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sannaA\Desktop\Gorcer\08August\26812PN\Լրամշակված\"/>
    </mc:Choice>
  </mc:AlternateContent>
  <bookViews>
    <workbookView xWindow="0" yWindow="0" windowWidth="28800" windowHeight="12480" activeTab="1"/>
  </bookViews>
  <sheets>
    <sheet name="1" sheetId="24" r:id="rId1"/>
    <sheet name="2" sheetId="40" r:id="rId2"/>
    <sheet name="3" sheetId="29" r:id="rId3"/>
    <sheet name="4" sheetId="45" r:id="rId4"/>
    <sheet name="5" sheetId="44" r:id="rId5"/>
  </sheets>
  <definedNames>
    <definedName name="_xlnm._FilterDatabase" localSheetId="1" hidden="1">'2'!$B$9:$J$43</definedName>
    <definedName name="_xlnm._FilterDatabase" localSheetId="4" hidden="1">'5'!$A$8:$GE$125</definedName>
    <definedName name="_tab10" localSheetId="0">#REF!</definedName>
    <definedName name="_tab10" localSheetId="2">#REF!</definedName>
    <definedName name="_tab10" localSheetId="3">#REF!</definedName>
    <definedName name="_tab10">#REF!</definedName>
    <definedName name="_tab11" localSheetId="0">#REF!</definedName>
    <definedName name="_tab11" localSheetId="2">#REF!</definedName>
    <definedName name="_tab11" localSheetId="3">#REF!</definedName>
    <definedName name="_tab11">#REF!</definedName>
    <definedName name="_tab12" localSheetId="0">#REF!</definedName>
    <definedName name="_tab12" localSheetId="2">#REF!</definedName>
    <definedName name="_tab12" localSheetId="3">#REF!</definedName>
    <definedName name="_tab12">#REF!</definedName>
    <definedName name="_tab13" localSheetId="0">#REF!</definedName>
    <definedName name="_tab13" localSheetId="2">#REF!</definedName>
    <definedName name="_tab13" localSheetId="3">#REF!</definedName>
    <definedName name="_tab13">#REF!</definedName>
    <definedName name="_tab14" localSheetId="0">#REF!</definedName>
    <definedName name="_tab14" localSheetId="2">#REF!</definedName>
    <definedName name="_tab14" localSheetId="3">#REF!</definedName>
    <definedName name="_tab14">#REF!</definedName>
    <definedName name="_tab15" localSheetId="0">#REF!</definedName>
    <definedName name="_tab15" localSheetId="2">#REF!</definedName>
    <definedName name="_tab15" localSheetId="3">#REF!</definedName>
    <definedName name="_tab15">#REF!</definedName>
    <definedName name="_tab16" localSheetId="0">#REF!</definedName>
    <definedName name="_tab16" localSheetId="2">#REF!</definedName>
    <definedName name="_tab16" localSheetId="3">#REF!</definedName>
    <definedName name="_tab16">#REF!</definedName>
    <definedName name="_tab17" localSheetId="0">#REF!</definedName>
    <definedName name="_tab17" localSheetId="2">#REF!</definedName>
    <definedName name="_tab17" localSheetId="3">#REF!</definedName>
    <definedName name="_tab17">#REF!</definedName>
    <definedName name="_tab18" localSheetId="0">#REF!</definedName>
    <definedName name="_tab18" localSheetId="2">#REF!</definedName>
    <definedName name="_tab18" localSheetId="3">#REF!</definedName>
    <definedName name="_tab18">#REF!</definedName>
    <definedName name="_tab19" localSheetId="0">#REF!</definedName>
    <definedName name="_tab19" localSheetId="2">#REF!</definedName>
    <definedName name="_tab19" localSheetId="3">#REF!</definedName>
    <definedName name="_tab19">#REF!</definedName>
    <definedName name="_tab20" localSheetId="0">#REF!</definedName>
    <definedName name="_tab20" localSheetId="2">#REF!</definedName>
    <definedName name="_tab20" localSheetId="3">#REF!</definedName>
    <definedName name="_tab20">#REF!</definedName>
    <definedName name="_tab21" localSheetId="0">#REF!</definedName>
    <definedName name="_tab21" localSheetId="2">#REF!</definedName>
    <definedName name="_tab21" localSheetId="3">#REF!</definedName>
    <definedName name="_tab21">#REF!</definedName>
    <definedName name="_tab22" localSheetId="0">#REF!</definedName>
    <definedName name="_tab22" localSheetId="2">#REF!</definedName>
    <definedName name="_tab22" localSheetId="3">#REF!</definedName>
    <definedName name="_tab22">#REF!</definedName>
    <definedName name="_tab23" localSheetId="0">#REF!</definedName>
    <definedName name="_tab23" localSheetId="2">#REF!</definedName>
    <definedName name="_tab23" localSheetId="3">#REF!</definedName>
    <definedName name="_tab23">#REF!</definedName>
    <definedName name="_tab24" localSheetId="0">#REF!</definedName>
    <definedName name="_tab24" localSheetId="2">#REF!</definedName>
    <definedName name="_tab24" localSheetId="3">#REF!</definedName>
    <definedName name="_tab24">#REF!</definedName>
    <definedName name="_tab5" localSheetId="0">#REF!</definedName>
    <definedName name="_tab5" localSheetId="2">#REF!</definedName>
    <definedName name="_tab5" localSheetId="3">#REF!</definedName>
    <definedName name="_tab5">#REF!</definedName>
    <definedName name="_tab6" localSheetId="0">#REF!</definedName>
    <definedName name="_tab6" localSheetId="2">#REF!</definedName>
    <definedName name="_tab6" localSheetId="3">#REF!</definedName>
    <definedName name="_tab6">#REF!</definedName>
    <definedName name="_tab7" localSheetId="0">#REF!</definedName>
    <definedName name="_tab7" localSheetId="2">#REF!</definedName>
    <definedName name="_tab7" localSheetId="3">#REF!</definedName>
    <definedName name="_tab7">#REF!</definedName>
    <definedName name="_tab8" localSheetId="0">#REF!</definedName>
    <definedName name="_tab8" localSheetId="2">#REF!</definedName>
    <definedName name="_tab8" localSheetId="3">#REF!</definedName>
    <definedName name="_tab8">#REF!</definedName>
    <definedName name="_tab9" localSheetId="0">#REF!</definedName>
    <definedName name="_tab9" localSheetId="2">#REF!</definedName>
    <definedName name="_tab9" localSheetId="3">#REF!</definedName>
    <definedName name="_tab9">#REF!</definedName>
    <definedName name="AgencyCode">#REF!</definedName>
    <definedName name="AgencyName">#REF!</definedName>
    <definedName name="åû" localSheetId="0">#REF!</definedName>
    <definedName name="åû" localSheetId="2">#REF!</definedName>
    <definedName name="åû" localSheetId="3">#REF!</definedName>
    <definedName name="åû" localSheetId="4">#REF!</definedName>
    <definedName name="åû">#REF!</definedName>
    <definedName name="davit">#REF!</definedName>
    <definedName name="Functional1">#REF!</definedName>
    <definedName name="ggg">#REF!</definedName>
    <definedName name="mas" localSheetId="0">#REF!</definedName>
    <definedName name="mas" localSheetId="2">#REF!</definedName>
    <definedName name="mas" localSheetId="3">#REF!</definedName>
    <definedName name="mas" localSheetId="4">#REF!</definedName>
    <definedName name="mas">#REF!</definedName>
    <definedName name="mass" localSheetId="0">#REF!</definedName>
    <definedName name="mass" localSheetId="2">#REF!</definedName>
    <definedName name="mass" localSheetId="3">#REF!</definedName>
    <definedName name="mass" localSheetId="4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2">#REF!,#REF!,#REF!,#REF!,#REF!</definedName>
    <definedName name="par_qual" localSheetId="3">#REF!,#REF!,#REF!,#REF!,#REF!</definedName>
    <definedName name="par_qual">#REF!,#REF!,#REF!,#REF!,#REF!</definedName>
    <definedName name="par_time" localSheetId="0">#REF!,#REF!,#REF!,#REF!</definedName>
    <definedName name="par_time" localSheetId="2">#REF!,#REF!,#REF!,#REF!</definedName>
    <definedName name="par_time" localSheetId="3">#REF!,#REF!,#REF!,#REF!</definedName>
    <definedName name="par_time">#REF!,#REF!,#REF!,#REF!</definedName>
    <definedName name="par2.12s" localSheetId="0">#REF!</definedName>
    <definedName name="par2.12s" localSheetId="2">#REF!</definedName>
    <definedName name="par2.12s" localSheetId="3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2">#REF!,#REF!</definedName>
    <definedName name="par2.5s" localSheetId="3">#REF!,#REF!</definedName>
    <definedName name="par2.5s">#REF!,#REF!</definedName>
    <definedName name="par2.6s" localSheetId="0">#REF!,#REF!,#REF!,#REF!</definedName>
    <definedName name="par2.6s" localSheetId="2">#REF!,#REF!,#REF!,#REF!</definedName>
    <definedName name="par2.6s" localSheetId="3">#REF!,#REF!,#REF!,#REF!</definedName>
    <definedName name="par2.6s">#REF!,#REF!,#REF!,#REF!</definedName>
    <definedName name="par2.7s" localSheetId="0">#REF!,#REF!</definedName>
    <definedName name="par2.7s" localSheetId="2">#REF!,#REF!</definedName>
    <definedName name="par2.7s" localSheetId="3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2">#REF!,#REF!</definedName>
    <definedName name="par4.10s" localSheetId="3">#REF!,#REF!</definedName>
    <definedName name="par4.10s">#REF!,#REF!</definedName>
    <definedName name="par4.11d" localSheetId="0">#REF!,#REF!,#REF!,#REF!,#REF!</definedName>
    <definedName name="par4.11d" localSheetId="2">#REF!,#REF!,#REF!,#REF!,#REF!</definedName>
    <definedName name="par4.11d" localSheetId="3">#REF!,#REF!,#REF!,#REF!,#REF!</definedName>
    <definedName name="par4.11d">#REF!,#REF!,#REF!,#REF!,#REF!</definedName>
    <definedName name="par4.12d" localSheetId="0">#REF!</definedName>
    <definedName name="par4.12d" localSheetId="2">#REF!</definedName>
    <definedName name="par4.12d" localSheetId="3">#REF!</definedName>
    <definedName name="par4.12d">#REF!</definedName>
    <definedName name="par4.13s" localSheetId="0">#REF!</definedName>
    <definedName name="par4.13s" localSheetId="2">#REF!</definedName>
    <definedName name="par4.13s" localSheetId="3">#REF!</definedName>
    <definedName name="par4.13s">#REF!</definedName>
    <definedName name="par4.14" localSheetId="0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>#REF!,#REF!,#REF!,#REF!,#REF!,#REF!</definedName>
    <definedName name="par4.15" localSheetId="0">#REF!,#REF!,#REF!</definedName>
    <definedName name="par4.15" localSheetId="2">#REF!,#REF!,#REF!</definedName>
    <definedName name="par4.15" localSheetId="3">#REF!,#REF!,#REF!</definedName>
    <definedName name="par4.15">#REF!,#REF!,#REF!</definedName>
    <definedName name="par4.16" localSheetId="0">#REF!,#REF!,#REF!</definedName>
    <definedName name="par4.16" localSheetId="2">#REF!,#REF!,#REF!</definedName>
    <definedName name="par4.16" localSheetId="3">#REF!,#REF!,#REF!</definedName>
    <definedName name="par4.16">#REF!,#REF!,#REF!</definedName>
    <definedName name="par4.17" localSheetId="0">#REF!,#REF!,#REF!,#REF!</definedName>
    <definedName name="par4.17" localSheetId="2">#REF!,#REF!,#REF!,#REF!</definedName>
    <definedName name="par4.17" localSheetId="3">#REF!,#REF!,#REF!,#REF!</definedName>
    <definedName name="par4.17">#REF!,#REF!,#REF!,#REF!</definedName>
    <definedName name="par4.18d" localSheetId="0">#REF!,#REF!</definedName>
    <definedName name="par4.18d" localSheetId="2">#REF!,#REF!</definedName>
    <definedName name="par4.18d" localSheetId="3">#REF!,#REF!</definedName>
    <definedName name="par4.18d">#REF!,#REF!</definedName>
    <definedName name="par4.19s" localSheetId="0">#REF!</definedName>
    <definedName name="par4.19s" localSheetId="2">#REF!</definedName>
    <definedName name="par4.19s" localSheetId="3">#REF!</definedName>
    <definedName name="par4.19s">#REF!</definedName>
    <definedName name="par4.20f" localSheetId="0">#REF!</definedName>
    <definedName name="par4.20f" localSheetId="2">#REF!</definedName>
    <definedName name="par4.20f" localSheetId="3">#REF!</definedName>
    <definedName name="par4.20f">#REF!</definedName>
    <definedName name="par4.21f" localSheetId="0">#REF!</definedName>
    <definedName name="par4.21f" localSheetId="2">#REF!</definedName>
    <definedName name="par4.21f" localSheetId="3">#REF!</definedName>
    <definedName name="par4.21f">#REF!</definedName>
    <definedName name="par4.22" localSheetId="0">#REF!</definedName>
    <definedName name="par4.22" localSheetId="2">#REF!</definedName>
    <definedName name="par4.22" localSheetId="3">#REF!</definedName>
    <definedName name="par4.22">#REF!</definedName>
    <definedName name="par4.4" localSheetId="0">#REF!</definedName>
    <definedName name="par4.4" localSheetId="2">#REF!</definedName>
    <definedName name="par4.4" localSheetId="3">#REF!</definedName>
    <definedName name="par4.4">#REF!</definedName>
    <definedName name="par4.5" localSheetId="0">#REF!</definedName>
    <definedName name="par4.5" localSheetId="2">#REF!</definedName>
    <definedName name="par4.5" localSheetId="3">#REF!</definedName>
    <definedName name="par4.5">#REF!</definedName>
    <definedName name="par4.6s" localSheetId="0">#REF!</definedName>
    <definedName name="par4.6s" localSheetId="2">#REF!</definedName>
    <definedName name="par4.6s" localSheetId="3">#REF!</definedName>
    <definedName name="par4.6s">#REF!</definedName>
    <definedName name="par4.7s" localSheetId="0">#REF!</definedName>
    <definedName name="par4.7s" localSheetId="2">#REF!</definedName>
    <definedName name="par4.7s" localSheetId="3">#REF!</definedName>
    <definedName name="par4.7s">#REF!</definedName>
    <definedName name="par4.8" localSheetId="0">#REF!,#REF!,#REF!,#REF!,#REF!</definedName>
    <definedName name="par4.8" localSheetId="2">#REF!,#REF!,#REF!,#REF!,#REF!</definedName>
    <definedName name="par4.8" localSheetId="3">#REF!,#REF!,#REF!,#REF!,#REF!</definedName>
    <definedName name="par4.8">#REF!,#REF!,#REF!,#REF!,#REF!</definedName>
    <definedName name="par4.9" localSheetId="0">#REF!,#REF!,#REF!,#REF!,#REF!,#REF!</definedName>
    <definedName name="par4.9" localSheetId="2">#REF!,#REF!,#REF!,#REF!,#REF!,#REF!</definedName>
    <definedName name="par4.9" localSheetId="3">#REF!,#REF!,#REF!,#REF!,#REF!,#REF!</definedName>
    <definedName name="par4.9">#REF!,#REF!,#REF!,#REF!,#REF!,#REF!</definedName>
    <definedName name="par5.1" localSheetId="0">#REF!,#REF!</definedName>
    <definedName name="par5.1" localSheetId="2">#REF!,#REF!</definedName>
    <definedName name="par5.1" localSheetId="3">#REF!,#REF!</definedName>
    <definedName name="par5.1">#REF!,#REF!</definedName>
    <definedName name="par5.3" localSheetId="0">#REF!,#REF!,#REF!,#REF!,#REF!,#REF!</definedName>
    <definedName name="par5.3" localSheetId="2">#REF!,#REF!,#REF!,#REF!,#REF!,#REF!</definedName>
    <definedName name="par5.3" localSheetId="3">#REF!,#REF!,#REF!,#REF!,#REF!,#REF!</definedName>
    <definedName name="par5.3">#REF!,#REF!,#REF!,#REF!,#REF!,#REF!</definedName>
    <definedName name="par5.4" localSheetId="0">#REF!,#REF!,#REF!,#REF!,#REF!</definedName>
    <definedName name="par5.4" localSheetId="2">#REF!,#REF!,#REF!,#REF!,#REF!</definedName>
    <definedName name="par5.4" localSheetId="3">#REF!,#REF!,#REF!,#REF!,#REF!</definedName>
    <definedName name="par5.4">#REF!,#REF!,#REF!,#REF!,#REF!</definedName>
    <definedName name="par5.5" localSheetId="0">#REF!</definedName>
    <definedName name="par5.5" localSheetId="2">#REF!</definedName>
    <definedName name="par5.5" localSheetId="3">#REF!</definedName>
    <definedName name="par5.5">#REF!</definedName>
    <definedName name="par5.6" localSheetId="0">#REF!,#REF!</definedName>
    <definedName name="par5.6" localSheetId="2">#REF!,#REF!</definedName>
    <definedName name="par5.6" localSheetId="3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0">'1'!$A$1:$G$50</definedName>
    <definedName name="_xlnm.Print_Area" localSheetId="1">'2'!$A$1:$J$73</definedName>
    <definedName name="_xlnm.Print_Area" localSheetId="2">'3'!$A$1:$F$66</definedName>
    <definedName name="_xlnm.Print_Area" localSheetId="3">'4'!$A$1:$F$66</definedName>
    <definedName name="_xlnm.Print_Area" localSheetId="4">'5'!$B$1:$I$130</definedName>
    <definedName name="_xlnm.Print_Titles" localSheetId="0">'1'!$B:$F,'1'!$7:$8</definedName>
    <definedName name="_xlnm.Print_Titles" localSheetId="4">'5'!$7:$8</definedName>
    <definedName name="program" localSheetId="0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2">#REF!</definedName>
    <definedName name="x" localSheetId="3">#REF!</definedName>
    <definedName name="x" localSheetId="4">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4" i="45" l="1"/>
  <c r="D65" i="45" s="1"/>
  <c r="F39" i="24"/>
  <c r="E39" i="24"/>
  <c r="E54" i="45" l="1"/>
  <c r="E65" i="45" s="1"/>
  <c r="I124" i="44"/>
  <c r="I123" i="44"/>
  <c r="I11" i="44"/>
  <c r="I10" i="44"/>
  <c r="I9" i="44" s="1"/>
  <c r="D65" i="29"/>
  <c r="E54" i="29"/>
  <c r="D54" i="29"/>
  <c r="F10" i="24"/>
  <c r="E10" i="24"/>
  <c r="F12" i="24"/>
  <c r="E12" i="24"/>
  <c r="E65" i="29" l="1"/>
  <c r="H64" i="40"/>
  <c r="H72" i="40" s="1"/>
  <c r="H71" i="40" s="1"/>
  <c r="H70" i="40" s="1"/>
  <c r="H69" i="40" s="1"/>
  <c r="H67" i="40" s="1"/>
  <c r="H65" i="40" s="1"/>
  <c r="I64" i="40"/>
  <c r="I72" i="40" s="1"/>
  <c r="I71" i="40" s="1"/>
  <c r="I70" i="40" s="1"/>
  <c r="I69" i="40" s="1"/>
  <c r="I67" i="40" s="1"/>
  <c r="I65" i="40" s="1"/>
  <c r="I63" i="40" l="1"/>
  <c r="H63" i="40"/>
  <c r="H62" i="40" s="1"/>
  <c r="H61" i="40" s="1"/>
  <c r="H59" i="40" s="1"/>
  <c r="I62" i="40"/>
  <c r="I61" i="40" s="1"/>
  <c r="I59" i="40" s="1"/>
  <c r="I57" i="40" l="1"/>
  <c r="H57" i="40"/>
  <c r="E45" i="24" l="1"/>
  <c r="E33" i="24" s="1"/>
  <c r="E31" i="24" s="1"/>
  <c r="H55" i="40"/>
  <c r="H53" i="40" s="1"/>
  <c r="H51" i="40" s="1"/>
  <c r="H49" i="40" s="1"/>
  <c r="H47" i="40" s="1"/>
  <c r="I55" i="40"/>
  <c r="I53" i="40" s="1"/>
  <c r="I51" i="40" s="1"/>
  <c r="I49" i="40" s="1"/>
  <c r="I47" i="40" s="1"/>
  <c r="F45" i="24"/>
  <c r="F33" i="24" s="1"/>
  <c r="F31" i="24" s="1"/>
  <c r="H45" i="40" l="1"/>
  <c r="H44" i="40" s="1"/>
  <c r="H43" i="40" s="1"/>
  <c r="H42" i="40" s="1"/>
  <c r="H40" i="40" s="1"/>
  <c r="H38" i="40" s="1"/>
  <c r="H36" i="40" s="1"/>
  <c r="I45" i="40"/>
  <c r="I44" i="40" s="1"/>
  <c r="I43" i="40" s="1"/>
  <c r="I42" i="40" s="1"/>
  <c r="I40" i="40" s="1"/>
  <c r="I38" i="40" s="1"/>
  <c r="I36" i="40" l="1"/>
  <c r="I32" i="40" s="1"/>
  <c r="I30" i="40" s="1"/>
  <c r="H32" i="40"/>
  <c r="H30" i="40" s="1"/>
  <c r="H28" i="40" l="1"/>
  <c r="H27" i="40" s="1"/>
  <c r="H26" i="40" s="1"/>
  <c r="I28" i="40"/>
  <c r="I27" i="40" s="1"/>
  <c r="I26" i="40" s="1"/>
  <c r="H25" i="40" l="1"/>
  <c r="H23" i="40" s="1"/>
  <c r="H21" i="40" s="1"/>
  <c r="H19" i="40" s="1"/>
  <c r="I25" i="40"/>
  <c r="I23" i="40" s="1"/>
  <c r="I21" i="40" s="1"/>
  <c r="I19" i="40" s="1"/>
  <c r="E9" i="24" l="1"/>
  <c r="F9" i="24"/>
  <c r="I15" i="40"/>
  <c r="I13" i="40" s="1"/>
  <c r="H15" i="40"/>
  <c r="H13" i="40" s="1"/>
  <c r="I11" i="40" l="1"/>
  <c r="I10" i="40" s="1"/>
  <c r="H11" i="40"/>
  <c r="H10" i="40" s="1"/>
</calcChain>
</file>

<file path=xl/sharedStrings.xml><?xml version="1.0" encoding="utf-8"?>
<sst xmlns="http://schemas.openxmlformats.org/spreadsheetml/2006/main" count="798" uniqueCount="312">
  <si>
    <t>ՀՀ պաշտպանության նախարարություն</t>
  </si>
  <si>
    <t xml:space="preserve"> Միջոցառման վրա կատարվող ծախսը (հազար դրամ) </t>
  </si>
  <si>
    <t xml:space="preserve"> Արդյունքի չափորոշիչներ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</si>
  <si>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</si>
  <si>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</si>
  <si>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</si>
  <si>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</si>
  <si>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Ծրագրի դասիչը` </t>
  </si>
  <si>
    <t xml:space="preserve"> Ծրագրի միջոցառումները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</si>
  <si>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</si>
  <si>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</si>
  <si>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</si>
  <si>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</si>
  <si>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</si>
  <si>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</si>
  <si>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այդ թվում`</t>
  </si>
  <si>
    <t xml:space="preserve"> 01</t>
  </si>
  <si>
    <t xml:space="preserve"> Ծրագրային դասիչը</t>
  </si>
  <si>
    <t xml:space="preserve"> Գործառական դասիչը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</si>
  <si>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</si>
  <si>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</si>
  <si>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</si>
  <si>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</si>
  <si>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>Վերջնական արդյունքի նկարագրությունը՝</t>
  </si>
  <si>
    <t>Ծրագրի նպատակը՝</t>
  </si>
  <si>
    <t>Ծրագրի անվանումը՝</t>
  </si>
  <si>
    <t xml:space="preserve">             </t>
  </si>
  <si>
    <t>Ընդամենը</t>
  </si>
  <si>
    <t>Բյուջետային հատկացումների գլխավոր կարգադրիչների,  ծրագրերի և միջոցառումների անվանումները</t>
  </si>
  <si>
    <t>Ծրագրային դասիչը</t>
  </si>
  <si>
    <t>հազար դրամ</t>
  </si>
  <si>
    <t xml:space="preserve"> ՄԱՍ 2. ՊԵՏԱԿԱՆ ՄԱՐՄՆԻ ԳԾՈՎ ԱՐԴՅՈՒՆՔԱՅԻՆ (ԿԱՏԱՐՈՂԱԿԱՆ) ՑՈՒՑԱՆԻՇՆԵՐԸ </t>
  </si>
  <si>
    <t xml:space="preserve"> ՄԱՍ 1. ՊԵՏԱԿԱՆ ՄԱՐՄՆԻ ԳԾՈՎ ԱՐԴՅՈՒՆՔԱՅԻՆ (ԿԱՏԱՐՈՂԱԿԱՆ) ՑՈՒՑԱՆԻՇՆԵՐԸ </t>
  </si>
  <si>
    <t>տարի</t>
  </si>
  <si>
    <t>ծրագիր</t>
  </si>
  <si>
    <t>______________ ի  ___ -Ն որոշման</t>
  </si>
  <si>
    <t>Հավելված N 1</t>
  </si>
  <si>
    <t>ՀՀ կառավարության 2023 թվականի</t>
  </si>
  <si>
    <t>ինն ամիս</t>
  </si>
  <si>
    <t xml:space="preserve">Ծրագրի անվանումը </t>
  </si>
  <si>
    <t>______________ ի ___ -Ն որոշման</t>
  </si>
  <si>
    <t xml:space="preserve"> Ծառայությունների մատուցում </t>
  </si>
  <si>
    <t>Կոդը</t>
  </si>
  <si>
    <t>Անվանումը</t>
  </si>
  <si>
    <t xml:space="preserve">Գնման ձևը </t>
  </si>
  <si>
    <t>Չափման միավորը</t>
  </si>
  <si>
    <t>քանակը</t>
  </si>
  <si>
    <t>հատ</t>
  </si>
  <si>
    <t xml:space="preserve"> ԸՆԹԱՑԻԿ ԾԱԽՍԵՐ</t>
  </si>
  <si>
    <t xml:space="preserve"> ԾԱՌԱՅՈՒԹՅՈՒՆՆԵՐԻ  ԵՎ   ԱՊՐԱՆՔՆԵՐԻ  ՁԵՌՔԲԵՐՈՒՄ</t>
  </si>
  <si>
    <t xml:space="preserve"> Նյութեր (Ապրանքներ)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</si>
  <si>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</si>
  <si>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</si>
  <si>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</si>
  <si>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</si>
  <si>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</si>
  <si>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</si>
  <si>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</si>
  <si>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</si>
  <si>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</si>
  <si>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>Ծրագիր</t>
  </si>
  <si>
    <t xml:space="preserve"> Միջոցառում</t>
  </si>
  <si>
    <t>ԳՀ</t>
  </si>
  <si>
    <t xml:space="preserve"> Ծառայությունը մատուցող կազմակերպության(ների) անվանում(ներ)ը՝ </t>
  </si>
  <si>
    <t xml:space="preserve"> Ռազմաբժշկական սպասարկում և առողջապահական ծառայություններ </t>
  </si>
  <si>
    <t xml:space="preserve">Ծառայությունների մատուցում </t>
  </si>
  <si>
    <t xml:space="preserve"> «Գնումների մասին» ՀՀ օրենքի համաձայն ընտրված կազմակերպություն </t>
  </si>
  <si>
    <t xml:space="preserve"> Ցուցանիշների փոփոխությունը                                           (ավելացումները նշված են դրական նշանով)</t>
  </si>
  <si>
    <t>Ցուցանիշների փոփոխությունը (ավելացումները նշված են դրական նշանով, իսկ նվազեցումները՝ փակագծերում)</t>
  </si>
  <si>
    <t>Հավելված N 2</t>
  </si>
  <si>
    <t>Ցուցանիշների փոփոխությունը                                                                                (ավելացումները նշված են դրական նշանով, իսկ նվազեցումները՝ փակագծերում)</t>
  </si>
  <si>
    <t xml:space="preserve"> ՀՀ կառավարություն</t>
  </si>
  <si>
    <t xml:space="preserve"> 1139</t>
  </si>
  <si>
    <t>Ծրագրի անվանումը`</t>
  </si>
  <si>
    <t>ՀՀ կառավարության պահուստային ֆոնդ</t>
  </si>
  <si>
    <t>Ծրագրի նպատակը`</t>
  </si>
  <si>
    <t>Պետական բյուջեում չկանխատեսված, ինչպես նաեւ բյուջետային երաշխիքների ապահովման ծախսերի ֆինանսավորման ապահովում</t>
  </si>
  <si>
    <t>Վերջնական արդյունքի նկարագրությունը`</t>
  </si>
  <si>
    <t>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</si>
  <si>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</si>
  <si>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</si>
  <si>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>Միջոցառման անվանումը`</t>
  </si>
  <si>
    <t>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</si>
  <si>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</si>
  <si>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</si>
  <si>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11</t>
  </si>
  <si>
    <t>ՀԻՄՆԱԿԱՆ ԲԱԺԻՆՆԵՐԻՆ ՉԴԱՍՎՈՂ ՊԱՀՈՒՍՏԱՅԻՆ ՖՈՆԴԵՐ</t>
  </si>
  <si>
    <t xml:space="preserve"> ՀՀ կառավարության պահուստային ֆոնդ</t>
  </si>
  <si>
    <t xml:space="preserve"> ԱՅԼ ԾԱԽՍԵՐ</t>
  </si>
  <si>
    <t xml:space="preserve"> - Պահուստային միջոցներ</t>
  </si>
  <si>
    <t>ԸՆԴԱՄԵՆԸ ԾԱԽՍԵՐ այդ թվում՝</t>
  </si>
  <si>
    <t xml:space="preserve"> ՀՀ կառավարություն </t>
  </si>
  <si>
    <t xml:space="preserve">ՀՀ կառավարության պահուստային ֆոնդ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</si>
  <si>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</si>
  <si>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Միջոցառումն իրականացնողի անվանումը </t>
  </si>
  <si>
    <t>ՀՀ կառավարություն</t>
  </si>
  <si>
    <t xml:space="preserve">ՀԱՅԱՍՏԱՆԻ ՀԱՆՐԱՊԵՏՈՒԹՅԱՆ ԿԱՌԱՎԱՐՈՒԹՅԱՆ 2022 ԹՎԱԿԱՆԻ ԴԵԿՏԵՄԲԵՐԻ 29-Ի N 2111-Ն ՈՐՈՇՄԱՆ N 9.1 ՀԱՎԵԼՎԱԾԻ N 9.1.14 ԵՎ N 9.1.58 ԱՂՅՈՒՍԱԿՆԵՐՈՒՄ ԿԱՏԱՐՎՈՂ ՓՈՓՈԽՈՒԹՅՈՒՆՆԵՐՆ ՈՒ ԼՐԱՑՈՒՄՆԵՐԸ </t>
  </si>
  <si>
    <t xml:space="preserve"> ՀՀ կառավարության և համայնքների պահուստային ֆոնդ</t>
  </si>
  <si>
    <t xml:space="preserve">ՊՆ համակարգում վերականգնողական մասնագիտացված բուժօգնության գծով ծառայությունների տրամադրում </t>
  </si>
  <si>
    <t xml:space="preserve">Զինծառայողներին, ինչպես նաև նրանց ընտանիքի անդամներին բժշկական օգնության ծառայություններ </t>
  </si>
  <si>
    <t>Հավելված N 5</t>
  </si>
  <si>
    <t>Ռազմաբժշկական սպասարկում և առողջապահական ծառայություններ</t>
  </si>
  <si>
    <t>Զինծառայողների, ինչպես նաև նրանց ընտանիքների անդամների առողջության պահպանում, որակյալ բժշկական ծառայություններով ապահովում</t>
  </si>
  <si>
    <t>Ծառայողական պարտականությունների արդյունավետ կատարմանը խոչընդոտող հիվանդությունների կանխարգելում և առողջական խնդիրների լուծում</t>
  </si>
  <si>
    <t>Զինծառայողներին, ինչպես նաև նրանց ընտանիքի անդամներին բժշկական օգնության ծառայություններ</t>
  </si>
  <si>
    <t>ՊՆ համակարգում վերականգնողական մասնագիտացված բուժօգնության գծով ծառայությունների տրամադրում</t>
  </si>
  <si>
    <t>Դեղորայքի տրամադրում զորամասային և հոսպիտալային օղակներում բուժօգնություն ստացողներին</t>
  </si>
  <si>
    <t xml:space="preserve">«ՀԱՅԱՍՏԱՆԻ ՀԱՆՐԱՊԵՏՈՒԹՅԱՆ 2023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</t>
  </si>
  <si>
    <t>միջոցառում</t>
  </si>
  <si>
    <t>07</t>
  </si>
  <si>
    <t>03</t>
  </si>
  <si>
    <t xml:space="preserve"> ԱՌՈՂՋԱՊԱՀՈՒԹՅՈՒՆ</t>
  </si>
  <si>
    <t xml:space="preserve"> Բժշկական ապրանքներ, սարքեր և սարքավորումներ</t>
  </si>
  <si>
    <t>Դեղագործական ապրանքներ</t>
  </si>
  <si>
    <t xml:space="preserve"> Դեղորայքի տրամադրում զորամասային և հոսպիտալային օղակներում բուժօգնություն ստացողներին</t>
  </si>
  <si>
    <t xml:space="preserve"> - Առողջապահական և լաբորատոր նյութեր</t>
  </si>
  <si>
    <t xml:space="preserve"> Հիվանդանոցային ծառայություններ</t>
  </si>
  <si>
    <t xml:space="preserve"> Ընդհանուր բնույթի հիվանդանոցային ծառայություններ</t>
  </si>
  <si>
    <t xml:space="preserve"> Զինծառայողներին, ինչպես նաև նրանց ընտանիքի անդամներին բժշկական օգնության ծառայություններ </t>
  </si>
  <si>
    <t xml:space="preserve"> - Ապահովագրական ծախսեր</t>
  </si>
  <si>
    <t xml:space="preserve"> ՇԱՐՈՒՆԱԿԱԿԱՆ ԾԱԽՍԵՐ</t>
  </si>
  <si>
    <t>Հավելված N 3</t>
  </si>
  <si>
    <t xml:space="preserve"> Բժշկական ապահովագրության ծառայություններից օգտվողներ, թիվ </t>
  </si>
  <si>
    <t xml:space="preserve">Դեղորայքի տրամադրում զորամասային և հոսպիտալային օղակներում բուժօգնություն ստացողներին </t>
  </si>
  <si>
    <t xml:space="preserve">Կենտրոնացված կարգով դեղորայքի ձեռք բերում ամբուլատոր-պոլիկլինիկական և հոսպիտալային բուժօգնություն ստացողներին տրամադրելու նպատակով </t>
  </si>
  <si>
    <t>Հավելված N 4</t>
  </si>
  <si>
    <t>________ N ____ որոշման</t>
  </si>
  <si>
    <t xml:space="preserve">Ցուցանիշների փոփոխությունը (ավելացումները նշված են դրական նշանով, իսկ նվազեցումները` փակագծերում)                                                                                                                        </t>
  </si>
  <si>
    <t>միավորի գինը  (դրամ)</t>
  </si>
  <si>
    <t>գումարը  
(հազար դրամ)</t>
  </si>
  <si>
    <t xml:space="preserve"> Բաժին N 07</t>
  </si>
  <si>
    <t xml:space="preserve"> Խումբ N 01  Դաս N 01</t>
  </si>
  <si>
    <t xml:space="preserve"> Դեղագործական ապրանքներ</t>
  </si>
  <si>
    <t xml:space="preserve"> 1204  11004</t>
  </si>
  <si>
    <t>33141159/501</t>
  </si>
  <si>
    <t>ձեռնոցներ բժշկան ոչ ստերիլ</t>
  </si>
  <si>
    <t>զույգ</t>
  </si>
  <si>
    <t>33691167/28</t>
  </si>
  <si>
    <t>լաբորատոր օժանդակ ― գիտական նյութեր</t>
  </si>
  <si>
    <t>33141158/501</t>
  </si>
  <si>
    <t>վիրաբուժական ձեռնոցներ</t>
  </si>
  <si>
    <t>33161120/501</t>
  </si>
  <si>
    <t>վիրաբուժական գործիքներ</t>
  </si>
  <si>
    <t>33691170/501</t>
  </si>
  <si>
    <t>ռենտգենի կոնտրաստային նյութեր</t>
  </si>
  <si>
    <t>33141224/503</t>
  </si>
  <si>
    <t>վիրաբուժական գործիքներ բազմակոմպոնենտ</t>
  </si>
  <si>
    <t>լրակազմ</t>
  </si>
  <si>
    <t>38431720/501</t>
  </si>
  <si>
    <t>կաթոցիկների ծայրակալներ</t>
  </si>
  <si>
    <t>33171100/508</t>
  </si>
  <si>
    <t>անզգայացման գործիքներ</t>
  </si>
  <si>
    <t>33191310/1</t>
  </si>
  <si>
    <t>փորձանոթներ</t>
  </si>
  <si>
    <t>33141211/525</t>
  </si>
  <si>
    <t>բժշկական այլ գործիքներ ― պարագաներ</t>
  </si>
  <si>
    <t>33621120/501</t>
  </si>
  <si>
    <t>էնօքսապարին b01ab05</t>
  </si>
  <si>
    <t>33651125/501</t>
  </si>
  <si>
    <t>ազիթրոմիցին j01fa10, s01aa26</t>
  </si>
  <si>
    <t>33691420/137</t>
  </si>
  <si>
    <t>լաբորատոր ազդանյութեր (ռեագենտներ) բազմակոմպոնենտ</t>
  </si>
  <si>
    <t>33191310/2</t>
  </si>
  <si>
    <t>33651123/501</t>
  </si>
  <si>
    <t>ցեֆոտաքսիմ j01dd01</t>
  </si>
  <si>
    <t>33691420/237</t>
  </si>
  <si>
    <t>33691420/176</t>
  </si>
  <si>
    <t>33141193/8</t>
  </si>
  <si>
    <t>ատամնաբուժական սպառման պարագաներ</t>
  </si>
  <si>
    <t>33691420/113</t>
  </si>
  <si>
    <t>33631230/501</t>
  </si>
  <si>
    <t>պովիդոն յոդ d08ag02, d09aa09, d11ac06, g01ax11, r02aa15, s01ax18</t>
  </si>
  <si>
    <t>33691420/70</t>
  </si>
  <si>
    <t>33631370/501</t>
  </si>
  <si>
    <t>ատրակուրիում բեզիլատ m03ac04</t>
  </si>
  <si>
    <t>33141110/512</t>
  </si>
  <si>
    <t>վիրակապեր</t>
  </si>
  <si>
    <t>33141193/9</t>
  </si>
  <si>
    <t>33191580/507</t>
  </si>
  <si>
    <t>բժշկական օգնության միջոցներ</t>
  </si>
  <si>
    <t>33691167/7</t>
  </si>
  <si>
    <t>33141211/542</t>
  </si>
  <si>
    <t>33161120/514</t>
  </si>
  <si>
    <t>33191580/504</t>
  </si>
  <si>
    <t>33691176/530</t>
  </si>
  <si>
    <t>այլ դեղորայք</t>
  </si>
  <si>
    <t>33691176/529</t>
  </si>
  <si>
    <t>33171100/12</t>
  </si>
  <si>
    <t>33691420/223</t>
  </si>
  <si>
    <t>33161120/503</t>
  </si>
  <si>
    <t>33141223/506</t>
  </si>
  <si>
    <t>բժշկական այլ գործիքներ ― պարագաներ բազմակոմպոնենտ</t>
  </si>
  <si>
    <t>33661115/501</t>
  </si>
  <si>
    <t>բուպիվակային n01bb01</t>
  </si>
  <si>
    <t>33691420/213</t>
  </si>
  <si>
    <t>33691400/20</t>
  </si>
  <si>
    <t>քիմիական ազդանյութեր (ռեագենտներ) բազմակոմպոնենտ</t>
  </si>
  <si>
    <t>33691420/104</t>
  </si>
  <si>
    <t>33691420/245</t>
  </si>
  <si>
    <t>33691198/501</t>
  </si>
  <si>
    <t>ադեմետիոնին - A16AA02</t>
  </si>
  <si>
    <t>33161120/502</t>
  </si>
  <si>
    <t>33691400/21</t>
  </si>
  <si>
    <t>33691420/214</t>
  </si>
  <si>
    <t>33111490/2</t>
  </si>
  <si>
    <t>բժշկական սարքավորումների պահեստամասեր</t>
  </si>
  <si>
    <t>33691420/229</t>
  </si>
  <si>
    <t>33171400/504</t>
  </si>
  <si>
    <t>վերակենդանացման դիմակ</t>
  </si>
  <si>
    <t>33141223/502</t>
  </si>
  <si>
    <t>33141211/541</t>
  </si>
  <si>
    <t>33141110/507</t>
  </si>
  <si>
    <t>33141211/517</t>
  </si>
  <si>
    <t>33141193/16</t>
  </si>
  <si>
    <t>33691167/31</t>
  </si>
  <si>
    <t>33141211/524</t>
  </si>
  <si>
    <t>33161120/512</t>
  </si>
  <si>
    <t>33161120/513</t>
  </si>
  <si>
    <t>33631310/503</t>
  </si>
  <si>
    <t>դիկլոֆենակ d11ax18, m01ab05, m02aa15, s01bc03</t>
  </si>
  <si>
    <t>33691223/501</t>
  </si>
  <si>
    <t>նադրոպարինի կալցիումական աղ- B01AB06</t>
  </si>
  <si>
    <t>33141225/6</t>
  </si>
  <si>
    <t>անզգայացման գործիքներ բազմակոմպոնենտ</t>
  </si>
  <si>
    <t>33691162/22</t>
  </si>
  <si>
    <t>լաբորատոր ազդանյութեր (ռեագենտներ)</t>
  </si>
  <si>
    <t>33661112/501</t>
  </si>
  <si>
    <t>պրոպոֆոլ n01ax10</t>
  </si>
  <si>
    <t>33691167/29</t>
  </si>
  <si>
    <t>33691176/18</t>
  </si>
  <si>
    <t>33691420/136</t>
  </si>
  <si>
    <t>33651129/501</t>
  </si>
  <si>
    <t>կլարիթրոմիցին j01fa09</t>
  </si>
  <si>
    <t>33651118/501</t>
  </si>
  <si>
    <t>ցեֆտրիաքսոն j01dd04</t>
  </si>
  <si>
    <t>33141127/501</t>
  </si>
  <si>
    <t>ներծծող հեմոստատիկ նյութեր</t>
  </si>
  <si>
    <t>33631210/1</t>
  </si>
  <si>
    <t>բետամեթազոն  a07ea04, c05aa05, d07ac01, d07xc01, h02ab01, r01ad06, r03ba04, s01ba06, s01cb04, s02ba07, s03ba03</t>
  </si>
  <si>
    <t>33141100/501</t>
  </si>
  <si>
    <t>մեկանգամյա օգտագործման ոչ քիմիական բժշկական ― հեմատոլոգիական պարագաներ</t>
  </si>
  <si>
    <t>33141224/502</t>
  </si>
  <si>
    <t>33691400/22</t>
  </si>
  <si>
    <t>33691420/62</t>
  </si>
  <si>
    <t>33691420/63</t>
  </si>
  <si>
    <t>33141223/503</t>
  </si>
  <si>
    <t>33691420/134</t>
  </si>
  <si>
    <t>33141222/4</t>
  </si>
  <si>
    <t>ատամնաբուժական սպառման բազմակոմպոնենտ պարագաներ</t>
  </si>
  <si>
    <t>33651112/503</t>
  </si>
  <si>
    <t>ամօքսիցիլին+քլավու֊լանաթթու j01cr02</t>
  </si>
  <si>
    <t>33691420/177</t>
  </si>
  <si>
    <t>33141211/550</t>
  </si>
  <si>
    <t>33181330/501</t>
  </si>
  <si>
    <t>վիրաբուժական իմպլանտներ</t>
  </si>
  <si>
    <t>33691420/270</t>
  </si>
  <si>
    <t>33181330/502</t>
  </si>
  <si>
    <t>33691167/14</t>
  </si>
  <si>
    <t>33691420/132</t>
  </si>
  <si>
    <t>33141223/508</t>
  </si>
  <si>
    <t>33621120/502</t>
  </si>
  <si>
    <t>33631120/501</t>
  </si>
  <si>
    <t>տերբինաֆին d01ae15, d01ba02</t>
  </si>
  <si>
    <t>33141182/3</t>
  </si>
  <si>
    <t>վիրափողեր (դրենաժներ)</t>
  </si>
  <si>
    <t>33141211/526</t>
  </si>
  <si>
    <t>33691420/233</t>
  </si>
  <si>
    <t>33631287/501</t>
  </si>
  <si>
    <t>հակասնկային միջոցներ` պարբերական օգտագործման համար</t>
  </si>
  <si>
    <t>33691420/243</t>
  </si>
  <si>
    <t>33691400/10</t>
  </si>
  <si>
    <t>33191580/503</t>
  </si>
  <si>
    <t>33691176/531</t>
  </si>
  <si>
    <t>33691420/40</t>
  </si>
  <si>
    <t>33141211/540</t>
  </si>
  <si>
    <t>33691420/217</t>
  </si>
  <si>
    <t>33691422/2</t>
  </si>
  <si>
    <t>լաբորատոր ազդանյութեր (ռեագենտներ) փոշի կամ գրանուլներ</t>
  </si>
  <si>
    <t>կիլոգրամ</t>
  </si>
  <si>
    <t>33691167/23</t>
  </si>
  <si>
    <t>33661161/501</t>
  </si>
  <si>
    <t>օլանզապին -N05AH03</t>
  </si>
  <si>
    <t>33691162/44</t>
  </si>
  <si>
    <t>33141193/514</t>
  </si>
  <si>
    <t>33691420/252</t>
  </si>
  <si>
    <t>33651141/501</t>
  </si>
  <si>
    <t>ցեֆուրօքսիմ j01dc02, s01aa27</t>
  </si>
  <si>
    <t>33141211/539</t>
  </si>
  <si>
    <t>33691422/7</t>
  </si>
  <si>
    <t>33141220/1</t>
  </si>
  <si>
    <t>վիրափողեր (դրենաժներ) անհրաժեշտ պարագաներով</t>
  </si>
  <si>
    <t>33141211/13</t>
  </si>
  <si>
    <t>33171400/505</t>
  </si>
  <si>
    <t>33691176/519</t>
  </si>
  <si>
    <t xml:space="preserve"> Խումբ N 03  Դաս N 01</t>
  </si>
  <si>
    <t xml:space="preserve"> 1204  11001</t>
  </si>
  <si>
    <t>BUJ</t>
  </si>
  <si>
    <t>66511140/501</t>
  </si>
  <si>
    <t xml:space="preserve"> բժշկական ապահովագրության ծառայություններ</t>
  </si>
  <si>
    <t>ԲՄ</t>
  </si>
  <si>
    <t>դրամ</t>
  </si>
  <si>
    <t>66511140/502</t>
  </si>
  <si>
    <t>66511140/503</t>
  </si>
  <si>
    <t>66511140/504</t>
  </si>
  <si>
    <t>66511140/505</t>
  </si>
  <si>
    <t>մուտք 501, 16.02.21 , Փ N 2</t>
  </si>
  <si>
    <t xml:space="preserve">ՀԱՅԱՍՏԱՆԻ ՀԱՆՐԱՊԵՏՈՒԹՅԱՆ ԿԱՌԱՎԱՐՈՒԹՅԱՆ 2022 ԹՎԱԿԱՆԻ ԴԵԿՏԵՄԲԵՐԻ 29-Ի ԹԻՎ 2111-Ն ՈՐՈՇՄԱՆ N 9 ՀԱՎԵԼՎԱԾԻ N 9.14 ԵՎ N 9.47 ԱՂՅՈՒՍԱԿՆԵՐՈՒՄ ԿԱՏԱՐՎՈՂ ՓՈՓՈԽՈՒԹՅՈՒՆՆԵՐՆ ՈՒ ԼՐԱՑՈՒՄՆԵՐԸ </t>
  </si>
  <si>
    <t xml:space="preserve"> Կենտրոնացված կարգով դեղորայքի ձեռք բերում ամբուլատոր-պոլիկլինիկական և հոսպիտալային բուժօգնություն ստացողներին տրամադրելու նպատակով</t>
  </si>
  <si>
    <t xml:space="preserve"> Ծառայությունների մատուցում</t>
  </si>
  <si>
    <t xml:space="preserve"> Ցուցանիշների փոփոխությունը                                           (նվազեցումները նշված են փակագծերում)</t>
  </si>
  <si>
    <t>ՀԱՅԱՍՏԱՆԻ ՀԱՆՐԱՊԵՏՈՒԹՅԱՆ ԿԱՌԱՎԱՐՈՒԹՅԱՆ 2022 ԹՎԱԿԱՆԻ ԴԵԿՏԵՄԲԵՐԻ 29-Ի N 2111-Ն ՈՐՈՇՄԱՆ N 10 ՀԱՎԵԼՎԱԾՈՒՄ ԿԱՏԱՐՎՈՂ ՓՈՓՈԽՈՒԹՅՈՒՆՆԵՐՆ ՈՒ ԼՐԱՑՈՒՄՆԵՐԸ</t>
  </si>
  <si>
    <t>ՀԱՅԱՍՏԱՆԻ ՀԱՆՐԱՊԵՏՈՒԹՅԱՆ ԿԱՌԱՎԱՐՈՒԹՅԱՆ 2022 ԹՎԱԿԱՆԻ ԴԵԿՏԵՄԲԵՐԻ 29-Ի N 2111-Ն ՈՐՈՇՄԱՆ NN 3 ԵՎ 4 ՀԱՎԵԼՎԱԾՆԵՐՈՒՄ ԿԱՏԱՐՎՈՂ ՓՈՓՈԽՈՒԹՅՈՒՆՆԵՐՆ ՈՒ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</si>
</sst>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-* #,##0.00\ _₽_-;\-* #,##0.00\ _₽_-;_-* \-??\ _₽_-;_-@_-"/>
    <numFmt numFmtId="170" formatCode="_(* #,##0.0_);_(* \(#,##0.0\);_(* &quot;-&quot;?_);_(@_)"/>
  </numFmts>
  <fonts count="47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12"/>
      <name val="GHEA Grapalat"/>
      <family val="2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2"/>
      <name val="GHEA Grapalat"/>
      <family val="3"/>
    </font>
    <font>
      <sz val="10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sz val="10"/>
      <name val="Arial Armenian"/>
      <family val="2"/>
      <charset val="1"/>
    </font>
    <font>
      <sz val="11"/>
      <name val="Calibri"/>
      <family val="2"/>
      <scheme val="minor"/>
    </font>
    <font>
      <sz val="12"/>
      <name val="Times Armenian"/>
      <family val="1"/>
    </font>
    <font>
      <b/>
      <i/>
      <sz val="11"/>
      <name val="GHEA Grapalat"/>
      <family val="3"/>
    </font>
    <font>
      <sz val="12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8"/>
      <name val="Calibri"/>
      <family val="2"/>
      <scheme val="minor"/>
    </font>
    <font>
      <i/>
      <sz val="12"/>
      <name val="GHEA Grapalat"/>
      <family val="3"/>
    </font>
    <font>
      <i/>
      <sz val="11"/>
      <name val="GHEA Grapalat"/>
      <family val="2"/>
    </font>
    <font>
      <sz val="12"/>
      <name val="Calibri"/>
      <family val="2"/>
      <scheme val="minor"/>
    </font>
    <font>
      <b/>
      <i/>
      <sz val="12"/>
      <name val="GHEA Grapalat"/>
      <family val="3"/>
    </font>
    <font>
      <sz val="10"/>
      <color theme="1"/>
      <name val="GHEA Grapalat"/>
      <family val="3"/>
    </font>
    <font>
      <sz val="11"/>
      <color theme="1"/>
      <name val="GHEA Grapalat"/>
      <family val="3"/>
    </font>
    <font>
      <sz val="11"/>
      <color rgb="FFFF0000"/>
      <name val="GHEA Grapalat"/>
      <family val="3"/>
    </font>
    <font>
      <sz val="12"/>
      <color theme="1"/>
      <name val="GHEA Grapalat"/>
      <family val="2"/>
    </font>
    <font>
      <b/>
      <sz val="12"/>
      <name val="Calibri"/>
      <family val="2"/>
      <scheme val="minor"/>
    </font>
    <font>
      <b/>
      <sz val="12"/>
      <color theme="1"/>
      <name val="GHEA Grapalat"/>
      <family val="2"/>
    </font>
    <font>
      <i/>
      <sz val="12"/>
      <name val="Calibri"/>
      <family val="2"/>
      <charset val="204"/>
      <scheme val="minor"/>
    </font>
    <font>
      <i/>
      <sz val="12"/>
      <name val="GHEA Grapalat"/>
      <family val="2"/>
    </font>
    <font>
      <i/>
      <sz val="12"/>
      <name val="Calibri"/>
      <family val="2"/>
      <scheme val="minor"/>
    </font>
    <font>
      <b/>
      <sz val="12"/>
      <color theme="1"/>
      <name val="GHEA Grapalat"/>
      <family val="3"/>
    </font>
    <font>
      <b/>
      <sz val="11"/>
      <color theme="1"/>
      <name val="GHEA Grapalat"/>
      <family val="3"/>
    </font>
    <font>
      <i/>
      <sz val="11"/>
      <color theme="1"/>
      <name val="GHEA Grapalat"/>
      <family val="3"/>
    </font>
    <font>
      <sz val="11"/>
      <color theme="0"/>
      <name val="GHEA Grapalat"/>
      <family val="3"/>
    </font>
    <font>
      <i/>
      <sz val="12"/>
      <color theme="1"/>
      <name val="GHEA Grapalat"/>
      <family val="3"/>
    </font>
    <font>
      <sz val="12"/>
      <color theme="1"/>
      <name val="Calibri"/>
      <family val="2"/>
      <scheme val="minor"/>
    </font>
    <font>
      <b/>
      <i/>
      <sz val="12"/>
      <color theme="1"/>
      <name val="GHEA Grapalat"/>
      <family val="3"/>
    </font>
    <font>
      <i/>
      <sz val="12"/>
      <color theme="1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8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horizontal="left" vertical="top" wrapText="1"/>
    </xf>
    <xf numFmtId="9" fontId="6" fillId="0" borderId="0" applyFont="0" applyFill="0" applyBorder="0" applyAlignment="0" applyProtection="0"/>
    <xf numFmtId="167" fontId="9" fillId="0" borderId="0" applyFill="0" applyBorder="0" applyProtection="0">
      <alignment horizontal="right" vertical="top"/>
    </xf>
    <xf numFmtId="0" fontId="11" fillId="0" borderId="0"/>
    <xf numFmtId="166" fontId="11" fillId="0" borderId="0" applyFont="0" applyFill="0" applyBorder="0" applyAlignment="0" applyProtection="0"/>
    <xf numFmtId="0" fontId="11" fillId="0" borderId="0"/>
    <xf numFmtId="43" fontId="6" fillId="0" borderId="0" applyFont="0" applyFill="0" applyBorder="0" applyAlignment="0" applyProtection="0"/>
    <xf numFmtId="0" fontId="13" fillId="0" borderId="0"/>
    <xf numFmtId="0" fontId="7" fillId="0" borderId="0"/>
    <xf numFmtId="0" fontId="8" fillId="0" borderId="0"/>
    <xf numFmtId="0" fontId="3" fillId="0" borderId="0"/>
    <xf numFmtId="43" fontId="8" fillId="0" borderId="0" applyFont="0" applyFill="0" applyBorder="0" applyAlignment="0" applyProtection="0"/>
    <xf numFmtId="0" fontId="8" fillId="0" borderId="0"/>
    <xf numFmtId="169" fontId="18" fillId="0" borderId="0" applyBorder="0" applyProtection="0"/>
    <xf numFmtId="0" fontId="18" fillId="0" borderId="0"/>
    <xf numFmtId="0" fontId="20" fillId="0" borderId="0"/>
    <xf numFmtId="167" fontId="23" fillId="0" borderId="0" applyFill="0" applyBorder="0" applyProtection="0">
      <alignment horizontal="right" vertical="top"/>
    </xf>
    <xf numFmtId="167" fontId="24" fillId="0" borderId="0" applyFill="0" applyBorder="0" applyProtection="0">
      <alignment horizontal="right" vertical="top"/>
    </xf>
    <xf numFmtId="0" fontId="3" fillId="0" borderId="0"/>
    <xf numFmtId="0" fontId="3" fillId="0" borderId="0"/>
  </cellStyleXfs>
  <cellXfs count="234">
    <xf numFmtId="0" fontId="0" fillId="0" borderId="0" xfId="0"/>
    <xf numFmtId="0" fontId="14" fillId="0" borderId="0" xfId="3" applyFont="1" applyAlignment="1">
      <alignment horizontal="center" vertical="center"/>
    </xf>
    <xf numFmtId="0" fontId="12" fillId="2" borderId="1" xfId="3" applyFont="1" applyFill="1" applyBorder="1" applyAlignment="1">
      <alignment vertical="center" wrapText="1"/>
    </xf>
    <xf numFmtId="0" fontId="17" fillId="2" borderId="1" xfId="3" applyFont="1" applyFill="1" applyBorder="1" applyAlignment="1">
      <alignment vertical="center" wrapText="1"/>
    </xf>
    <xf numFmtId="0" fontId="14" fillId="2" borderId="0" xfId="18" applyFont="1" applyFill="1" applyAlignment="1">
      <alignment horizontal="left" vertical="center" wrapText="1"/>
    </xf>
    <xf numFmtId="0" fontId="14" fillId="2" borderId="0" xfId="18" applyFont="1" applyFill="1" applyAlignment="1">
      <alignment horizontal="center" vertical="center" wrapText="1"/>
    </xf>
    <xf numFmtId="0" fontId="17" fillId="2" borderId="1" xfId="3" applyFont="1" applyFill="1" applyBorder="1" applyAlignment="1">
      <alignment horizontal="left" vertical="center" wrapText="1"/>
    </xf>
    <xf numFmtId="0" fontId="12" fillId="2" borderId="0" xfId="2" applyFont="1" applyFill="1" applyAlignment="1">
      <alignment vertical="center" wrapText="1"/>
    </xf>
    <xf numFmtId="0" fontId="14" fillId="0" borderId="0" xfId="3" applyFont="1" applyFill="1" applyAlignment="1">
      <alignment horizontal="right" vertical="center"/>
    </xf>
    <xf numFmtId="0" fontId="16" fillId="2" borderId="0" xfId="3" applyFont="1" applyFill="1" applyAlignment="1">
      <alignment vertical="center"/>
    </xf>
    <xf numFmtId="0" fontId="14" fillId="2" borderId="0" xfId="3" applyFont="1" applyFill="1" applyAlignment="1">
      <alignment vertical="center"/>
    </xf>
    <xf numFmtId="0" fontId="12" fillId="2" borderId="0" xfId="3" applyFont="1" applyFill="1" applyAlignment="1">
      <alignment vertical="center"/>
    </xf>
    <xf numFmtId="0" fontId="10" fillId="2" borderId="1" xfId="0" applyFont="1" applyFill="1" applyBorder="1" applyAlignment="1">
      <alignment horizontal="left" vertical="top" wrapText="1"/>
    </xf>
    <xf numFmtId="0" fontId="22" fillId="2" borderId="1" xfId="0" applyFont="1" applyFill="1" applyBorder="1" applyAlignment="1">
      <alignment horizontal="left" vertical="top" wrapText="1"/>
    </xf>
    <xf numFmtId="167" fontId="10" fillId="2" borderId="1" xfId="34" applyFont="1" applyFill="1" applyBorder="1">
      <alignment horizontal="right" vertical="top"/>
    </xf>
    <xf numFmtId="0" fontId="12" fillId="2" borderId="1" xfId="3" applyFont="1" applyFill="1" applyBorder="1" applyAlignment="1">
      <alignment horizontal="left" vertical="center" wrapText="1"/>
    </xf>
    <xf numFmtId="0" fontId="17" fillId="2" borderId="1" xfId="3" applyFont="1" applyFill="1" applyBorder="1" applyAlignment="1">
      <alignment horizontal="center" vertical="center" wrapText="1"/>
    </xf>
    <xf numFmtId="0" fontId="17" fillId="2" borderId="0" xfId="3" applyFont="1" applyFill="1" applyBorder="1" applyAlignment="1">
      <alignment vertical="center" wrapText="1"/>
    </xf>
    <xf numFmtId="0" fontId="17" fillId="2" borderId="1" xfId="7" applyFont="1" applyFill="1" applyBorder="1" applyAlignment="1">
      <alignment vertical="center" wrapText="1"/>
    </xf>
    <xf numFmtId="0" fontId="17" fillId="2" borderId="0" xfId="3" applyFont="1" applyFill="1" applyBorder="1" applyAlignment="1">
      <alignment horizontal="center" vertical="center" wrapText="1"/>
    </xf>
    <xf numFmtId="0" fontId="12" fillId="2" borderId="1" xfId="3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vertical="center" wrapText="1"/>
    </xf>
    <xf numFmtId="0" fontId="4" fillId="2" borderId="0" xfId="3" applyFont="1" applyFill="1" applyBorder="1" applyAlignment="1">
      <alignment vertical="center" wrapText="1"/>
    </xf>
    <xf numFmtId="170" fontId="12" fillId="2" borderId="1" xfId="9" applyNumberFormat="1" applyFont="1" applyFill="1" applyBorder="1" applyAlignment="1">
      <alignment horizontal="right" vertical="center"/>
    </xf>
    <xf numFmtId="0" fontId="16" fillId="2" borderId="0" xfId="3" applyFont="1" applyFill="1" applyAlignment="1">
      <alignment vertical="center" wrapText="1"/>
    </xf>
    <xf numFmtId="0" fontId="16" fillId="2" borderId="0" xfId="3" applyFont="1" applyFill="1" applyAlignment="1">
      <alignment horizontal="center" vertical="center"/>
    </xf>
    <xf numFmtId="0" fontId="10" fillId="2" borderId="1" xfId="0" applyFont="1" applyFill="1" applyBorder="1" applyAlignment="1">
      <alignment horizontal="center" vertical="top" wrapText="1"/>
    </xf>
    <xf numFmtId="0" fontId="22" fillId="2" borderId="1" xfId="0" applyFont="1" applyFill="1" applyBorder="1" applyAlignment="1">
      <alignment horizontal="center" vertical="top" wrapText="1"/>
    </xf>
    <xf numFmtId="0" fontId="14" fillId="2" borderId="0" xfId="18" applyFont="1" applyFill="1" applyAlignment="1">
      <alignment horizontal="right" vertical="center"/>
    </xf>
    <xf numFmtId="167" fontId="22" fillId="0" borderId="1" xfId="20" applyFont="1" applyBorder="1" applyAlignment="1">
      <alignment horizontal="right" vertical="center"/>
    </xf>
    <xf numFmtId="0" fontId="28" fillId="0" borderId="1" xfId="0" applyFont="1" applyBorder="1" applyAlignment="1">
      <alignment horizontal="left" vertical="center" wrapText="1"/>
    </xf>
    <xf numFmtId="0" fontId="16" fillId="2" borderId="1" xfId="0" applyNumberFormat="1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left" vertical="top" wrapText="1"/>
    </xf>
    <xf numFmtId="167" fontId="16" fillId="2" borderId="1" xfId="20" applyFont="1" applyFill="1" applyBorder="1">
      <alignment horizontal="right" vertical="top"/>
    </xf>
    <xf numFmtId="0" fontId="16" fillId="2" borderId="1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vertical="center" wrapText="1"/>
    </xf>
    <xf numFmtId="0" fontId="19" fillId="2" borderId="0" xfId="0" applyFont="1" applyFill="1" applyAlignment="1">
      <alignment horizontal="left" vertical="center" wrapText="1"/>
    </xf>
    <xf numFmtId="0" fontId="27" fillId="2" borderId="1" xfId="0" applyFont="1" applyFill="1" applyBorder="1" applyAlignment="1">
      <alignment horizontal="right" vertical="center" wrapText="1"/>
    </xf>
    <xf numFmtId="0" fontId="14" fillId="0" borderId="0" xfId="3" applyFont="1" applyBorder="1" applyAlignment="1">
      <alignment vertical="center"/>
    </xf>
    <xf numFmtId="0" fontId="26" fillId="0" borderId="1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center" wrapText="1"/>
    </xf>
    <xf numFmtId="167" fontId="29" fillId="0" borderId="1" xfId="35" applyFont="1" applyBorder="1" applyAlignment="1">
      <alignment horizontal="right" vertical="center"/>
    </xf>
    <xf numFmtId="0" fontId="14" fillId="2" borderId="0" xfId="3" applyFont="1" applyFill="1" applyAlignment="1">
      <alignment horizontal="center" vertical="center"/>
    </xf>
    <xf numFmtId="0" fontId="22" fillId="2" borderId="1" xfId="0" applyFont="1" applyFill="1" applyBorder="1" applyAlignment="1">
      <alignment horizontal="center" vertical="center" wrapText="1"/>
    </xf>
    <xf numFmtId="0" fontId="16" fillId="2" borderId="0" xfId="3" applyFont="1" applyFill="1" applyAlignment="1">
      <alignment horizontal="center" vertical="center" wrapText="1"/>
    </xf>
    <xf numFmtId="0" fontId="4" fillId="2" borderId="0" xfId="3" applyFont="1" applyFill="1" applyBorder="1" applyAlignment="1">
      <alignment horizontal="left" vertical="center"/>
    </xf>
    <xf numFmtId="0" fontId="15" fillId="2" borderId="0" xfId="3" applyFont="1" applyFill="1" applyAlignment="1">
      <alignment vertical="center"/>
    </xf>
    <xf numFmtId="0" fontId="28" fillId="2" borderId="0" xfId="0" applyFont="1" applyFill="1" applyAlignment="1">
      <alignment horizontal="left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2" borderId="0" xfId="0" applyFont="1" applyFill="1" applyAlignment="1">
      <alignment horizontal="center" vertical="center" wrapText="1"/>
    </xf>
    <xf numFmtId="0" fontId="14" fillId="0" borderId="0" xfId="3" applyFont="1" applyAlignment="1">
      <alignment vertical="center"/>
    </xf>
    <xf numFmtId="0" fontId="16" fillId="0" borderId="0" xfId="3" applyFont="1" applyFill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5" fontId="4" fillId="0" borderId="1" xfId="6" applyNumberFormat="1" applyFont="1" applyBorder="1" applyAlignment="1">
      <alignment horizontal="right" vertical="center"/>
    </xf>
    <xf numFmtId="0" fontId="17" fillId="0" borderId="1" xfId="0" applyFont="1" applyBorder="1" applyAlignment="1">
      <alignment horizontal="left" vertical="center" wrapText="1"/>
    </xf>
    <xf numFmtId="165" fontId="12" fillId="0" borderId="1" xfId="6" applyNumberFormat="1" applyFont="1" applyBorder="1" applyAlignment="1">
      <alignment horizontal="right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14" fillId="2" borderId="0" xfId="0" applyFont="1" applyFill="1" applyAlignment="1">
      <alignment horizontal="left" vertical="center" wrapText="1"/>
    </xf>
    <xf numFmtId="0" fontId="12" fillId="0" borderId="1" xfId="3" applyFont="1" applyBorder="1" applyAlignment="1">
      <alignment horizontal="center" vertical="center"/>
    </xf>
    <xf numFmtId="0" fontId="12" fillId="0" borderId="1" xfId="3" applyFont="1" applyBorder="1" applyAlignment="1">
      <alignment horizontal="center" vertical="center" wrapText="1"/>
    </xf>
    <xf numFmtId="168" fontId="12" fillId="0" borderId="1" xfId="0" applyNumberFormat="1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170" fontId="4" fillId="0" borderId="1" xfId="6" applyNumberFormat="1" applyFont="1" applyBorder="1" applyAlignment="1">
      <alignment horizontal="right" vertical="center" wrapText="1"/>
    </xf>
    <xf numFmtId="0" fontId="4" fillId="0" borderId="1" xfId="3" applyFont="1" applyBorder="1" applyAlignment="1">
      <alignment horizontal="center" vertical="center"/>
    </xf>
    <xf numFmtId="0" fontId="17" fillId="2" borderId="1" xfId="3" applyFont="1" applyFill="1" applyBorder="1" applyAlignment="1">
      <alignment vertical="center"/>
    </xf>
    <xf numFmtId="170" fontId="17" fillId="2" borderId="1" xfId="3" applyNumberFormat="1" applyFont="1" applyFill="1" applyBorder="1" applyAlignment="1">
      <alignment horizontal="right" vertical="center" wrapText="1"/>
    </xf>
    <xf numFmtId="170" fontId="12" fillId="0" borderId="1" xfId="6" applyNumberFormat="1" applyFont="1" applyBorder="1" applyAlignment="1">
      <alignment horizontal="right" vertical="center" wrapText="1"/>
    </xf>
    <xf numFmtId="170" fontId="12" fillId="2" borderId="1" xfId="3" applyNumberFormat="1" applyFont="1" applyFill="1" applyBorder="1" applyAlignment="1">
      <alignment horizontal="right" vertical="center" wrapText="1"/>
    </xf>
    <xf numFmtId="0" fontId="12" fillId="0" borderId="1" xfId="3" applyFont="1" applyBorder="1" applyAlignment="1">
      <alignment vertical="center" wrapText="1"/>
    </xf>
    <xf numFmtId="170" fontId="32" fillId="2" borderId="1" xfId="3" applyNumberFormat="1" applyFont="1" applyFill="1" applyBorder="1" applyAlignment="1">
      <alignment horizontal="right" vertical="center" wrapText="1"/>
    </xf>
    <xf numFmtId="170" fontId="32" fillId="0" borderId="1" xfId="6" applyNumberFormat="1" applyFont="1" applyBorder="1" applyAlignment="1">
      <alignment horizontal="right" vertical="center" wrapText="1"/>
    </xf>
    <xf numFmtId="0" fontId="15" fillId="0" borderId="0" xfId="0" applyFont="1" applyAlignment="1">
      <alignment horizontal="left" vertical="center" wrapText="1"/>
    </xf>
    <xf numFmtId="0" fontId="22" fillId="2" borderId="0" xfId="18" applyFont="1" applyFill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167" fontId="10" fillId="0" borderId="5" xfId="34" applyFont="1" applyBorder="1" applyAlignment="1">
      <alignment horizontal="right" vertical="center"/>
    </xf>
    <xf numFmtId="0" fontId="22" fillId="2" borderId="1" xfId="18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0" fontId="33" fillId="2" borderId="1" xfId="3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167" fontId="10" fillId="0" borderId="1" xfId="34" applyFont="1" applyBorder="1" applyAlignment="1">
      <alignment horizontal="right" vertical="center"/>
    </xf>
    <xf numFmtId="0" fontId="22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10" fillId="2" borderId="5" xfId="18" applyFont="1" applyFill="1" applyBorder="1" applyAlignment="1">
      <alignment horizontal="center" vertical="center" wrapText="1"/>
    </xf>
    <xf numFmtId="0" fontId="10" fillId="2" borderId="1" xfId="18" applyFont="1" applyFill="1" applyBorder="1" applyAlignment="1">
      <alignment horizontal="center" vertical="center" wrapText="1"/>
    </xf>
    <xf numFmtId="0" fontId="35" fillId="2" borderId="1" xfId="3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36" fillId="0" borderId="1" xfId="0" applyFont="1" applyBorder="1" applyAlignment="1">
      <alignment horizontal="left" vertical="center" wrapText="1"/>
    </xf>
    <xf numFmtId="0" fontId="37" fillId="2" borderId="1" xfId="0" applyFont="1" applyFill="1" applyBorder="1" applyAlignment="1">
      <alignment horizontal="left" vertical="top" wrapText="1"/>
    </xf>
    <xf numFmtId="0" fontId="38" fillId="0" borderId="1" xfId="0" applyFont="1" applyBorder="1" applyAlignment="1">
      <alignment horizontal="left" vertical="center" wrapText="1"/>
    </xf>
    <xf numFmtId="0" fontId="10" fillId="0" borderId="6" xfId="3" applyFont="1" applyBorder="1" applyAlignment="1">
      <alignment horizontal="left" vertical="center" wrapText="1"/>
    </xf>
    <xf numFmtId="0" fontId="33" fillId="2" borderId="1" xfId="3" applyFont="1" applyFill="1" applyBorder="1" applyAlignment="1">
      <alignment vertical="center" wrapText="1"/>
    </xf>
    <xf numFmtId="165" fontId="22" fillId="0" borderId="1" xfId="9" applyNumberFormat="1" applyFont="1" applyFill="1" applyBorder="1" applyAlignment="1">
      <alignment horizontal="right" vertical="center" wrapText="1"/>
    </xf>
    <xf numFmtId="167" fontId="16" fillId="0" borderId="1" xfId="20" applyFont="1" applyBorder="1" applyAlignment="1">
      <alignment horizontal="right" vertical="center"/>
    </xf>
    <xf numFmtId="170" fontId="16" fillId="2" borderId="1" xfId="0" applyNumberFormat="1" applyFont="1" applyFill="1" applyBorder="1" applyAlignment="1">
      <alignment horizontal="right" vertical="center" wrapText="1"/>
    </xf>
    <xf numFmtId="0" fontId="30" fillId="0" borderId="0" xfId="3" applyFont="1" applyAlignment="1">
      <alignment vertical="center"/>
    </xf>
    <xf numFmtId="0" fontId="39" fillId="0" borderId="0" xfId="3" applyFont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10" fillId="0" borderId="0" xfId="0" applyFont="1" applyAlignment="1">
      <alignment vertical="top" wrapText="1"/>
    </xf>
    <xf numFmtId="0" fontId="40" fillId="2" borderId="1" xfId="3" applyFont="1" applyFill="1" applyBorder="1" applyAlignment="1">
      <alignment vertical="center" wrapText="1"/>
    </xf>
    <xf numFmtId="0" fontId="40" fillId="2" borderId="0" xfId="3" applyFont="1" applyFill="1" applyAlignment="1">
      <alignment vertical="center" wrapText="1"/>
    </xf>
    <xf numFmtId="0" fontId="31" fillId="0" borderId="0" xfId="3" applyFont="1" applyAlignment="1">
      <alignment vertical="center"/>
    </xf>
    <xf numFmtId="0" fontId="41" fillId="0" borderId="1" xfId="3" applyFont="1" applyBorder="1" applyAlignment="1">
      <alignment horizontal="center" vertical="center" wrapText="1"/>
    </xf>
    <xf numFmtId="0" fontId="41" fillId="0" borderId="1" xfId="3" applyFont="1" applyBorder="1" applyAlignment="1">
      <alignment vertical="center" wrapText="1"/>
    </xf>
    <xf numFmtId="0" fontId="41" fillId="0" borderId="0" xfId="3" applyFont="1" applyAlignment="1">
      <alignment vertical="center" wrapText="1"/>
    </xf>
    <xf numFmtId="0" fontId="31" fillId="0" borderId="0" xfId="3" applyFont="1" applyAlignment="1">
      <alignment horizontal="justify" vertical="center"/>
    </xf>
    <xf numFmtId="0" fontId="4" fillId="0" borderId="0" xfId="3" applyFont="1" applyAlignment="1">
      <alignment horizontal="left" vertical="center"/>
    </xf>
    <xf numFmtId="0" fontId="31" fillId="2" borderId="1" xfId="3" applyFont="1" applyFill="1" applyBorder="1" applyAlignment="1">
      <alignment horizontal="left" vertical="center" wrapText="1"/>
    </xf>
    <xf numFmtId="0" fontId="41" fillId="2" borderId="1" xfId="3" applyFont="1" applyFill="1" applyBorder="1" applyAlignment="1">
      <alignment horizontal="left" vertical="center" wrapText="1"/>
    </xf>
    <xf numFmtId="0" fontId="31" fillId="2" borderId="1" xfId="3" applyFont="1" applyFill="1" applyBorder="1" applyAlignment="1">
      <alignment horizontal="center" vertical="center" wrapText="1"/>
    </xf>
    <xf numFmtId="0" fontId="31" fillId="2" borderId="1" xfId="3" applyFont="1" applyFill="1" applyBorder="1" applyAlignment="1">
      <alignment vertical="center" wrapText="1"/>
    </xf>
    <xf numFmtId="0" fontId="41" fillId="0" borderId="1" xfId="7" applyFont="1" applyBorder="1" applyAlignment="1">
      <alignment vertical="center" wrapText="1"/>
    </xf>
    <xf numFmtId="0" fontId="41" fillId="2" borderId="1" xfId="3" applyFont="1" applyFill="1" applyBorder="1" applyAlignment="1">
      <alignment vertical="center" wrapText="1"/>
    </xf>
    <xf numFmtId="170" fontId="31" fillId="0" borderId="1" xfId="9" applyNumberFormat="1" applyFont="1" applyBorder="1" applyAlignment="1">
      <alignment horizontal="right" vertical="center"/>
    </xf>
    <xf numFmtId="0" fontId="35" fillId="2" borderId="5" xfId="3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center" wrapText="1"/>
    </xf>
    <xf numFmtId="167" fontId="16" fillId="0" borderId="5" xfId="20" applyFont="1" applyBorder="1" applyAlignment="1">
      <alignment horizontal="right" vertical="center"/>
    </xf>
    <xf numFmtId="167" fontId="16" fillId="2" borderId="1" xfId="0" applyNumberFormat="1" applyFont="1" applyFill="1" applyBorder="1" applyAlignment="1">
      <alignment horizontal="right" vertical="center" wrapText="1"/>
    </xf>
    <xf numFmtId="0" fontId="4" fillId="2" borderId="0" xfId="3" applyFont="1" applyFill="1" applyBorder="1" applyAlignment="1">
      <alignment horizontal="left" vertical="center"/>
    </xf>
    <xf numFmtId="0" fontId="15" fillId="2" borderId="0" xfId="3" applyFont="1" applyFill="1" applyAlignment="1">
      <alignment vertical="center"/>
    </xf>
    <xf numFmtId="0" fontId="15" fillId="2" borderId="0" xfId="3" applyFont="1" applyFill="1" applyAlignment="1">
      <alignment vertical="center"/>
    </xf>
    <xf numFmtId="0" fontId="16" fillId="2" borderId="0" xfId="3" applyFont="1" applyFill="1" applyAlignment="1">
      <alignment horizontal="center" vertical="center" wrapText="1"/>
    </xf>
    <xf numFmtId="0" fontId="4" fillId="2" borderId="0" xfId="3" applyFont="1" applyFill="1" applyBorder="1" applyAlignment="1">
      <alignment horizontal="left" vertical="center"/>
    </xf>
    <xf numFmtId="0" fontId="15" fillId="2" borderId="0" xfId="3" applyFont="1" applyFill="1" applyAlignment="1">
      <alignment vertical="center"/>
    </xf>
    <xf numFmtId="0" fontId="39" fillId="0" borderId="0" xfId="3" applyFont="1" applyAlignment="1">
      <alignment horizontal="center" vertical="center" wrapText="1"/>
    </xf>
    <xf numFmtId="0" fontId="4" fillId="0" borderId="0" xfId="3" applyFont="1" applyAlignment="1">
      <alignment horizontal="left" vertical="center"/>
    </xf>
    <xf numFmtId="0" fontId="31" fillId="2" borderId="1" xfId="3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top" wrapText="1"/>
    </xf>
    <xf numFmtId="0" fontId="14" fillId="2" borderId="0" xfId="1" applyFont="1" applyFill="1" applyAlignment="1">
      <alignment horizontal="center" vertical="center" wrapText="1"/>
    </xf>
    <xf numFmtId="164" fontId="12" fillId="2" borderId="0" xfId="2" applyNumberFormat="1" applyFont="1" applyFill="1" applyAlignment="1">
      <alignment vertical="center" wrapText="1"/>
    </xf>
    <xf numFmtId="0" fontId="14" fillId="2" borderId="0" xfId="1" applyFont="1" applyFill="1" applyAlignment="1">
      <alignment vertical="center"/>
    </xf>
    <xf numFmtId="164" fontId="16" fillId="2" borderId="0" xfId="1" applyNumberFormat="1" applyFont="1" applyFill="1" applyAlignment="1">
      <alignment horizontal="right" vertical="center"/>
    </xf>
    <xf numFmtId="164" fontId="14" fillId="2" borderId="0" xfId="1" applyNumberFormat="1" applyFont="1" applyFill="1" applyAlignment="1">
      <alignment horizontal="left" vertical="center"/>
    </xf>
    <xf numFmtId="164" fontId="14" fillId="2" borderId="0" xfId="1" applyNumberFormat="1" applyFont="1" applyFill="1" applyAlignment="1">
      <alignment horizontal="center" vertical="center" wrapText="1"/>
    </xf>
    <xf numFmtId="0" fontId="12" fillId="2" borderId="0" xfId="2" applyFont="1" applyFill="1" applyAlignment="1">
      <alignment horizontal="center" vertical="center" wrapText="1"/>
    </xf>
    <xf numFmtId="168" fontId="12" fillId="2" borderId="0" xfId="2" applyNumberFormat="1" applyFont="1" applyFill="1" applyAlignment="1">
      <alignment vertical="center" wrapText="1"/>
    </xf>
    <xf numFmtId="0" fontId="12" fillId="2" borderId="4" xfId="3" applyFont="1" applyFill="1" applyBorder="1" applyAlignment="1">
      <alignment horizontal="center" vertical="center" wrapText="1"/>
    </xf>
    <xf numFmtId="0" fontId="12" fillId="2" borderId="5" xfId="3" applyFont="1" applyFill="1" applyBorder="1" applyAlignment="1">
      <alignment horizontal="center" vertical="center" wrapText="1"/>
    </xf>
    <xf numFmtId="168" fontId="12" fillId="0" borderId="1" xfId="3" applyNumberFormat="1" applyFont="1" applyBorder="1" applyAlignment="1">
      <alignment horizontal="center" vertical="center" wrapText="1"/>
    </xf>
    <xf numFmtId="168" fontId="12" fillId="2" borderId="1" xfId="3" applyNumberFormat="1" applyFont="1" applyFill="1" applyBorder="1" applyAlignment="1">
      <alignment horizontal="center" vertical="center" wrapText="1"/>
    </xf>
    <xf numFmtId="0" fontId="12" fillId="2" borderId="1" xfId="2" applyFont="1" applyFill="1" applyBorder="1" applyAlignment="1">
      <alignment horizontal="center" vertical="center" wrapText="1"/>
    </xf>
    <xf numFmtId="165" fontId="12" fillId="2" borderId="1" xfId="6" applyNumberFormat="1" applyFont="1" applyFill="1" applyBorder="1" applyAlignment="1">
      <alignment vertical="center" wrapText="1"/>
    </xf>
    <xf numFmtId="43" fontId="12" fillId="2" borderId="0" xfId="2" applyNumberFormat="1" applyFont="1" applyFill="1" applyAlignment="1">
      <alignment horizontal="center" vertical="center" wrapText="1"/>
    </xf>
    <xf numFmtId="0" fontId="21" fillId="2" borderId="0" xfId="2" applyFont="1" applyFill="1" applyAlignment="1">
      <alignment horizontal="center" vertical="center" wrapText="1"/>
    </xf>
    <xf numFmtId="0" fontId="17" fillId="2" borderId="0" xfId="2" applyFont="1" applyFill="1" applyAlignment="1">
      <alignment horizontal="center" vertical="center" wrapText="1"/>
    </xf>
    <xf numFmtId="0" fontId="12" fillId="2" borderId="1" xfId="33" applyFont="1" applyFill="1" applyBorder="1" applyAlignment="1">
      <alignment vertical="center" wrapText="1"/>
    </xf>
    <xf numFmtId="0" fontId="12" fillId="2" borderId="1" xfId="33" applyFont="1" applyFill="1" applyBorder="1" applyAlignment="1">
      <alignment vertical="center"/>
    </xf>
    <xf numFmtId="0" fontId="12" fillId="2" borderId="7" xfId="33" applyFont="1" applyFill="1" applyBorder="1" applyAlignment="1">
      <alignment vertical="center" wrapText="1"/>
    </xf>
    <xf numFmtId="164" fontId="12" fillId="2" borderId="7" xfId="33" applyNumberFormat="1" applyFont="1" applyFill="1" applyBorder="1" applyAlignment="1">
      <alignment vertical="center" wrapText="1"/>
    </xf>
    <xf numFmtId="0" fontId="12" fillId="2" borderId="2" xfId="33" applyFont="1" applyFill="1" applyBorder="1" applyAlignment="1">
      <alignment vertical="center" wrapText="1"/>
    </xf>
    <xf numFmtId="0" fontId="4" fillId="2" borderId="0" xfId="2" applyFont="1" applyFill="1" applyAlignment="1">
      <alignment horizontal="center" vertical="center"/>
    </xf>
    <xf numFmtId="0" fontId="12" fillId="2" borderId="0" xfId="2" applyFont="1" applyFill="1" applyAlignment="1">
      <alignment horizontal="center" vertical="center"/>
    </xf>
    <xf numFmtId="49" fontId="4" fillId="2" borderId="1" xfId="2" applyNumberFormat="1" applyFont="1" applyFill="1" applyBorder="1" applyAlignment="1" applyProtection="1">
      <alignment horizontal="left" vertical="center"/>
      <protection locked="0"/>
    </xf>
    <xf numFmtId="0" fontId="4" fillId="2" borderId="3" xfId="33" applyFont="1" applyFill="1" applyBorder="1" applyAlignment="1">
      <alignment horizontal="left" vertical="center"/>
    </xf>
    <xf numFmtId="0" fontId="4" fillId="2" borderId="7" xfId="33" applyFont="1" applyFill="1" applyBorder="1" applyAlignment="1">
      <alignment horizontal="left" vertical="center"/>
    </xf>
    <xf numFmtId="164" fontId="4" fillId="2" borderId="7" xfId="33" applyNumberFormat="1" applyFont="1" applyFill="1" applyBorder="1" applyAlignment="1">
      <alignment horizontal="left" vertical="center"/>
    </xf>
    <xf numFmtId="0" fontId="4" fillId="2" borderId="2" xfId="33" applyFont="1" applyFill="1" applyBorder="1" applyAlignment="1">
      <alignment horizontal="left" vertical="center"/>
    </xf>
    <xf numFmtId="165" fontId="4" fillId="2" borderId="1" xfId="2" applyNumberFormat="1" applyFont="1" applyFill="1" applyBorder="1" applyAlignment="1">
      <alignment horizontal="right" vertical="center"/>
    </xf>
    <xf numFmtId="0" fontId="4" fillId="2" borderId="0" xfId="2" applyFont="1" applyFill="1" applyAlignment="1">
      <alignment horizontal="center" vertical="center" wrapText="1"/>
    </xf>
    <xf numFmtId="49" fontId="12" fillId="2" borderId="1" xfId="2" applyNumberFormat="1" applyFont="1" applyFill="1" applyBorder="1" applyAlignment="1">
      <alignment horizontal="left" vertical="center" wrapText="1"/>
    </xf>
    <xf numFmtId="0" fontId="12" fillId="2" borderId="3" xfId="2" applyFont="1" applyFill="1" applyBorder="1" applyAlignment="1">
      <alignment horizontal="left" vertical="center" wrapText="1"/>
    </xf>
    <xf numFmtId="0" fontId="12" fillId="2" borderId="1" xfId="2" applyFont="1" applyFill="1" applyBorder="1" applyAlignment="1">
      <alignment horizontal="center" vertical="center"/>
    </xf>
    <xf numFmtId="164" fontId="42" fillId="2" borderId="1" xfId="5" applyNumberFormat="1" applyFont="1" applyFill="1" applyBorder="1" applyAlignment="1">
      <alignment horizontal="center" vertical="center" wrapText="1"/>
    </xf>
    <xf numFmtId="43" fontId="12" fillId="2" borderId="1" xfId="5" applyFont="1" applyFill="1" applyBorder="1" applyAlignment="1">
      <alignment horizontal="center" vertical="center" wrapText="1"/>
    </xf>
    <xf numFmtId="165" fontId="12" fillId="2" borderId="1" xfId="5" applyNumberFormat="1" applyFont="1" applyFill="1" applyBorder="1" applyAlignment="1">
      <alignment horizontal="right" vertical="center" wrapText="1"/>
    </xf>
    <xf numFmtId="2" fontId="4" fillId="2" borderId="3" xfId="33" applyNumberFormat="1" applyFont="1" applyFill="1" applyBorder="1" applyAlignment="1">
      <alignment horizontal="left" vertical="center"/>
    </xf>
    <xf numFmtId="164" fontId="12" fillId="2" borderId="1" xfId="5" applyNumberFormat="1" applyFont="1" applyFill="1" applyBorder="1" applyAlignment="1">
      <alignment horizontal="center" vertical="center" wrapText="1"/>
    </xf>
    <xf numFmtId="165" fontId="12" fillId="2" borderId="1" xfId="5" applyNumberFormat="1" applyFont="1" applyFill="1" applyBorder="1" applyAlignment="1">
      <alignment horizontal="center" vertical="center" wrapText="1"/>
    </xf>
    <xf numFmtId="0" fontId="30" fillId="2" borderId="0" xfId="2" applyFont="1" applyFill="1" applyAlignment="1">
      <alignment vertical="center" wrapText="1"/>
    </xf>
    <xf numFmtId="0" fontId="12" fillId="0" borderId="3" xfId="3" applyFont="1" applyFill="1" applyBorder="1" applyAlignment="1">
      <alignment horizontal="center" vertical="center" wrapText="1"/>
    </xf>
    <xf numFmtId="0" fontId="12" fillId="0" borderId="2" xfId="3" applyFont="1" applyFill="1" applyBorder="1" applyAlignment="1">
      <alignment horizontal="center" vertical="center" wrapText="1"/>
    </xf>
    <xf numFmtId="170" fontId="12" fillId="2" borderId="4" xfId="9" applyNumberFormat="1" applyFont="1" applyFill="1" applyBorder="1" applyAlignment="1">
      <alignment horizontal="right" vertical="center" wrapText="1"/>
    </xf>
    <xf numFmtId="170" fontId="12" fillId="2" borderId="6" xfId="9" applyNumberFormat="1" applyFont="1" applyFill="1" applyBorder="1" applyAlignment="1">
      <alignment horizontal="right" vertical="center" wrapText="1"/>
    </xf>
    <xf numFmtId="170" fontId="12" fillId="2" borderId="5" xfId="9" applyNumberFormat="1" applyFont="1" applyFill="1" applyBorder="1" applyAlignment="1">
      <alignment horizontal="right" vertical="center" wrapText="1"/>
    </xf>
    <xf numFmtId="0" fontId="12" fillId="2" borderId="1" xfId="3" applyFont="1" applyFill="1" applyBorder="1" applyAlignment="1">
      <alignment horizontal="center" vertical="center"/>
    </xf>
    <xf numFmtId="170" fontId="12" fillId="0" borderId="1" xfId="6" applyNumberFormat="1" applyFont="1" applyBorder="1" applyAlignment="1">
      <alignment horizontal="right" vertical="center" wrapText="1"/>
    </xf>
    <xf numFmtId="0" fontId="12" fillId="0" borderId="4" xfId="3" applyFont="1" applyBorder="1" applyAlignment="1">
      <alignment horizontal="center" vertical="center"/>
    </xf>
    <xf numFmtId="0" fontId="12" fillId="0" borderId="6" xfId="3" applyFont="1" applyBorder="1" applyAlignment="1">
      <alignment horizontal="center" vertical="center"/>
    </xf>
    <xf numFmtId="0" fontId="12" fillId="0" borderId="5" xfId="3" applyFont="1" applyBorder="1" applyAlignment="1">
      <alignment horizontal="center" vertical="center"/>
    </xf>
    <xf numFmtId="0" fontId="12" fillId="0" borderId="1" xfId="3" applyFont="1" applyBorder="1" applyAlignment="1">
      <alignment horizontal="center" vertical="center"/>
    </xf>
    <xf numFmtId="0" fontId="12" fillId="0" borderId="1" xfId="3" applyFont="1" applyBorder="1" applyAlignment="1">
      <alignment horizontal="center" vertical="center" wrapText="1"/>
    </xf>
    <xf numFmtId="165" fontId="16" fillId="0" borderId="0" xfId="15" applyNumberFormat="1" applyFont="1" applyFill="1" applyBorder="1" applyAlignment="1">
      <alignment horizontal="right" vertical="center"/>
    </xf>
    <xf numFmtId="0" fontId="14" fillId="2" borderId="0" xfId="3" applyFont="1" applyFill="1" applyBorder="1" applyAlignment="1">
      <alignment horizontal="right" vertical="center"/>
    </xf>
    <xf numFmtId="0" fontId="14" fillId="0" borderId="0" xfId="3" applyFont="1" applyAlignment="1">
      <alignment horizontal="right" vertical="center"/>
    </xf>
    <xf numFmtId="0" fontId="14" fillId="0" borderId="0" xfId="3" applyFont="1" applyAlignment="1">
      <alignment vertical="center"/>
    </xf>
    <xf numFmtId="0" fontId="16" fillId="0" borderId="0" xfId="3" applyFont="1" applyFill="1" applyAlignment="1">
      <alignment horizontal="center" vertical="center" wrapText="1"/>
    </xf>
    <xf numFmtId="165" fontId="31" fillId="0" borderId="1" xfId="6" applyNumberFormat="1" applyFont="1" applyBorder="1" applyAlignment="1">
      <alignment horizontal="right" vertical="center"/>
    </xf>
    <xf numFmtId="0" fontId="32" fillId="0" borderId="1" xfId="3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14" fillId="2" borderId="3" xfId="18" applyFont="1" applyFill="1" applyBorder="1" applyAlignment="1">
      <alignment horizontal="center" vertical="center" wrapText="1"/>
    </xf>
    <xf numFmtId="0" fontId="14" fillId="2" borderId="2" xfId="18" applyFont="1" applyFill="1" applyBorder="1" applyAlignment="1">
      <alignment horizontal="center" vertical="center" wrapText="1"/>
    </xf>
    <xf numFmtId="0" fontId="16" fillId="2" borderId="0" xfId="3" applyFont="1" applyFill="1" applyAlignment="1">
      <alignment horizontal="right" vertical="center"/>
    </xf>
    <xf numFmtId="0" fontId="14" fillId="2" borderId="0" xfId="3" applyFont="1" applyFill="1" applyAlignment="1">
      <alignment horizontal="right" vertical="center"/>
    </xf>
    <xf numFmtId="0" fontId="16" fillId="2" borderId="0" xfId="3" applyFont="1" applyFill="1" applyAlignment="1">
      <alignment horizontal="center" vertical="center" wrapText="1"/>
    </xf>
    <xf numFmtId="0" fontId="14" fillId="2" borderId="0" xfId="3" applyFont="1" applyFill="1" applyAlignment="1">
      <alignment horizontal="center" vertical="center"/>
    </xf>
    <xf numFmtId="0" fontId="12" fillId="2" borderId="3" xfId="3" applyFont="1" applyFill="1" applyBorder="1" applyAlignment="1">
      <alignment horizontal="center" vertical="center" wrapText="1"/>
    </xf>
    <xf numFmtId="0" fontId="12" fillId="2" borderId="2" xfId="3" applyFont="1" applyFill="1" applyBorder="1" applyAlignment="1">
      <alignment horizontal="center" vertical="center" wrapText="1"/>
    </xf>
    <xf numFmtId="0" fontId="12" fillId="2" borderId="1" xfId="3" applyFont="1" applyFill="1" applyBorder="1" applyAlignment="1">
      <alignment horizontal="left" vertical="center"/>
    </xf>
    <xf numFmtId="0" fontId="4" fillId="2" borderId="0" xfId="3" applyFont="1" applyFill="1" applyBorder="1" applyAlignment="1">
      <alignment horizontal="left" vertical="center"/>
    </xf>
    <xf numFmtId="0" fontId="10" fillId="2" borderId="0" xfId="0" applyFont="1" applyFill="1" applyAlignment="1">
      <alignment horizontal="left" vertical="center" wrapText="1"/>
    </xf>
    <xf numFmtId="0" fontId="15" fillId="2" borderId="0" xfId="3" applyFont="1" applyFill="1" applyAlignment="1">
      <alignment vertical="center"/>
    </xf>
    <xf numFmtId="0" fontId="27" fillId="2" borderId="3" xfId="0" applyFont="1" applyFill="1" applyBorder="1" applyAlignment="1">
      <alignment horizontal="left" vertical="center" wrapText="1"/>
    </xf>
    <xf numFmtId="0" fontId="27" fillId="2" borderId="2" xfId="0" applyFont="1" applyFill="1" applyBorder="1" applyAlignment="1">
      <alignment horizontal="left" vertical="center" wrapText="1"/>
    </xf>
    <xf numFmtId="0" fontId="39" fillId="0" borderId="0" xfId="3" applyFont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4" fillId="0" borderId="0" xfId="3" applyFont="1" applyAlignment="1">
      <alignment horizontal="left" vertical="center"/>
    </xf>
    <xf numFmtId="0" fontId="31" fillId="2" borderId="1" xfId="3" applyFont="1" applyFill="1" applyBorder="1" applyAlignment="1">
      <alignment horizontal="center" vertical="center" wrapText="1"/>
    </xf>
    <xf numFmtId="0" fontId="31" fillId="0" borderId="3" xfId="3" applyFont="1" applyBorder="1" applyAlignment="1">
      <alignment horizontal="left" vertical="center"/>
    </xf>
    <xf numFmtId="0" fontId="31" fillId="0" borderId="2" xfId="3" applyFont="1" applyBorder="1" applyAlignment="1">
      <alignment horizontal="left" vertical="center"/>
    </xf>
    <xf numFmtId="0" fontId="4" fillId="2" borderId="3" xfId="33" applyFont="1" applyFill="1" applyBorder="1" applyAlignment="1">
      <alignment horizontal="left" vertical="center" wrapText="1"/>
    </xf>
    <xf numFmtId="0" fontId="4" fillId="2" borderId="7" xfId="33" applyFont="1" applyFill="1" applyBorder="1" applyAlignment="1">
      <alignment horizontal="left" vertical="center" wrapText="1"/>
    </xf>
    <xf numFmtId="0" fontId="4" fillId="2" borderId="2" xfId="33" applyFont="1" applyFill="1" applyBorder="1" applyAlignment="1">
      <alignment horizontal="left" vertical="center" wrapText="1"/>
    </xf>
    <xf numFmtId="0" fontId="12" fillId="2" borderId="9" xfId="3" applyFont="1" applyFill="1" applyBorder="1" applyAlignment="1">
      <alignment horizontal="center" vertical="center" wrapText="1"/>
    </xf>
    <xf numFmtId="0" fontId="0" fillId="2" borderId="8" xfId="0" applyFill="1" applyBorder="1"/>
    <xf numFmtId="0" fontId="12" fillId="2" borderId="4" xfId="3" applyFont="1" applyFill="1" applyBorder="1" applyAlignment="1">
      <alignment horizontal="center" vertical="center" wrapText="1"/>
    </xf>
    <xf numFmtId="0" fontId="12" fillId="2" borderId="5" xfId="3" applyFont="1" applyFill="1" applyBorder="1" applyAlignment="1">
      <alignment horizontal="center" vertical="center" wrapText="1"/>
    </xf>
    <xf numFmtId="0" fontId="12" fillId="2" borderId="7" xfId="3" applyFont="1" applyFill="1" applyBorder="1" applyAlignment="1">
      <alignment horizontal="center" vertical="center" wrapText="1"/>
    </xf>
    <xf numFmtId="0" fontId="39" fillId="2" borderId="0" xfId="1" applyFont="1" applyFill="1" applyAlignment="1">
      <alignment horizontal="center" vertical="center" wrapText="1"/>
    </xf>
    <xf numFmtId="0" fontId="39" fillId="2" borderId="0" xfId="3" applyFont="1" applyFill="1" applyAlignment="1">
      <alignment horizontal="center" vertical="center" wrapText="1"/>
    </xf>
    <xf numFmtId="0" fontId="33" fillId="2" borderId="1" xfId="0" applyFont="1" applyFill="1" applyBorder="1" applyAlignment="1">
      <alignment horizontal="center" vertical="top" wrapText="1"/>
    </xf>
    <xf numFmtId="0" fontId="43" fillId="2" borderId="1" xfId="0" applyFont="1" applyFill="1" applyBorder="1" applyAlignment="1">
      <alignment horizontal="left" vertical="top" wrapText="1"/>
    </xf>
    <xf numFmtId="0" fontId="33" fillId="2" borderId="1" xfId="0" applyFont="1" applyFill="1" applyBorder="1" applyAlignment="1">
      <alignment horizontal="left" vertical="top" wrapText="1"/>
    </xf>
    <xf numFmtId="0" fontId="44" fillId="2" borderId="0" xfId="0" applyFont="1" applyFill="1" applyAlignment="1">
      <alignment horizontal="left" vertical="center" wrapText="1"/>
    </xf>
    <xf numFmtId="0" fontId="45" fillId="0" borderId="1" xfId="0" applyFont="1" applyBorder="1" applyAlignment="1">
      <alignment horizontal="left" vertical="center" wrapText="1"/>
    </xf>
    <xf numFmtId="0" fontId="46" fillId="2" borderId="1" xfId="0" applyFont="1" applyFill="1" applyBorder="1" applyAlignment="1">
      <alignment horizontal="left" vertical="top" wrapText="1"/>
    </xf>
    <xf numFmtId="0" fontId="35" fillId="2" borderId="1" xfId="0" applyFont="1" applyFill="1" applyBorder="1" applyAlignment="1">
      <alignment horizontal="center" vertical="top" wrapText="1"/>
    </xf>
    <xf numFmtId="0" fontId="35" fillId="2" borderId="1" xfId="0" applyFont="1" applyFill="1" applyBorder="1" applyAlignment="1">
      <alignment horizontal="left" vertical="top" wrapText="1"/>
    </xf>
    <xf numFmtId="167" fontId="35" fillId="2" borderId="1" xfId="34" applyFont="1" applyFill="1" applyBorder="1">
      <alignment horizontal="right" vertical="top"/>
    </xf>
  </cellXfs>
  <cellStyles count="38">
    <cellStyle name="_artabyuje" xfId="10"/>
    <cellStyle name="Comma" xfId="6" builtinId="3"/>
    <cellStyle name="Comma 11" xfId="29"/>
    <cellStyle name="Comma 15" xfId="24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 9" xfId="31"/>
    <cellStyle name="Comma_General 17.02.04" xfId="15"/>
    <cellStyle name="Normal" xfId="0" builtinId="0"/>
    <cellStyle name="Normal 15 2 2" xfId="27"/>
    <cellStyle name="Normal 2" xfId="7"/>
    <cellStyle name="Normal 2 2" xfId="30"/>
    <cellStyle name="Normal 2 2 2" xfId="37"/>
    <cellStyle name="Normal 3" xfId="16"/>
    <cellStyle name="Normal 3 2" xfId="36"/>
    <cellStyle name="Normal 4" xfId="17"/>
    <cellStyle name="Normal 5" xfId="1"/>
    <cellStyle name="Normal 5 2" xfId="3"/>
    <cellStyle name="Normal 5 2 9" xfId="28"/>
    <cellStyle name="Normal 6" xfId="21"/>
    <cellStyle name="Normal 6 2" xfId="23"/>
    <cellStyle name="Normal 7" xfId="25"/>
    <cellStyle name="Normal 7 2" xfId="26"/>
    <cellStyle name="Normal 8" xfId="18"/>
    <cellStyle name="Normal 9" xfId="32"/>
    <cellStyle name="Normal 9 3_հավ1-3" xfId="4"/>
    <cellStyle name="Normal_2017 PLAN VERJNAKAN.23.12.16" xfId="2"/>
    <cellStyle name="Normal_Book1_1_2010 nax" xfId="33"/>
    <cellStyle name="Percent 2" xfId="19"/>
    <cellStyle name="SN_241" xfId="20"/>
    <cellStyle name="SN_b" xfId="34"/>
    <cellStyle name="SN_it" xfId="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BP50"/>
  <sheetViews>
    <sheetView view="pageBreakPreview" topLeftCell="A28" zoomScaleNormal="100" zoomScaleSheetLayoutView="100" workbookViewId="0">
      <selection activeCell="B5" sqref="B5:F5"/>
    </sheetView>
  </sheetViews>
  <sheetFormatPr defaultColWidth="9.140625" defaultRowHeight="17.25" x14ac:dyDescent="0.25"/>
  <cols>
    <col min="1" max="1" width="0.85546875" style="50" customWidth="1"/>
    <col min="2" max="2" width="9.5703125" style="1" customWidth="1"/>
    <col min="3" max="3" width="12.5703125" style="1" bestFit="1" customWidth="1"/>
    <col min="4" max="4" width="57" style="50" customWidth="1"/>
    <col min="5" max="6" width="20.7109375" style="50" customWidth="1"/>
    <col min="7" max="7" width="0.85546875" style="50" customWidth="1"/>
    <col min="8" max="16384" width="9.140625" style="50"/>
  </cols>
  <sheetData>
    <row r="1" spans="2:68" ht="20.25" customHeight="1" x14ac:dyDescent="0.25">
      <c r="B1" s="183" t="s">
        <v>36</v>
      </c>
      <c r="C1" s="183"/>
      <c r="D1" s="183"/>
      <c r="E1" s="183"/>
      <c r="F1" s="183"/>
      <c r="G1" s="8"/>
    </row>
    <row r="2" spans="2:68" x14ac:dyDescent="0.25">
      <c r="B2" s="184" t="s">
        <v>37</v>
      </c>
      <c r="C2" s="184"/>
      <c r="D2" s="184"/>
      <c r="E2" s="184"/>
      <c r="F2" s="184"/>
      <c r="G2" s="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</row>
    <row r="3" spans="2:68" ht="19.5" customHeight="1" x14ac:dyDescent="0.25">
      <c r="B3" s="185" t="s">
        <v>40</v>
      </c>
      <c r="C3" s="185"/>
      <c r="D3" s="185"/>
      <c r="E3" s="185"/>
      <c r="F3" s="185"/>
      <c r="G3" s="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</row>
    <row r="4" spans="2:68" ht="14.1" customHeight="1" x14ac:dyDescent="0.25">
      <c r="D4" s="186"/>
      <c r="E4" s="186"/>
      <c r="F4" s="186"/>
      <c r="G4" s="8"/>
    </row>
    <row r="5" spans="2:68" ht="72.75" customHeight="1" x14ac:dyDescent="0.25">
      <c r="B5" s="187" t="s">
        <v>107</v>
      </c>
      <c r="C5" s="187"/>
      <c r="D5" s="187"/>
      <c r="E5" s="187"/>
      <c r="F5" s="187"/>
      <c r="G5" s="8"/>
    </row>
    <row r="6" spans="2:68" ht="18" customHeight="1" x14ac:dyDescent="0.25">
      <c r="C6" s="51"/>
      <c r="D6" s="51"/>
      <c r="E6" s="51"/>
      <c r="F6" s="8" t="s">
        <v>30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</row>
    <row r="7" spans="2:68" ht="64.5" customHeight="1" x14ac:dyDescent="0.25">
      <c r="B7" s="182" t="s">
        <v>29</v>
      </c>
      <c r="C7" s="182"/>
      <c r="D7" s="182" t="s">
        <v>28</v>
      </c>
      <c r="E7" s="171" t="s">
        <v>70</v>
      </c>
      <c r="F7" s="172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</row>
    <row r="8" spans="2:68" ht="39.950000000000003" customHeight="1" x14ac:dyDescent="0.25">
      <c r="B8" s="61" t="s">
        <v>34</v>
      </c>
      <c r="C8" s="62" t="s">
        <v>108</v>
      </c>
      <c r="D8" s="182"/>
      <c r="E8" s="62" t="s">
        <v>38</v>
      </c>
      <c r="F8" s="63" t="s">
        <v>33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</row>
    <row r="9" spans="2:68" ht="20.100000000000001" customHeight="1" x14ac:dyDescent="0.25">
      <c r="B9" s="61"/>
      <c r="C9" s="61"/>
      <c r="D9" s="64" t="s">
        <v>27</v>
      </c>
      <c r="E9" s="65">
        <f>E10+E31</f>
        <v>0</v>
      </c>
      <c r="F9" s="65">
        <f>F10+F31</f>
        <v>0</v>
      </c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</row>
    <row r="10" spans="2:68" ht="20.100000000000001" customHeight="1" x14ac:dyDescent="0.25">
      <c r="B10" s="181" t="s">
        <v>26</v>
      </c>
      <c r="C10" s="181"/>
      <c r="D10" s="66" t="s">
        <v>0</v>
      </c>
      <c r="E10" s="65">
        <f>E12</f>
        <v>0</v>
      </c>
      <c r="F10" s="65">
        <f>F12</f>
        <v>0</v>
      </c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</row>
    <row r="11" spans="2:68" ht="20.100000000000001" customHeight="1" x14ac:dyDescent="0.25">
      <c r="B11" s="178">
        <v>1204</v>
      </c>
      <c r="C11" s="178"/>
      <c r="D11" s="67" t="s">
        <v>25</v>
      </c>
      <c r="E11" s="68"/>
      <c r="F11" s="69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</row>
    <row r="12" spans="2:68" ht="33" x14ac:dyDescent="0.25">
      <c r="B12" s="179"/>
      <c r="C12" s="179"/>
      <c r="D12" s="2" t="s">
        <v>101</v>
      </c>
      <c r="E12" s="177">
        <f>E18+E25</f>
        <v>0</v>
      </c>
      <c r="F12" s="177">
        <f>F18+F25</f>
        <v>0</v>
      </c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</row>
    <row r="13" spans="2:68" ht="20.100000000000001" customHeight="1" x14ac:dyDescent="0.25">
      <c r="B13" s="179"/>
      <c r="C13" s="179"/>
      <c r="D13" s="3" t="s">
        <v>24</v>
      </c>
      <c r="E13" s="177"/>
      <c r="F13" s="177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</row>
    <row r="14" spans="2:68" ht="53.25" customHeight="1" x14ac:dyDescent="0.25">
      <c r="B14" s="179"/>
      <c r="C14" s="179"/>
      <c r="D14" s="15" t="s">
        <v>102</v>
      </c>
      <c r="E14" s="177"/>
      <c r="F14" s="177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</row>
    <row r="15" spans="2:68" ht="20.100000000000001" customHeight="1" x14ac:dyDescent="0.25">
      <c r="B15" s="179"/>
      <c r="C15" s="179"/>
      <c r="D15" s="67" t="s">
        <v>23</v>
      </c>
      <c r="E15" s="177"/>
      <c r="F15" s="177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</row>
    <row r="16" spans="2:68" ht="53.25" customHeight="1" x14ac:dyDescent="0.25">
      <c r="B16" s="180"/>
      <c r="C16" s="180"/>
      <c r="D16" s="2" t="s">
        <v>103</v>
      </c>
      <c r="E16" s="177"/>
      <c r="F16" s="177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</row>
    <row r="17" spans="2:68" ht="20.100000000000001" customHeight="1" x14ac:dyDescent="0.25">
      <c r="B17" s="176" t="s">
        <v>22</v>
      </c>
      <c r="C17" s="176"/>
      <c r="D17" s="176"/>
      <c r="E17" s="70"/>
      <c r="F17" s="69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</row>
    <row r="18" spans="2:68" ht="20.100000000000001" customHeight="1" x14ac:dyDescent="0.25">
      <c r="B18" s="181"/>
      <c r="C18" s="181">
        <v>11001</v>
      </c>
      <c r="D18" s="3" t="s">
        <v>21</v>
      </c>
      <c r="E18" s="173">
        <v>107100</v>
      </c>
      <c r="F18" s="173">
        <v>107100</v>
      </c>
    </row>
    <row r="19" spans="2:68" ht="33" x14ac:dyDescent="0.25">
      <c r="B19" s="181"/>
      <c r="C19" s="181"/>
      <c r="D19" s="2" t="s">
        <v>104</v>
      </c>
      <c r="E19" s="174"/>
      <c r="F19" s="174"/>
    </row>
    <row r="20" spans="2:68" ht="20.100000000000001" customHeight="1" x14ac:dyDescent="0.25">
      <c r="B20" s="181"/>
      <c r="C20" s="181"/>
      <c r="D20" s="3" t="s">
        <v>20</v>
      </c>
      <c r="E20" s="174"/>
      <c r="F20" s="174"/>
    </row>
    <row r="21" spans="2:68" ht="49.5" x14ac:dyDescent="0.25">
      <c r="B21" s="181"/>
      <c r="C21" s="181"/>
      <c r="D21" s="2" t="s">
        <v>105</v>
      </c>
      <c r="E21" s="174"/>
      <c r="F21" s="174"/>
    </row>
    <row r="22" spans="2:68" ht="20.100000000000001" customHeight="1" x14ac:dyDescent="0.25">
      <c r="B22" s="181"/>
      <c r="C22" s="181"/>
      <c r="D22" s="3" t="s">
        <v>19</v>
      </c>
      <c r="E22" s="174"/>
      <c r="F22" s="174"/>
    </row>
    <row r="23" spans="2:68" ht="20.100000000000001" customHeight="1" x14ac:dyDescent="0.25">
      <c r="B23" s="181"/>
      <c r="C23" s="181"/>
      <c r="D23" s="71" t="s">
        <v>41</v>
      </c>
      <c r="E23" s="175"/>
      <c r="F23" s="175"/>
    </row>
    <row r="24" spans="2:68" ht="20.100000000000001" customHeight="1" x14ac:dyDescent="0.25">
      <c r="B24" s="176" t="s">
        <v>22</v>
      </c>
      <c r="C24" s="176"/>
      <c r="D24" s="176"/>
      <c r="E24" s="72"/>
      <c r="F24" s="73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</row>
    <row r="25" spans="2:68" ht="20.100000000000001" customHeight="1" x14ac:dyDescent="0.25">
      <c r="B25" s="189"/>
      <c r="C25" s="181">
        <v>11004</v>
      </c>
      <c r="D25" s="56" t="s">
        <v>51</v>
      </c>
      <c r="E25" s="173">
        <v>-107100</v>
      </c>
      <c r="F25" s="173">
        <v>-107100</v>
      </c>
    </row>
    <row r="26" spans="2:68" ht="49.5" x14ac:dyDescent="0.25">
      <c r="B26" s="189"/>
      <c r="C26" s="181"/>
      <c r="D26" s="58" t="s">
        <v>106</v>
      </c>
      <c r="E26" s="174"/>
      <c r="F26" s="174"/>
    </row>
    <row r="27" spans="2:68" ht="20.100000000000001" customHeight="1" x14ac:dyDescent="0.25">
      <c r="B27" s="189"/>
      <c r="C27" s="181"/>
      <c r="D27" s="56" t="s">
        <v>52</v>
      </c>
      <c r="E27" s="174"/>
      <c r="F27" s="174"/>
    </row>
    <row r="28" spans="2:68" ht="55.5" customHeight="1" x14ac:dyDescent="0.25">
      <c r="B28" s="189"/>
      <c r="C28" s="181"/>
      <c r="D28" s="58" t="s">
        <v>307</v>
      </c>
      <c r="E28" s="174"/>
      <c r="F28" s="174"/>
    </row>
    <row r="29" spans="2:68" ht="20.100000000000001" customHeight="1" x14ac:dyDescent="0.25">
      <c r="B29" s="189"/>
      <c r="C29" s="181"/>
      <c r="D29" s="56" t="s">
        <v>53</v>
      </c>
      <c r="E29" s="174"/>
      <c r="F29" s="174"/>
    </row>
    <row r="30" spans="2:68" x14ac:dyDescent="0.25">
      <c r="B30" s="189"/>
      <c r="C30" s="181"/>
      <c r="D30" s="58" t="s">
        <v>308</v>
      </c>
      <c r="E30" s="175"/>
      <c r="F30" s="175"/>
    </row>
    <row r="31" spans="2:68" s="60" customFormat="1" ht="20.100000000000001" customHeight="1" x14ac:dyDescent="0.25">
      <c r="B31" s="53"/>
      <c r="C31" s="53"/>
      <c r="D31" s="54" t="s">
        <v>71</v>
      </c>
      <c r="E31" s="55">
        <f t="shared" ref="E31:F31" si="0">E33</f>
        <v>0</v>
      </c>
      <c r="F31" s="55">
        <f t="shared" si="0"/>
        <v>0</v>
      </c>
    </row>
    <row r="32" spans="2:68" s="60" customFormat="1" ht="20.100000000000001" customHeight="1" x14ac:dyDescent="0.25">
      <c r="B32" s="191" t="s">
        <v>72</v>
      </c>
      <c r="C32" s="191"/>
      <c r="D32" s="56" t="s">
        <v>73</v>
      </c>
      <c r="E32" s="56"/>
      <c r="F32" s="57"/>
    </row>
    <row r="33" spans="2:6" s="60" customFormat="1" ht="20.100000000000001" customHeight="1" x14ac:dyDescent="0.25">
      <c r="B33" s="192"/>
      <c r="C33" s="192"/>
      <c r="D33" s="58" t="s">
        <v>74</v>
      </c>
      <c r="E33" s="188">
        <f t="shared" ref="E33:F33" si="1">E39+E45</f>
        <v>0</v>
      </c>
      <c r="F33" s="188">
        <f t="shared" si="1"/>
        <v>0</v>
      </c>
    </row>
    <row r="34" spans="2:6" s="60" customFormat="1" ht="20.100000000000001" customHeight="1" x14ac:dyDescent="0.25">
      <c r="B34" s="192"/>
      <c r="C34" s="192"/>
      <c r="D34" s="56" t="s">
        <v>75</v>
      </c>
      <c r="E34" s="188"/>
      <c r="F34" s="188"/>
    </row>
    <row r="35" spans="2:6" s="60" customFormat="1" ht="49.5" x14ac:dyDescent="0.25">
      <c r="B35" s="192"/>
      <c r="C35" s="192"/>
      <c r="D35" s="58" t="s">
        <v>76</v>
      </c>
      <c r="E35" s="188"/>
      <c r="F35" s="188"/>
    </row>
    <row r="36" spans="2:6" s="60" customFormat="1" ht="20.100000000000001" customHeight="1" x14ac:dyDescent="0.25">
      <c r="B36" s="192"/>
      <c r="C36" s="192"/>
      <c r="D36" s="56" t="s">
        <v>77</v>
      </c>
      <c r="E36" s="188"/>
      <c r="F36" s="188"/>
    </row>
    <row r="37" spans="2:6" s="60" customFormat="1" ht="33.75" customHeight="1" x14ac:dyDescent="0.25">
      <c r="B37" s="193"/>
      <c r="C37" s="193"/>
      <c r="D37" s="58" t="s">
        <v>78</v>
      </c>
      <c r="E37" s="188"/>
      <c r="F37" s="188"/>
    </row>
    <row r="38" spans="2:6" s="60" customFormat="1" ht="20.100000000000001" customHeight="1" x14ac:dyDescent="0.25">
      <c r="B38" s="190" t="s">
        <v>79</v>
      </c>
      <c r="C38" s="190"/>
      <c r="D38" s="190"/>
      <c r="E38" s="53"/>
      <c r="F38" s="59"/>
    </row>
    <row r="39" spans="2:6" s="60" customFormat="1" ht="20.100000000000001" customHeight="1" x14ac:dyDescent="0.25">
      <c r="B39" s="191"/>
      <c r="C39" s="191" t="s">
        <v>80</v>
      </c>
      <c r="D39" s="56" t="s">
        <v>81</v>
      </c>
      <c r="E39" s="188">
        <f>E18</f>
        <v>107100</v>
      </c>
      <c r="F39" s="188">
        <f>F18</f>
        <v>107100</v>
      </c>
    </row>
    <row r="40" spans="2:6" s="60" customFormat="1" ht="20.100000000000001" customHeight="1" x14ac:dyDescent="0.25">
      <c r="B40" s="192"/>
      <c r="C40" s="192"/>
      <c r="D40" s="58" t="s">
        <v>74</v>
      </c>
      <c r="E40" s="188"/>
      <c r="F40" s="188"/>
    </row>
    <row r="41" spans="2:6" s="60" customFormat="1" ht="20.100000000000001" customHeight="1" x14ac:dyDescent="0.25">
      <c r="B41" s="192"/>
      <c r="C41" s="192"/>
      <c r="D41" s="56" t="s">
        <v>82</v>
      </c>
      <c r="E41" s="188"/>
      <c r="F41" s="188"/>
    </row>
    <row r="42" spans="2:6" s="60" customFormat="1" ht="80.25" customHeight="1" x14ac:dyDescent="0.25">
      <c r="B42" s="192"/>
      <c r="C42" s="192"/>
      <c r="D42" s="58" t="s">
        <v>83</v>
      </c>
      <c r="E42" s="188"/>
      <c r="F42" s="188"/>
    </row>
    <row r="43" spans="2:6" s="60" customFormat="1" ht="20.100000000000001" customHeight="1" x14ac:dyDescent="0.25">
      <c r="B43" s="192"/>
      <c r="C43" s="192"/>
      <c r="D43" s="56" t="s">
        <v>19</v>
      </c>
      <c r="E43" s="188"/>
      <c r="F43" s="188"/>
    </row>
    <row r="44" spans="2:6" s="60" customFormat="1" ht="20.100000000000001" customHeight="1" x14ac:dyDescent="0.25">
      <c r="B44" s="193"/>
      <c r="C44" s="193"/>
      <c r="D44" s="58" t="s">
        <v>84</v>
      </c>
      <c r="E44" s="188"/>
      <c r="F44" s="188"/>
    </row>
    <row r="45" spans="2:6" s="60" customFormat="1" ht="20.100000000000001" customHeight="1" x14ac:dyDescent="0.25">
      <c r="B45" s="191"/>
      <c r="C45" s="191" t="s">
        <v>80</v>
      </c>
      <c r="D45" s="56" t="s">
        <v>81</v>
      </c>
      <c r="E45" s="188">
        <f>-E39</f>
        <v>-107100</v>
      </c>
      <c r="F45" s="188">
        <f>-F39</f>
        <v>-107100</v>
      </c>
    </row>
    <row r="46" spans="2:6" s="60" customFormat="1" ht="20.100000000000001" customHeight="1" x14ac:dyDescent="0.25">
      <c r="B46" s="192"/>
      <c r="C46" s="192"/>
      <c r="D46" s="58" t="s">
        <v>74</v>
      </c>
      <c r="E46" s="188"/>
      <c r="F46" s="188"/>
    </row>
    <row r="47" spans="2:6" s="60" customFormat="1" ht="20.100000000000001" customHeight="1" x14ac:dyDescent="0.25">
      <c r="B47" s="192"/>
      <c r="C47" s="192"/>
      <c r="D47" s="56" t="s">
        <v>82</v>
      </c>
      <c r="E47" s="188"/>
      <c r="F47" s="188"/>
    </row>
    <row r="48" spans="2:6" s="60" customFormat="1" ht="78.75" customHeight="1" x14ac:dyDescent="0.25">
      <c r="B48" s="192"/>
      <c r="C48" s="192"/>
      <c r="D48" s="58" t="s">
        <v>83</v>
      </c>
      <c r="E48" s="188"/>
      <c r="F48" s="188"/>
    </row>
    <row r="49" spans="2:6" s="60" customFormat="1" ht="20.100000000000001" customHeight="1" x14ac:dyDescent="0.25">
      <c r="B49" s="192"/>
      <c r="C49" s="192"/>
      <c r="D49" s="56" t="s">
        <v>19</v>
      </c>
      <c r="E49" s="188"/>
      <c r="F49" s="188"/>
    </row>
    <row r="50" spans="2:6" s="60" customFormat="1" ht="20.100000000000001" customHeight="1" x14ac:dyDescent="0.25">
      <c r="B50" s="193"/>
      <c r="C50" s="193"/>
      <c r="D50" s="58" t="s">
        <v>84</v>
      </c>
      <c r="E50" s="188"/>
      <c r="F50" s="188"/>
    </row>
  </sheetData>
  <mergeCells count="36">
    <mergeCell ref="F39:F44"/>
    <mergeCell ref="B45:B50"/>
    <mergeCell ref="C45:C50"/>
    <mergeCell ref="E45:E50"/>
    <mergeCell ref="F45:F50"/>
    <mergeCell ref="B38:D38"/>
    <mergeCell ref="B39:B44"/>
    <mergeCell ref="C39:C44"/>
    <mergeCell ref="E39:E44"/>
    <mergeCell ref="B32:B37"/>
    <mergeCell ref="C32:C37"/>
    <mergeCell ref="E33:E37"/>
    <mergeCell ref="F33:F37"/>
    <mergeCell ref="B24:D24"/>
    <mergeCell ref="B25:B30"/>
    <mergeCell ref="C25:C30"/>
    <mergeCell ref="E25:E30"/>
    <mergeCell ref="F25:F30"/>
    <mergeCell ref="B1:F1"/>
    <mergeCell ref="B2:F2"/>
    <mergeCell ref="B3:F3"/>
    <mergeCell ref="D4:F4"/>
    <mergeCell ref="B5:F5"/>
    <mergeCell ref="E7:F7"/>
    <mergeCell ref="F18:F23"/>
    <mergeCell ref="B17:D17"/>
    <mergeCell ref="F12:F16"/>
    <mergeCell ref="C11:C16"/>
    <mergeCell ref="B11:B16"/>
    <mergeCell ref="E18:E23"/>
    <mergeCell ref="E12:E16"/>
    <mergeCell ref="B10:C10"/>
    <mergeCell ref="B7:C7"/>
    <mergeCell ref="D7:D8"/>
    <mergeCell ref="B18:B23"/>
    <mergeCell ref="C18:C23"/>
  </mergeCells>
  <printOptions horizontalCentered="1"/>
  <pageMargins left="0.25" right="0.25" top="0.75" bottom="0.25" header="0.25" footer="0.25"/>
  <pageSetup paperSize="9" scale="80" orientation="portrait" r:id="rId1"/>
  <rowBreaks count="1" manualBreakCount="1">
    <brk id="30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J72"/>
  <sheetViews>
    <sheetView tabSelected="1" view="pageBreakPreview" topLeftCell="A4" zoomScale="85" zoomScaleNormal="85" zoomScaleSheetLayoutView="85" workbookViewId="0">
      <selection activeCell="G32" sqref="G32"/>
    </sheetView>
  </sheetViews>
  <sheetFormatPr defaultRowHeight="15.75" x14ac:dyDescent="0.25"/>
  <cols>
    <col min="1" max="1" width="1.7109375" style="47" customWidth="1"/>
    <col min="2" max="4" width="10.5703125" style="49" customWidth="1"/>
    <col min="5" max="5" width="12.140625" style="49" customWidth="1"/>
    <col min="6" max="6" width="16.7109375" style="49" customWidth="1"/>
    <col min="7" max="7" width="82.140625" style="47" customWidth="1"/>
    <col min="8" max="8" width="22.85546875" style="47" customWidth="1"/>
    <col min="9" max="9" width="25" style="47" customWidth="1"/>
    <col min="10" max="10" width="1.7109375" style="47" customWidth="1"/>
    <col min="11" max="16384" width="9.140625" style="47"/>
  </cols>
  <sheetData>
    <row r="1" spans="2:10" s="10" customFormat="1" ht="15" customHeight="1" x14ac:dyDescent="0.25">
      <c r="B1" s="42"/>
      <c r="C1" s="25"/>
      <c r="D1" s="25"/>
      <c r="E1" s="25"/>
      <c r="F1" s="25"/>
      <c r="G1" s="9"/>
      <c r="H1" s="197" t="s">
        <v>69</v>
      </c>
      <c r="I1" s="197"/>
    </row>
    <row r="2" spans="2:10" s="10" customFormat="1" ht="15" customHeight="1" x14ac:dyDescent="0.25">
      <c r="B2" s="42"/>
      <c r="C2" s="42"/>
      <c r="D2" s="42"/>
      <c r="E2" s="42"/>
      <c r="F2" s="42"/>
      <c r="H2" s="198" t="s">
        <v>37</v>
      </c>
      <c r="I2" s="198"/>
    </row>
    <row r="3" spans="2:10" s="10" customFormat="1" ht="15" customHeight="1" x14ac:dyDescent="0.25">
      <c r="B3" s="42"/>
      <c r="C3" s="42"/>
      <c r="D3" s="42"/>
      <c r="E3" s="42"/>
      <c r="F3" s="42"/>
      <c r="H3" s="198" t="s">
        <v>35</v>
      </c>
      <c r="I3" s="198"/>
    </row>
    <row r="4" spans="2:10" s="10" customFormat="1" ht="15" customHeight="1" x14ac:dyDescent="0.25">
      <c r="B4" s="42"/>
      <c r="C4" s="42"/>
      <c r="D4" s="42"/>
      <c r="E4" s="42"/>
      <c r="F4" s="200"/>
      <c r="G4" s="200"/>
      <c r="H4" s="200"/>
      <c r="I4" s="200"/>
      <c r="J4" s="200"/>
    </row>
    <row r="5" spans="2:10" s="10" customFormat="1" ht="39.950000000000003" customHeight="1" x14ac:dyDescent="0.25">
      <c r="B5" s="224" t="s">
        <v>311</v>
      </c>
      <c r="C5" s="224"/>
      <c r="D5" s="224"/>
      <c r="E5" s="224"/>
      <c r="F5" s="224"/>
      <c r="G5" s="224"/>
      <c r="H5" s="224"/>
      <c r="I5" s="224"/>
      <c r="J5" s="24"/>
    </row>
    <row r="6" spans="2:10" s="4" customFormat="1" ht="20.100000000000001" customHeight="1" x14ac:dyDescent="0.25">
      <c r="B6" s="5"/>
      <c r="C6" s="5"/>
      <c r="D6" s="5"/>
      <c r="E6" s="5"/>
      <c r="F6" s="5"/>
      <c r="G6" s="5"/>
      <c r="I6" s="28" t="s">
        <v>30</v>
      </c>
    </row>
    <row r="7" spans="2:10" s="4" customFormat="1" ht="75.75" customHeight="1" x14ac:dyDescent="0.25">
      <c r="B7" s="194" t="s">
        <v>18</v>
      </c>
      <c r="C7" s="194"/>
      <c r="D7" s="194"/>
      <c r="E7" s="194" t="s">
        <v>17</v>
      </c>
      <c r="F7" s="194"/>
      <c r="G7" s="194" t="s">
        <v>54</v>
      </c>
      <c r="H7" s="195" t="s">
        <v>68</v>
      </c>
      <c r="I7" s="196"/>
    </row>
    <row r="8" spans="2:10" ht="17.25" customHeight="1" x14ac:dyDescent="0.25">
      <c r="B8" s="194"/>
      <c r="C8" s="194"/>
      <c r="D8" s="194"/>
      <c r="E8" s="194"/>
      <c r="F8" s="194"/>
      <c r="G8" s="194"/>
      <c r="H8" s="194" t="s">
        <v>55</v>
      </c>
      <c r="I8" s="194" t="s">
        <v>56</v>
      </c>
    </row>
    <row r="9" spans="2:10" ht="29.25" customHeight="1" x14ac:dyDescent="0.25">
      <c r="B9" s="43" t="s">
        <v>57</v>
      </c>
      <c r="C9" s="43" t="s">
        <v>58</v>
      </c>
      <c r="D9" s="43" t="s">
        <v>59</v>
      </c>
      <c r="E9" s="43" t="s">
        <v>60</v>
      </c>
      <c r="F9" s="43" t="s">
        <v>61</v>
      </c>
      <c r="G9" s="194"/>
      <c r="H9" s="194"/>
      <c r="I9" s="194"/>
    </row>
    <row r="10" spans="2:10" ht="17.25" customHeight="1" x14ac:dyDescent="0.25">
      <c r="B10" s="52"/>
      <c r="C10" s="52"/>
      <c r="D10" s="52"/>
      <c r="E10" s="52"/>
      <c r="F10" s="52"/>
      <c r="G10" s="92" t="s">
        <v>90</v>
      </c>
      <c r="H10" s="96">
        <f t="shared" ref="H10:I10" si="0">H11+H47</f>
        <v>0</v>
      </c>
      <c r="I10" s="96">
        <f t="shared" si="0"/>
        <v>0</v>
      </c>
    </row>
    <row r="11" spans="2:10" ht="17.25" customHeight="1" x14ac:dyDescent="0.25">
      <c r="B11" s="129" t="s">
        <v>109</v>
      </c>
      <c r="C11" s="27"/>
      <c r="D11" s="27"/>
      <c r="E11" s="27"/>
      <c r="F11" s="27"/>
      <c r="G11" s="12" t="s">
        <v>111</v>
      </c>
      <c r="H11" s="14">
        <f t="shared" ref="H11:I11" si="1">H13+H30</f>
        <v>0</v>
      </c>
      <c r="I11" s="14">
        <f t="shared" si="1"/>
        <v>0</v>
      </c>
    </row>
    <row r="12" spans="2:10" ht="17.25" x14ac:dyDescent="0.25">
      <c r="B12" s="27"/>
      <c r="C12" s="27"/>
      <c r="D12" s="27"/>
      <c r="E12" s="27"/>
      <c r="F12" s="27"/>
      <c r="G12" s="90" t="s">
        <v>15</v>
      </c>
      <c r="H12" s="13"/>
      <c r="I12" s="13"/>
    </row>
    <row r="13" spans="2:10" ht="17.25" x14ac:dyDescent="0.25">
      <c r="B13" s="27"/>
      <c r="C13" s="26" t="s">
        <v>16</v>
      </c>
      <c r="D13" s="27"/>
      <c r="E13" s="27"/>
      <c r="F13" s="27"/>
      <c r="G13" s="12" t="s">
        <v>112</v>
      </c>
      <c r="H13" s="14">
        <f>SUMIFS(H14:H29,$D14:$D29,"&lt;&gt;")</f>
        <v>-107100</v>
      </c>
      <c r="I13" s="14">
        <f>SUMIFS(I14:I29,$D14:$D29,"&lt;&gt;")</f>
        <v>-107100</v>
      </c>
    </row>
    <row r="14" spans="2:10" ht="17.25" x14ac:dyDescent="0.25">
      <c r="B14" s="27"/>
      <c r="C14" s="27"/>
      <c r="D14" s="27"/>
      <c r="E14" s="27"/>
      <c r="F14" s="27"/>
      <c r="G14" s="90" t="s">
        <v>15</v>
      </c>
      <c r="H14" s="13"/>
      <c r="I14" s="13"/>
    </row>
    <row r="15" spans="2:10" ht="17.25" x14ac:dyDescent="0.25">
      <c r="B15" s="27"/>
      <c r="C15" s="27"/>
      <c r="D15" s="26" t="s">
        <v>16</v>
      </c>
      <c r="E15" s="27"/>
      <c r="F15" s="27"/>
      <c r="G15" s="12" t="s">
        <v>113</v>
      </c>
      <c r="H15" s="14">
        <f>SUMIFS(H16:H29,$E16:$E29,"&lt;&gt;")</f>
        <v>-107100</v>
      </c>
      <c r="I15" s="14">
        <f>SUMIFS(I16:I29,$E16:$E29,"&lt;&gt;")</f>
        <v>-107100</v>
      </c>
    </row>
    <row r="16" spans="2:10" s="228" customFormat="1" ht="17.25" x14ac:dyDescent="0.25">
      <c r="B16" s="225"/>
      <c r="C16" s="225"/>
      <c r="D16" s="225"/>
      <c r="E16" s="225"/>
      <c r="F16" s="225"/>
      <c r="G16" s="226" t="s">
        <v>15</v>
      </c>
      <c r="H16" s="227"/>
      <c r="I16" s="227"/>
    </row>
    <row r="17" spans="2:9" s="228" customFormat="1" ht="17.25" x14ac:dyDescent="0.25">
      <c r="B17" s="225"/>
      <c r="C17" s="225"/>
      <c r="D17" s="225"/>
      <c r="E17" s="225"/>
      <c r="F17" s="225"/>
      <c r="G17" s="229" t="s">
        <v>12</v>
      </c>
      <c r="H17" s="227"/>
      <c r="I17" s="227"/>
    </row>
    <row r="18" spans="2:9" s="228" customFormat="1" ht="17.25" x14ac:dyDescent="0.25">
      <c r="B18" s="225"/>
      <c r="C18" s="225"/>
      <c r="D18" s="225"/>
      <c r="E18" s="225"/>
      <c r="F18" s="225"/>
      <c r="G18" s="230" t="s">
        <v>15</v>
      </c>
      <c r="H18" s="227"/>
      <c r="I18" s="227"/>
    </row>
    <row r="19" spans="2:9" ht="39" customHeight="1" x14ac:dyDescent="0.25">
      <c r="B19" s="27"/>
      <c r="C19" s="27"/>
      <c r="D19" s="27"/>
      <c r="E19" s="31">
        <v>1204</v>
      </c>
      <c r="F19" s="27"/>
      <c r="G19" s="32" t="s">
        <v>101</v>
      </c>
      <c r="H19" s="119">
        <f t="shared" ref="H19:I19" si="2">H21</f>
        <v>-107100</v>
      </c>
      <c r="I19" s="119">
        <f t="shared" si="2"/>
        <v>-107100</v>
      </c>
    </row>
    <row r="20" spans="2:9" ht="17.25" x14ac:dyDescent="0.25">
      <c r="B20" s="27"/>
      <c r="C20" s="27"/>
      <c r="D20" s="27"/>
      <c r="E20" s="27"/>
      <c r="F20" s="27"/>
      <c r="G20" s="90" t="s">
        <v>15</v>
      </c>
      <c r="H20" s="13"/>
      <c r="I20" s="13"/>
    </row>
    <row r="21" spans="2:9" ht="39.75" customHeight="1" x14ac:dyDescent="0.25">
      <c r="B21" s="27"/>
      <c r="C21" s="27"/>
      <c r="D21" s="27"/>
      <c r="E21" s="47"/>
      <c r="F21" s="31">
        <v>11004</v>
      </c>
      <c r="G21" s="32" t="s">
        <v>114</v>
      </c>
      <c r="H21" s="33">
        <f t="shared" ref="H21:I21" si="3">+H23</f>
        <v>-107100</v>
      </c>
      <c r="I21" s="33">
        <f t="shared" si="3"/>
        <v>-107100</v>
      </c>
    </row>
    <row r="22" spans="2:9" ht="17.25" x14ac:dyDescent="0.25">
      <c r="B22" s="27"/>
      <c r="C22" s="27"/>
      <c r="D22" s="27"/>
      <c r="E22" s="27"/>
      <c r="F22" s="48"/>
      <c r="G22" s="91" t="s">
        <v>13</v>
      </c>
      <c r="H22" s="30"/>
      <c r="I22" s="30"/>
    </row>
    <row r="23" spans="2:9" ht="17.25" customHeight="1" x14ac:dyDescent="0.25">
      <c r="B23" s="27"/>
      <c r="C23" s="27"/>
      <c r="D23" s="27"/>
      <c r="E23" s="27"/>
      <c r="F23" s="48"/>
      <c r="G23" s="40" t="s">
        <v>12</v>
      </c>
      <c r="H23" s="41">
        <f t="shared" ref="H23:I23" si="4">+H25</f>
        <v>-107100</v>
      </c>
      <c r="I23" s="41">
        <f t="shared" si="4"/>
        <v>-107100</v>
      </c>
    </row>
    <row r="24" spans="2:9" ht="31.5" x14ac:dyDescent="0.25">
      <c r="B24" s="27"/>
      <c r="C24" s="27"/>
      <c r="D24" s="27"/>
      <c r="E24" s="27"/>
      <c r="F24" s="48"/>
      <c r="G24" s="89" t="s">
        <v>11</v>
      </c>
      <c r="H24" s="30"/>
      <c r="I24" s="30"/>
    </row>
    <row r="25" spans="2:9" ht="17.25" x14ac:dyDescent="0.25">
      <c r="B25" s="27"/>
      <c r="C25" s="27"/>
      <c r="D25" s="27"/>
      <c r="E25" s="27"/>
      <c r="F25" s="48"/>
      <c r="G25" s="30" t="s">
        <v>14</v>
      </c>
      <c r="H25" s="29">
        <f t="shared" ref="H25:I26" si="5">+H26</f>
        <v>-107100</v>
      </c>
      <c r="I25" s="29">
        <f t="shared" si="5"/>
        <v>-107100</v>
      </c>
    </row>
    <row r="26" spans="2:9" ht="17.25" x14ac:dyDescent="0.25">
      <c r="B26" s="27"/>
      <c r="C26" s="27"/>
      <c r="D26" s="27"/>
      <c r="E26" s="27"/>
      <c r="F26" s="48"/>
      <c r="G26" s="30" t="s">
        <v>48</v>
      </c>
      <c r="H26" s="29">
        <f t="shared" si="5"/>
        <v>-107100</v>
      </c>
      <c r="I26" s="29">
        <f t="shared" si="5"/>
        <v>-107100</v>
      </c>
    </row>
    <row r="27" spans="2:9" ht="17.25" x14ac:dyDescent="0.25">
      <c r="B27" s="27"/>
      <c r="C27" s="27"/>
      <c r="D27" s="27"/>
      <c r="E27" s="27"/>
      <c r="F27" s="48"/>
      <c r="G27" s="30" t="s">
        <v>49</v>
      </c>
      <c r="H27" s="29">
        <f t="shared" ref="H27:I27" si="6">H28</f>
        <v>-107100</v>
      </c>
      <c r="I27" s="29">
        <f t="shared" si="6"/>
        <v>-107100</v>
      </c>
    </row>
    <row r="28" spans="2:9" ht="17.25" x14ac:dyDescent="0.25">
      <c r="B28" s="27"/>
      <c r="C28" s="27"/>
      <c r="D28" s="27"/>
      <c r="E28" s="27"/>
      <c r="F28" s="48"/>
      <c r="G28" s="30" t="s">
        <v>50</v>
      </c>
      <c r="H28" s="29">
        <f>SUM(H29:H29)</f>
        <v>-107100</v>
      </c>
      <c r="I28" s="29">
        <f>SUM(I29:I29)</f>
        <v>-107100</v>
      </c>
    </row>
    <row r="29" spans="2:9" ht="17.25" x14ac:dyDescent="0.25">
      <c r="B29" s="26"/>
      <c r="C29" s="26"/>
      <c r="D29" s="26"/>
      <c r="E29" s="26"/>
      <c r="F29" s="84"/>
      <c r="G29" s="30" t="s">
        <v>115</v>
      </c>
      <c r="H29" s="29">
        <v>-107100</v>
      </c>
      <c r="I29" s="29">
        <v>-107100</v>
      </c>
    </row>
    <row r="30" spans="2:9" ht="17.25" x14ac:dyDescent="0.25">
      <c r="B30" s="27"/>
      <c r="C30" s="129" t="s">
        <v>110</v>
      </c>
      <c r="D30" s="27"/>
      <c r="E30" s="27"/>
      <c r="F30" s="27"/>
      <c r="G30" s="12" t="s">
        <v>116</v>
      </c>
      <c r="H30" s="14">
        <f>SUMIFS(H31:H46,$D31:$D46,"&lt;&gt;")</f>
        <v>107100</v>
      </c>
      <c r="I30" s="14">
        <f>SUMIFS(I31:I46,$D31:$D46,"&lt;&gt;")</f>
        <v>107100</v>
      </c>
    </row>
    <row r="31" spans="2:9" ht="17.25" x14ac:dyDescent="0.25">
      <c r="B31" s="27"/>
      <c r="C31" s="27"/>
      <c r="D31" s="27"/>
      <c r="E31" s="27"/>
      <c r="F31" s="27"/>
      <c r="G31" s="13" t="s">
        <v>15</v>
      </c>
      <c r="H31" s="13"/>
      <c r="I31" s="13"/>
    </row>
    <row r="32" spans="2:9" s="228" customFormat="1" ht="17.25" x14ac:dyDescent="0.25">
      <c r="B32" s="225"/>
      <c r="C32" s="225"/>
      <c r="D32" s="231" t="s">
        <v>16</v>
      </c>
      <c r="E32" s="225"/>
      <c r="F32" s="225"/>
      <c r="G32" s="232" t="s">
        <v>117</v>
      </c>
      <c r="H32" s="233">
        <f>SUMIFS(H33:H46,$E33:$E46,"&lt;&gt;")</f>
        <v>107100</v>
      </c>
      <c r="I32" s="233">
        <f>SUMIFS(I33:I46,$E33:$E46,"&lt;&gt;")</f>
        <v>107100</v>
      </c>
    </row>
    <row r="33" spans="2:10" s="228" customFormat="1" ht="17.25" x14ac:dyDescent="0.25">
      <c r="B33" s="225"/>
      <c r="C33" s="225"/>
      <c r="D33" s="225"/>
      <c r="E33" s="225"/>
      <c r="F33" s="225"/>
      <c r="G33" s="227" t="s">
        <v>15</v>
      </c>
      <c r="H33" s="227"/>
      <c r="I33" s="227"/>
    </row>
    <row r="34" spans="2:10" s="228" customFormat="1" ht="17.25" x14ac:dyDescent="0.25">
      <c r="B34" s="225"/>
      <c r="C34" s="225"/>
      <c r="D34" s="225"/>
      <c r="E34" s="225"/>
      <c r="F34" s="225"/>
      <c r="G34" s="229" t="s">
        <v>12</v>
      </c>
      <c r="H34" s="227"/>
      <c r="I34" s="227"/>
    </row>
    <row r="35" spans="2:10" s="228" customFormat="1" ht="17.25" x14ac:dyDescent="0.25">
      <c r="B35" s="225"/>
      <c r="C35" s="225"/>
      <c r="D35" s="225"/>
      <c r="E35" s="225"/>
      <c r="F35" s="225"/>
      <c r="G35" s="227" t="s">
        <v>15</v>
      </c>
      <c r="H35" s="227"/>
      <c r="I35" s="227"/>
    </row>
    <row r="36" spans="2:10" ht="17.25" x14ac:dyDescent="0.25">
      <c r="B36" s="27"/>
      <c r="C36" s="27"/>
      <c r="D36" s="27"/>
      <c r="E36" s="34">
        <v>1204</v>
      </c>
      <c r="F36" s="27"/>
      <c r="G36" s="32" t="s">
        <v>101</v>
      </c>
      <c r="H36" s="119">
        <f t="shared" ref="H36:I36" si="7">H38</f>
        <v>107100</v>
      </c>
      <c r="I36" s="119">
        <f t="shared" si="7"/>
        <v>107100</v>
      </c>
    </row>
    <row r="37" spans="2:10" ht="17.25" x14ac:dyDescent="0.25">
      <c r="B37" s="27"/>
      <c r="C37" s="27"/>
      <c r="D37" s="27"/>
      <c r="E37" s="27"/>
      <c r="F37" s="27"/>
      <c r="G37" s="13" t="s">
        <v>15</v>
      </c>
      <c r="H37" s="13"/>
      <c r="I37" s="13"/>
    </row>
    <row r="38" spans="2:10" ht="38.25" customHeight="1" x14ac:dyDescent="0.25">
      <c r="B38" s="27"/>
      <c r="C38" s="27"/>
      <c r="D38" s="27"/>
      <c r="E38" s="47"/>
      <c r="F38" s="34">
        <v>11001</v>
      </c>
      <c r="G38" s="32" t="s">
        <v>118</v>
      </c>
      <c r="H38" s="33">
        <f t="shared" ref="H38:I38" si="8">+H40</f>
        <v>107100</v>
      </c>
      <c r="I38" s="33">
        <f t="shared" si="8"/>
        <v>107100</v>
      </c>
    </row>
    <row r="39" spans="2:10" ht="17.25" x14ac:dyDescent="0.25">
      <c r="B39" s="27"/>
      <c r="C39" s="27"/>
      <c r="D39" s="27"/>
      <c r="E39" s="27"/>
      <c r="F39" s="27"/>
      <c r="G39" s="30" t="s">
        <v>13</v>
      </c>
      <c r="H39" s="30"/>
      <c r="I39" s="30"/>
    </row>
    <row r="40" spans="2:10" ht="17.25" x14ac:dyDescent="0.25">
      <c r="B40" s="27"/>
      <c r="C40" s="27"/>
      <c r="D40" s="27"/>
      <c r="E40" s="27"/>
      <c r="F40" s="27"/>
      <c r="G40" s="40" t="s">
        <v>12</v>
      </c>
      <c r="H40" s="41">
        <f t="shared" ref="H40:I40" si="9">+H42</f>
        <v>107100</v>
      </c>
      <c r="I40" s="41">
        <f t="shared" si="9"/>
        <v>107100</v>
      </c>
    </row>
    <row r="41" spans="2:10" ht="31.5" x14ac:dyDescent="0.25">
      <c r="B41" s="27"/>
      <c r="C41" s="27"/>
      <c r="D41" s="27"/>
      <c r="E41" s="27"/>
      <c r="F41" s="27"/>
      <c r="G41" s="30" t="s">
        <v>11</v>
      </c>
      <c r="H41" s="30"/>
      <c r="I41" s="30"/>
    </row>
    <row r="42" spans="2:10" ht="17.25" x14ac:dyDescent="0.25">
      <c r="B42" s="27"/>
      <c r="C42" s="27"/>
      <c r="D42" s="27"/>
      <c r="E42" s="27"/>
      <c r="F42" s="27"/>
      <c r="G42" s="30" t="s">
        <v>14</v>
      </c>
      <c r="H42" s="29">
        <f t="shared" ref="H42:I45" si="10">+H43</f>
        <v>107100</v>
      </c>
      <c r="I42" s="29">
        <f t="shared" si="10"/>
        <v>107100</v>
      </c>
    </row>
    <row r="43" spans="2:10" ht="17.25" x14ac:dyDescent="0.25">
      <c r="B43" s="27"/>
      <c r="C43" s="27"/>
      <c r="D43" s="27"/>
      <c r="E43" s="27"/>
      <c r="F43" s="27"/>
      <c r="G43" s="30" t="s">
        <v>48</v>
      </c>
      <c r="H43" s="29">
        <f t="shared" si="10"/>
        <v>107100</v>
      </c>
      <c r="I43" s="29">
        <f t="shared" si="10"/>
        <v>107100</v>
      </c>
    </row>
    <row r="44" spans="2:10" ht="17.25" x14ac:dyDescent="0.25">
      <c r="B44" s="27"/>
      <c r="C44" s="27"/>
      <c r="D44" s="27"/>
      <c r="E44" s="27"/>
      <c r="F44" s="27"/>
      <c r="G44" s="30" t="s">
        <v>49</v>
      </c>
      <c r="H44" s="29">
        <f t="shared" si="10"/>
        <v>107100</v>
      </c>
      <c r="I44" s="29">
        <f t="shared" si="10"/>
        <v>107100</v>
      </c>
    </row>
    <row r="45" spans="2:10" ht="23.25" customHeight="1" x14ac:dyDescent="0.25">
      <c r="B45" s="27"/>
      <c r="C45" s="27"/>
      <c r="D45" s="27"/>
      <c r="E45" s="27"/>
      <c r="F45" s="27"/>
      <c r="G45" s="30" t="s">
        <v>120</v>
      </c>
      <c r="H45" s="29">
        <f t="shared" si="10"/>
        <v>107100</v>
      </c>
      <c r="I45" s="29">
        <f t="shared" si="10"/>
        <v>107100</v>
      </c>
    </row>
    <row r="46" spans="2:10" ht="22.5" customHeight="1" x14ac:dyDescent="0.25">
      <c r="B46" s="27"/>
      <c r="C46" s="27"/>
      <c r="D46" s="27"/>
      <c r="E46" s="27"/>
      <c r="F46" s="27"/>
      <c r="G46" s="30" t="s">
        <v>119</v>
      </c>
      <c r="H46" s="29">
        <v>107100</v>
      </c>
      <c r="I46" s="29">
        <v>107100</v>
      </c>
    </row>
    <row r="47" spans="2:10" s="74" customFormat="1" ht="17.25" x14ac:dyDescent="0.25">
      <c r="B47" s="85" t="s">
        <v>85</v>
      </c>
      <c r="C47" s="85"/>
      <c r="D47" s="85"/>
      <c r="E47" s="85"/>
      <c r="F47" s="85"/>
      <c r="G47" s="76" t="s">
        <v>86</v>
      </c>
      <c r="H47" s="77">
        <f t="shared" ref="H47:I47" si="11">H49</f>
        <v>0</v>
      </c>
      <c r="I47" s="77">
        <f t="shared" si="11"/>
        <v>0</v>
      </c>
      <c r="J47" s="47"/>
    </row>
    <row r="48" spans="2:10" s="74" customFormat="1" ht="15" customHeight="1" x14ac:dyDescent="0.25">
      <c r="B48" s="86"/>
      <c r="C48" s="86"/>
      <c r="D48" s="86"/>
      <c r="E48" s="86"/>
      <c r="F48" s="86"/>
      <c r="G48" s="39" t="s">
        <v>15</v>
      </c>
      <c r="H48" s="79"/>
      <c r="I48" s="79"/>
      <c r="J48" s="47"/>
    </row>
    <row r="49" spans="2:10" s="74" customFormat="1" ht="15" customHeight="1" x14ac:dyDescent="0.25">
      <c r="B49" s="86"/>
      <c r="C49" s="86" t="s">
        <v>16</v>
      </c>
      <c r="D49" s="86"/>
      <c r="E49" s="86"/>
      <c r="F49" s="86"/>
      <c r="G49" s="88" t="s">
        <v>97</v>
      </c>
      <c r="H49" s="95">
        <f t="shared" ref="H49:I49" si="12">H51</f>
        <v>0</v>
      </c>
      <c r="I49" s="95">
        <f t="shared" si="12"/>
        <v>0</v>
      </c>
      <c r="J49" s="47"/>
    </row>
    <row r="50" spans="2:10" s="74" customFormat="1" ht="15" customHeight="1" x14ac:dyDescent="0.25">
      <c r="B50" s="86"/>
      <c r="C50" s="86"/>
      <c r="D50" s="86"/>
      <c r="E50" s="86"/>
      <c r="F50" s="86"/>
      <c r="G50" s="39" t="s">
        <v>15</v>
      </c>
      <c r="H50" s="88"/>
      <c r="I50" s="88"/>
      <c r="J50" s="47"/>
    </row>
    <row r="51" spans="2:10" s="74" customFormat="1" ht="15" customHeight="1" x14ac:dyDescent="0.25">
      <c r="B51" s="86"/>
      <c r="C51" s="86"/>
      <c r="D51" s="86" t="s">
        <v>16</v>
      </c>
      <c r="E51" s="86"/>
      <c r="F51" s="86"/>
      <c r="G51" s="88" t="s">
        <v>87</v>
      </c>
      <c r="H51" s="95">
        <f t="shared" ref="H51:I51" si="13">H53</f>
        <v>0</v>
      </c>
      <c r="I51" s="95">
        <f t="shared" si="13"/>
        <v>0</v>
      </c>
      <c r="J51" s="47"/>
    </row>
    <row r="52" spans="2:10" s="74" customFormat="1" ht="15" customHeight="1" x14ac:dyDescent="0.25">
      <c r="B52" s="86"/>
      <c r="C52" s="86"/>
      <c r="D52" s="86"/>
      <c r="E52" s="86"/>
      <c r="F52" s="86"/>
      <c r="G52" s="39" t="s">
        <v>15</v>
      </c>
      <c r="H52" s="79"/>
      <c r="I52" s="79"/>
      <c r="J52" s="47"/>
    </row>
    <row r="53" spans="2:10" s="74" customFormat="1" ht="15" customHeight="1" x14ac:dyDescent="0.25">
      <c r="B53" s="86"/>
      <c r="C53" s="86"/>
      <c r="D53" s="86"/>
      <c r="E53" s="86"/>
      <c r="F53" s="87"/>
      <c r="G53" s="81" t="s">
        <v>71</v>
      </c>
      <c r="H53" s="82">
        <f t="shared" ref="H53:I53" si="14">H55</f>
        <v>0</v>
      </c>
      <c r="I53" s="82">
        <f t="shared" si="14"/>
        <v>0</v>
      </c>
      <c r="J53" s="47"/>
    </row>
    <row r="54" spans="2:10" s="74" customFormat="1" ht="15" customHeight="1" x14ac:dyDescent="0.25">
      <c r="B54" s="86"/>
      <c r="C54" s="86"/>
      <c r="D54" s="86"/>
      <c r="E54" s="86"/>
      <c r="F54" s="86"/>
      <c r="G54" s="39" t="s">
        <v>15</v>
      </c>
      <c r="H54" s="79"/>
      <c r="I54" s="79"/>
      <c r="J54" s="47"/>
    </row>
    <row r="55" spans="2:10" s="74" customFormat="1" ht="15" customHeight="1" x14ac:dyDescent="0.25">
      <c r="B55" s="86"/>
      <c r="C55" s="86"/>
      <c r="D55" s="86"/>
      <c r="E55" s="86" t="s">
        <v>72</v>
      </c>
      <c r="F55" s="86"/>
      <c r="G55" s="88" t="s">
        <v>87</v>
      </c>
      <c r="H55" s="82">
        <f t="shared" ref="H55:I55" si="15">H57+H65</f>
        <v>0</v>
      </c>
      <c r="I55" s="82">
        <f t="shared" si="15"/>
        <v>0</v>
      </c>
      <c r="J55" s="47"/>
    </row>
    <row r="56" spans="2:10" s="74" customFormat="1" ht="15" customHeight="1" x14ac:dyDescent="0.25">
      <c r="B56" s="86"/>
      <c r="C56" s="86"/>
      <c r="D56" s="86"/>
      <c r="E56" s="86"/>
      <c r="F56" s="86"/>
      <c r="G56" s="39" t="s">
        <v>15</v>
      </c>
      <c r="H56" s="79"/>
      <c r="I56" s="79"/>
      <c r="J56" s="47"/>
    </row>
    <row r="57" spans="2:10" s="74" customFormat="1" ht="15" customHeight="1" x14ac:dyDescent="0.25">
      <c r="B57" s="86"/>
      <c r="C57" s="86"/>
      <c r="D57" s="86"/>
      <c r="F57" s="87" t="s">
        <v>80</v>
      </c>
      <c r="G57" s="88" t="s">
        <v>87</v>
      </c>
      <c r="H57" s="95">
        <f t="shared" ref="H57:I57" si="16">H59</f>
        <v>107100</v>
      </c>
      <c r="I57" s="95">
        <f t="shared" si="16"/>
        <v>107100</v>
      </c>
      <c r="J57" s="47"/>
    </row>
    <row r="58" spans="2:10" s="74" customFormat="1" ht="15" customHeight="1" x14ac:dyDescent="0.25">
      <c r="B58" s="86"/>
      <c r="C58" s="86"/>
      <c r="D58" s="86"/>
      <c r="E58" s="86"/>
      <c r="F58" s="87"/>
      <c r="G58" s="39" t="s">
        <v>13</v>
      </c>
      <c r="H58" s="88"/>
      <c r="I58" s="88"/>
      <c r="J58" s="47"/>
    </row>
    <row r="59" spans="2:10" s="74" customFormat="1" ht="15" customHeight="1" x14ac:dyDescent="0.25">
      <c r="B59" s="86"/>
      <c r="C59" s="86"/>
      <c r="D59" s="86"/>
      <c r="E59" s="86"/>
      <c r="F59" s="87"/>
      <c r="G59" s="88" t="s">
        <v>71</v>
      </c>
      <c r="H59" s="95">
        <f t="shared" ref="H59:I59" si="17">H61</f>
        <v>107100</v>
      </c>
      <c r="I59" s="95">
        <f t="shared" si="17"/>
        <v>107100</v>
      </c>
      <c r="J59" s="47"/>
    </row>
    <row r="60" spans="2:10" s="74" customFormat="1" ht="34.5" x14ac:dyDescent="0.25">
      <c r="B60" s="86"/>
      <c r="C60" s="86"/>
      <c r="D60" s="86"/>
      <c r="E60" s="86"/>
      <c r="F60" s="87"/>
      <c r="G60" s="39" t="s">
        <v>11</v>
      </c>
      <c r="H60" s="79"/>
      <c r="I60" s="79"/>
      <c r="J60" s="47"/>
    </row>
    <row r="61" spans="2:10" s="74" customFormat="1" ht="15" customHeight="1" x14ac:dyDescent="0.25">
      <c r="B61" s="83"/>
      <c r="C61" s="83"/>
      <c r="D61" s="83"/>
      <c r="E61" s="83"/>
      <c r="F61" s="83"/>
      <c r="G61" s="79" t="s">
        <v>14</v>
      </c>
      <c r="H61" s="29">
        <f t="shared" ref="H61:I63" si="18">H62</f>
        <v>107100</v>
      </c>
      <c r="I61" s="29">
        <f t="shared" si="18"/>
        <v>107100</v>
      </c>
      <c r="J61" s="47"/>
    </row>
    <row r="62" spans="2:10" s="74" customFormat="1" ht="15" customHeight="1" x14ac:dyDescent="0.25">
      <c r="B62" s="83"/>
      <c r="C62" s="83"/>
      <c r="D62" s="83"/>
      <c r="E62" s="83"/>
      <c r="F62" s="83"/>
      <c r="G62" s="79" t="s">
        <v>48</v>
      </c>
      <c r="H62" s="29">
        <f t="shared" si="18"/>
        <v>107100</v>
      </c>
      <c r="I62" s="29">
        <f t="shared" si="18"/>
        <v>107100</v>
      </c>
      <c r="J62" s="47"/>
    </row>
    <row r="63" spans="2:10" s="74" customFormat="1" ht="15" customHeight="1" x14ac:dyDescent="0.25">
      <c r="B63" s="83"/>
      <c r="C63" s="83"/>
      <c r="D63" s="83"/>
      <c r="E63" s="83"/>
      <c r="F63" s="83"/>
      <c r="G63" s="79" t="s">
        <v>88</v>
      </c>
      <c r="H63" s="29">
        <f t="shared" si="18"/>
        <v>107100</v>
      </c>
      <c r="I63" s="29">
        <f t="shared" si="18"/>
        <v>107100</v>
      </c>
      <c r="J63" s="47"/>
    </row>
    <row r="64" spans="2:10" s="75" customFormat="1" ht="15" customHeight="1" x14ac:dyDescent="0.25">
      <c r="B64" s="78"/>
      <c r="C64" s="78"/>
      <c r="D64" s="78"/>
      <c r="E64" s="78"/>
      <c r="F64" s="80"/>
      <c r="G64" s="93" t="s">
        <v>89</v>
      </c>
      <c r="H64" s="94">
        <f>-H29</f>
        <v>107100</v>
      </c>
      <c r="I64" s="94">
        <f>-I29</f>
        <v>107100</v>
      </c>
      <c r="J64" s="47"/>
    </row>
    <row r="65" spans="2:10" s="74" customFormat="1" ht="15" customHeight="1" x14ac:dyDescent="0.25">
      <c r="B65" s="85"/>
      <c r="C65" s="85"/>
      <c r="D65" s="85"/>
      <c r="E65" s="85"/>
      <c r="F65" s="116" t="s">
        <v>80</v>
      </c>
      <c r="G65" s="117" t="s">
        <v>87</v>
      </c>
      <c r="H65" s="118">
        <f t="shared" ref="H65:I65" si="19">H67</f>
        <v>-107100</v>
      </c>
      <c r="I65" s="118">
        <f t="shared" si="19"/>
        <v>-107100</v>
      </c>
      <c r="J65" s="47"/>
    </row>
    <row r="66" spans="2:10" s="74" customFormat="1" ht="15" customHeight="1" x14ac:dyDescent="0.25">
      <c r="B66" s="86"/>
      <c r="C66" s="86"/>
      <c r="D66" s="86"/>
      <c r="E66" s="86"/>
      <c r="F66" s="87"/>
      <c r="G66" s="39" t="s">
        <v>13</v>
      </c>
      <c r="H66" s="88"/>
      <c r="I66" s="88"/>
      <c r="J66" s="47"/>
    </row>
    <row r="67" spans="2:10" s="74" customFormat="1" ht="15" customHeight="1" x14ac:dyDescent="0.25">
      <c r="B67" s="86"/>
      <c r="C67" s="86"/>
      <c r="D67" s="86"/>
      <c r="E67" s="86"/>
      <c r="F67" s="87"/>
      <c r="G67" s="88" t="s">
        <v>71</v>
      </c>
      <c r="H67" s="95">
        <f t="shared" ref="H67:I67" si="20">H69</f>
        <v>-107100</v>
      </c>
      <c r="I67" s="95">
        <f t="shared" si="20"/>
        <v>-107100</v>
      </c>
      <c r="J67" s="47"/>
    </row>
    <row r="68" spans="2:10" s="74" customFormat="1" ht="34.5" x14ac:dyDescent="0.25">
      <c r="B68" s="86"/>
      <c r="C68" s="86"/>
      <c r="D68" s="86"/>
      <c r="E68" s="86"/>
      <c r="F68" s="87"/>
      <c r="G68" s="39" t="s">
        <v>11</v>
      </c>
      <c r="H68" s="79"/>
      <c r="I68" s="79"/>
      <c r="J68" s="47"/>
    </row>
    <row r="69" spans="2:10" s="74" customFormat="1" ht="15" customHeight="1" x14ac:dyDescent="0.25">
      <c r="B69" s="83"/>
      <c r="C69" s="83"/>
      <c r="D69" s="83"/>
      <c r="E69" s="83"/>
      <c r="F69" s="83"/>
      <c r="G69" s="79" t="s">
        <v>14</v>
      </c>
      <c r="H69" s="29">
        <f t="shared" ref="H69:I71" si="21">H70</f>
        <v>-107100</v>
      </c>
      <c r="I69" s="29">
        <f t="shared" si="21"/>
        <v>-107100</v>
      </c>
      <c r="J69" s="47"/>
    </row>
    <row r="70" spans="2:10" s="74" customFormat="1" ht="15" customHeight="1" x14ac:dyDescent="0.25">
      <c r="B70" s="83"/>
      <c r="C70" s="83"/>
      <c r="D70" s="83"/>
      <c r="E70" s="83"/>
      <c r="F70" s="83"/>
      <c r="G70" s="79" t="s">
        <v>48</v>
      </c>
      <c r="H70" s="29">
        <f t="shared" si="21"/>
        <v>-107100</v>
      </c>
      <c r="I70" s="29">
        <f t="shared" si="21"/>
        <v>-107100</v>
      </c>
      <c r="J70" s="47"/>
    </row>
    <row r="71" spans="2:10" s="74" customFormat="1" ht="15" customHeight="1" x14ac:dyDescent="0.25">
      <c r="B71" s="83"/>
      <c r="C71" s="83"/>
      <c r="D71" s="83"/>
      <c r="E71" s="83"/>
      <c r="F71" s="83"/>
      <c r="G71" s="79" t="s">
        <v>88</v>
      </c>
      <c r="H71" s="29">
        <f t="shared" si="21"/>
        <v>-107100</v>
      </c>
      <c r="I71" s="29">
        <f t="shared" si="21"/>
        <v>-107100</v>
      </c>
      <c r="J71" s="47"/>
    </row>
    <row r="72" spans="2:10" s="75" customFormat="1" ht="15" customHeight="1" x14ac:dyDescent="0.25">
      <c r="B72" s="78"/>
      <c r="C72" s="78"/>
      <c r="D72" s="78"/>
      <c r="E72" s="78"/>
      <c r="F72" s="80"/>
      <c r="G72" s="93" t="s">
        <v>89</v>
      </c>
      <c r="H72" s="94">
        <f>-H64</f>
        <v>-107100</v>
      </c>
      <c r="I72" s="94">
        <f>-I64</f>
        <v>-107100</v>
      </c>
      <c r="J72" s="47"/>
    </row>
  </sheetData>
  <mergeCells count="11">
    <mergeCell ref="H1:I1"/>
    <mergeCell ref="H2:I2"/>
    <mergeCell ref="H3:I3"/>
    <mergeCell ref="B5:I5"/>
    <mergeCell ref="F4:J4"/>
    <mergeCell ref="B7:D8"/>
    <mergeCell ref="E7:F8"/>
    <mergeCell ref="G7:G9"/>
    <mergeCell ref="H8:H9"/>
    <mergeCell ref="I8:I9"/>
    <mergeCell ref="H7:I7"/>
  </mergeCells>
  <printOptions horizontalCentered="1"/>
  <pageMargins left="0.25" right="0.25" top="0.5" bottom="0.25" header="0.25" footer="0.25"/>
  <pageSetup paperSize="9" scale="73" fitToHeight="2" orientation="landscape" r:id="rId1"/>
  <rowBreaks count="1" manualBreakCount="1">
    <brk id="46" max="10" man="1"/>
  </rowBreaks>
  <ignoredErrors>
    <ignoredError sqref="B22:E29 B57:D57 B66:F72 B65:D65 F65 B47:F54 F57 E55 C31:D32 B12:E16 B21:D21 C11:E11 D3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65"/>
  <sheetViews>
    <sheetView view="pageBreakPreview" topLeftCell="A55" zoomScale="115" zoomScaleNormal="85" zoomScaleSheetLayoutView="115" workbookViewId="0">
      <selection activeCell="D58" sqref="D58:E58"/>
    </sheetView>
  </sheetViews>
  <sheetFormatPr defaultColWidth="9.140625" defaultRowHeight="13.5" x14ac:dyDescent="0.25"/>
  <cols>
    <col min="1" max="1" width="0.85546875" style="46" customWidth="1"/>
    <col min="2" max="2" width="46" style="46" customWidth="1"/>
    <col min="3" max="3" width="121.85546875" style="46" customWidth="1"/>
    <col min="4" max="4" width="17.42578125" style="46" customWidth="1"/>
    <col min="5" max="5" width="16.5703125" style="46" customWidth="1"/>
    <col min="6" max="6" width="0.85546875" style="46" customWidth="1"/>
    <col min="7" max="7" width="49.85546875" style="46" customWidth="1"/>
    <col min="8" max="16384" width="9.140625" style="46"/>
  </cols>
  <sheetData>
    <row r="1" spans="2:8" ht="20.100000000000001" customHeight="1" x14ac:dyDescent="0.25">
      <c r="B1" s="197" t="s">
        <v>121</v>
      </c>
      <c r="C1" s="197"/>
      <c r="D1" s="197"/>
      <c r="E1" s="197"/>
    </row>
    <row r="2" spans="2:8" ht="20.100000000000001" customHeight="1" x14ac:dyDescent="0.25">
      <c r="B2" s="198" t="s">
        <v>37</v>
      </c>
      <c r="C2" s="198"/>
      <c r="D2" s="198"/>
      <c r="E2" s="198"/>
    </row>
    <row r="3" spans="2:8" ht="20.100000000000001" customHeight="1" x14ac:dyDescent="0.25">
      <c r="B3" s="198" t="s">
        <v>40</v>
      </c>
      <c r="C3" s="198"/>
      <c r="D3" s="198"/>
      <c r="E3" s="198"/>
    </row>
    <row r="4" spans="2:8" ht="9.9499999999999993" customHeight="1" x14ac:dyDescent="0.25">
      <c r="C4" s="206"/>
      <c r="D4" s="206"/>
      <c r="E4" s="206"/>
    </row>
    <row r="5" spans="2:8" ht="39.950000000000003" customHeight="1" x14ac:dyDescent="0.25">
      <c r="B5" s="199" t="s">
        <v>306</v>
      </c>
      <c r="C5" s="199"/>
      <c r="D5" s="199"/>
      <c r="E5" s="199"/>
    </row>
    <row r="6" spans="2:8" ht="9.9499999999999993" customHeight="1" x14ac:dyDescent="0.25">
      <c r="B6" s="44"/>
      <c r="C6" s="44"/>
      <c r="D6" s="44"/>
      <c r="E6" s="44"/>
    </row>
    <row r="7" spans="2:8" ht="20.100000000000001" customHeight="1" x14ac:dyDescent="0.25">
      <c r="B7" s="199" t="s">
        <v>10</v>
      </c>
      <c r="C7" s="199"/>
      <c r="D7" s="199"/>
      <c r="E7" s="199"/>
    </row>
    <row r="8" spans="2:8" ht="9.9499999999999993" customHeight="1" x14ac:dyDescent="0.25">
      <c r="B8" s="44"/>
      <c r="C8" s="44"/>
      <c r="D8" s="44"/>
      <c r="E8" s="44"/>
    </row>
    <row r="9" spans="2:8" s="36" customFormat="1" ht="20.100000000000001" customHeight="1" x14ac:dyDescent="0.25">
      <c r="B9" s="205" t="s">
        <v>31</v>
      </c>
      <c r="C9" s="205"/>
      <c r="D9" s="205"/>
      <c r="E9" s="205"/>
      <c r="F9" s="35"/>
      <c r="G9" s="35"/>
      <c r="H9" s="35"/>
    </row>
    <row r="10" spans="2:8" ht="14.25" customHeight="1" x14ac:dyDescent="0.25"/>
    <row r="13" spans="2:8" ht="16.5" x14ac:dyDescent="0.25">
      <c r="B13" s="21" t="s">
        <v>9</v>
      </c>
      <c r="C13" s="21" t="s">
        <v>39</v>
      </c>
      <c r="D13" s="22"/>
      <c r="E13" s="11"/>
    </row>
    <row r="14" spans="2:8" ht="16.5" x14ac:dyDescent="0.25">
      <c r="B14" s="16">
        <v>1204</v>
      </c>
      <c r="C14" s="3" t="s">
        <v>64</v>
      </c>
      <c r="D14" s="17"/>
      <c r="E14" s="11"/>
    </row>
    <row r="15" spans="2:8" ht="16.5" x14ac:dyDescent="0.25">
      <c r="B15" s="19"/>
      <c r="C15" s="17"/>
      <c r="D15" s="17"/>
      <c r="E15" s="11"/>
    </row>
    <row r="16" spans="2:8" ht="16.5" x14ac:dyDescent="0.25">
      <c r="B16" s="204" t="s">
        <v>8</v>
      </c>
      <c r="C16" s="204"/>
      <c r="D16" s="45"/>
      <c r="E16" s="11"/>
    </row>
    <row r="17" spans="1:9" ht="16.5" x14ac:dyDescent="0.25">
      <c r="B17" s="11"/>
      <c r="C17" s="11"/>
      <c r="D17" s="11"/>
      <c r="E17" s="11"/>
    </row>
    <row r="18" spans="1:9" ht="57.75" customHeight="1" x14ac:dyDescent="0.25">
      <c r="B18" s="15" t="s">
        <v>7</v>
      </c>
      <c r="C18" s="6">
        <v>1204</v>
      </c>
      <c r="D18" s="201" t="s">
        <v>67</v>
      </c>
      <c r="E18" s="202"/>
    </row>
    <row r="19" spans="1:9" ht="16.5" x14ac:dyDescent="0.25">
      <c r="B19" s="15" t="s">
        <v>6</v>
      </c>
      <c r="C19" s="6">
        <v>11001</v>
      </c>
      <c r="D19" s="20" t="s">
        <v>38</v>
      </c>
      <c r="E19" s="20" t="s">
        <v>33</v>
      </c>
    </row>
    <row r="20" spans="1:9" ht="16.5" x14ac:dyDescent="0.25">
      <c r="B20" s="15" t="s">
        <v>5</v>
      </c>
      <c r="C20" s="15" t="s">
        <v>99</v>
      </c>
      <c r="D20" s="15"/>
      <c r="E20" s="2"/>
    </row>
    <row r="21" spans="1:9" ht="16.5" x14ac:dyDescent="0.25">
      <c r="B21" s="15" t="s">
        <v>4</v>
      </c>
      <c r="C21" s="18" t="s">
        <v>98</v>
      </c>
      <c r="D21" s="18"/>
      <c r="E21" s="2"/>
    </row>
    <row r="22" spans="1:9" ht="16.5" x14ac:dyDescent="0.25">
      <c r="B22" s="15" t="s">
        <v>3</v>
      </c>
      <c r="C22" s="3" t="s">
        <v>65</v>
      </c>
      <c r="D22" s="3"/>
      <c r="E22" s="2"/>
    </row>
    <row r="23" spans="1:9" ht="40.5" customHeight="1" x14ac:dyDescent="0.25">
      <c r="B23" s="15" t="s">
        <v>63</v>
      </c>
      <c r="C23" s="3" t="s">
        <v>66</v>
      </c>
      <c r="D23" s="3"/>
      <c r="E23" s="2"/>
    </row>
    <row r="24" spans="1:9" ht="16.5" x14ac:dyDescent="0.25">
      <c r="B24" s="201" t="s">
        <v>2</v>
      </c>
      <c r="C24" s="202"/>
      <c r="D24" s="2"/>
      <c r="E24" s="2"/>
    </row>
    <row r="25" spans="1:9" ht="16.5" customHeight="1" x14ac:dyDescent="0.25">
      <c r="A25" s="122"/>
      <c r="B25" s="207" t="s">
        <v>122</v>
      </c>
      <c r="C25" s="208"/>
      <c r="D25" s="37">
        <v>350</v>
      </c>
      <c r="E25" s="37">
        <v>350</v>
      </c>
      <c r="F25" s="122"/>
      <c r="G25" s="122"/>
      <c r="H25" s="122"/>
      <c r="I25" s="122"/>
    </row>
    <row r="26" spans="1:9" s="122" customFormat="1" ht="16.5" x14ac:dyDescent="0.25">
      <c r="B26" s="203" t="s">
        <v>1</v>
      </c>
      <c r="C26" s="203"/>
      <c r="D26" s="23">
        <v>107100</v>
      </c>
      <c r="E26" s="23">
        <v>107100</v>
      </c>
    </row>
    <row r="28" spans="1:9" s="121" customFormat="1" ht="16.5" x14ac:dyDescent="0.25">
      <c r="B28" s="204" t="s">
        <v>8</v>
      </c>
      <c r="C28" s="204"/>
      <c r="D28" s="120"/>
      <c r="E28" s="11"/>
    </row>
    <row r="29" spans="1:9" s="121" customFormat="1" ht="16.5" x14ac:dyDescent="0.25">
      <c r="B29" s="11"/>
      <c r="C29" s="11"/>
      <c r="D29" s="11"/>
      <c r="E29" s="11"/>
    </row>
    <row r="30" spans="1:9" s="121" customFormat="1" ht="53.25" customHeight="1" x14ac:dyDescent="0.25">
      <c r="B30" s="15" t="s">
        <v>7</v>
      </c>
      <c r="C30" s="6">
        <v>1204</v>
      </c>
      <c r="D30" s="201" t="s">
        <v>309</v>
      </c>
      <c r="E30" s="202"/>
    </row>
    <row r="31" spans="1:9" s="121" customFormat="1" ht="16.5" x14ac:dyDescent="0.25">
      <c r="B31" s="15" t="s">
        <v>6</v>
      </c>
      <c r="C31" s="6">
        <v>11004</v>
      </c>
      <c r="D31" s="20" t="s">
        <v>38</v>
      </c>
      <c r="E31" s="20" t="s">
        <v>33</v>
      </c>
    </row>
    <row r="32" spans="1:9" s="121" customFormat="1" ht="16.5" x14ac:dyDescent="0.25">
      <c r="B32" s="15" t="s">
        <v>5</v>
      </c>
      <c r="C32" s="15" t="s">
        <v>123</v>
      </c>
      <c r="D32" s="15"/>
      <c r="E32" s="2"/>
    </row>
    <row r="33" spans="2:8" s="121" customFormat="1" ht="33.75" customHeight="1" x14ac:dyDescent="0.25">
      <c r="B33" s="15" t="s">
        <v>4</v>
      </c>
      <c r="C33" s="18" t="s">
        <v>124</v>
      </c>
      <c r="D33" s="18"/>
      <c r="E33" s="2"/>
    </row>
    <row r="34" spans="2:8" s="121" customFormat="1" ht="16.5" x14ac:dyDescent="0.25">
      <c r="B34" s="15" t="s">
        <v>3</v>
      </c>
      <c r="C34" s="3" t="s">
        <v>65</v>
      </c>
      <c r="D34" s="3"/>
      <c r="E34" s="2"/>
    </row>
    <row r="35" spans="2:8" s="121" customFormat="1" ht="40.5" customHeight="1" x14ac:dyDescent="0.25">
      <c r="B35" s="15" t="s">
        <v>63</v>
      </c>
      <c r="C35" s="3" t="s">
        <v>66</v>
      </c>
      <c r="D35" s="3"/>
      <c r="E35" s="2"/>
    </row>
    <row r="36" spans="2:8" s="121" customFormat="1" ht="16.5" x14ac:dyDescent="0.25">
      <c r="B36" s="201" t="s">
        <v>2</v>
      </c>
      <c r="C36" s="202"/>
      <c r="D36" s="2"/>
      <c r="E36" s="2"/>
    </row>
    <row r="37" spans="2:8" s="121" customFormat="1" ht="16.5" x14ac:dyDescent="0.25">
      <c r="B37" s="203" t="s">
        <v>1</v>
      </c>
      <c r="C37" s="203"/>
      <c r="D37" s="23">
        <v>-107100</v>
      </c>
      <c r="E37" s="23">
        <v>-107100</v>
      </c>
    </row>
    <row r="38" spans="2:8" s="97" customFormat="1" ht="20.100000000000001" customHeight="1" x14ac:dyDescent="0.25">
      <c r="B38" s="209" t="s">
        <v>91</v>
      </c>
      <c r="C38" s="209"/>
      <c r="D38" s="209"/>
      <c r="E38" s="209"/>
    </row>
    <row r="39" spans="2:8" s="97" customFormat="1" ht="9.9499999999999993" customHeight="1" x14ac:dyDescent="0.25">
      <c r="B39" s="98"/>
      <c r="C39" s="98"/>
      <c r="D39" s="98"/>
      <c r="E39" s="98"/>
    </row>
    <row r="40" spans="2:8" s="99" customFormat="1" ht="20.100000000000001" customHeight="1" x14ac:dyDescent="0.25">
      <c r="B40" s="210" t="s">
        <v>31</v>
      </c>
      <c r="C40" s="210"/>
      <c r="D40" s="210"/>
      <c r="E40" s="210"/>
      <c r="F40" s="100"/>
      <c r="G40" s="100"/>
      <c r="H40" s="100"/>
    </row>
    <row r="41" spans="2:8" s="97" customFormat="1" ht="9.9499999999999993" customHeight="1" x14ac:dyDescent="0.25"/>
    <row r="42" spans="2:8" s="97" customFormat="1" ht="20.100000000000001" customHeight="1" x14ac:dyDescent="0.25">
      <c r="B42" s="101" t="s">
        <v>9</v>
      </c>
      <c r="C42" s="101" t="s">
        <v>39</v>
      </c>
      <c r="D42" s="102"/>
      <c r="E42" s="103"/>
    </row>
    <row r="43" spans="2:8" s="97" customFormat="1" ht="20.100000000000001" customHeight="1" x14ac:dyDescent="0.25">
      <c r="B43" s="104">
        <v>1139</v>
      </c>
      <c r="C43" s="105" t="s">
        <v>92</v>
      </c>
      <c r="D43" s="106"/>
      <c r="E43" s="103"/>
    </row>
    <row r="44" spans="2:8" s="97" customFormat="1" ht="9.9499999999999993" customHeight="1" x14ac:dyDescent="0.25">
      <c r="B44" s="107"/>
      <c r="C44" s="103"/>
      <c r="D44" s="103"/>
      <c r="E44" s="103"/>
    </row>
    <row r="45" spans="2:8" s="97" customFormat="1" ht="16.5" x14ac:dyDescent="0.25">
      <c r="B45" s="211" t="s">
        <v>8</v>
      </c>
      <c r="C45" s="211"/>
      <c r="D45" s="108"/>
      <c r="E45" s="103"/>
    </row>
    <row r="46" spans="2:8" s="97" customFormat="1" ht="9.6" customHeight="1" x14ac:dyDescent="0.25">
      <c r="B46" s="107"/>
      <c r="C46" s="103"/>
      <c r="D46" s="103"/>
      <c r="E46" s="103"/>
    </row>
    <row r="47" spans="2:8" s="97" customFormat="1" ht="49.5" customHeight="1" x14ac:dyDescent="0.25">
      <c r="B47" s="109" t="s">
        <v>7</v>
      </c>
      <c r="C47" s="110">
        <v>1139</v>
      </c>
      <c r="D47" s="201" t="s">
        <v>67</v>
      </c>
      <c r="E47" s="202"/>
    </row>
    <row r="48" spans="2:8" s="97" customFormat="1" ht="39.950000000000003" customHeight="1" x14ac:dyDescent="0.25">
      <c r="B48" s="109" t="s">
        <v>6</v>
      </c>
      <c r="C48" s="110">
        <v>11001</v>
      </c>
      <c r="D48" s="111" t="s">
        <v>38</v>
      </c>
      <c r="E48" s="111" t="s">
        <v>33</v>
      </c>
    </row>
    <row r="49" spans="2:5" s="97" customFormat="1" ht="20.100000000000001" customHeight="1" x14ac:dyDescent="0.25">
      <c r="B49" s="109" t="s">
        <v>5</v>
      </c>
      <c r="C49" s="109" t="s">
        <v>92</v>
      </c>
      <c r="D49" s="109"/>
      <c r="E49" s="112"/>
    </row>
    <row r="50" spans="2:5" s="97" customFormat="1" ht="45" customHeight="1" x14ac:dyDescent="0.25">
      <c r="B50" s="109" t="s">
        <v>4</v>
      </c>
      <c r="C50" s="113" t="s">
        <v>93</v>
      </c>
      <c r="D50" s="113"/>
      <c r="E50" s="112"/>
    </row>
    <row r="51" spans="2:5" s="97" customFormat="1" ht="20.100000000000001" customHeight="1" x14ac:dyDescent="0.25">
      <c r="B51" s="109" t="s">
        <v>3</v>
      </c>
      <c r="C51" s="114" t="s">
        <v>65</v>
      </c>
      <c r="D51" s="114"/>
      <c r="E51" s="112"/>
    </row>
    <row r="52" spans="2:5" s="97" customFormat="1" ht="16.5" x14ac:dyDescent="0.25">
      <c r="B52" s="109" t="s">
        <v>94</v>
      </c>
      <c r="C52" s="114" t="s">
        <v>95</v>
      </c>
      <c r="D52" s="114"/>
      <c r="E52" s="112"/>
    </row>
    <row r="53" spans="2:5" s="97" customFormat="1" ht="20.100000000000001" customHeight="1" x14ac:dyDescent="0.25">
      <c r="B53" s="212" t="s">
        <v>2</v>
      </c>
      <c r="C53" s="212"/>
      <c r="D53" s="109"/>
      <c r="E53" s="112"/>
    </row>
    <row r="54" spans="2:5" s="97" customFormat="1" ht="20.100000000000001" customHeight="1" x14ac:dyDescent="0.25">
      <c r="B54" s="213" t="s">
        <v>1</v>
      </c>
      <c r="C54" s="214"/>
      <c r="D54" s="115">
        <f>D26</f>
        <v>107100</v>
      </c>
      <c r="E54" s="115">
        <f>D54</f>
        <v>107100</v>
      </c>
    </row>
    <row r="55" spans="2:5" s="97" customFormat="1" ht="9.9499999999999993" customHeight="1" x14ac:dyDescent="0.25"/>
    <row r="56" spans="2:5" s="97" customFormat="1" ht="16.5" x14ac:dyDescent="0.25">
      <c r="B56" s="211" t="s">
        <v>8</v>
      </c>
      <c r="C56" s="211"/>
      <c r="D56" s="108"/>
      <c r="E56" s="103"/>
    </row>
    <row r="57" spans="2:5" s="97" customFormat="1" ht="9.6" customHeight="1" x14ac:dyDescent="0.25">
      <c r="B57" s="107"/>
      <c r="C57" s="103"/>
      <c r="D57" s="103"/>
      <c r="E57" s="103"/>
    </row>
    <row r="58" spans="2:5" s="97" customFormat="1" ht="51.75" customHeight="1" x14ac:dyDescent="0.25">
      <c r="B58" s="109" t="s">
        <v>7</v>
      </c>
      <c r="C58" s="110">
        <v>1139</v>
      </c>
      <c r="D58" s="201" t="s">
        <v>309</v>
      </c>
      <c r="E58" s="202"/>
    </row>
    <row r="59" spans="2:5" s="97" customFormat="1" ht="39.950000000000003" customHeight="1" x14ac:dyDescent="0.25">
      <c r="B59" s="109" t="s">
        <v>6</v>
      </c>
      <c r="C59" s="110">
        <v>11001</v>
      </c>
      <c r="D59" s="111" t="s">
        <v>38</v>
      </c>
      <c r="E59" s="111" t="s">
        <v>33</v>
      </c>
    </row>
    <row r="60" spans="2:5" s="97" customFormat="1" ht="20.100000000000001" customHeight="1" x14ac:dyDescent="0.25">
      <c r="B60" s="109" t="s">
        <v>5</v>
      </c>
      <c r="C60" s="109" t="s">
        <v>92</v>
      </c>
      <c r="D60" s="109"/>
      <c r="E60" s="112"/>
    </row>
    <row r="61" spans="2:5" s="97" customFormat="1" ht="33" x14ac:dyDescent="0.25">
      <c r="B61" s="109" t="s">
        <v>4</v>
      </c>
      <c r="C61" s="113" t="s">
        <v>93</v>
      </c>
      <c r="D61" s="113"/>
      <c r="E61" s="112"/>
    </row>
    <row r="62" spans="2:5" s="97" customFormat="1" ht="20.100000000000001" customHeight="1" x14ac:dyDescent="0.25">
      <c r="B62" s="109" t="s">
        <v>3</v>
      </c>
      <c r="C62" s="114" t="s">
        <v>65</v>
      </c>
      <c r="D62" s="114"/>
      <c r="E62" s="112"/>
    </row>
    <row r="63" spans="2:5" s="97" customFormat="1" ht="16.5" x14ac:dyDescent="0.25">
      <c r="B63" s="109" t="s">
        <v>94</v>
      </c>
      <c r="C63" s="114" t="s">
        <v>95</v>
      </c>
      <c r="D63" s="114"/>
      <c r="E63" s="112"/>
    </row>
    <row r="64" spans="2:5" s="97" customFormat="1" ht="20.100000000000001" customHeight="1" x14ac:dyDescent="0.25">
      <c r="B64" s="212" t="s">
        <v>2</v>
      </c>
      <c r="C64" s="212"/>
      <c r="D64" s="109"/>
      <c r="E64" s="112"/>
    </row>
    <row r="65" spans="2:5" s="97" customFormat="1" ht="20.100000000000001" customHeight="1" x14ac:dyDescent="0.25">
      <c r="B65" s="213" t="s">
        <v>1</v>
      </c>
      <c r="C65" s="214"/>
      <c r="D65" s="115">
        <f>-D54</f>
        <v>-107100</v>
      </c>
      <c r="E65" s="115">
        <f t="shared" ref="E65" si="0">-E54</f>
        <v>-107100</v>
      </c>
    </row>
  </sheetData>
  <mergeCells count="26">
    <mergeCell ref="D58:E58"/>
    <mergeCell ref="B54:C54"/>
    <mergeCell ref="B65:C65"/>
    <mergeCell ref="B56:C56"/>
    <mergeCell ref="B64:C64"/>
    <mergeCell ref="B38:E38"/>
    <mergeCell ref="B40:E40"/>
    <mergeCell ref="B45:C45"/>
    <mergeCell ref="B53:C53"/>
    <mergeCell ref="D47:E47"/>
    <mergeCell ref="B36:C36"/>
    <mergeCell ref="B37:C37"/>
    <mergeCell ref="D30:E30"/>
    <mergeCell ref="B28:C28"/>
    <mergeCell ref="B1:E1"/>
    <mergeCell ref="B2:E2"/>
    <mergeCell ref="B3:E3"/>
    <mergeCell ref="B5:E5"/>
    <mergeCell ref="B7:E7"/>
    <mergeCell ref="B9:E9"/>
    <mergeCell ref="C4:E4"/>
    <mergeCell ref="B24:C24"/>
    <mergeCell ref="B25:C25"/>
    <mergeCell ref="B26:C26"/>
    <mergeCell ref="B16:C16"/>
    <mergeCell ref="D18:E18"/>
  </mergeCells>
  <phoneticPr fontId="25" type="noConversion"/>
  <printOptions horizontalCentered="1"/>
  <pageMargins left="0.25" right="0.25" top="0.5" bottom="0.25" header="0.25" footer="0.25"/>
  <pageSetup paperSize="9" scale="70" fitToHeight="3" orientation="landscape" r:id="rId1"/>
  <rowBreaks count="1" manualBreakCount="1">
    <brk id="37" max="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H65"/>
  <sheetViews>
    <sheetView view="pageBreakPreview" topLeftCell="A13" zoomScale="115" zoomScaleNormal="85" zoomScaleSheetLayoutView="115" workbookViewId="0">
      <selection activeCell="C10" sqref="C10"/>
    </sheetView>
  </sheetViews>
  <sheetFormatPr defaultColWidth="9.140625" defaultRowHeight="13.5" x14ac:dyDescent="0.25"/>
  <cols>
    <col min="1" max="1" width="0.85546875" style="125" customWidth="1"/>
    <col min="2" max="2" width="46" style="125" customWidth="1"/>
    <col min="3" max="3" width="121.85546875" style="125" customWidth="1"/>
    <col min="4" max="4" width="17.42578125" style="125" customWidth="1"/>
    <col min="5" max="5" width="16.5703125" style="125" customWidth="1"/>
    <col min="6" max="6" width="0.85546875" style="125" customWidth="1"/>
    <col min="7" max="7" width="49.85546875" style="125" customWidth="1"/>
    <col min="8" max="16384" width="9.140625" style="125"/>
  </cols>
  <sheetData>
    <row r="1" spans="2:8" ht="20.100000000000001" customHeight="1" x14ac:dyDescent="0.25">
      <c r="B1" s="197" t="s">
        <v>125</v>
      </c>
      <c r="C1" s="197"/>
      <c r="D1" s="197"/>
      <c r="E1" s="197"/>
    </row>
    <row r="2" spans="2:8" ht="20.100000000000001" customHeight="1" x14ac:dyDescent="0.25">
      <c r="B2" s="198" t="s">
        <v>37</v>
      </c>
      <c r="C2" s="198"/>
      <c r="D2" s="198"/>
      <c r="E2" s="198"/>
    </row>
    <row r="3" spans="2:8" ht="20.100000000000001" customHeight="1" x14ac:dyDescent="0.25">
      <c r="B3" s="198" t="s">
        <v>40</v>
      </c>
      <c r="C3" s="198"/>
      <c r="D3" s="198"/>
      <c r="E3" s="198"/>
    </row>
    <row r="4" spans="2:8" ht="9.9499999999999993" customHeight="1" x14ac:dyDescent="0.25">
      <c r="C4" s="206"/>
      <c r="D4" s="206"/>
      <c r="E4" s="206"/>
    </row>
    <row r="5" spans="2:8" ht="39.950000000000003" customHeight="1" x14ac:dyDescent="0.25">
      <c r="B5" s="199" t="s">
        <v>96</v>
      </c>
      <c r="C5" s="199"/>
      <c r="D5" s="199"/>
      <c r="E5" s="199"/>
      <c r="F5" s="199"/>
    </row>
    <row r="6" spans="2:8" ht="9.9499999999999993" customHeight="1" x14ac:dyDescent="0.25">
      <c r="B6" s="123"/>
      <c r="C6" s="123"/>
      <c r="D6" s="123"/>
      <c r="E6" s="123"/>
    </row>
    <row r="7" spans="2:8" ht="20.100000000000001" customHeight="1" x14ac:dyDescent="0.25">
      <c r="B7" s="199" t="s">
        <v>10</v>
      </c>
      <c r="C7" s="199"/>
      <c r="D7" s="199"/>
      <c r="E7" s="199"/>
    </row>
    <row r="8" spans="2:8" ht="9.9499999999999993" customHeight="1" x14ac:dyDescent="0.25">
      <c r="B8" s="123"/>
      <c r="C8" s="123"/>
      <c r="D8" s="123"/>
      <c r="E8" s="123"/>
    </row>
    <row r="9" spans="2:8" s="36" customFormat="1" ht="20.100000000000001" customHeight="1" x14ac:dyDescent="0.25">
      <c r="B9" s="205" t="s">
        <v>32</v>
      </c>
      <c r="C9" s="205"/>
      <c r="D9" s="205"/>
      <c r="E9" s="205"/>
      <c r="F9" s="205"/>
      <c r="G9" s="35"/>
      <c r="H9" s="35"/>
    </row>
    <row r="10" spans="2:8" ht="14.25" customHeight="1" x14ac:dyDescent="0.25"/>
    <row r="13" spans="2:8" ht="16.5" x14ac:dyDescent="0.25">
      <c r="B13" s="21" t="s">
        <v>9</v>
      </c>
      <c r="C13" s="21" t="s">
        <v>39</v>
      </c>
      <c r="D13" s="22"/>
      <c r="E13" s="11"/>
    </row>
    <row r="14" spans="2:8" ht="16.5" x14ac:dyDescent="0.25">
      <c r="B14" s="16">
        <v>1204</v>
      </c>
      <c r="C14" s="3" t="s">
        <v>64</v>
      </c>
      <c r="D14" s="17"/>
      <c r="E14" s="11"/>
    </row>
    <row r="15" spans="2:8" ht="16.5" x14ac:dyDescent="0.25">
      <c r="B15" s="19"/>
      <c r="C15" s="17"/>
      <c r="D15" s="17"/>
      <c r="E15" s="11"/>
    </row>
    <row r="16" spans="2:8" ht="16.5" x14ac:dyDescent="0.25">
      <c r="B16" s="204" t="s">
        <v>8</v>
      </c>
      <c r="C16" s="204"/>
      <c r="D16" s="124"/>
      <c r="E16" s="11"/>
    </row>
    <row r="17" spans="2:5" ht="16.5" x14ac:dyDescent="0.25">
      <c r="B17" s="11"/>
      <c r="C17" s="11"/>
      <c r="D17" s="11"/>
      <c r="E17" s="11"/>
    </row>
    <row r="18" spans="2:5" ht="57.75" customHeight="1" x14ac:dyDescent="0.25">
      <c r="B18" s="15" t="s">
        <v>7</v>
      </c>
      <c r="C18" s="6">
        <v>1204</v>
      </c>
      <c r="D18" s="201" t="s">
        <v>67</v>
      </c>
      <c r="E18" s="202"/>
    </row>
    <row r="19" spans="2:5" ht="16.5" x14ac:dyDescent="0.25">
      <c r="B19" s="15" t="s">
        <v>6</v>
      </c>
      <c r="C19" s="6">
        <v>11001</v>
      </c>
      <c r="D19" s="20" t="s">
        <v>38</v>
      </c>
      <c r="E19" s="20" t="s">
        <v>33</v>
      </c>
    </row>
    <row r="20" spans="2:5" ht="16.5" x14ac:dyDescent="0.25">
      <c r="B20" s="15" t="s">
        <v>5</v>
      </c>
      <c r="C20" s="15" t="s">
        <v>99</v>
      </c>
      <c r="D20" s="15"/>
      <c r="E20" s="2"/>
    </row>
    <row r="21" spans="2:5" ht="16.5" x14ac:dyDescent="0.25">
      <c r="B21" s="15" t="s">
        <v>4</v>
      </c>
      <c r="C21" s="18" t="s">
        <v>98</v>
      </c>
      <c r="D21" s="18"/>
      <c r="E21" s="2"/>
    </row>
    <row r="22" spans="2:5" ht="16.5" x14ac:dyDescent="0.25">
      <c r="B22" s="15" t="s">
        <v>3</v>
      </c>
      <c r="C22" s="3" t="s">
        <v>65</v>
      </c>
      <c r="D22" s="3"/>
      <c r="E22" s="2"/>
    </row>
    <row r="23" spans="2:5" ht="40.5" customHeight="1" x14ac:dyDescent="0.25">
      <c r="B23" s="15" t="s">
        <v>63</v>
      </c>
      <c r="C23" s="3" t="s">
        <v>66</v>
      </c>
      <c r="D23" s="3"/>
      <c r="E23" s="2"/>
    </row>
    <row r="24" spans="2:5" ht="16.5" x14ac:dyDescent="0.25">
      <c r="B24" s="201" t="s">
        <v>2</v>
      </c>
      <c r="C24" s="202"/>
      <c r="D24" s="2"/>
      <c r="E24" s="2"/>
    </row>
    <row r="25" spans="2:5" ht="16.5" customHeight="1" x14ac:dyDescent="0.25">
      <c r="B25" s="207" t="s">
        <v>122</v>
      </c>
      <c r="C25" s="208"/>
      <c r="D25" s="37">
        <v>350</v>
      </c>
      <c r="E25" s="37">
        <v>350</v>
      </c>
    </row>
    <row r="26" spans="2:5" ht="16.5" x14ac:dyDescent="0.25">
      <c r="B26" s="203" t="s">
        <v>1</v>
      </c>
      <c r="C26" s="203"/>
      <c r="D26" s="23">
        <v>107100</v>
      </c>
      <c r="E26" s="23">
        <v>107100</v>
      </c>
    </row>
    <row r="28" spans="2:5" ht="16.5" x14ac:dyDescent="0.25">
      <c r="B28" s="204" t="s">
        <v>8</v>
      </c>
      <c r="C28" s="204"/>
      <c r="D28" s="124"/>
      <c r="E28" s="11"/>
    </row>
    <row r="29" spans="2:5" ht="16.5" x14ac:dyDescent="0.25">
      <c r="B29" s="11"/>
      <c r="C29" s="11"/>
      <c r="D29" s="11"/>
      <c r="E29" s="11"/>
    </row>
    <row r="30" spans="2:5" ht="53.25" customHeight="1" x14ac:dyDescent="0.25">
      <c r="B30" s="15" t="s">
        <v>7</v>
      </c>
      <c r="C30" s="6">
        <v>1204</v>
      </c>
      <c r="D30" s="201" t="s">
        <v>309</v>
      </c>
      <c r="E30" s="202"/>
    </row>
    <row r="31" spans="2:5" ht="16.5" x14ac:dyDescent="0.25">
      <c r="B31" s="15" t="s">
        <v>6</v>
      </c>
      <c r="C31" s="6">
        <v>11004</v>
      </c>
      <c r="D31" s="20" t="s">
        <v>38</v>
      </c>
      <c r="E31" s="20" t="s">
        <v>33</v>
      </c>
    </row>
    <row r="32" spans="2:5" ht="16.5" x14ac:dyDescent="0.25">
      <c r="B32" s="15" t="s">
        <v>5</v>
      </c>
      <c r="C32" s="15" t="s">
        <v>123</v>
      </c>
      <c r="D32" s="15"/>
      <c r="E32" s="2"/>
    </row>
    <row r="33" spans="2:8" ht="33.75" customHeight="1" x14ac:dyDescent="0.25">
      <c r="B33" s="15" t="s">
        <v>4</v>
      </c>
      <c r="C33" s="18" t="s">
        <v>124</v>
      </c>
      <c r="D33" s="18"/>
      <c r="E33" s="2"/>
    </row>
    <row r="34" spans="2:8" ht="16.5" x14ac:dyDescent="0.25">
      <c r="B34" s="15" t="s">
        <v>3</v>
      </c>
      <c r="C34" s="3" t="s">
        <v>65</v>
      </c>
      <c r="D34" s="3"/>
      <c r="E34" s="2"/>
    </row>
    <row r="35" spans="2:8" ht="40.5" customHeight="1" x14ac:dyDescent="0.25">
      <c r="B35" s="15" t="s">
        <v>63</v>
      </c>
      <c r="C35" s="3" t="s">
        <v>66</v>
      </c>
      <c r="D35" s="3"/>
      <c r="E35" s="2"/>
    </row>
    <row r="36" spans="2:8" ht="16.5" x14ac:dyDescent="0.25">
      <c r="B36" s="201" t="s">
        <v>2</v>
      </c>
      <c r="C36" s="202"/>
      <c r="D36" s="2"/>
      <c r="E36" s="2"/>
    </row>
    <row r="37" spans="2:8" ht="16.5" x14ac:dyDescent="0.25">
      <c r="B37" s="203" t="s">
        <v>1</v>
      </c>
      <c r="C37" s="203"/>
      <c r="D37" s="23">
        <v>-107100</v>
      </c>
      <c r="E37" s="23">
        <v>-107100</v>
      </c>
    </row>
    <row r="38" spans="2:8" s="97" customFormat="1" ht="20.100000000000001" customHeight="1" x14ac:dyDescent="0.25">
      <c r="B38" s="209" t="s">
        <v>91</v>
      </c>
      <c r="C38" s="209"/>
      <c r="D38" s="209"/>
      <c r="E38" s="209"/>
    </row>
    <row r="39" spans="2:8" s="97" customFormat="1" ht="9.9499999999999993" customHeight="1" x14ac:dyDescent="0.25">
      <c r="B39" s="126"/>
      <c r="C39" s="126"/>
      <c r="D39" s="126"/>
      <c r="E39" s="126"/>
    </row>
    <row r="40" spans="2:8" s="99" customFormat="1" ht="20.100000000000001" customHeight="1" x14ac:dyDescent="0.25">
      <c r="B40" s="210" t="s">
        <v>32</v>
      </c>
      <c r="C40" s="210"/>
      <c r="D40" s="210"/>
      <c r="E40" s="210"/>
      <c r="F40" s="210"/>
      <c r="G40" s="100"/>
      <c r="H40" s="100"/>
    </row>
    <row r="41" spans="2:8" s="97" customFormat="1" ht="9.9499999999999993" customHeight="1" x14ac:dyDescent="0.25"/>
    <row r="42" spans="2:8" s="97" customFormat="1" ht="20.100000000000001" customHeight="1" x14ac:dyDescent="0.25">
      <c r="B42" s="101" t="s">
        <v>9</v>
      </c>
      <c r="C42" s="101" t="s">
        <v>39</v>
      </c>
      <c r="D42" s="102"/>
      <c r="E42" s="103"/>
    </row>
    <row r="43" spans="2:8" s="97" customFormat="1" ht="20.100000000000001" customHeight="1" x14ac:dyDescent="0.25">
      <c r="B43" s="104">
        <v>1139</v>
      </c>
      <c r="C43" s="105" t="s">
        <v>92</v>
      </c>
      <c r="D43" s="106"/>
      <c r="E43" s="103"/>
    </row>
    <row r="44" spans="2:8" s="97" customFormat="1" ht="9.9499999999999993" customHeight="1" x14ac:dyDescent="0.25">
      <c r="B44" s="107"/>
      <c r="C44" s="103"/>
      <c r="D44" s="103"/>
      <c r="E44" s="103"/>
    </row>
    <row r="45" spans="2:8" s="97" customFormat="1" ht="16.5" x14ac:dyDescent="0.25">
      <c r="B45" s="211" t="s">
        <v>8</v>
      </c>
      <c r="C45" s="211"/>
      <c r="D45" s="127"/>
      <c r="E45" s="103"/>
    </row>
    <row r="46" spans="2:8" s="97" customFormat="1" ht="9.6" customHeight="1" x14ac:dyDescent="0.25">
      <c r="B46" s="107"/>
      <c r="C46" s="103"/>
      <c r="D46" s="103"/>
      <c r="E46" s="103"/>
    </row>
    <row r="47" spans="2:8" s="97" customFormat="1" ht="49.5" customHeight="1" x14ac:dyDescent="0.25">
      <c r="B47" s="109" t="s">
        <v>7</v>
      </c>
      <c r="C47" s="110">
        <v>1139</v>
      </c>
      <c r="D47" s="201" t="s">
        <v>67</v>
      </c>
      <c r="E47" s="202"/>
    </row>
    <row r="48" spans="2:8" s="97" customFormat="1" ht="39.950000000000003" customHeight="1" x14ac:dyDescent="0.25">
      <c r="B48" s="109" t="s">
        <v>6</v>
      </c>
      <c r="C48" s="110">
        <v>11001</v>
      </c>
      <c r="D48" s="128" t="s">
        <v>38</v>
      </c>
      <c r="E48" s="128" t="s">
        <v>33</v>
      </c>
    </row>
    <row r="49" spans="2:5" s="97" customFormat="1" ht="20.100000000000001" customHeight="1" x14ac:dyDescent="0.25">
      <c r="B49" s="109" t="s">
        <v>5</v>
      </c>
      <c r="C49" s="109" t="s">
        <v>92</v>
      </c>
      <c r="D49" s="109"/>
      <c r="E49" s="112"/>
    </row>
    <row r="50" spans="2:5" s="97" customFormat="1" ht="45" customHeight="1" x14ac:dyDescent="0.25">
      <c r="B50" s="109" t="s">
        <v>4</v>
      </c>
      <c r="C50" s="113" t="s">
        <v>93</v>
      </c>
      <c r="D50" s="113"/>
      <c r="E50" s="112"/>
    </row>
    <row r="51" spans="2:5" s="97" customFormat="1" ht="20.100000000000001" customHeight="1" x14ac:dyDescent="0.25">
      <c r="B51" s="109" t="s">
        <v>3</v>
      </c>
      <c r="C51" s="114" t="s">
        <v>65</v>
      </c>
      <c r="D51" s="114"/>
      <c r="E51" s="112"/>
    </row>
    <row r="52" spans="2:5" s="97" customFormat="1" ht="16.5" x14ac:dyDescent="0.25">
      <c r="B52" s="109" t="s">
        <v>94</v>
      </c>
      <c r="C52" s="114" t="s">
        <v>95</v>
      </c>
      <c r="D52" s="114"/>
      <c r="E52" s="112"/>
    </row>
    <row r="53" spans="2:5" s="97" customFormat="1" ht="20.100000000000001" customHeight="1" x14ac:dyDescent="0.25">
      <c r="B53" s="212" t="s">
        <v>2</v>
      </c>
      <c r="C53" s="212"/>
      <c r="D53" s="109"/>
      <c r="E53" s="112"/>
    </row>
    <row r="54" spans="2:5" s="97" customFormat="1" ht="20.100000000000001" customHeight="1" x14ac:dyDescent="0.25">
      <c r="B54" s="213" t="s">
        <v>1</v>
      </c>
      <c r="C54" s="214"/>
      <c r="D54" s="115">
        <f>D26</f>
        <v>107100</v>
      </c>
      <c r="E54" s="115">
        <f>D54</f>
        <v>107100</v>
      </c>
    </row>
    <row r="55" spans="2:5" s="97" customFormat="1" ht="9.9499999999999993" customHeight="1" x14ac:dyDescent="0.25"/>
    <row r="56" spans="2:5" s="97" customFormat="1" ht="16.5" x14ac:dyDescent="0.25">
      <c r="B56" s="211" t="s">
        <v>8</v>
      </c>
      <c r="C56" s="211"/>
      <c r="D56" s="127"/>
      <c r="E56" s="103"/>
    </row>
    <row r="57" spans="2:5" s="97" customFormat="1" ht="9.6" customHeight="1" x14ac:dyDescent="0.25">
      <c r="B57" s="107"/>
      <c r="C57" s="103"/>
      <c r="D57" s="103"/>
      <c r="E57" s="103"/>
    </row>
    <row r="58" spans="2:5" s="97" customFormat="1" ht="51.75" customHeight="1" x14ac:dyDescent="0.25">
      <c r="B58" s="109" t="s">
        <v>7</v>
      </c>
      <c r="C58" s="110">
        <v>1139</v>
      </c>
      <c r="D58" s="201" t="s">
        <v>309</v>
      </c>
      <c r="E58" s="202"/>
    </row>
    <row r="59" spans="2:5" s="97" customFormat="1" ht="39.950000000000003" customHeight="1" x14ac:dyDescent="0.25">
      <c r="B59" s="109" t="s">
        <v>6</v>
      </c>
      <c r="C59" s="110">
        <v>11001</v>
      </c>
      <c r="D59" s="128" t="s">
        <v>38</v>
      </c>
      <c r="E59" s="128" t="s">
        <v>33</v>
      </c>
    </row>
    <row r="60" spans="2:5" s="97" customFormat="1" ht="20.100000000000001" customHeight="1" x14ac:dyDescent="0.25">
      <c r="B60" s="109" t="s">
        <v>5</v>
      </c>
      <c r="C60" s="109" t="s">
        <v>92</v>
      </c>
      <c r="D60" s="109"/>
      <c r="E60" s="112"/>
    </row>
    <row r="61" spans="2:5" s="97" customFormat="1" ht="33" x14ac:dyDescent="0.25">
      <c r="B61" s="109" t="s">
        <v>4</v>
      </c>
      <c r="C61" s="113" t="s">
        <v>93</v>
      </c>
      <c r="D61" s="113"/>
      <c r="E61" s="112"/>
    </row>
    <row r="62" spans="2:5" s="97" customFormat="1" ht="20.100000000000001" customHeight="1" x14ac:dyDescent="0.25">
      <c r="B62" s="109" t="s">
        <v>3</v>
      </c>
      <c r="C62" s="114" t="s">
        <v>65</v>
      </c>
      <c r="D62" s="114"/>
      <c r="E62" s="112"/>
    </row>
    <row r="63" spans="2:5" s="97" customFormat="1" ht="16.5" x14ac:dyDescent="0.25">
      <c r="B63" s="109" t="s">
        <v>94</v>
      </c>
      <c r="C63" s="114" t="s">
        <v>95</v>
      </c>
      <c r="D63" s="114"/>
      <c r="E63" s="112"/>
    </row>
    <row r="64" spans="2:5" s="97" customFormat="1" ht="20.100000000000001" customHeight="1" x14ac:dyDescent="0.25">
      <c r="B64" s="212" t="s">
        <v>2</v>
      </c>
      <c r="C64" s="212"/>
      <c r="D64" s="109"/>
      <c r="E64" s="112"/>
    </row>
    <row r="65" spans="2:5" s="97" customFormat="1" ht="20.100000000000001" customHeight="1" x14ac:dyDescent="0.25">
      <c r="B65" s="213" t="s">
        <v>1</v>
      </c>
      <c r="C65" s="214"/>
      <c r="D65" s="115">
        <f>-D54</f>
        <v>-107100</v>
      </c>
      <c r="E65" s="115">
        <f t="shared" ref="E65" si="0">-E54</f>
        <v>-107100</v>
      </c>
    </row>
  </sheetData>
  <mergeCells count="26">
    <mergeCell ref="B1:E1"/>
    <mergeCell ref="B2:E2"/>
    <mergeCell ref="B3:E3"/>
    <mergeCell ref="C4:E4"/>
    <mergeCell ref="B7:E7"/>
    <mergeCell ref="B16:C16"/>
    <mergeCell ref="D18:E18"/>
    <mergeCell ref="B24:C24"/>
    <mergeCell ref="B25:C25"/>
    <mergeCell ref="B26:C26"/>
    <mergeCell ref="B64:C64"/>
    <mergeCell ref="B65:C65"/>
    <mergeCell ref="B5:F5"/>
    <mergeCell ref="B9:F9"/>
    <mergeCell ref="B40:F40"/>
    <mergeCell ref="B45:C45"/>
    <mergeCell ref="D47:E47"/>
    <mergeCell ref="B53:C53"/>
    <mergeCell ref="B54:C54"/>
    <mergeCell ref="B56:C56"/>
    <mergeCell ref="D58:E58"/>
    <mergeCell ref="B28:C28"/>
    <mergeCell ref="D30:E30"/>
    <mergeCell ref="B36:C36"/>
    <mergeCell ref="B37:C37"/>
    <mergeCell ref="B38:E38"/>
  </mergeCells>
  <printOptions horizontalCentered="1"/>
  <pageMargins left="0.25" right="0.25" top="0.5" bottom="0.25" header="0.25" footer="0.25"/>
  <pageSetup paperSize="9" scale="70" fitToHeight="2" orientation="landscape" r:id="rId1"/>
  <rowBreaks count="1" manualBreakCount="1">
    <brk id="37" max="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O298"/>
  <sheetViews>
    <sheetView showZeros="0" view="pageBreakPreview" topLeftCell="C112" zoomScale="80" zoomScaleNormal="80" zoomScaleSheetLayoutView="80" workbookViewId="0">
      <selection activeCell="C5" sqref="C5:I5"/>
    </sheetView>
  </sheetViews>
  <sheetFormatPr defaultColWidth="9.140625" defaultRowHeight="16.5" outlineLevelCol="1" x14ac:dyDescent="0.25"/>
  <cols>
    <col min="1" max="1" width="8.85546875" style="7" hidden="1" customWidth="1"/>
    <col min="2" max="2" width="10.7109375" style="7" hidden="1" customWidth="1"/>
    <col min="3" max="3" width="15.7109375" style="7" customWidth="1" outlineLevel="1"/>
    <col min="4" max="4" width="82.85546875" style="7" customWidth="1" outlineLevel="1"/>
    <col min="5" max="5" width="9.28515625" style="136" customWidth="1"/>
    <col min="6" max="6" width="10.42578125" style="136" bestFit="1" customWidth="1"/>
    <col min="7" max="7" width="13.7109375" style="131" customWidth="1"/>
    <col min="8" max="8" width="17.28515625" style="7" customWidth="1"/>
    <col min="9" max="9" width="18.5703125" style="7" customWidth="1"/>
    <col min="10" max="10" width="11.85546875" style="7" customWidth="1"/>
    <col min="11" max="40" width="9.140625" style="7"/>
    <col min="41" max="41" width="10.7109375" style="7" bestFit="1" customWidth="1"/>
    <col min="42" max="16384" width="9.140625" style="7"/>
  </cols>
  <sheetData>
    <row r="1" spans="1:10" ht="17.25" customHeight="1" x14ac:dyDescent="0.25">
      <c r="C1" s="130"/>
      <c r="D1" s="130"/>
      <c r="E1" s="130"/>
      <c r="F1" s="7"/>
      <c r="H1" s="132"/>
      <c r="I1" s="133" t="s">
        <v>100</v>
      </c>
    </row>
    <row r="2" spans="1:10" ht="17.25" customHeight="1" x14ac:dyDescent="0.25">
      <c r="C2" s="130"/>
      <c r="D2" s="130"/>
      <c r="E2" s="130"/>
      <c r="F2" s="7"/>
      <c r="G2" s="134" t="s">
        <v>37</v>
      </c>
      <c r="H2" s="132"/>
      <c r="I2" s="132"/>
    </row>
    <row r="3" spans="1:10" ht="15.6" customHeight="1" x14ac:dyDescent="0.25">
      <c r="C3" s="130"/>
      <c r="D3" s="130"/>
      <c r="E3" s="130"/>
      <c r="F3" s="7"/>
      <c r="G3" s="134" t="s">
        <v>126</v>
      </c>
      <c r="H3" s="132"/>
      <c r="I3" s="132"/>
    </row>
    <row r="4" spans="1:10" ht="17.25" x14ac:dyDescent="0.25">
      <c r="C4" s="130"/>
      <c r="D4" s="130"/>
      <c r="E4" s="130"/>
      <c r="F4" s="130"/>
      <c r="G4" s="135"/>
    </row>
    <row r="5" spans="1:10" ht="51" customHeight="1" x14ac:dyDescent="0.25">
      <c r="C5" s="223" t="s">
        <v>310</v>
      </c>
      <c r="D5" s="223"/>
      <c r="E5" s="223"/>
      <c r="F5" s="223"/>
      <c r="G5" s="223"/>
      <c r="H5" s="223"/>
      <c r="I5" s="223"/>
    </row>
    <row r="6" spans="1:10" x14ac:dyDescent="0.25">
      <c r="I6" s="137"/>
    </row>
    <row r="7" spans="1:10" s="136" customFormat="1" ht="59.25" customHeight="1" x14ac:dyDescent="0.25">
      <c r="C7" s="138" t="s">
        <v>42</v>
      </c>
      <c r="D7" s="218" t="s">
        <v>43</v>
      </c>
      <c r="E7" s="220" t="s">
        <v>44</v>
      </c>
      <c r="F7" s="220" t="s">
        <v>45</v>
      </c>
      <c r="G7" s="201" t="s">
        <v>127</v>
      </c>
      <c r="H7" s="222"/>
      <c r="I7" s="202"/>
    </row>
    <row r="8" spans="1:10" s="136" customFormat="1" ht="49.5" customHeight="1" x14ac:dyDescent="0.25">
      <c r="C8" s="139"/>
      <c r="D8" s="219"/>
      <c r="E8" s="221"/>
      <c r="F8" s="221"/>
      <c r="G8" s="140" t="s">
        <v>46</v>
      </c>
      <c r="H8" s="140" t="s">
        <v>128</v>
      </c>
      <c r="I8" s="141" t="s">
        <v>129</v>
      </c>
    </row>
    <row r="9" spans="1:10" s="136" customFormat="1" ht="24.6" customHeight="1" x14ac:dyDescent="0.25">
      <c r="A9" s="136">
        <v>0</v>
      </c>
      <c r="B9" s="136">
        <v>0</v>
      </c>
      <c r="C9" s="142"/>
      <c r="D9" s="215" t="s">
        <v>0</v>
      </c>
      <c r="E9" s="216"/>
      <c r="F9" s="216"/>
      <c r="G9" s="216"/>
      <c r="H9" s="217"/>
      <c r="I9" s="143">
        <f>+I10+I123</f>
        <v>-1.0000000038417056E-3</v>
      </c>
      <c r="J9" s="144"/>
    </row>
    <row r="10" spans="1:10" s="145" customFormat="1" ht="25.15" customHeight="1" x14ac:dyDescent="0.25">
      <c r="B10" s="146"/>
      <c r="C10" s="142" t="s">
        <v>130</v>
      </c>
      <c r="D10" s="147" t="s">
        <v>131</v>
      </c>
      <c r="E10" s="148" t="s">
        <v>132</v>
      </c>
      <c r="F10" s="149"/>
      <c r="G10" s="150"/>
      <c r="H10" s="151"/>
      <c r="I10" s="143">
        <f>+I11</f>
        <v>-107100.001</v>
      </c>
    </row>
    <row r="11" spans="1:10" s="152" customFormat="1" ht="26.45" customHeight="1" x14ac:dyDescent="0.25">
      <c r="B11" s="153"/>
      <c r="C11" s="154" t="s">
        <v>133</v>
      </c>
      <c r="D11" s="155" t="s">
        <v>114</v>
      </c>
      <c r="E11" s="156"/>
      <c r="F11" s="156"/>
      <c r="G11" s="157"/>
      <c r="H11" s="158"/>
      <c r="I11" s="159">
        <f>+SUM(I12:I122)</f>
        <v>-107100.001</v>
      </c>
    </row>
    <row r="12" spans="1:10" s="160" customFormat="1" ht="21" customHeight="1" x14ac:dyDescent="0.25">
      <c r="B12" s="136"/>
      <c r="C12" s="161" t="s">
        <v>134</v>
      </c>
      <c r="D12" s="162" t="s">
        <v>135</v>
      </c>
      <c r="E12" s="163" t="s">
        <v>62</v>
      </c>
      <c r="F12" s="142" t="s">
        <v>136</v>
      </c>
      <c r="G12" s="164"/>
      <c r="H12" s="165">
        <v>-22.8</v>
      </c>
      <c r="I12" s="166">
        <v>-6840</v>
      </c>
    </row>
    <row r="13" spans="1:10" s="160" customFormat="1" ht="21" customHeight="1" x14ac:dyDescent="0.25">
      <c r="B13" s="136"/>
      <c r="C13" s="161" t="s">
        <v>137</v>
      </c>
      <c r="D13" s="162" t="s">
        <v>138</v>
      </c>
      <c r="E13" s="163" t="s">
        <v>62</v>
      </c>
      <c r="F13" s="142" t="s">
        <v>47</v>
      </c>
      <c r="G13" s="164"/>
      <c r="H13" s="165">
        <v>-159.6</v>
      </c>
      <c r="I13" s="166">
        <v>-6384</v>
      </c>
    </row>
    <row r="14" spans="1:10" s="160" customFormat="1" ht="21" customHeight="1" x14ac:dyDescent="0.25">
      <c r="B14" s="136"/>
      <c r="C14" s="161" t="s">
        <v>139</v>
      </c>
      <c r="D14" s="162" t="s">
        <v>140</v>
      </c>
      <c r="E14" s="163" t="s">
        <v>62</v>
      </c>
      <c r="F14" s="142" t="s">
        <v>136</v>
      </c>
      <c r="G14" s="164"/>
      <c r="H14" s="165">
        <v>-61</v>
      </c>
      <c r="I14" s="166">
        <v>-6100</v>
      </c>
    </row>
    <row r="15" spans="1:10" s="160" customFormat="1" ht="21" customHeight="1" x14ac:dyDescent="0.25">
      <c r="B15" s="136"/>
      <c r="C15" s="161" t="s">
        <v>141</v>
      </c>
      <c r="D15" s="162" t="s">
        <v>142</v>
      </c>
      <c r="E15" s="163" t="s">
        <v>62</v>
      </c>
      <c r="F15" s="142" t="s">
        <v>47</v>
      </c>
      <c r="G15" s="164"/>
      <c r="H15" s="165">
        <v>-86700</v>
      </c>
      <c r="I15" s="166">
        <v>-5202</v>
      </c>
    </row>
    <row r="16" spans="1:10" s="160" customFormat="1" ht="21" customHeight="1" x14ac:dyDescent="0.25">
      <c r="B16" s="136"/>
      <c r="C16" s="161" t="s">
        <v>143</v>
      </c>
      <c r="D16" s="162" t="s">
        <v>144</v>
      </c>
      <c r="E16" s="163" t="s">
        <v>62</v>
      </c>
      <c r="F16" s="142" t="s">
        <v>47</v>
      </c>
      <c r="G16" s="164"/>
      <c r="H16" s="165">
        <v>-5119</v>
      </c>
      <c r="I16" s="166">
        <v>-5119</v>
      </c>
    </row>
    <row r="17" spans="2:9" s="160" customFormat="1" ht="21" customHeight="1" x14ac:dyDescent="0.25">
      <c r="B17" s="136"/>
      <c r="C17" s="161" t="s">
        <v>145</v>
      </c>
      <c r="D17" s="162" t="s">
        <v>146</v>
      </c>
      <c r="E17" s="163" t="s">
        <v>62</v>
      </c>
      <c r="F17" s="142" t="s">
        <v>147</v>
      </c>
      <c r="G17" s="164"/>
      <c r="H17" s="165">
        <v>-438105</v>
      </c>
      <c r="I17" s="166">
        <v>-4381.0499999999993</v>
      </c>
    </row>
    <row r="18" spans="2:9" s="160" customFormat="1" ht="21" customHeight="1" x14ac:dyDescent="0.25">
      <c r="B18" s="136"/>
      <c r="C18" s="161" t="s">
        <v>148</v>
      </c>
      <c r="D18" s="162" t="s">
        <v>149</v>
      </c>
      <c r="E18" s="163" t="s">
        <v>62</v>
      </c>
      <c r="F18" s="142" t="s">
        <v>47</v>
      </c>
      <c r="G18" s="164"/>
      <c r="H18" s="165">
        <v>-952</v>
      </c>
      <c r="I18" s="166">
        <v>-3808</v>
      </c>
    </row>
    <row r="19" spans="2:9" s="160" customFormat="1" ht="21" customHeight="1" x14ac:dyDescent="0.25">
      <c r="B19" s="136"/>
      <c r="C19" s="161" t="s">
        <v>150</v>
      </c>
      <c r="D19" s="162" t="s">
        <v>151</v>
      </c>
      <c r="E19" s="163" t="s">
        <v>62</v>
      </c>
      <c r="F19" s="142" t="s">
        <v>47</v>
      </c>
      <c r="G19" s="164"/>
      <c r="H19" s="165">
        <v>-1770</v>
      </c>
      <c r="I19" s="166">
        <v>-3540</v>
      </c>
    </row>
    <row r="20" spans="2:9" s="160" customFormat="1" ht="21" customHeight="1" x14ac:dyDescent="0.25">
      <c r="B20" s="136"/>
      <c r="C20" s="161" t="s">
        <v>152</v>
      </c>
      <c r="D20" s="162" t="s">
        <v>153</v>
      </c>
      <c r="E20" s="163" t="s">
        <v>62</v>
      </c>
      <c r="F20" s="142" t="s">
        <v>47</v>
      </c>
      <c r="G20" s="164"/>
      <c r="H20" s="165">
        <v>-48.48</v>
      </c>
      <c r="I20" s="166">
        <v>-3393.6000000000004</v>
      </c>
    </row>
    <row r="21" spans="2:9" s="160" customFormat="1" ht="21" customHeight="1" x14ac:dyDescent="0.25">
      <c r="B21" s="136"/>
      <c r="C21" s="161" t="s">
        <v>154</v>
      </c>
      <c r="D21" s="162" t="s">
        <v>155</v>
      </c>
      <c r="E21" s="163" t="s">
        <v>62</v>
      </c>
      <c r="F21" s="142" t="s">
        <v>47</v>
      </c>
      <c r="G21" s="164"/>
      <c r="H21" s="165">
        <v>-616</v>
      </c>
      <c r="I21" s="166">
        <v>-3357.2</v>
      </c>
    </row>
    <row r="22" spans="2:9" s="160" customFormat="1" ht="21" customHeight="1" x14ac:dyDescent="0.25">
      <c r="B22" s="136"/>
      <c r="C22" s="161" t="s">
        <v>156</v>
      </c>
      <c r="D22" s="162" t="s">
        <v>157</v>
      </c>
      <c r="E22" s="163" t="s">
        <v>62</v>
      </c>
      <c r="F22" s="142" t="s">
        <v>47</v>
      </c>
      <c r="G22" s="164"/>
      <c r="H22" s="165">
        <v>-481</v>
      </c>
      <c r="I22" s="166">
        <v>-2789.8</v>
      </c>
    </row>
    <row r="23" spans="2:9" s="160" customFormat="1" ht="21" customHeight="1" x14ac:dyDescent="0.25">
      <c r="B23" s="136"/>
      <c r="C23" s="161" t="s">
        <v>158</v>
      </c>
      <c r="D23" s="162" t="s">
        <v>159</v>
      </c>
      <c r="E23" s="163" t="s">
        <v>62</v>
      </c>
      <c r="F23" s="142" t="s">
        <v>47</v>
      </c>
      <c r="G23" s="164"/>
      <c r="H23" s="165">
        <v>-500</v>
      </c>
      <c r="I23" s="166">
        <v>-2000</v>
      </c>
    </row>
    <row r="24" spans="2:9" s="160" customFormat="1" ht="21" customHeight="1" x14ac:dyDescent="0.25">
      <c r="B24" s="136"/>
      <c r="C24" s="161" t="s">
        <v>160</v>
      </c>
      <c r="D24" s="162" t="s">
        <v>161</v>
      </c>
      <c r="E24" s="163" t="s">
        <v>62</v>
      </c>
      <c r="F24" s="142" t="s">
        <v>147</v>
      </c>
      <c r="G24" s="164"/>
      <c r="H24" s="165">
        <v>-134175</v>
      </c>
      <c r="I24" s="166">
        <v>-1878.45</v>
      </c>
    </row>
    <row r="25" spans="2:9" s="160" customFormat="1" ht="21" customHeight="1" x14ac:dyDescent="0.25">
      <c r="B25" s="136"/>
      <c r="C25" s="161" t="s">
        <v>162</v>
      </c>
      <c r="D25" s="162" t="s">
        <v>153</v>
      </c>
      <c r="E25" s="163" t="s">
        <v>62</v>
      </c>
      <c r="F25" s="142" t="s">
        <v>47</v>
      </c>
      <c r="G25" s="164"/>
      <c r="H25" s="165">
        <v>-35.200000000000003</v>
      </c>
      <c r="I25" s="166">
        <v>-1760</v>
      </c>
    </row>
    <row r="26" spans="2:9" s="160" customFormat="1" ht="21" customHeight="1" x14ac:dyDescent="0.25">
      <c r="B26" s="136"/>
      <c r="C26" s="161" t="s">
        <v>163</v>
      </c>
      <c r="D26" s="162" t="s">
        <v>164</v>
      </c>
      <c r="E26" s="163" t="s">
        <v>62</v>
      </c>
      <c r="F26" s="142" t="s">
        <v>47</v>
      </c>
      <c r="G26" s="164"/>
      <c r="H26" s="165">
        <v>-442</v>
      </c>
      <c r="I26" s="166">
        <v>-1701.7000000000007</v>
      </c>
    </row>
    <row r="27" spans="2:9" s="160" customFormat="1" ht="21" customHeight="1" x14ac:dyDescent="0.25">
      <c r="B27" s="136"/>
      <c r="C27" s="161" t="s">
        <v>165</v>
      </c>
      <c r="D27" s="162" t="s">
        <v>161</v>
      </c>
      <c r="E27" s="163" t="s">
        <v>62</v>
      </c>
      <c r="F27" s="142" t="s">
        <v>147</v>
      </c>
      <c r="G27" s="164"/>
      <c r="H27" s="165">
        <v>-162</v>
      </c>
      <c r="I27" s="166">
        <v>-1620</v>
      </c>
    </row>
    <row r="28" spans="2:9" s="160" customFormat="1" ht="21" customHeight="1" x14ac:dyDescent="0.25">
      <c r="B28" s="136"/>
      <c r="C28" s="161" t="s">
        <v>166</v>
      </c>
      <c r="D28" s="162" t="s">
        <v>161</v>
      </c>
      <c r="E28" s="163" t="s">
        <v>62</v>
      </c>
      <c r="F28" s="142" t="s">
        <v>147</v>
      </c>
      <c r="G28" s="164"/>
      <c r="H28" s="165">
        <v>-102274</v>
      </c>
      <c r="I28" s="166">
        <v>-1534.1100000000001</v>
      </c>
    </row>
    <row r="29" spans="2:9" s="160" customFormat="1" ht="21" customHeight="1" x14ac:dyDescent="0.25">
      <c r="B29" s="136"/>
      <c r="C29" s="161" t="s">
        <v>167</v>
      </c>
      <c r="D29" s="162" t="s">
        <v>168</v>
      </c>
      <c r="E29" s="163" t="s">
        <v>62</v>
      </c>
      <c r="F29" s="142" t="s">
        <v>47</v>
      </c>
      <c r="G29" s="164"/>
      <c r="H29" s="165">
        <v>-10400</v>
      </c>
      <c r="I29" s="166">
        <v>-1456</v>
      </c>
    </row>
    <row r="30" spans="2:9" s="160" customFormat="1" ht="21" customHeight="1" x14ac:dyDescent="0.25">
      <c r="B30" s="136"/>
      <c r="C30" s="161" t="s">
        <v>169</v>
      </c>
      <c r="D30" s="162" t="s">
        <v>161</v>
      </c>
      <c r="E30" s="163" t="s">
        <v>62</v>
      </c>
      <c r="F30" s="142" t="s">
        <v>147</v>
      </c>
      <c r="G30" s="164"/>
      <c r="H30" s="165">
        <v>-55836</v>
      </c>
      <c r="I30" s="166">
        <v>-1395.9</v>
      </c>
    </row>
    <row r="31" spans="2:9" s="160" customFormat="1" ht="21" customHeight="1" x14ac:dyDescent="0.25">
      <c r="B31" s="136"/>
      <c r="C31" s="161" t="s">
        <v>170</v>
      </c>
      <c r="D31" s="162" t="s">
        <v>171</v>
      </c>
      <c r="E31" s="163" t="s">
        <v>62</v>
      </c>
      <c r="F31" s="142" t="s">
        <v>47</v>
      </c>
      <c r="G31" s="164"/>
      <c r="H31" s="165">
        <v>-1389</v>
      </c>
      <c r="I31" s="166">
        <v>-1389</v>
      </c>
    </row>
    <row r="32" spans="2:9" s="160" customFormat="1" ht="21" customHeight="1" x14ac:dyDescent="0.25">
      <c r="B32" s="136"/>
      <c r="C32" s="161" t="s">
        <v>172</v>
      </c>
      <c r="D32" s="162" t="s">
        <v>161</v>
      </c>
      <c r="E32" s="163" t="s">
        <v>62</v>
      </c>
      <c r="F32" s="142" t="s">
        <v>147</v>
      </c>
      <c r="G32" s="164"/>
      <c r="H32" s="165">
        <v>-231500</v>
      </c>
      <c r="I32" s="166">
        <v>-1389</v>
      </c>
    </row>
    <row r="33" spans="2:9" s="160" customFormat="1" ht="21" customHeight="1" x14ac:dyDescent="0.25">
      <c r="B33" s="136"/>
      <c r="C33" s="161" t="s">
        <v>173</v>
      </c>
      <c r="D33" s="162" t="s">
        <v>174</v>
      </c>
      <c r="E33" s="163" t="s">
        <v>62</v>
      </c>
      <c r="F33" s="142" t="s">
        <v>47</v>
      </c>
      <c r="G33" s="164"/>
      <c r="H33" s="165">
        <v>-245</v>
      </c>
      <c r="I33" s="166">
        <v>-1298.5</v>
      </c>
    </row>
    <row r="34" spans="2:9" s="160" customFormat="1" ht="21" customHeight="1" x14ac:dyDescent="0.25">
      <c r="B34" s="136"/>
      <c r="C34" s="161" t="s">
        <v>175</v>
      </c>
      <c r="D34" s="162" t="s">
        <v>176</v>
      </c>
      <c r="E34" s="163" t="s">
        <v>62</v>
      </c>
      <c r="F34" s="142" t="s">
        <v>47</v>
      </c>
      <c r="G34" s="164"/>
      <c r="H34" s="165">
        <v>-1290</v>
      </c>
      <c r="I34" s="166">
        <v>-1290</v>
      </c>
    </row>
    <row r="35" spans="2:9" s="160" customFormat="1" ht="21" customHeight="1" x14ac:dyDescent="0.25">
      <c r="B35" s="136"/>
      <c r="C35" s="161" t="s">
        <v>177</v>
      </c>
      <c r="D35" s="162" t="s">
        <v>168</v>
      </c>
      <c r="E35" s="163" t="s">
        <v>62</v>
      </c>
      <c r="F35" s="142" t="s">
        <v>47</v>
      </c>
      <c r="G35" s="164"/>
      <c r="H35" s="165">
        <v>-8600</v>
      </c>
      <c r="I35" s="166">
        <v>-1290</v>
      </c>
    </row>
    <row r="36" spans="2:9" s="160" customFormat="1" ht="21" customHeight="1" x14ac:dyDescent="0.25">
      <c r="B36" s="136"/>
      <c r="C36" s="161" t="s">
        <v>178</v>
      </c>
      <c r="D36" s="162" t="s">
        <v>179</v>
      </c>
      <c r="E36" s="163" t="s">
        <v>62</v>
      </c>
      <c r="F36" s="142" t="s">
        <v>47</v>
      </c>
      <c r="G36" s="164"/>
      <c r="H36" s="165">
        <v>-299.79999999999995</v>
      </c>
      <c r="I36" s="166">
        <v>-1289.1400000000003</v>
      </c>
    </row>
    <row r="37" spans="2:9" s="160" customFormat="1" ht="21" customHeight="1" x14ac:dyDescent="0.25">
      <c r="B37" s="136"/>
      <c r="C37" s="161" t="s">
        <v>180</v>
      </c>
      <c r="D37" s="162" t="s">
        <v>138</v>
      </c>
      <c r="E37" s="163" t="s">
        <v>62</v>
      </c>
      <c r="F37" s="142" t="s">
        <v>47</v>
      </c>
      <c r="G37" s="164"/>
      <c r="H37" s="165">
        <v>-24.05</v>
      </c>
      <c r="I37" s="166">
        <v>-1202.5</v>
      </c>
    </row>
    <row r="38" spans="2:9" s="160" customFormat="1" ht="21" customHeight="1" x14ac:dyDescent="0.25">
      <c r="B38" s="136"/>
      <c r="C38" s="161" t="s">
        <v>181</v>
      </c>
      <c r="D38" s="162" t="s">
        <v>155</v>
      </c>
      <c r="E38" s="163" t="s">
        <v>62</v>
      </c>
      <c r="F38" s="142" t="s">
        <v>47</v>
      </c>
      <c r="G38" s="164"/>
      <c r="H38" s="165">
        <v>-5999.6399999999994</v>
      </c>
      <c r="I38" s="166">
        <v>-1199.9279999999999</v>
      </c>
    </row>
    <row r="39" spans="2:9" s="160" customFormat="1" ht="21" customHeight="1" x14ac:dyDescent="0.25">
      <c r="B39" s="136"/>
      <c r="C39" s="161" t="s">
        <v>182</v>
      </c>
      <c r="D39" s="162" t="s">
        <v>142</v>
      </c>
      <c r="E39" s="163" t="s">
        <v>62</v>
      </c>
      <c r="F39" s="142" t="s">
        <v>47</v>
      </c>
      <c r="G39" s="164"/>
      <c r="H39" s="165">
        <v>-34770</v>
      </c>
      <c r="I39" s="166">
        <v>-1043.0999999999999</v>
      </c>
    </row>
    <row r="40" spans="2:9" s="160" customFormat="1" ht="21" customHeight="1" x14ac:dyDescent="0.25">
      <c r="B40" s="136"/>
      <c r="C40" s="161" t="s">
        <v>183</v>
      </c>
      <c r="D40" s="162" t="s">
        <v>179</v>
      </c>
      <c r="E40" s="163" t="s">
        <v>62</v>
      </c>
      <c r="F40" s="142" t="s">
        <v>47</v>
      </c>
      <c r="G40" s="164"/>
      <c r="H40" s="165">
        <v>-15760</v>
      </c>
      <c r="I40" s="166">
        <v>-945.59999999999991</v>
      </c>
    </row>
    <row r="41" spans="2:9" s="160" customFormat="1" ht="21" customHeight="1" x14ac:dyDescent="0.25">
      <c r="B41" s="136"/>
      <c r="C41" s="161" t="s">
        <v>184</v>
      </c>
      <c r="D41" s="162" t="s">
        <v>185</v>
      </c>
      <c r="E41" s="163" t="s">
        <v>62</v>
      </c>
      <c r="F41" s="142" t="s">
        <v>47</v>
      </c>
      <c r="G41" s="164"/>
      <c r="H41" s="165">
        <v>-372</v>
      </c>
      <c r="I41" s="166">
        <v>-930</v>
      </c>
    </row>
    <row r="42" spans="2:9" s="160" customFormat="1" ht="21" customHeight="1" x14ac:dyDescent="0.25">
      <c r="B42" s="136"/>
      <c r="C42" s="161" t="s">
        <v>186</v>
      </c>
      <c r="D42" s="162" t="s">
        <v>185</v>
      </c>
      <c r="E42" s="163" t="s">
        <v>62</v>
      </c>
      <c r="F42" s="142" t="s">
        <v>47</v>
      </c>
      <c r="G42" s="164"/>
      <c r="H42" s="165">
        <v>-3049.3999999999996</v>
      </c>
      <c r="I42" s="166">
        <v>-914.82000000000016</v>
      </c>
    </row>
    <row r="43" spans="2:9" s="160" customFormat="1" ht="21" customHeight="1" x14ac:dyDescent="0.25">
      <c r="B43" s="136"/>
      <c r="C43" s="161" t="s">
        <v>187</v>
      </c>
      <c r="D43" s="162" t="s">
        <v>151</v>
      </c>
      <c r="E43" s="163" t="s">
        <v>62</v>
      </c>
      <c r="F43" s="142" t="s">
        <v>47</v>
      </c>
      <c r="G43" s="164"/>
      <c r="H43" s="165">
        <v>-3600</v>
      </c>
      <c r="I43" s="166">
        <v>-900</v>
      </c>
    </row>
    <row r="44" spans="2:9" s="160" customFormat="1" ht="21" customHeight="1" x14ac:dyDescent="0.25">
      <c r="B44" s="136"/>
      <c r="C44" s="161" t="s">
        <v>188</v>
      </c>
      <c r="D44" s="162" t="s">
        <v>161</v>
      </c>
      <c r="E44" s="163" t="s">
        <v>62</v>
      </c>
      <c r="F44" s="142" t="s">
        <v>147</v>
      </c>
      <c r="G44" s="164"/>
      <c r="H44" s="165">
        <v>-87660</v>
      </c>
      <c r="I44" s="166">
        <v>-876.59999999999991</v>
      </c>
    </row>
    <row r="45" spans="2:9" s="160" customFormat="1" ht="21" customHeight="1" x14ac:dyDescent="0.25">
      <c r="B45" s="136"/>
      <c r="C45" s="161" t="s">
        <v>189</v>
      </c>
      <c r="D45" s="162" t="s">
        <v>142</v>
      </c>
      <c r="E45" s="163" t="s">
        <v>62</v>
      </c>
      <c r="F45" s="142" t="s">
        <v>47</v>
      </c>
      <c r="G45" s="164"/>
      <c r="H45" s="165">
        <v>-170164</v>
      </c>
      <c r="I45" s="166">
        <v>-850.81999999999994</v>
      </c>
    </row>
    <row r="46" spans="2:9" s="160" customFormat="1" ht="21" customHeight="1" x14ac:dyDescent="0.25">
      <c r="B46" s="136"/>
      <c r="C46" s="161" t="s">
        <v>190</v>
      </c>
      <c r="D46" s="162" t="s">
        <v>191</v>
      </c>
      <c r="E46" s="163" t="s">
        <v>62</v>
      </c>
      <c r="F46" s="142" t="s">
        <v>147</v>
      </c>
      <c r="G46" s="164"/>
      <c r="H46" s="165">
        <v>-17000</v>
      </c>
      <c r="I46" s="166">
        <v>-850</v>
      </c>
    </row>
    <row r="47" spans="2:9" s="160" customFormat="1" ht="21" customHeight="1" x14ac:dyDescent="0.25">
      <c r="B47" s="136"/>
      <c r="C47" s="161" t="s">
        <v>192</v>
      </c>
      <c r="D47" s="162" t="s">
        <v>193</v>
      </c>
      <c r="E47" s="163" t="s">
        <v>62</v>
      </c>
      <c r="F47" s="142" t="s">
        <v>47</v>
      </c>
      <c r="G47" s="164"/>
      <c r="H47" s="165">
        <v>-1150</v>
      </c>
      <c r="I47" s="166">
        <v>-828</v>
      </c>
    </row>
    <row r="48" spans="2:9" s="160" customFormat="1" ht="21" customHeight="1" x14ac:dyDescent="0.25">
      <c r="B48" s="136"/>
      <c r="C48" s="161" t="s">
        <v>194</v>
      </c>
      <c r="D48" s="162" t="s">
        <v>161</v>
      </c>
      <c r="E48" s="163" t="s">
        <v>62</v>
      </c>
      <c r="F48" s="142" t="s">
        <v>147</v>
      </c>
      <c r="G48" s="164"/>
      <c r="H48" s="165">
        <v>-38400</v>
      </c>
      <c r="I48" s="166">
        <v>-768</v>
      </c>
    </row>
    <row r="49" spans="2:9" s="160" customFormat="1" ht="21" customHeight="1" x14ac:dyDescent="0.25">
      <c r="B49" s="136"/>
      <c r="C49" s="161" t="s">
        <v>195</v>
      </c>
      <c r="D49" s="162" t="s">
        <v>196</v>
      </c>
      <c r="E49" s="163" t="s">
        <v>62</v>
      </c>
      <c r="F49" s="142" t="s">
        <v>147</v>
      </c>
      <c r="G49" s="164"/>
      <c r="H49" s="165">
        <v>-29780</v>
      </c>
      <c r="I49" s="166">
        <v>-744.5</v>
      </c>
    </row>
    <row r="50" spans="2:9" s="160" customFormat="1" ht="21" customHeight="1" x14ac:dyDescent="0.25">
      <c r="B50" s="136"/>
      <c r="C50" s="161" t="s">
        <v>197</v>
      </c>
      <c r="D50" s="162" t="s">
        <v>161</v>
      </c>
      <c r="E50" s="163" t="s">
        <v>62</v>
      </c>
      <c r="F50" s="142" t="s">
        <v>147</v>
      </c>
      <c r="G50" s="164"/>
      <c r="H50" s="165">
        <v>-14640</v>
      </c>
      <c r="I50" s="166">
        <v>-688.07999999999993</v>
      </c>
    </row>
    <row r="51" spans="2:9" s="160" customFormat="1" ht="21" customHeight="1" x14ac:dyDescent="0.25">
      <c r="B51" s="136"/>
      <c r="C51" s="161" t="s">
        <v>198</v>
      </c>
      <c r="D51" s="162" t="s">
        <v>161</v>
      </c>
      <c r="E51" s="163" t="s">
        <v>62</v>
      </c>
      <c r="F51" s="142" t="s">
        <v>147</v>
      </c>
      <c r="G51" s="164"/>
      <c r="H51" s="165">
        <v>-167919</v>
      </c>
      <c r="I51" s="166">
        <v>-671.67599999999993</v>
      </c>
    </row>
    <row r="52" spans="2:9" s="160" customFormat="1" ht="21" customHeight="1" x14ac:dyDescent="0.25">
      <c r="B52" s="136"/>
      <c r="C52" s="161" t="s">
        <v>199</v>
      </c>
      <c r="D52" s="162" t="s">
        <v>200</v>
      </c>
      <c r="E52" s="163" t="s">
        <v>62</v>
      </c>
      <c r="F52" s="142" t="s">
        <v>47</v>
      </c>
      <c r="G52" s="164"/>
      <c r="H52" s="165">
        <v>-698</v>
      </c>
      <c r="I52" s="166">
        <v>-628.19999999999982</v>
      </c>
    </row>
    <row r="53" spans="2:9" s="160" customFormat="1" ht="21" customHeight="1" x14ac:dyDescent="0.25">
      <c r="B53" s="136"/>
      <c r="C53" s="161" t="s">
        <v>201</v>
      </c>
      <c r="D53" s="162" t="s">
        <v>142</v>
      </c>
      <c r="E53" s="163" t="s">
        <v>62</v>
      </c>
      <c r="F53" s="142" t="s">
        <v>47</v>
      </c>
      <c r="G53" s="164"/>
      <c r="H53" s="165">
        <v>-1500</v>
      </c>
      <c r="I53" s="166">
        <v>-615</v>
      </c>
    </row>
    <row r="54" spans="2:9" s="160" customFormat="1" ht="21" customHeight="1" x14ac:dyDescent="0.25">
      <c r="B54" s="136"/>
      <c r="C54" s="161" t="s">
        <v>202</v>
      </c>
      <c r="D54" s="162" t="s">
        <v>196</v>
      </c>
      <c r="E54" s="163" t="s">
        <v>62</v>
      </c>
      <c r="F54" s="142" t="s">
        <v>147</v>
      </c>
      <c r="G54" s="164"/>
      <c r="H54" s="165">
        <v>-24140</v>
      </c>
      <c r="I54" s="166">
        <v>-603.5</v>
      </c>
    </row>
    <row r="55" spans="2:9" s="160" customFormat="1" ht="21" customHeight="1" x14ac:dyDescent="0.25">
      <c r="B55" s="136"/>
      <c r="C55" s="161" t="s">
        <v>203</v>
      </c>
      <c r="D55" s="162" t="s">
        <v>161</v>
      </c>
      <c r="E55" s="163" t="s">
        <v>62</v>
      </c>
      <c r="F55" s="142" t="s">
        <v>147</v>
      </c>
      <c r="G55" s="164"/>
      <c r="H55" s="165">
        <v>-28200</v>
      </c>
      <c r="I55" s="166">
        <v>-564</v>
      </c>
    </row>
    <row r="56" spans="2:9" s="160" customFormat="1" ht="21" customHeight="1" x14ac:dyDescent="0.25">
      <c r="B56" s="136"/>
      <c r="C56" s="161" t="s">
        <v>204</v>
      </c>
      <c r="D56" s="162" t="s">
        <v>205</v>
      </c>
      <c r="E56" s="163" t="s">
        <v>62</v>
      </c>
      <c r="F56" s="142" t="s">
        <v>47</v>
      </c>
      <c r="G56" s="164"/>
      <c r="H56" s="165">
        <v>-1125</v>
      </c>
      <c r="I56" s="166">
        <v>-562.5</v>
      </c>
    </row>
    <row r="57" spans="2:9" s="160" customFormat="1" ht="21" customHeight="1" x14ac:dyDescent="0.25">
      <c r="B57" s="136"/>
      <c r="C57" s="161" t="s">
        <v>206</v>
      </c>
      <c r="D57" s="162" t="s">
        <v>161</v>
      </c>
      <c r="E57" s="163" t="s">
        <v>62</v>
      </c>
      <c r="F57" s="142" t="s">
        <v>147</v>
      </c>
      <c r="G57" s="164"/>
      <c r="H57" s="165">
        <v>-112500</v>
      </c>
      <c r="I57" s="166">
        <v>-562.5</v>
      </c>
    </row>
    <row r="58" spans="2:9" s="160" customFormat="1" ht="21" customHeight="1" x14ac:dyDescent="0.25">
      <c r="B58" s="136"/>
      <c r="C58" s="161" t="s">
        <v>207</v>
      </c>
      <c r="D58" s="162" t="s">
        <v>208</v>
      </c>
      <c r="E58" s="163" t="s">
        <v>62</v>
      </c>
      <c r="F58" s="142" t="s">
        <v>47</v>
      </c>
      <c r="G58" s="164"/>
      <c r="H58" s="165">
        <v>-700</v>
      </c>
      <c r="I58" s="166">
        <v>-560</v>
      </c>
    </row>
    <row r="59" spans="2:9" s="160" customFormat="1" ht="21" customHeight="1" x14ac:dyDescent="0.25">
      <c r="B59" s="136"/>
      <c r="C59" s="161" t="s">
        <v>209</v>
      </c>
      <c r="D59" s="162" t="s">
        <v>191</v>
      </c>
      <c r="E59" s="163" t="s">
        <v>62</v>
      </c>
      <c r="F59" s="142" t="s">
        <v>147</v>
      </c>
      <c r="G59" s="164"/>
      <c r="H59" s="165">
        <v>-11000</v>
      </c>
      <c r="I59" s="166">
        <v>-550</v>
      </c>
    </row>
    <row r="60" spans="2:9" s="160" customFormat="1" ht="21" customHeight="1" x14ac:dyDescent="0.25">
      <c r="B60" s="136"/>
      <c r="C60" s="161" t="s">
        <v>210</v>
      </c>
      <c r="D60" s="162" t="s">
        <v>155</v>
      </c>
      <c r="E60" s="163" t="s">
        <v>62</v>
      </c>
      <c r="F60" s="142" t="s">
        <v>47</v>
      </c>
      <c r="G60" s="164"/>
      <c r="H60" s="165">
        <v>-21209.599999999999</v>
      </c>
      <c r="I60" s="166">
        <v>-530.24</v>
      </c>
    </row>
    <row r="61" spans="2:9" s="160" customFormat="1" ht="21" customHeight="1" x14ac:dyDescent="0.25">
      <c r="B61" s="136"/>
      <c r="C61" s="161" t="s">
        <v>211</v>
      </c>
      <c r="D61" s="162" t="s">
        <v>176</v>
      </c>
      <c r="E61" s="163" t="s">
        <v>62</v>
      </c>
      <c r="F61" s="142" t="s">
        <v>47</v>
      </c>
      <c r="G61" s="164"/>
      <c r="H61" s="165">
        <v>-340</v>
      </c>
      <c r="I61" s="166">
        <v>-510</v>
      </c>
    </row>
    <row r="62" spans="2:9" s="160" customFormat="1" ht="21" customHeight="1" x14ac:dyDescent="0.25">
      <c r="B62" s="136"/>
      <c r="C62" s="161" t="s">
        <v>212</v>
      </c>
      <c r="D62" s="162" t="s">
        <v>155</v>
      </c>
      <c r="E62" s="163" t="s">
        <v>62</v>
      </c>
      <c r="F62" s="142" t="s">
        <v>47</v>
      </c>
      <c r="G62" s="164"/>
      <c r="H62" s="165">
        <v>-10200</v>
      </c>
      <c r="I62" s="166">
        <v>-510</v>
      </c>
    </row>
    <row r="63" spans="2:9" s="160" customFormat="1" ht="21" customHeight="1" x14ac:dyDescent="0.25">
      <c r="B63" s="136"/>
      <c r="C63" s="161" t="s">
        <v>213</v>
      </c>
      <c r="D63" s="162" t="s">
        <v>168</v>
      </c>
      <c r="E63" s="163" t="s">
        <v>62</v>
      </c>
      <c r="F63" s="142" t="s">
        <v>47</v>
      </c>
      <c r="G63" s="164"/>
      <c r="H63" s="165">
        <v>-4600</v>
      </c>
      <c r="I63" s="166">
        <v>-506</v>
      </c>
    </row>
    <row r="64" spans="2:9" s="160" customFormat="1" ht="21" customHeight="1" x14ac:dyDescent="0.25">
      <c r="B64" s="136"/>
      <c r="C64" s="161" t="s">
        <v>214</v>
      </c>
      <c r="D64" s="162" t="s">
        <v>138</v>
      </c>
      <c r="E64" s="163" t="s">
        <v>62</v>
      </c>
      <c r="F64" s="142" t="s">
        <v>47</v>
      </c>
      <c r="G64" s="164"/>
      <c r="H64" s="165">
        <v>-42</v>
      </c>
      <c r="I64" s="166">
        <v>-504</v>
      </c>
    </row>
    <row r="65" spans="2:9" s="160" customFormat="1" ht="21" customHeight="1" x14ac:dyDescent="0.25">
      <c r="B65" s="136"/>
      <c r="C65" s="161" t="s">
        <v>215</v>
      </c>
      <c r="D65" s="162" t="s">
        <v>155</v>
      </c>
      <c r="E65" s="163" t="s">
        <v>62</v>
      </c>
      <c r="F65" s="142" t="s">
        <v>47</v>
      </c>
      <c r="G65" s="164"/>
      <c r="H65" s="165">
        <v>-5000</v>
      </c>
      <c r="I65" s="166">
        <v>-500</v>
      </c>
    </row>
    <row r="66" spans="2:9" s="160" customFormat="1" ht="21" customHeight="1" x14ac:dyDescent="0.25">
      <c r="B66" s="136"/>
      <c r="C66" s="161" t="s">
        <v>216</v>
      </c>
      <c r="D66" s="162" t="s">
        <v>142</v>
      </c>
      <c r="E66" s="163" t="s">
        <v>62</v>
      </c>
      <c r="F66" s="142" t="s">
        <v>47</v>
      </c>
      <c r="G66" s="164"/>
      <c r="H66" s="165">
        <v>-463</v>
      </c>
      <c r="I66" s="166">
        <v>-463</v>
      </c>
    </row>
    <row r="67" spans="2:9" s="160" customFormat="1" ht="21" customHeight="1" x14ac:dyDescent="0.25">
      <c r="B67" s="136"/>
      <c r="C67" s="161" t="s">
        <v>217</v>
      </c>
      <c r="D67" s="162" t="s">
        <v>142</v>
      </c>
      <c r="E67" s="163" t="s">
        <v>62</v>
      </c>
      <c r="F67" s="142" t="s">
        <v>47</v>
      </c>
      <c r="G67" s="164"/>
      <c r="H67" s="165">
        <v>-463</v>
      </c>
      <c r="I67" s="166">
        <v>-463</v>
      </c>
    </row>
    <row r="68" spans="2:9" s="160" customFormat="1" ht="21" customHeight="1" x14ac:dyDescent="0.25">
      <c r="B68" s="136"/>
      <c r="C68" s="161" t="s">
        <v>218</v>
      </c>
      <c r="D68" s="162" t="s">
        <v>219</v>
      </c>
      <c r="E68" s="163" t="s">
        <v>62</v>
      </c>
      <c r="F68" s="142" t="s">
        <v>47</v>
      </c>
      <c r="G68" s="164"/>
      <c r="H68" s="165">
        <v>-20</v>
      </c>
      <c r="I68" s="166">
        <v>-460</v>
      </c>
    </row>
    <row r="69" spans="2:9" s="160" customFormat="1" ht="21" customHeight="1" x14ac:dyDescent="0.25">
      <c r="B69" s="136"/>
      <c r="C69" s="161" t="s">
        <v>220</v>
      </c>
      <c r="D69" s="162" t="s">
        <v>221</v>
      </c>
      <c r="E69" s="163" t="s">
        <v>62</v>
      </c>
      <c r="F69" s="142" t="s">
        <v>47</v>
      </c>
      <c r="G69" s="164"/>
      <c r="H69" s="165">
        <v>-89</v>
      </c>
      <c r="I69" s="166">
        <v>-445</v>
      </c>
    </row>
    <row r="70" spans="2:9" s="160" customFormat="1" ht="21" customHeight="1" x14ac:dyDescent="0.25">
      <c r="B70" s="136"/>
      <c r="C70" s="161" t="s">
        <v>222</v>
      </c>
      <c r="D70" s="162" t="s">
        <v>223</v>
      </c>
      <c r="E70" s="163" t="s">
        <v>62</v>
      </c>
      <c r="F70" s="142" t="s">
        <v>147</v>
      </c>
      <c r="G70" s="164"/>
      <c r="H70" s="165">
        <v>-196</v>
      </c>
      <c r="I70" s="166">
        <v>-421.39999999999964</v>
      </c>
    </row>
    <row r="71" spans="2:9" s="160" customFormat="1" ht="21" customHeight="1" x14ac:dyDescent="0.25">
      <c r="B71" s="136"/>
      <c r="C71" s="161" t="s">
        <v>224</v>
      </c>
      <c r="D71" s="162" t="s">
        <v>225</v>
      </c>
      <c r="E71" s="163" t="s">
        <v>62</v>
      </c>
      <c r="F71" s="142" t="s">
        <v>47</v>
      </c>
      <c r="G71" s="164"/>
      <c r="H71" s="165">
        <v>-8390</v>
      </c>
      <c r="I71" s="166">
        <v>-419.5</v>
      </c>
    </row>
    <row r="72" spans="2:9" s="160" customFormat="1" ht="21" customHeight="1" x14ac:dyDescent="0.25">
      <c r="B72" s="136"/>
      <c r="C72" s="161" t="s">
        <v>226</v>
      </c>
      <c r="D72" s="162" t="s">
        <v>227</v>
      </c>
      <c r="E72" s="163" t="s">
        <v>62</v>
      </c>
      <c r="F72" s="142" t="s">
        <v>47</v>
      </c>
      <c r="G72" s="164"/>
      <c r="H72" s="165">
        <v>-81</v>
      </c>
      <c r="I72" s="166">
        <v>-405</v>
      </c>
    </row>
    <row r="73" spans="2:9" s="160" customFormat="1" ht="21" customHeight="1" x14ac:dyDescent="0.25">
      <c r="B73" s="136"/>
      <c r="C73" s="161" t="s">
        <v>228</v>
      </c>
      <c r="D73" s="162" t="s">
        <v>138</v>
      </c>
      <c r="E73" s="163" t="s">
        <v>62</v>
      </c>
      <c r="F73" s="142" t="s">
        <v>47</v>
      </c>
      <c r="G73" s="164"/>
      <c r="H73" s="165">
        <v>-79.680000000000007</v>
      </c>
      <c r="I73" s="166">
        <v>-398.40000000000009</v>
      </c>
    </row>
    <row r="74" spans="2:9" s="160" customFormat="1" ht="21" customHeight="1" x14ac:dyDescent="0.25">
      <c r="B74" s="136"/>
      <c r="C74" s="161" t="s">
        <v>229</v>
      </c>
      <c r="D74" s="162" t="s">
        <v>185</v>
      </c>
      <c r="E74" s="163" t="s">
        <v>62</v>
      </c>
      <c r="F74" s="142" t="s">
        <v>47</v>
      </c>
      <c r="G74" s="164"/>
      <c r="H74" s="165">
        <v>-387.20000000000005</v>
      </c>
      <c r="I74" s="166">
        <v>-387.20000000000005</v>
      </c>
    </row>
    <row r="75" spans="2:9" s="160" customFormat="1" ht="21" customHeight="1" x14ac:dyDescent="0.25">
      <c r="B75" s="136"/>
      <c r="C75" s="161" t="s">
        <v>230</v>
      </c>
      <c r="D75" s="162" t="s">
        <v>161</v>
      </c>
      <c r="E75" s="163" t="s">
        <v>62</v>
      </c>
      <c r="F75" s="142" t="s">
        <v>147</v>
      </c>
      <c r="G75" s="164"/>
      <c r="H75" s="165">
        <v>-17913</v>
      </c>
      <c r="I75" s="166">
        <v>-358.26</v>
      </c>
    </row>
    <row r="76" spans="2:9" s="160" customFormat="1" ht="21" customHeight="1" x14ac:dyDescent="0.25">
      <c r="B76" s="136"/>
      <c r="C76" s="161" t="s">
        <v>231</v>
      </c>
      <c r="D76" s="162" t="s">
        <v>232</v>
      </c>
      <c r="E76" s="163" t="s">
        <v>62</v>
      </c>
      <c r="F76" s="142" t="s">
        <v>47</v>
      </c>
      <c r="G76" s="164"/>
      <c r="H76" s="165">
        <v>-61</v>
      </c>
      <c r="I76" s="166">
        <v>-347.70000000000005</v>
      </c>
    </row>
    <row r="77" spans="2:9" s="160" customFormat="1" ht="21" customHeight="1" x14ac:dyDescent="0.25">
      <c r="B77" s="136"/>
      <c r="C77" s="161" t="s">
        <v>233</v>
      </c>
      <c r="D77" s="162" t="s">
        <v>234</v>
      </c>
      <c r="E77" s="163" t="s">
        <v>62</v>
      </c>
      <c r="F77" s="142" t="s">
        <v>47</v>
      </c>
      <c r="G77" s="164"/>
      <c r="H77" s="165">
        <v>-8.0699999999999932</v>
      </c>
      <c r="I77" s="166">
        <v>-347.00999999999931</v>
      </c>
    </row>
    <row r="78" spans="2:9" s="160" customFormat="1" ht="21" customHeight="1" x14ac:dyDescent="0.25">
      <c r="B78" s="136"/>
      <c r="C78" s="161" t="s">
        <v>235</v>
      </c>
      <c r="D78" s="162" t="s">
        <v>236</v>
      </c>
      <c r="E78" s="163" t="s">
        <v>62</v>
      </c>
      <c r="F78" s="142" t="s">
        <v>47</v>
      </c>
      <c r="G78" s="164"/>
      <c r="H78" s="165">
        <v>-6893.1</v>
      </c>
      <c r="I78" s="166">
        <v>-344.65499999999997</v>
      </c>
    </row>
    <row r="79" spans="2:9" s="160" customFormat="1" ht="33" x14ac:dyDescent="0.25">
      <c r="B79" s="136"/>
      <c r="C79" s="161" t="s">
        <v>237</v>
      </c>
      <c r="D79" s="162" t="s">
        <v>238</v>
      </c>
      <c r="E79" s="163" t="s">
        <v>62</v>
      </c>
      <c r="F79" s="142" t="s">
        <v>47</v>
      </c>
      <c r="G79" s="164"/>
      <c r="H79" s="165">
        <v>-1083</v>
      </c>
      <c r="I79" s="166">
        <v>-324.89999999999998</v>
      </c>
    </row>
    <row r="80" spans="2:9" s="160" customFormat="1" ht="33" x14ac:dyDescent="0.25">
      <c r="B80" s="136"/>
      <c r="C80" s="161" t="s">
        <v>239</v>
      </c>
      <c r="D80" s="162" t="s">
        <v>240</v>
      </c>
      <c r="E80" s="163" t="s">
        <v>62</v>
      </c>
      <c r="F80" s="142" t="s">
        <v>47</v>
      </c>
      <c r="G80" s="164"/>
      <c r="H80" s="165">
        <v>-309</v>
      </c>
      <c r="I80" s="166">
        <v>-309</v>
      </c>
    </row>
    <row r="81" spans="2:9" s="160" customFormat="1" ht="21" customHeight="1" x14ac:dyDescent="0.25">
      <c r="B81" s="136"/>
      <c r="C81" s="161" t="s">
        <v>241</v>
      </c>
      <c r="D81" s="162" t="s">
        <v>146</v>
      </c>
      <c r="E81" s="163" t="s">
        <v>62</v>
      </c>
      <c r="F81" s="142" t="s">
        <v>147</v>
      </c>
      <c r="G81" s="164"/>
      <c r="H81" s="165">
        <v>-153845</v>
      </c>
      <c r="I81" s="166">
        <v>-307.69000000000005</v>
      </c>
    </row>
    <row r="82" spans="2:9" s="160" customFormat="1" ht="21" customHeight="1" x14ac:dyDescent="0.25">
      <c r="B82" s="136"/>
      <c r="C82" s="161" t="s">
        <v>242</v>
      </c>
      <c r="D82" s="162" t="s">
        <v>196</v>
      </c>
      <c r="E82" s="163" t="s">
        <v>62</v>
      </c>
      <c r="F82" s="142" t="s">
        <v>147</v>
      </c>
      <c r="G82" s="164"/>
      <c r="H82" s="165">
        <v>-15125</v>
      </c>
      <c r="I82" s="166">
        <v>-302.5</v>
      </c>
    </row>
    <row r="83" spans="2:9" s="160" customFormat="1" ht="21" customHeight="1" x14ac:dyDescent="0.25">
      <c r="B83" s="136"/>
      <c r="C83" s="161" t="s">
        <v>243</v>
      </c>
      <c r="D83" s="162" t="s">
        <v>161</v>
      </c>
      <c r="E83" s="163" t="s">
        <v>62</v>
      </c>
      <c r="F83" s="142" t="s">
        <v>147</v>
      </c>
      <c r="G83" s="164"/>
      <c r="H83" s="165">
        <v>-60040</v>
      </c>
      <c r="I83" s="166">
        <v>-300.20000000000005</v>
      </c>
    </row>
    <row r="84" spans="2:9" s="160" customFormat="1" ht="21" customHeight="1" x14ac:dyDescent="0.25">
      <c r="B84" s="136"/>
      <c r="C84" s="161" t="s">
        <v>244</v>
      </c>
      <c r="D84" s="162" t="s">
        <v>161</v>
      </c>
      <c r="E84" s="163" t="s">
        <v>62</v>
      </c>
      <c r="F84" s="142" t="s">
        <v>147</v>
      </c>
      <c r="G84" s="164"/>
      <c r="H84" s="165">
        <v>-60040</v>
      </c>
      <c r="I84" s="166">
        <v>-300.20000000000005</v>
      </c>
    </row>
    <row r="85" spans="2:9" s="160" customFormat="1" ht="21" customHeight="1" x14ac:dyDescent="0.25">
      <c r="B85" s="136"/>
      <c r="C85" s="161" t="s">
        <v>245</v>
      </c>
      <c r="D85" s="162" t="s">
        <v>191</v>
      </c>
      <c r="E85" s="163" t="s">
        <v>62</v>
      </c>
      <c r="F85" s="142" t="s">
        <v>147</v>
      </c>
      <c r="G85" s="164"/>
      <c r="H85" s="165">
        <v>-6000</v>
      </c>
      <c r="I85" s="166">
        <v>-300</v>
      </c>
    </row>
    <row r="86" spans="2:9" s="160" customFormat="1" ht="21" customHeight="1" x14ac:dyDescent="0.25">
      <c r="B86" s="136"/>
      <c r="C86" s="161" t="s">
        <v>246</v>
      </c>
      <c r="D86" s="162" t="s">
        <v>161</v>
      </c>
      <c r="E86" s="163" t="s">
        <v>62</v>
      </c>
      <c r="F86" s="142" t="s">
        <v>147</v>
      </c>
      <c r="G86" s="164"/>
      <c r="H86" s="165">
        <v>-12000</v>
      </c>
      <c r="I86" s="166">
        <v>-300</v>
      </c>
    </row>
    <row r="87" spans="2:9" s="160" customFormat="1" ht="21" customHeight="1" x14ac:dyDescent="0.25">
      <c r="B87" s="136"/>
      <c r="C87" s="161" t="s">
        <v>247</v>
      </c>
      <c r="D87" s="162" t="s">
        <v>248</v>
      </c>
      <c r="E87" s="163" t="s">
        <v>62</v>
      </c>
      <c r="F87" s="142" t="s">
        <v>147</v>
      </c>
      <c r="G87" s="164"/>
      <c r="H87" s="165">
        <v>-6600</v>
      </c>
      <c r="I87" s="166">
        <v>-297</v>
      </c>
    </row>
    <row r="88" spans="2:9" s="160" customFormat="1" ht="21" customHeight="1" x14ac:dyDescent="0.25">
      <c r="B88" s="136"/>
      <c r="C88" s="161" t="s">
        <v>249</v>
      </c>
      <c r="D88" s="162" t="s">
        <v>250</v>
      </c>
      <c r="E88" s="163" t="s">
        <v>62</v>
      </c>
      <c r="F88" s="142" t="s">
        <v>47</v>
      </c>
      <c r="G88" s="164"/>
      <c r="H88" s="165">
        <v>-85.329999999999927</v>
      </c>
      <c r="I88" s="166">
        <v>-255.98999999999978</v>
      </c>
    </row>
    <row r="89" spans="2:9" s="160" customFormat="1" ht="21" customHeight="1" x14ac:dyDescent="0.25">
      <c r="B89" s="136"/>
      <c r="C89" s="161" t="s">
        <v>251</v>
      </c>
      <c r="D89" s="162" t="s">
        <v>161</v>
      </c>
      <c r="E89" s="163" t="s">
        <v>62</v>
      </c>
      <c r="F89" s="142" t="s">
        <v>147</v>
      </c>
      <c r="G89" s="164"/>
      <c r="H89" s="165">
        <v>-16826</v>
      </c>
      <c r="I89" s="166">
        <v>-252.3900000000001</v>
      </c>
    </row>
    <row r="90" spans="2:9" s="160" customFormat="1" ht="21" customHeight="1" x14ac:dyDescent="0.25">
      <c r="B90" s="136"/>
      <c r="C90" s="161" t="s">
        <v>252</v>
      </c>
      <c r="D90" s="162" t="s">
        <v>155</v>
      </c>
      <c r="E90" s="163" t="s">
        <v>62</v>
      </c>
      <c r="F90" s="142" t="s">
        <v>47</v>
      </c>
      <c r="G90" s="164"/>
      <c r="H90" s="165">
        <v>-540</v>
      </c>
      <c r="I90" s="166">
        <v>-245.70000000000005</v>
      </c>
    </row>
    <row r="91" spans="2:9" s="160" customFormat="1" ht="21" customHeight="1" x14ac:dyDescent="0.25">
      <c r="B91" s="136"/>
      <c r="C91" s="161" t="s">
        <v>253</v>
      </c>
      <c r="D91" s="162" t="s">
        <v>254</v>
      </c>
      <c r="E91" s="163" t="s">
        <v>62</v>
      </c>
      <c r="F91" s="142" t="s">
        <v>47</v>
      </c>
      <c r="G91" s="164"/>
      <c r="H91" s="165">
        <v>-2200</v>
      </c>
      <c r="I91" s="166">
        <v>-242</v>
      </c>
    </row>
    <row r="92" spans="2:9" s="160" customFormat="1" ht="21" customHeight="1" x14ac:dyDescent="0.25">
      <c r="B92" s="136"/>
      <c r="C92" s="161" t="s">
        <v>255</v>
      </c>
      <c r="D92" s="162" t="s">
        <v>161</v>
      </c>
      <c r="E92" s="163" t="s">
        <v>62</v>
      </c>
      <c r="F92" s="142" t="s">
        <v>147</v>
      </c>
      <c r="G92" s="164"/>
      <c r="H92" s="165">
        <v>-120000</v>
      </c>
      <c r="I92" s="166">
        <v>-240</v>
      </c>
    </row>
    <row r="93" spans="2:9" s="160" customFormat="1" ht="21" customHeight="1" x14ac:dyDescent="0.25">
      <c r="B93" s="136"/>
      <c r="C93" s="161" t="s">
        <v>256</v>
      </c>
      <c r="D93" s="162" t="s">
        <v>254</v>
      </c>
      <c r="E93" s="163" t="s">
        <v>62</v>
      </c>
      <c r="F93" s="142" t="s">
        <v>47</v>
      </c>
      <c r="G93" s="164"/>
      <c r="H93" s="165">
        <v>-1650</v>
      </c>
      <c r="I93" s="166">
        <v>-239.25</v>
      </c>
    </row>
    <row r="94" spans="2:9" s="160" customFormat="1" ht="21" customHeight="1" x14ac:dyDescent="0.25">
      <c r="B94" s="136"/>
      <c r="C94" s="161" t="s">
        <v>257</v>
      </c>
      <c r="D94" s="162" t="s">
        <v>138</v>
      </c>
      <c r="E94" s="163" t="s">
        <v>62</v>
      </c>
      <c r="F94" s="142" t="s">
        <v>47</v>
      </c>
      <c r="G94" s="164"/>
      <c r="H94" s="165">
        <v>-22.989999999999995</v>
      </c>
      <c r="I94" s="166">
        <v>-229.89999999999998</v>
      </c>
    </row>
    <row r="95" spans="2:9" s="160" customFormat="1" ht="21" customHeight="1" x14ac:dyDescent="0.25">
      <c r="B95" s="136"/>
      <c r="C95" s="161" t="s">
        <v>258</v>
      </c>
      <c r="D95" s="162" t="s">
        <v>161</v>
      </c>
      <c r="E95" s="163" t="s">
        <v>62</v>
      </c>
      <c r="F95" s="142" t="s">
        <v>147</v>
      </c>
      <c r="G95" s="164"/>
      <c r="H95" s="165">
        <v>-9000</v>
      </c>
      <c r="I95" s="166">
        <v>-225</v>
      </c>
    </row>
    <row r="96" spans="2:9" s="160" customFormat="1" ht="21" customHeight="1" x14ac:dyDescent="0.25">
      <c r="B96" s="136"/>
      <c r="C96" s="161" t="s">
        <v>259</v>
      </c>
      <c r="D96" s="162" t="s">
        <v>191</v>
      </c>
      <c r="E96" s="163" t="s">
        <v>62</v>
      </c>
      <c r="F96" s="142" t="s">
        <v>147</v>
      </c>
      <c r="G96" s="164"/>
      <c r="H96" s="165">
        <v>-4000</v>
      </c>
      <c r="I96" s="166">
        <v>-212</v>
      </c>
    </row>
    <row r="97" spans="2:9" s="160" customFormat="1" ht="21" customHeight="1" x14ac:dyDescent="0.25">
      <c r="B97" s="136"/>
      <c r="C97" s="161" t="s">
        <v>260</v>
      </c>
      <c r="D97" s="162" t="s">
        <v>157</v>
      </c>
      <c r="E97" s="163" t="s">
        <v>62</v>
      </c>
      <c r="F97" s="142" t="s">
        <v>47</v>
      </c>
      <c r="G97" s="164"/>
      <c r="H97" s="165">
        <v>-30</v>
      </c>
      <c r="I97" s="166">
        <v>-210</v>
      </c>
    </row>
    <row r="98" spans="2:9" s="160" customFormat="1" ht="21" customHeight="1" x14ac:dyDescent="0.25">
      <c r="B98" s="136"/>
      <c r="C98" s="161" t="s">
        <v>261</v>
      </c>
      <c r="D98" s="162" t="s">
        <v>262</v>
      </c>
      <c r="E98" s="163" t="s">
        <v>62</v>
      </c>
      <c r="F98" s="142" t="s">
        <v>47</v>
      </c>
      <c r="G98" s="164"/>
      <c r="H98" s="165">
        <v>-498.63000000000011</v>
      </c>
      <c r="I98" s="166">
        <v>-199.452</v>
      </c>
    </row>
    <row r="99" spans="2:9" s="160" customFormat="1" ht="21" customHeight="1" x14ac:dyDescent="0.25">
      <c r="B99" s="136"/>
      <c r="C99" s="161" t="s">
        <v>263</v>
      </c>
      <c r="D99" s="162" t="s">
        <v>264</v>
      </c>
      <c r="E99" s="163" t="s">
        <v>62</v>
      </c>
      <c r="F99" s="142" t="s">
        <v>47</v>
      </c>
      <c r="G99" s="164"/>
      <c r="H99" s="165">
        <v>-50</v>
      </c>
      <c r="I99" s="166">
        <v>-10</v>
      </c>
    </row>
    <row r="100" spans="2:9" s="160" customFormat="1" ht="21" customHeight="1" x14ac:dyDescent="0.25">
      <c r="B100" s="136"/>
      <c r="C100" s="161" t="s">
        <v>265</v>
      </c>
      <c r="D100" s="162" t="s">
        <v>155</v>
      </c>
      <c r="E100" s="163" t="s">
        <v>62</v>
      </c>
      <c r="F100" s="142" t="s">
        <v>47</v>
      </c>
      <c r="G100" s="164"/>
      <c r="H100" s="165">
        <v>-4800</v>
      </c>
      <c r="I100" s="166">
        <v>-192</v>
      </c>
    </row>
    <row r="101" spans="2:9" s="160" customFormat="1" ht="21" customHeight="1" x14ac:dyDescent="0.25">
      <c r="B101" s="136"/>
      <c r="C101" s="161" t="s">
        <v>266</v>
      </c>
      <c r="D101" s="162" t="s">
        <v>161</v>
      </c>
      <c r="E101" s="163" t="s">
        <v>62</v>
      </c>
      <c r="F101" s="142" t="s">
        <v>147</v>
      </c>
      <c r="G101" s="164"/>
      <c r="H101" s="165">
        <v>-9440</v>
      </c>
      <c r="I101" s="166">
        <v>-188.79999999999995</v>
      </c>
    </row>
    <row r="102" spans="2:9" s="160" customFormat="1" ht="21" customHeight="1" x14ac:dyDescent="0.25">
      <c r="B102" s="136"/>
      <c r="C102" s="161" t="s">
        <v>267</v>
      </c>
      <c r="D102" s="162" t="s">
        <v>268</v>
      </c>
      <c r="E102" s="163" t="s">
        <v>62</v>
      </c>
      <c r="F102" s="142" t="s">
        <v>47</v>
      </c>
      <c r="G102" s="164"/>
      <c r="H102" s="165">
        <v>-269.29999999999995</v>
      </c>
      <c r="I102" s="166">
        <v>-172.35199999999998</v>
      </c>
    </row>
    <row r="103" spans="2:9" s="160" customFormat="1" ht="21" customHeight="1" x14ac:dyDescent="0.25">
      <c r="B103" s="136"/>
      <c r="C103" s="161" t="s">
        <v>269</v>
      </c>
      <c r="D103" s="162" t="s">
        <v>161</v>
      </c>
      <c r="E103" s="163" t="s">
        <v>62</v>
      </c>
      <c r="F103" s="142" t="s">
        <v>147</v>
      </c>
      <c r="G103" s="164"/>
      <c r="H103" s="165">
        <v>-85514</v>
      </c>
      <c r="I103" s="166">
        <v>-171.02800000000002</v>
      </c>
    </row>
    <row r="104" spans="2:9" s="160" customFormat="1" ht="21" customHeight="1" x14ac:dyDescent="0.25">
      <c r="B104" s="136"/>
      <c r="C104" s="161" t="s">
        <v>270</v>
      </c>
      <c r="D104" s="162" t="s">
        <v>196</v>
      </c>
      <c r="E104" s="163" t="s">
        <v>62</v>
      </c>
      <c r="F104" s="142" t="s">
        <v>147</v>
      </c>
      <c r="G104" s="164"/>
      <c r="H104" s="165">
        <v>-83450</v>
      </c>
      <c r="I104" s="166">
        <v>-166.89999999999998</v>
      </c>
    </row>
    <row r="105" spans="2:9" s="160" customFormat="1" ht="21" customHeight="1" x14ac:dyDescent="0.25">
      <c r="B105" s="136"/>
      <c r="C105" s="161" t="s">
        <v>271</v>
      </c>
      <c r="D105" s="162" t="s">
        <v>179</v>
      </c>
      <c r="E105" s="163" t="s">
        <v>62</v>
      </c>
      <c r="F105" s="142" t="s">
        <v>47</v>
      </c>
      <c r="G105" s="164"/>
      <c r="H105" s="165">
        <v>-138</v>
      </c>
      <c r="I105" s="166">
        <v>-165.59999999999991</v>
      </c>
    </row>
    <row r="106" spans="2:9" s="160" customFormat="1" ht="21" customHeight="1" x14ac:dyDescent="0.25">
      <c r="B106" s="136"/>
      <c r="C106" s="161" t="s">
        <v>272</v>
      </c>
      <c r="D106" s="162" t="s">
        <v>185</v>
      </c>
      <c r="E106" s="163" t="s">
        <v>62</v>
      </c>
      <c r="F106" s="142" t="s">
        <v>47</v>
      </c>
      <c r="G106" s="164"/>
      <c r="H106" s="165">
        <v>-109</v>
      </c>
      <c r="I106" s="166">
        <v>-163.5</v>
      </c>
    </row>
    <row r="107" spans="2:9" s="160" customFormat="1" ht="21" customHeight="1" x14ac:dyDescent="0.25">
      <c r="B107" s="136"/>
      <c r="C107" s="161" t="s">
        <v>273</v>
      </c>
      <c r="D107" s="162" t="s">
        <v>161</v>
      </c>
      <c r="E107" s="163" t="s">
        <v>62</v>
      </c>
      <c r="F107" s="142" t="s">
        <v>147</v>
      </c>
      <c r="G107" s="164"/>
      <c r="H107" s="165">
        <v>-39600</v>
      </c>
      <c r="I107" s="166">
        <v>-158.39999999999998</v>
      </c>
    </row>
    <row r="108" spans="2:9" s="160" customFormat="1" ht="21" customHeight="1" x14ac:dyDescent="0.25">
      <c r="B108" s="136"/>
      <c r="C108" s="161" t="s">
        <v>274</v>
      </c>
      <c r="D108" s="162" t="s">
        <v>155</v>
      </c>
      <c r="E108" s="163" t="s">
        <v>62</v>
      </c>
      <c r="F108" s="142" t="s">
        <v>47</v>
      </c>
      <c r="G108" s="164"/>
      <c r="H108" s="165">
        <v>-5210</v>
      </c>
      <c r="I108" s="166">
        <v>-156.30000000000007</v>
      </c>
    </row>
    <row r="109" spans="2:9" s="160" customFormat="1" ht="21" customHeight="1" x14ac:dyDescent="0.25">
      <c r="B109" s="136"/>
      <c r="C109" s="161" t="s">
        <v>275</v>
      </c>
      <c r="D109" s="162" t="s">
        <v>161</v>
      </c>
      <c r="E109" s="163" t="s">
        <v>62</v>
      </c>
      <c r="F109" s="142" t="s">
        <v>147</v>
      </c>
      <c r="G109" s="164"/>
      <c r="H109" s="165">
        <v>-150594</v>
      </c>
      <c r="I109" s="166">
        <v>-150.59399999999999</v>
      </c>
    </row>
    <row r="110" spans="2:9" s="160" customFormat="1" ht="21" customHeight="1" x14ac:dyDescent="0.25">
      <c r="B110" s="136"/>
      <c r="C110" s="161" t="s">
        <v>276</v>
      </c>
      <c r="D110" s="162" t="s">
        <v>277</v>
      </c>
      <c r="E110" s="163" t="s">
        <v>62</v>
      </c>
      <c r="F110" s="142" t="s">
        <v>278</v>
      </c>
      <c r="G110" s="164"/>
      <c r="H110" s="165">
        <v>-31400</v>
      </c>
      <c r="I110" s="166">
        <v>-141.30000000000001</v>
      </c>
    </row>
    <row r="111" spans="2:9" s="160" customFormat="1" ht="21" customHeight="1" x14ac:dyDescent="0.25">
      <c r="B111" s="136"/>
      <c r="C111" s="161" t="s">
        <v>279</v>
      </c>
      <c r="D111" s="162" t="s">
        <v>138</v>
      </c>
      <c r="E111" s="163" t="s">
        <v>62</v>
      </c>
      <c r="F111" s="142" t="s">
        <v>47</v>
      </c>
      <c r="G111" s="164"/>
      <c r="H111" s="165">
        <v>-10.799999999999997</v>
      </c>
      <c r="I111" s="166">
        <v>-140.39999999999998</v>
      </c>
    </row>
    <row r="112" spans="2:9" s="160" customFormat="1" ht="21" customHeight="1" x14ac:dyDescent="0.25">
      <c r="B112" s="136"/>
      <c r="C112" s="161" t="s">
        <v>280</v>
      </c>
      <c r="D112" s="162" t="s">
        <v>281</v>
      </c>
      <c r="E112" s="163" t="s">
        <v>62</v>
      </c>
      <c r="F112" s="142" t="s">
        <v>47</v>
      </c>
      <c r="G112" s="164"/>
      <c r="H112" s="165">
        <v>-50</v>
      </c>
      <c r="I112" s="166">
        <v>-125</v>
      </c>
    </row>
    <row r="113" spans="1:9" s="160" customFormat="1" ht="21" customHeight="1" x14ac:dyDescent="0.25">
      <c r="B113" s="136"/>
      <c r="C113" s="161" t="s">
        <v>282</v>
      </c>
      <c r="D113" s="162" t="s">
        <v>225</v>
      </c>
      <c r="E113" s="163" t="s">
        <v>62</v>
      </c>
      <c r="F113" s="142" t="s">
        <v>47</v>
      </c>
      <c r="G113" s="164"/>
      <c r="H113" s="165">
        <v>-12400</v>
      </c>
      <c r="I113" s="166">
        <v>-124</v>
      </c>
    </row>
    <row r="114" spans="1:9" s="160" customFormat="1" ht="21" customHeight="1" x14ac:dyDescent="0.25">
      <c r="B114" s="136"/>
      <c r="C114" s="161" t="s">
        <v>283</v>
      </c>
      <c r="D114" s="162" t="s">
        <v>168</v>
      </c>
      <c r="E114" s="163" t="s">
        <v>62</v>
      </c>
      <c r="F114" s="142" t="s">
        <v>47</v>
      </c>
      <c r="G114" s="164"/>
      <c r="H114" s="165">
        <v>-12</v>
      </c>
      <c r="I114" s="166">
        <v>-120</v>
      </c>
    </row>
    <row r="115" spans="1:9" s="160" customFormat="1" ht="21" customHeight="1" x14ac:dyDescent="0.25">
      <c r="B115" s="136"/>
      <c r="C115" s="161" t="s">
        <v>284</v>
      </c>
      <c r="D115" s="162" t="s">
        <v>161</v>
      </c>
      <c r="E115" s="163" t="s">
        <v>62</v>
      </c>
      <c r="F115" s="142" t="s">
        <v>147</v>
      </c>
      <c r="G115" s="164"/>
      <c r="H115" s="165">
        <v>-8400</v>
      </c>
      <c r="I115" s="166">
        <v>-117.59999999999991</v>
      </c>
    </row>
    <row r="116" spans="1:9" s="160" customFormat="1" ht="21" customHeight="1" x14ac:dyDescent="0.25">
      <c r="B116" s="136"/>
      <c r="C116" s="161" t="s">
        <v>285</v>
      </c>
      <c r="D116" s="162" t="s">
        <v>286</v>
      </c>
      <c r="E116" s="163" t="s">
        <v>62</v>
      </c>
      <c r="F116" s="142" t="s">
        <v>47</v>
      </c>
      <c r="G116" s="164"/>
      <c r="H116" s="165">
        <v>-30</v>
      </c>
      <c r="I116" s="166">
        <v>-114</v>
      </c>
    </row>
    <row r="117" spans="1:9" s="160" customFormat="1" ht="21" customHeight="1" x14ac:dyDescent="0.25">
      <c r="B117" s="136"/>
      <c r="C117" s="161" t="s">
        <v>287</v>
      </c>
      <c r="D117" s="162" t="s">
        <v>155</v>
      </c>
      <c r="E117" s="163" t="s">
        <v>62</v>
      </c>
      <c r="F117" s="142" t="s">
        <v>47</v>
      </c>
      <c r="G117" s="164"/>
      <c r="H117" s="165">
        <v>-3787.2000000000007</v>
      </c>
      <c r="I117" s="166">
        <v>-113.61599999999999</v>
      </c>
    </row>
    <row r="118" spans="1:9" s="160" customFormat="1" ht="21" customHeight="1" x14ac:dyDescent="0.25">
      <c r="B118" s="136"/>
      <c r="C118" s="161" t="s">
        <v>288</v>
      </c>
      <c r="D118" s="162" t="s">
        <v>277</v>
      </c>
      <c r="E118" s="163" t="s">
        <v>62</v>
      </c>
      <c r="F118" s="142" t="s">
        <v>278</v>
      </c>
      <c r="G118" s="164"/>
      <c r="H118" s="165">
        <v>-15900</v>
      </c>
      <c r="I118" s="166">
        <v>-111.29999999999995</v>
      </c>
    </row>
    <row r="119" spans="1:9" s="160" customFormat="1" ht="21" customHeight="1" x14ac:dyDescent="0.25">
      <c r="B119" s="136"/>
      <c r="C119" s="161" t="s">
        <v>289</v>
      </c>
      <c r="D119" s="162" t="s">
        <v>290</v>
      </c>
      <c r="E119" s="163" t="s">
        <v>62</v>
      </c>
      <c r="F119" s="142" t="s">
        <v>147</v>
      </c>
      <c r="G119" s="164"/>
      <c r="H119" s="165">
        <v>-108</v>
      </c>
      <c r="I119" s="166">
        <v>-108</v>
      </c>
    </row>
    <row r="120" spans="1:9" s="160" customFormat="1" ht="21" customHeight="1" x14ac:dyDescent="0.25">
      <c r="B120" s="136"/>
      <c r="C120" s="161" t="s">
        <v>291</v>
      </c>
      <c r="D120" s="162" t="s">
        <v>155</v>
      </c>
      <c r="E120" s="163" t="s">
        <v>62</v>
      </c>
      <c r="F120" s="142" t="s">
        <v>47</v>
      </c>
      <c r="G120" s="164"/>
      <c r="H120" s="165">
        <v>-105</v>
      </c>
      <c r="I120" s="166">
        <v>-105</v>
      </c>
    </row>
    <row r="121" spans="1:9" s="160" customFormat="1" ht="21" customHeight="1" x14ac:dyDescent="0.25">
      <c r="B121" s="136"/>
      <c r="C121" s="161" t="s">
        <v>292</v>
      </c>
      <c r="D121" s="162" t="s">
        <v>208</v>
      </c>
      <c r="E121" s="163" t="s">
        <v>62</v>
      </c>
      <c r="F121" s="142" t="s">
        <v>47</v>
      </c>
      <c r="G121" s="164"/>
      <c r="H121" s="165">
        <v>-700</v>
      </c>
      <c r="I121" s="166">
        <v>-105</v>
      </c>
    </row>
    <row r="122" spans="1:9" s="160" customFormat="1" ht="21" customHeight="1" x14ac:dyDescent="0.25">
      <c r="B122" s="136"/>
      <c r="C122" s="161" t="s">
        <v>293</v>
      </c>
      <c r="D122" s="162" t="s">
        <v>185</v>
      </c>
      <c r="E122" s="163" t="s">
        <v>62</v>
      </c>
      <c r="F122" s="142" t="s">
        <v>47</v>
      </c>
      <c r="G122" s="164"/>
      <c r="H122" s="165">
        <v>-20</v>
      </c>
      <c r="I122" s="166">
        <v>-100</v>
      </c>
    </row>
    <row r="123" spans="1:9" s="145" customFormat="1" ht="25.15" customHeight="1" x14ac:dyDescent="0.25">
      <c r="B123" s="146"/>
      <c r="C123" s="142" t="s">
        <v>130</v>
      </c>
      <c r="D123" s="147" t="s">
        <v>294</v>
      </c>
      <c r="E123" s="148"/>
      <c r="F123" s="149"/>
      <c r="G123" s="150"/>
      <c r="H123" s="151"/>
      <c r="I123" s="143">
        <f>+I124</f>
        <v>107100</v>
      </c>
    </row>
    <row r="124" spans="1:9" s="152" customFormat="1" ht="32.450000000000003" customHeight="1" x14ac:dyDescent="0.25">
      <c r="B124" s="153"/>
      <c r="C124" s="154" t="s">
        <v>295</v>
      </c>
      <c r="D124" s="167" t="s">
        <v>104</v>
      </c>
      <c r="E124" s="156"/>
      <c r="F124" s="156"/>
      <c r="G124" s="157"/>
      <c r="H124" s="158"/>
      <c r="I124" s="159">
        <f>SUM(I125:I129)</f>
        <v>107100</v>
      </c>
    </row>
    <row r="125" spans="1:9" s="160" customFormat="1" ht="21.6" customHeight="1" x14ac:dyDescent="0.25">
      <c r="A125" s="160" t="s">
        <v>296</v>
      </c>
      <c r="B125" s="136">
        <v>421522</v>
      </c>
      <c r="C125" s="161" t="s">
        <v>297</v>
      </c>
      <c r="D125" s="162" t="s">
        <v>298</v>
      </c>
      <c r="E125" s="163" t="s">
        <v>299</v>
      </c>
      <c r="F125" s="142" t="s">
        <v>300</v>
      </c>
      <c r="G125" s="168">
        <v>1</v>
      </c>
      <c r="H125" s="169">
        <v>88500000</v>
      </c>
      <c r="I125" s="166">
        <v>88500</v>
      </c>
    </row>
    <row r="126" spans="1:9" s="160" customFormat="1" ht="21.6" customHeight="1" x14ac:dyDescent="0.25">
      <c r="A126" s="160" t="s">
        <v>296</v>
      </c>
      <c r="B126" s="136">
        <v>421522</v>
      </c>
      <c r="C126" s="161" t="s">
        <v>301</v>
      </c>
      <c r="D126" s="162" t="s">
        <v>298</v>
      </c>
      <c r="E126" s="163" t="s">
        <v>299</v>
      </c>
      <c r="F126" s="142" t="s">
        <v>300</v>
      </c>
      <c r="G126" s="168">
        <v>1</v>
      </c>
      <c r="H126" s="169">
        <v>8000000</v>
      </c>
      <c r="I126" s="166">
        <v>8000</v>
      </c>
    </row>
    <row r="127" spans="1:9" s="160" customFormat="1" ht="21.6" customHeight="1" x14ac:dyDescent="0.25">
      <c r="A127" s="160" t="s">
        <v>296</v>
      </c>
      <c r="B127" s="136">
        <v>421522</v>
      </c>
      <c r="C127" s="161" t="s">
        <v>302</v>
      </c>
      <c r="D127" s="162" t="s">
        <v>298</v>
      </c>
      <c r="E127" s="163" t="s">
        <v>299</v>
      </c>
      <c r="F127" s="142" t="s">
        <v>300</v>
      </c>
      <c r="G127" s="168">
        <v>1</v>
      </c>
      <c r="H127" s="169">
        <v>3800000</v>
      </c>
      <c r="I127" s="166">
        <v>3800</v>
      </c>
    </row>
    <row r="128" spans="1:9" s="160" customFormat="1" ht="21.6" customHeight="1" x14ac:dyDescent="0.25">
      <c r="A128" s="160" t="s">
        <v>296</v>
      </c>
      <c r="B128" s="136">
        <v>421522</v>
      </c>
      <c r="C128" s="161" t="s">
        <v>303</v>
      </c>
      <c r="D128" s="162" t="s">
        <v>298</v>
      </c>
      <c r="E128" s="163" t="s">
        <v>299</v>
      </c>
      <c r="F128" s="142" t="s">
        <v>300</v>
      </c>
      <c r="G128" s="168">
        <v>1</v>
      </c>
      <c r="H128" s="169">
        <v>3000000</v>
      </c>
      <c r="I128" s="166">
        <v>3000</v>
      </c>
    </row>
    <row r="129" spans="1:9" s="160" customFormat="1" ht="21.6" customHeight="1" x14ac:dyDescent="0.25">
      <c r="A129" s="160" t="s">
        <v>296</v>
      </c>
      <c r="B129" s="136">
        <v>421522</v>
      </c>
      <c r="C129" s="161" t="s">
        <v>304</v>
      </c>
      <c r="D129" s="162" t="s">
        <v>298</v>
      </c>
      <c r="E129" s="163" t="s">
        <v>299</v>
      </c>
      <c r="F129" s="142" t="s">
        <v>300</v>
      </c>
      <c r="G129" s="168">
        <v>1</v>
      </c>
      <c r="H129" s="169">
        <v>3800000</v>
      </c>
      <c r="I129" s="166">
        <v>3800</v>
      </c>
    </row>
    <row r="130" spans="1:9" ht="15" customHeight="1" x14ac:dyDescent="0.25"/>
    <row r="298" spans="41:41" ht="40.5" x14ac:dyDescent="0.25">
      <c r="AO298" s="170" t="s">
        <v>305</v>
      </c>
    </row>
  </sheetData>
  <autoFilter ref="A8:GE125"/>
  <mergeCells count="6">
    <mergeCell ref="D9:H9"/>
    <mergeCell ref="C5:I5"/>
    <mergeCell ref="D7:D8"/>
    <mergeCell ref="E7:E8"/>
    <mergeCell ref="F7:F8"/>
    <mergeCell ref="G7:I7"/>
  </mergeCells>
  <printOptions horizontalCentered="1"/>
  <pageMargins left="0.25" right="0.25" top="0.75" bottom="0.5" header="0.25" footer="0.25"/>
  <pageSetup paperSize="9" scale="75" firstPageNumber="2" fitToHeight="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'1'!Print_Titles</vt:lpstr>
      <vt:lpstr>'5'!Print_Titles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https:/mul2.gov.am/tasks/835093/oneclick/Ardir2.xlsx?token=893be68f39a343d25dde1f6efb53f8ae</cp:keywords>
  <cp:lastModifiedBy>Susanna Arzumanyan</cp:lastModifiedBy>
  <cp:lastPrinted>2023-08-10T10:39:27Z</cp:lastPrinted>
  <dcterms:created xsi:type="dcterms:W3CDTF">2019-11-26T09:27:58Z</dcterms:created>
  <dcterms:modified xsi:type="dcterms:W3CDTF">2023-08-11T06:32:00Z</dcterms:modified>
</cp:coreProperties>
</file>