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0" yWindow="-120" windowWidth="20730" windowHeight="11760" tabRatio="423" activeTab="6"/>
  </bookViews>
  <sheets>
    <sheet name="1" sheetId="57" r:id="rId1"/>
    <sheet name="2" sheetId="50" r:id="rId2"/>
    <sheet name="3" sheetId="53" r:id="rId3"/>
    <sheet name="4" sheetId="60" r:id="rId4"/>
    <sheet name="5" sheetId="42" r:id="rId5"/>
    <sheet name="6" sheetId="58" r:id="rId6"/>
    <sheet name="7" sheetId="44" r:id="rId7"/>
    <sheet name="8" sheetId="52" r:id="rId8"/>
  </sheets>
  <externalReferences>
    <externalReference r:id="rId9"/>
  </externalReferences>
  <definedNames>
    <definedName name="AgencyCode" localSheetId="1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1">'2'!$A$1:$H$53</definedName>
    <definedName name="_xlnm.Print_Titles" localSheetId="1">'2'!$8:$9</definedName>
    <definedName name="_xlnm.Print_Titles" localSheetId="4">'5'!$7:$8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50" l="1"/>
  <c r="H21" i="50" s="1"/>
  <c r="H25" i="50"/>
  <c r="G13" i="58" l="1"/>
  <c r="H48" i="50"/>
  <c r="E66" i="44"/>
  <c r="E57" i="44"/>
  <c r="I25" i="60"/>
  <c r="G25" i="60" s="1"/>
  <c r="D25" i="60"/>
  <c r="F23" i="60"/>
  <c r="F24" i="60" s="1"/>
  <c r="D24" i="60" s="1"/>
  <c r="F21" i="60"/>
  <c r="D21" i="60" s="1"/>
  <c r="I19" i="60"/>
  <c r="G19" i="60" s="1"/>
  <c r="F19" i="60"/>
  <c r="D19" i="60" s="1"/>
  <c r="I17" i="60"/>
  <c r="G17" i="60" s="1"/>
  <c r="F17" i="60"/>
  <c r="D17" i="60" s="1"/>
  <c r="I15" i="60"/>
  <c r="G15" i="60" s="1"/>
  <c r="F15" i="60"/>
  <c r="D15" i="60" s="1"/>
  <c r="I13" i="60"/>
  <c r="G13" i="60" s="1"/>
  <c r="G12" i="60" s="1"/>
  <c r="I21" i="60" l="1"/>
  <c r="G21" i="60" s="1"/>
  <c r="I12" i="60"/>
  <c r="I10" i="60" s="1"/>
  <c r="G10" i="60" s="1"/>
  <c r="I22" i="60"/>
  <c r="G22" i="60" s="1"/>
  <c r="I23" i="60"/>
  <c r="G23" i="60" s="1"/>
  <c r="F13" i="60"/>
  <c r="F22" i="60"/>
  <c r="D22" i="60" s="1"/>
  <c r="I24" i="60"/>
  <c r="G24" i="60" s="1"/>
  <c r="D23" i="60"/>
  <c r="D13" i="60" l="1"/>
  <c r="F12" i="60"/>
  <c r="D12" i="60" l="1"/>
  <c r="F10" i="60"/>
  <c r="D10" i="60" s="1"/>
  <c r="E11" i="57" l="1"/>
  <c r="E12" i="57"/>
  <c r="E13" i="57"/>
  <c r="E19" i="57"/>
  <c r="E25" i="57"/>
  <c r="E32" i="57"/>
  <c r="E38" i="57"/>
  <c r="E39" i="57"/>
  <c r="E45" i="57"/>
  <c r="D38" i="57"/>
  <c r="F51" i="57"/>
  <c r="F45" i="57" s="1"/>
  <c r="F39" i="57" s="1"/>
  <c r="F38" i="57" s="1"/>
  <c r="H28" i="50"/>
  <c r="F12" i="50"/>
  <c r="D16" i="44" l="1"/>
  <c r="D29" i="44"/>
  <c r="I12" i="52" l="1"/>
  <c r="I14" i="52"/>
  <c r="D23" i="44"/>
  <c r="F11" i="53"/>
  <c r="F9" i="53" s="1"/>
  <c r="G11" i="53"/>
  <c r="G9" i="53" s="1"/>
  <c r="H11" i="53"/>
  <c r="H9" i="53" s="1"/>
  <c r="F32" i="50"/>
  <c r="D11" i="52" s="1"/>
  <c r="C33" i="44"/>
  <c r="F34" i="50"/>
  <c r="F11" i="58" s="1"/>
  <c r="F10" i="58" l="1"/>
  <c r="D15" i="42"/>
  <c r="D13" i="42" s="1"/>
  <c r="D11" i="42" s="1"/>
  <c r="H75" i="50"/>
  <c r="H67" i="50" l="1"/>
  <c r="H74" i="50"/>
  <c r="H72" i="50"/>
  <c r="H73" i="50"/>
  <c r="H70" i="50"/>
  <c r="H68" i="50" s="1"/>
  <c r="G47" i="50"/>
  <c r="G28" i="50"/>
  <c r="G27" i="50" s="1"/>
  <c r="G26" i="50" s="1"/>
  <c r="G25" i="50" s="1"/>
  <c r="H27" i="50"/>
  <c r="H26" i="50" s="1"/>
  <c r="H24" i="50" l="1"/>
  <c r="H66" i="50"/>
  <c r="H64" i="50"/>
  <c r="H60" i="50"/>
  <c r="H58" i="50" s="1"/>
  <c r="H65" i="50"/>
  <c r="H62" i="50"/>
  <c r="G23" i="50"/>
  <c r="G21" i="50" s="1"/>
  <c r="G19" i="50" s="1"/>
  <c r="G18" i="50" s="1"/>
  <c r="G17" i="50" s="1"/>
  <c r="G15" i="50" s="1"/>
  <c r="G13" i="50" s="1"/>
  <c r="H56" i="50" l="1"/>
  <c r="H52" i="50"/>
  <c r="H54" i="50"/>
  <c r="H50" i="50"/>
  <c r="H49" i="50" s="1"/>
  <c r="G24" i="50"/>
  <c r="H19" i="50"/>
  <c r="D11" i="57"/>
  <c r="H18" i="50" l="1"/>
  <c r="H17" i="50" s="1"/>
  <c r="H15" i="50" s="1"/>
  <c r="H13" i="50" s="1"/>
  <c r="H12" i="50" s="1"/>
  <c r="H10" i="50" s="1"/>
  <c r="F21" i="57"/>
  <c r="F13" i="57" s="1"/>
  <c r="F12" i="57" s="1"/>
  <c r="H13" i="58"/>
  <c r="H12" i="58" s="1"/>
  <c r="H11" i="58"/>
  <c r="H10" i="58" s="1"/>
  <c r="H9" i="58" s="1"/>
  <c r="I13" i="52" l="1"/>
  <c r="I11" i="52" l="1"/>
  <c r="I10" i="52" s="1"/>
  <c r="G46" i="50" l="1"/>
  <c r="G45" i="50" s="1"/>
  <c r="G44" i="50" s="1"/>
  <c r="G42" i="50" s="1"/>
  <c r="G40" i="50" s="1"/>
  <c r="G38" i="50" s="1"/>
  <c r="G36" i="50" s="1"/>
  <c r="G34" i="50" s="1"/>
  <c r="G32" i="50" s="1"/>
  <c r="G30" i="50" s="1"/>
  <c r="D9" i="42" l="1"/>
  <c r="G12" i="58" l="1"/>
  <c r="G11" i="58" s="1"/>
  <c r="G10" i="58" s="1"/>
  <c r="G9" i="58" s="1"/>
  <c r="G8" i="58" s="1"/>
  <c r="H47" i="50"/>
  <c r="H46" i="50"/>
  <c r="H45" i="50" s="1"/>
  <c r="H44" i="50" s="1"/>
  <c r="H42" i="50" s="1"/>
  <c r="H40" i="50" s="1"/>
  <c r="H38" i="50" s="1"/>
  <c r="H36" i="50" s="1"/>
  <c r="H34" i="50" s="1"/>
  <c r="H32" i="50" s="1"/>
  <c r="H30" i="50" s="1"/>
  <c r="E15" i="42"/>
  <c r="E13" i="42" s="1"/>
  <c r="E11" i="42" s="1"/>
  <c r="E9" i="42" s="1"/>
  <c r="F32" i="57"/>
  <c r="E38" i="44" s="1"/>
  <c r="E13" i="53"/>
  <c r="D13" i="53" s="1"/>
  <c r="D11" i="53" s="1"/>
  <c r="D9" i="53" s="1"/>
  <c r="E11" i="53" l="1"/>
  <c r="E9" i="53" s="1"/>
  <c r="F25" i="57"/>
  <c r="F11" i="57" s="1"/>
</calcChain>
</file>

<file path=xl/sharedStrings.xml><?xml version="1.0" encoding="utf-8"?>
<sst xmlns="http://schemas.openxmlformats.org/spreadsheetml/2006/main" count="392" uniqueCount="198">
  <si>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</si>
  <si>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</si>
  <si>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</si>
  <si>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</si>
  <si>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</si>
  <si>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</si>
  <si>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</si>
  <si>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</si>
  <si>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</si>
  <si>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</si>
  <si>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</si>
  <si>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</si>
  <si>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</si>
  <si>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</si>
  <si>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</si>
  <si>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</si>
  <si>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ՀՀ ՏԱՐԱԾՔԱՅԻՆ ԿԱՌԱՎԱՐՄԱՆ ԵՎ ԵՆԹԱԿԱՌՈՒՑՎԱԾՔՆԵՐԻ ՆԱԽԱՐԱՐՈՒԹՅՈՒՆ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</si>
  <si>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</si>
  <si>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</si>
  <si>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</si>
  <si>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</si>
  <si>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>Բաժին</t>
  </si>
  <si>
    <t>Խումբ</t>
  </si>
  <si>
    <t>Դաս</t>
  </si>
  <si>
    <t xml:space="preserve"> 1157</t>
  </si>
  <si>
    <t xml:space="preserve"> Քաղաքային զարգացում</t>
  </si>
  <si>
    <t>Ա.ՀԱՐՈՒԹՅՈՒՆՅԱՆ</t>
  </si>
  <si>
    <t>Հավելված N 2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</si>
  <si>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</si>
  <si>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</si>
  <si>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</si>
  <si>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</si>
  <si>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</si>
  <si>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</si>
  <si>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</si>
  <si>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</t>
  </si>
  <si>
    <t>հազար  դրամներով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</si>
  <si>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</si>
  <si>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</si>
  <si>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</si>
  <si>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</si>
  <si>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</si>
  <si>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ԲՄ</t>
  </si>
  <si>
    <t>ՇԵՆՔԵՐ ԵՎ ՇԻՆՈՒԹՅՈՒՆՆԵՐ</t>
  </si>
  <si>
    <t>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</si>
  <si>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նվազեցումները` փակագծերում)</t>
  </si>
  <si>
    <t>ինն ամիս</t>
  </si>
  <si>
    <t>Տարի</t>
  </si>
  <si>
    <t xml:space="preserve">ՀԱՅԱՍՏԱՆԻ ՀԱՆՐԱՊԵՏՈՒԹՅԱՆ ԿԱՌԱՎԱՐՈՒԹՅԱՆ 2022 ԹՎԱԿԱՆԻ ԴԵԿՏԵՄԲԵՐԻ 29-Ի N 2111-Ն ՈՐՈՇՄԱՆ
NN 3 ԵՎ 4 ՀԱՎԵԼՎԱԾՆԵՐՈՒՄ ԿԱՏԱՐՎՈՂ ՓՈՓՈԽՈՒԹՅՈՒՆՆԵՐԸ ԵՎ ԼՐԱՑՈՒՄՆԵՐԸ
</t>
  </si>
  <si>
    <t xml:space="preserve"> 01</t>
  </si>
  <si>
    <t xml:space="preserve"> - Շենքերի և շինությունների շինարարություն</t>
  </si>
  <si>
    <t xml:space="preserve"> 08</t>
  </si>
  <si>
    <t xml:space="preserve"> ՀԱՆԳԻՍՏ, ՄՇԱԿՈՒՅԹ ԵՎ ԿՐՈՆ</t>
  </si>
  <si>
    <t xml:space="preserve">ՀՀ կառավարության  2023 թվականի 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</si>
  <si>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</si>
  <si>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                                                                                        ՀՀ կառավարության  2023 թվականի </t>
  </si>
  <si>
    <t xml:space="preserve">                                                                                            ______________ ի    ___Ն որոշման</t>
  </si>
  <si>
    <t xml:space="preserve"> Ծրագիր</t>
  </si>
  <si>
    <t>Աղյուսակ N 9.7</t>
  </si>
  <si>
    <t>ՀՀ տարածքային կառավարման և ենթակառուցվածնքերի նախարարություն</t>
  </si>
  <si>
    <t xml:space="preserve">          ՄԱՍ 2. ՊԵՏԱԿԱՆ ՄԱՐՄՆԻ ԳԾՈՎ ԱՐԴՅՈՒՆՔԱՅԻՆ (ԿԱՏԱՐՈՂԱԿԱՆ) ՑՈՒՑԱՆԻՇՆԵՐԸ</t>
  </si>
  <si>
    <t>Ծրագրի դասիչը</t>
  </si>
  <si>
    <t>Ծրագրի անվանումը</t>
  </si>
  <si>
    <t xml:space="preserve">Ծրագրի միջոցառումները 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</si>
  <si>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</si>
  <si>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</si>
  <si>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</si>
  <si>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</si>
  <si>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</si>
  <si>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Շահառուների ընտրության չափանիշները </t>
  </si>
  <si>
    <t xml:space="preserve"> ՀՀ բնակչություն </t>
  </si>
  <si>
    <t>Արդյունքի չափորոշիչներ</t>
  </si>
  <si>
    <t>Միջոցառման վրա կատարվող ծախսը (հազար դրամ)</t>
  </si>
  <si>
    <t xml:space="preserve">1157
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</si>
  <si>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</si>
  <si>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«ՀԱՅԱՍՏԱՆԻ ՀԱՆՐԱՊԵՏՈՒԹՅԱՆ 2023 ԹՎԱԿԱՆԻ ՊԵՏԱԿԱՆ ԲՅՈՒՋԵԻ ՄԱՍԻՆ» ՀԱՅԱՍՏԱՆԻ ՀԱՆՐԱՊԵՏՈՒԹՅԱՆ ՕՐԵՆՔԻ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</si>
  <si>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>հազար դրամ/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</si>
  <si>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</si>
  <si>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</si>
  <si>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</si>
  <si>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</si>
  <si>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</si>
  <si>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</si>
  <si>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>Ծրագրի անվանումը՝</t>
  </si>
  <si>
    <t>Ծրագրի նպատակը՝</t>
  </si>
  <si>
    <t>Ծրագրի միջոցառումներ</t>
  </si>
  <si>
    <t>Միջոցառման նկարագրությունը՝</t>
  </si>
  <si>
    <t>ՀԱՅԱՍՏԱՆԻ ՀԱՆՐԱՊԵՏՈՒԹՅԱՆ                        ՎԱՐՉԱՊԵՏԻ ԱՇԽԱՏԱԿԱԶՄԻ                          ՂԵԿԱՎԱՐ</t>
  </si>
  <si>
    <t>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</si>
  <si>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</si>
  <si>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</si>
  <si>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ՀԱՅԱՍՏԱՆԻ ՀԱՆՐԱՊԵՏՈՒԹՅԱՆ         ՎԱՐՉԱՊԵՏԻ ԱՇԽԱՏԱԿԱԶՄԻ                 ՂԵԿԱՎԱՐ</t>
  </si>
  <si>
    <t xml:space="preserve"> ՄԱՍ II.  ԱՇԽԱՏԱՆՔՆԵՐ</t>
  </si>
  <si>
    <t>Աղյուսակ N 9.1.7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</si>
  <si>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</si>
  <si>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</si>
  <si>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դրամ</t>
  </si>
  <si>
    <t xml:space="preserve">  ընդհանուր շինարարական աշխատանքներ</t>
  </si>
  <si>
    <t>Բաժին N 08</t>
  </si>
  <si>
    <t xml:space="preserve">ՀԱՅԱՍՏԱՆԻ ՀԱՆՐԱՊԵՏՈՒԹՅԱՆ ԿԱՌԱՎԱՐՈՒԹՅԱՆ 2022 ԹՎԱԿԱՆԻ ԴԵԿՏԵՄԲԵՐԻ 29-Ի N 2111-Ն ՈՐՈՇՄԱՆ
N 8 ՀԱՎԵԼՎԱԾՆԵՐՈՒՄ ԿԱՏԱՐՎՈՂ ՓՈՓՈԽՈՒԹՅՈՒՆՆԵՐԸ ԵՎ ԼՐԱՑՈՒՄՆԵՐԸ
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</si>
  <si>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</si>
  <si>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 Գումարը  (հազար դրամ)</t>
  </si>
  <si>
    <t xml:space="preserve"> Բաժին</t>
  </si>
  <si>
    <t xml:space="preserve"> Խումբ</t>
  </si>
  <si>
    <t xml:space="preserve"> Դաս</t>
  </si>
  <si>
    <t xml:space="preserve"> Միջոցառում</t>
  </si>
  <si>
    <t>ՀԱՅԱՍՏԱՆԻ ՀԱՆՐԱՊԵՏՈՒԹՅԱՆ                      ՎԱՐՉԱՊԵՏԻ  ԱՇԽԱՏԱԿԱԶՄԻ                  ՂԵԿԱՎԱՐ</t>
  </si>
  <si>
    <t xml:space="preserve"> Ա. ՀԱՐՈՒԹՅՈՒՆՅԱՆ</t>
  </si>
  <si>
    <t xml:space="preserve">    ՀՀ կառավարության  2023 թվականի </t>
  </si>
  <si>
    <t xml:space="preserve">              ______________ ի    ___Ն որոշման</t>
  </si>
  <si>
    <t xml:space="preserve">                                                                                                                       Հավելված N 1 </t>
  </si>
  <si>
    <t>Հավելված N 3</t>
  </si>
  <si>
    <t>Երևան քաղաքում անտառապուրակի հիմնում և կանաչ գոտիների արդիականացում</t>
  </si>
  <si>
    <t>ՀԱՅԱՍՏԱՆԻ ՀԱՆՐԱՊԵՏՈՒԹՅԱՆ                                               ՎԱՐՉԱՊԵՏԻ ԱՇԽԱՏԱԿԱԶՄԻ                                                                   ՂԵԿԱՎԱՐ</t>
  </si>
  <si>
    <t xml:space="preserve"> Երևանի բուսաբանական այգու տարածքում անտառապուրակի կառուցապատման  աշխատանքների ավարտվածության աստիճան, % </t>
  </si>
  <si>
    <t>Երևանի բուսաբանական այգու տարածքում անտառապուրակի կառուցապատման  աշխատանքների իրականացում</t>
  </si>
  <si>
    <t>Երևանի բուսաբանական այգու տարածքում անտառապուրակի կառուցապատման  աշխատանքներ</t>
  </si>
  <si>
    <t xml:space="preserve"> Հանրության կողմից անմիջականորեն օգտագործվող ակտիվների հետ կապված միջոցառումներ</t>
  </si>
  <si>
    <t>1157-21038</t>
  </si>
  <si>
    <t>Խումբ N 01</t>
  </si>
  <si>
    <t>Դաս N 01</t>
  </si>
  <si>
    <t xml:space="preserve"> ՇԵՆՔԵՐ ԵՎ ՇԻՆՈՒԹՅՈՒՆՆԵՐ</t>
  </si>
  <si>
    <t>Ճանապարհային ցանցի բարելավում</t>
  </si>
  <si>
    <t>Եվրասիական զարգացման բանկի աջակցությամբ իրականացվող Հյուսիս-հարավ միջանցքի զարգացման ծրագիր</t>
  </si>
  <si>
    <t xml:space="preserve"> Միջոցառման տեսակը՝</t>
  </si>
  <si>
    <t>04</t>
  </si>
  <si>
    <t>05</t>
  </si>
  <si>
    <t>ՏՆՏԵՍԱԿԱՆ ՀԱՐԱԲԵՐՈՒԹՅՈՒՆՆԵՐ</t>
  </si>
  <si>
    <t>Տրանսպորտ</t>
  </si>
  <si>
    <t>Ճանապարհային տրանսպորտ</t>
  </si>
  <si>
    <t>ՀԻՄՆԱԿԱՆ ՄԻՋՈՑՆԵՐ</t>
  </si>
  <si>
    <t>ՈՉ ՖԻՆԱՆՍԱԿԱՆ ԱԿՏԻՎՆԵՐԻ ԳԾՈՎ ԾԱԽՍԵՐ</t>
  </si>
  <si>
    <t>Ճանապարհային ցանցի բարելավում և անվտանգ երթևեկության ապահովում</t>
  </si>
  <si>
    <t>Ճանապարհային ծածկի որակի և փոխադրումների արդյունավետության բարելավում, ճանապարհների վիճակով պայմանավորված պատահարների նվազում</t>
  </si>
  <si>
    <t>Ճանապարհաշինական աշխատանքներ</t>
  </si>
  <si>
    <t>Հանրության կողմից անմիջականորեն օգտագործվող ակտիվների հետ կապված միջոցառումներ</t>
  </si>
  <si>
    <t>Հավելված N4</t>
  </si>
  <si>
    <t>Հավելված N 5</t>
  </si>
  <si>
    <t xml:space="preserve">                                                                                                                       Հավելված N 6</t>
  </si>
  <si>
    <t xml:space="preserve"> Հավելված N 7</t>
  </si>
  <si>
    <t>Հավելված N 8</t>
  </si>
  <si>
    <t xml:space="preserve">ՀԱՅԱՍՏԱՆԻ ՀԱՆՐԱՊԵՏՈՒԹՅԱՆ ԿԱՌԱՎԱՐՈՒԹՅԱՆ 2022 ԹՎԱԿԱՆԻ ԴԵԿՏԵՄԲԵՐԻ 29-Ի N 2111-Ն ՈՐՈՇՄԱՆ
N 9 և  N 9.1 ՀԱՎԵԼՎԱԾՆԵՐԻ  N 9.7, 9.47 ԵՎ 9.1.7, 9.1.58 ԱՂՅՈՒՍԱԿՆԵՐՈՒՄ ԿԱՏԱՐՎՈՂ ԼՐԱՑՈՒՄՆԵՐԸ 
</t>
  </si>
  <si>
    <t xml:space="preserve">1049
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</si>
  <si>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</si>
  <si>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</si>
  <si>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</si>
  <si>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</si>
  <si>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</si>
  <si>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</si>
  <si>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</si>
  <si>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</si>
  <si>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</si>
  <si>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</si>
  <si>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</si>
  <si>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</si>
  <si>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</si>
  <si>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</si>
  <si>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Աղյուսակ 9.1.58</t>
  </si>
  <si>
    <t>ՀՀ ԿԱՌԱՎԱՐՈՒԹՅՈՒՆ</t>
  </si>
  <si>
    <t xml:space="preserve"> ՄԱՍ 1.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</si>
  <si>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</si>
  <si>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</si>
  <si>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>Ծրագրի միջոցառումները</t>
  </si>
  <si>
    <t>Ցուցանիշների փոփոխությունը (նվազեցումները նշված են փակագծերում)</t>
  </si>
  <si>
    <t xml:space="preserve"> 11001 </t>
  </si>
  <si>
    <t xml:space="preserve"> Ինն ամիս </t>
  </si>
  <si>
    <t xml:space="preserve"> Տարի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</si>
  <si>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</si>
  <si>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</si>
  <si>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</si>
  <si>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</si>
  <si>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Ցուցանիշների փոփոխությունը (ավելացումները նշված են դրական նշանով)</t>
  </si>
  <si>
    <t>Աղյուսակ 9.47</t>
  </si>
  <si>
    <t>-</t>
  </si>
  <si>
    <t>ՀՀ կառավարության 2021 թվականի</t>
  </si>
  <si>
    <t xml:space="preserve"> ______________N______-Ն որոշման </t>
  </si>
  <si>
    <t>«ՀԱՅԱՍՏԱՆԻ ՀԱՆՐԱՊԵՏՈՒԹՅԱՆ 2023 ԹՎԱԿԱՆԻ ՊԵՏԱԿԱՆ ԲՅՈՒՋԵԻ ՄԱՍԻՆ» ՕՐԵՆՔԻ N1  ՀԱՎԵԼՎԱԾԻ  N4 ԱՂՅՈՒՍԱԿՈՒՄ ԵՎ ՀԱՅԱՍՏԱՆԻ ՀԱՆՐԱՊԵՏՈՒԹՅԱՆ  ԿԱՌԱՎԱՐՈՒԹՅԱՆ 2022 ԹՎԱԿԱՆԻ ԴԵԿՏԵՄԲԵՐԻ 29-Ի N2111-Ն ՈՐՈՇՄԱՆ N 5 ՀԱՎԵԼՎԱԾԻ N3 ԱՂՅՈՒՍԱԿՈՒՄ ԿԱՏԱՐՎՈՂ ՓՈՓՈԽՈՒԹՅՈՒՆՆԵՐԸ</t>
  </si>
  <si>
    <t>հազար դրամներով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</si>
  <si>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</si>
  <si>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</si>
  <si>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(նվազեցումները նշված են փակագծերում)</t>
  </si>
  <si>
    <t xml:space="preserve"> Ինն ամիս</t>
  </si>
  <si>
    <t xml:space="preserve">Տարի </t>
  </si>
  <si>
    <t xml:space="preserve"> Ընդամենը </t>
  </si>
  <si>
    <t xml:space="preserve"> այդ թվում </t>
  </si>
  <si>
    <t xml:space="preserve"> Վարկային միջոցներ</t>
  </si>
  <si>
    <t xml:space="preserve"> Համաֆինան
սավորում </t>
  </si>
  <si>
    <t xml:space="preserve">ԸՆԴԱՄԵՆԸ_x000D_
</t>
  </si>
  <si>
    <t xml:space="preserve">ՀՀ ՏԱՐԱԾՔԱՅԻՆ ԿԱՌԱՎԱՐՄԱՆ ԵՎ ԵՆԹԱԿԱՌՈՒՑՎԱԾՔՆԵՐԻ ՆԱԽԱՐԱՐՈՒԹՅՈՒՆ_x000D_
</t>
  </si>
  <si>
    <t xml:space="preserve"> 1049</t>
  </si>
  <si>
    <t xml:space="preserve"> Ճանապարհային ցանցի բարելավում</t>
  </si>
  <si>
    <t xml:space="preserve"> 21012</t>
  </si>
  <si>
    <t xml:space="preserve"> Եվրասիական զարգացման բանկի աջակցությամբ իրականացվող Հյուսիս-հարավ միջանցքի զարգացման ծրագիր</t>
  </si>
  <si>
    <t xml:space="preserve"> Միջոցառումն իրականացնողի անվանումը՛ </t>
  </si>
  <si>
    <t xml:space="preserve"> Մասնագիտացված միավոր </t>
  </si>
  <si>
    <t>«ՀԱՅԱUՏԱՆԻ ՀԱՆՐԱՊԵՏՈՒԹՅԱՆ 2023 ԹՎԱԿԱՆԻ ՊԵՏԱԿԱՆ ԲՅՈՒՋԵԻ ՄԱUԻՆ» OՐԵՆՔԻ N 1 ՀԱՎԵԼՎԱԾԻ N 3 ԱՂՅՈՒՍԱԿՈՒՄ ԿԱՏԱՐՎՈՂ ԼՐԱՑՈՒՄՆԵՐԸ</t>
  </si>
  <si>
    <t>5,5</t>
  </si>
  <si>
    <t>Այգիների քանակ  (հատ)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</si>
</sst>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##,##0;\(##,##0\);\-"/>
    <numFmt numFmtId="173" formatCode="_(* #,##0.0_);_(* \(#,##0.0\);_(* &quot;-&quot;?_);_(@_)"/>
    <numFmt numFmtId="174" formatCode="0.00_);\(0.00\)"/>
    <numFmt numFmtId="175" formatCode="0.0"/>
    <numFmt numFmtId="176" formatCode="_(* #,##0.000_);_(* \(#,##0.000\);_(* &quot;-&quot;??_);_(@_)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u/>
      <sz val="12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9C6500"/>
      <name val="Calibri"/>
      <family val="2"/>
      <scheme val="minor"/>
    </font>
    <font>
      <b/>
      <sz val="12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1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2"/>
      <color theme="1"/>
      <name val="GHEA Grapalat"/>
      <family val="2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1"/>
      <color theme="1"/>
      <name val="Calibri"/>
      <family val="2"/>
      <charset val="1"/>
      <scheme val="minor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11"/>
      <color theme="1"/>
      <name val="Calibri"/>
      <family val="2"/>
      <charset val="204"/>
      <scheme val="minor"/>
    </font>
    <font>
      <i/>
      <sz val="8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928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165" fontId="11" fillId="0" borderId="0" applyFill="0" applyBorder="0" applyProtection="0">
      <alignment horizontal="right" vertical="top"/>
    </xf>
    <xf numFmtId="43" fontId="10" fillId="0" borderId="0" applyFont="0" applyFill="0" applyBorder="0" applyAlignment="0" applyProtection="0"/>
    <xf numFmtId="0" fontId="11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5" fillId="0" borderId="0"/>
    <xf numFmtId="0" fontId="16" fillId="0" borderId="0"/>
    <xf numFmtId="164" fontId="15" fillId="0" borderId="0" applyFont="0" applyFill="0" applyBorder="0" applyAlignment="0" applyProtection="0"/>
    <xf numFmtId="0" fontId="10" fillId="0" borderId="0"/>
    <xf numFmtId="43" fontId="18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1" fillId="3" borderId="0" applyNumberFormat="0" applyBorder="0" applyAlignment="0" applyProtection="0"/>
    <xf numFmtId="0" fontId="22" fillId="6" borderId="13" applyNumberFormat="0" applyAlignment="0" applyProtection="0"/>
    <xf numFmtId="0" fontId="23" fillId="7" borderId="16" applyNumberFormat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8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13" applyNumberFormat="0" applyAlignment="0" applyProtection="0"/>
    <xf numFmtId="0" fontId="30" fillId="0" borderId="15" applyNumberFormat="0" applyFill="0" applyAlignment="0" applyProtection="0"/>
    <xf numFmtId="0" fontId="31" fillId="4" borderId="0" applyNumberFormat="0" applyBorder="0" applyAlignment="0" applyProtection="0"/>
    <xf numFmtId="0" fontId="32" fillId="0" borderId="0"/>
    <xf numFmtId="0" fontId="11" fillId="0" borderId="0">
      <alignment horizontal="left" vertical="top" wrapText="1"/>
    </xf>
    <xf numFmtId="0" fontId="8" fillId="0" borderId="0"/>
    <xf numFmtId="0" fontId="19" fillId="8" borderId="17" applyNumberFormat="0" applyFont="0" applyAlignment="0" applyProtection="0"/>
    <xf numFmtId="0" fontId="15" fillId="8" borderId="17" applyNumberFormat="0" applyFont="0" applyAlignment="0" applyProtection="0"/>
    <xf numFmtId="0" fontId="34" fillId="6" borderId="14" applyNumberFormat="0" applyAlignment="0" applyProtection="0"/>
    <xf numFmtId="9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9" fillId="0" borderId="0"/>
    <xf numFmtId="0" fontId="14" fillId="0" borderId="0"/>
    <xf numFmtId="0" fontId="40" fillId="4" borderId="0" applyNumberFormat="0" applyBorder="0" applyAlignment="0" applyProtection="0"/>
    <xf numFmtId="0" fontId="17" fillId="0" borderId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37" borderId="0" applyNumberFormat="0" applyBorder="0" applyAlignment="0" applyProtection="0"/>
    <xf numFmtId="0" fontId="33" fillId="36" borderId="0" applyNumberFormat="0" applyBorder="0" applyAlignment="0" applyProtection="0"/>
    <xf numFmtId="0" fontId="33" fillId="42" borderId="0" applyNumberFormat="0" applyBorder="0" applyAlignment="0" applyProtection="0"/>
    <xf numFmtId="0" fontId="33" fillId="44" borderId="0" applyNumberFormat="0" applyBorder="0" applyAlignment="0" applyProtection="0"/>
    <xf numFmtId="0" fontId="41" fillId="45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8" borderId="0" applyNumberFormat="0" applyBorder="0" applyAlignment="0" applyProtection="0"/>
    <xf numFmtId="0" fontId="41" fillId="46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38" borderId="0" applyNumberFormat="0" applyBorder="0" applyAlignment="0" applyProtection="0"/>
    <xf numFmtId="0" fontId="41" fillId="46" borderId="0" applyNumberFormat="0" applyBorder="0" applyAlignment="0" applyProtection="0"/>
    <xf numFmtId="0" fontId="41" fillId="50" borderId="0" applyNumberFormat="0" applyBorder="0" applyAlignment="0" applyProtection="0"/>
    <xf numFmtId="0" fontId="42" fillId="34" borderId="0" applyNumberFormat="0" applyBorder="0" applyAlignment="0" applyProtection="0"/>
    <xf numFmtId="0" fontId="43" fillId="51" borderId="19" applyNumberFormat="0" applyAlignment="0" applyProtection="0"/>
    <xf numFmtId="0" fontId="44" fillId="52" borderId="20" applyNumberFormat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5" borderId="0" applyNumberFormat="0" applyBorder="0" applyAlignment="0" applyProtection="0"/>
    <xf numFmtId="0" fontId="47" fillId="0" borderId="21" applyNumberFormat="0" applyFill="0" applyAlignment="0" applyProtection="0"/>
    <xf numFmtId="0" fontId="48" fillId="0" borderId="22" applyNumberFormat="0" applyFill="0" applyAlignment="0" applyProtection="0"/>
    <xf numFmtId="0" fontId="49" fillId="0" borderId="23" applyNumberFormat="0" applyFill="0" applyAlignment="0" applyProtection="0"/>
    <xf numFmtId="0" fontId="49" fillId="0" borderId="0" applyNumberFormat="0" applyFill="0" applyBorder="0" applyAlignment="0" applyProtection="0"/>
    <xf numFmtId="0" fontId="50" fillId="41" borderId="19" applyNumberFormat="0" applyAlignment="0" applyProtection="0"/>
    <xf numFmtId="0" fontId="51" fillId="0" borderId="24" applyNumberFormat="0" applyFill="0" applyAlignment="0" applyProtection="0"/>
    <xf numFmtId="0" fontId="52" fillId="53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15" fillId="0" borderId="0"/>
    <xf numFmtId="0" fontId="8" fillId="0" borderId="0"/>
    <xf numFmtId="0" fontId="8" fillId="0" borderId="0"/>
    <xf numFmtId="0" fontId="14" fillId="54" borderId="25" applyNumberFormat="0" applyFont="0" applyAlignment="0" applyProtection="0"/>
    <xf numFmtId="0" fontId="53" fillId="51" borderId="26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7" applyNumberFormat="0" applyFill="0" applyAlignment="0" applyProtection="0"/>
    <xf numFmtId="0" fontId="56" fillId="0" borderId="0" applyNumberFormat="0" applyFill="0" applyBorder="0" applyAlignment="0" applyProtection="0"/>
    <xf numFmtId="0" fontId="39" fillId="0" borderId="0"/>
    <xf numFmtId="1" fontId="58" fillId="0" borderId="0"/>
    <xf numFmtId="0" fontId="59" fillId="0" borderId="0"/>
    <xf numFmtId="0" fontId="8" fillId="0" borderId="0"/>
    <xf numFmtId="0" fontId="15" fillId="0" borderId="0"/>
    <xf numFmtId="0" fontId="11" fillId="0" borderId="0">
      <alignment horizontal="left" vertical="top" wrapText="1"/>
    </xf>
    <xf numFmtId="0" fontId="17" fillId="0" borderId="0"/>
    <xf numFmtId="0" fontId="60" fillId="0" borderId="0"/>
    <xf numFmtId="0" fontId="8" fillId="0" borderId="0"/>
    <xf numFmtId="0" fontId="8" fillId="0" borderId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11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3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0" fillId="4" borderId="0" applyNumberFormat="0" applyBorder="0" applyAlignment="0" applyProtection="0"/>
    <xf numFmtId="0" fontId="40" fillId="4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63" fillId="12" borderId="0" applyNumberFormat="0" applyBorder="0" applyAlignment="0" applyProtection="0"/>
    <xf numFmtId="0" fontId="63" fillId="16" borderId="0" applyNumberFormat="0" applyBorder="0" applyAlignment="0" applyProtection="0"/>
    <xf numFmtId="0" fontId="63" fillId="20" borderId="0" applyNumberFormat="0" applyBorder="0" applyAlignment="0" applyProtection="0"/>
    <xf numFmtId="0" fontId="63" fillId="24" borderId="0" applyNumberFormat="0" applyBorder="0" applyAlignment="0" applyProtection="0"/>
    <xf numFmtId="0" fontId="63" fillId="28" borderId="0" applyNumberFormat="0" applyBorder="0" applyAlignment="0" applyProtection="0"/>
    <xf numFmtId="0" fontId="63" fillId="32" borderId="0" applyNumberFormat="0" applyBorder="0" applyAlignment="0" applyProtection="0"/>
    <xf numFmtId="0" fontId="63" fillId="9" borderId="0" applyNumberFormat="0" applyBorder="0" applyAlignment="0" applyProtection="0"/>
    <xf numFmtId="0" fontId="63" fillId="13" borderId="0" applyNumberFormat="0" applyBorder="0" applyAlignment="0" applyProtection="0"/>
    <xf numFmtId="0" fontId="63" fillId="17" borderId="0" applyNumberFormat="0" applyBorder="0" applyAlignment="0" applyProtection="0"/>
    <xf numFmtId="0" fontId="63" fillId="21" borderId="0" applyNumberFormat="0" applyBorder="0" applyAlignment="0" applyProtection="0"/>
    <xf numFmtId="0" fontId="63" fillId="25" borderId="0" applyNumberFormat="0" applyBorder="0" applyAlignment="0" applyProtection="0"/>
    <xf numFmtId="0" fontId="63" fillId="29" borderId="0" applyNumberFormat="0" applyBorder="0" applyAlignment="0" applyProtection="0"/>
    <xf numFmtId="0" fontId="64" fillId="3" borderId="0" applyNumberFormat="0" applyBorder="0" applyAlignment="0" applyProtection="0"/>
    <xf numFmtId="0" fontId="65" fillId="6" borderId="13" applyNumberFormat="0" applyAlignment="0" applyProtection="0"/>
    <xf numFmtId="0" fontId="66" fillId="7" borderId="16" applyNumberFormat="0" applyAlignment="0" applyProtection="0"/>
    <xf numFmtId="0" fontId="67" fillId="0" borderId="0" applyNumberFormat="0" applyFill="0" applyBorder="0" applyAlignment="0" applyProtection="0"/>
    <xf numFmtId="0" fontId="68" fillId="2" borderId="0" applyNumberFormat="0" applyBorder="0" applyAlignment="0" applyProtection="0"/>
    <xf numFmtId="0" fontId="69" fillId="0" borderId="10" applyNumberFormat="0" applyFill="0" applyAlignment="0" applyProtection="0"/>
    <xf numFmtId="0" fontId="70" fillId="0" borderId="11" applyNumberFormat="0" applyFill="0" applyAlignment="0" applyProtection="0"/>
    <xf numFmtId="0" fontId="71" fillId="0" borderId="12" applyNumberFormat="0" applyFill="0" applyAlignment="0" applyProtection="0"/>
    <xf numFmtId="0" fontId="71" fillId="0" borderId="0" applyNumberFormat="0" applyFill="0" applyBorder="0" applyAlignment="0" applyProtection="0"/>
    <xf numFmtId="0" fontId="72" fillId="5" borderId="13" applyNumberFormat="0" applyAlignment="0" applyProtection="0"/>
    <xf numFmtId="0" fontId="73" fillId="0" borderId="15" applyNumberFormat="0" applyFill="0" applyAlignment="0" applyProtection="0"/>
    <xf numFmtId="0" fontId="40" fillId="4" borderId="0" applyNumberFormat="0" applyBorder="0" applyAlignment="0" applyProtection="0"/>
    <xf numFmtId="0" fontId="74" fillId="6" borderId="14" applyNumberFormat="0" applyAlignment="0" applyProtection="0"/>
    <xf numFmtId="0" fontId="62" fillId="0" borderId="0" applyNumberFormat="0" applyFill="0" applyBorder="0" applyAlignment="0" applyProtection="0"/>
    <xf numFmtId="0" fontId="75" fillId="0" borderId="18" applyNumberFormat="0" applyFill="0" applyAlignment="0" applyProtection="0"/>
    <xf numFmtId="0" fontId="7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9" fillId="0" borderId="10" applyNumberFormat="0" applyFill="0" applyAlignment="0" applyProtection="0"/>
    <xf numFmtId="0" fontId="70" fillId="0" borderId="11" applyNumberFormat="0" applyFill="0" applyAlignment="0" applyProtection="0"/>
    <xf numFmtId="0" fontId="71" fillId="0" borderId="12" applyNumberFormat="0" applyFill="0" applyAlignment="0" applyProtection="0"/>
    <xf numFmtId="0" fontId="71" fillId="0" borderId="0" applyNumberFormat="0" applyFill="0" applyBorder="0" applyAlignment="0" applyProtection="0"/>
    <xf numFmtId="0" fontId="68" fillId="2" borderId="0" applyNumberFormat="0" applyBorder="0" applyAlignment="0" applyProtection="0"/>
    <xf numFmtId="0" fontId="64" fillId="3" borderId="0" applyNumberFormat="0" applyBorder="0" applyAlignment="0" applyProtection="0"/>
    <xf numFmtId="0" fontId="72" fillId="5" borderId="13" applyNumberFormat="0" applyAlignment="0" applyProtection="0"/>
    <xf numFmtId="0" fontId="74" fillId="6" borderId="14" applyNumberFormat="0" applyAlignment="0" applyProtection="0"/>
    <xf numFmtId="0" fontId="65" fillId="6" borderId="13" applyNumberFormat="0" applyAlignment="0" applyProtection="0"/>
    <xf numFmtId="0" fontId="73" fillId="0" borderId="15" applyNumberFormat="0" applyFill="0" applyAlignment="0" applyProtection="0"/>
    <xf numFmtId="0" fontId="66" fillId="7" borderId="16" applyNumberFormat="0" applyAlignment="0" applyProtection="0"/>
    <xf numFmtId="0" fontId="7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5" fillId="0" borderId="18" applyNumberFormat="0" applyFill="0" applyAlignment="0" applyProtection="0"/>
    <xf numFmtId="0" fontId="63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63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3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63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63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3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>
      <alignment horizontal="left" vertical="top" wrapText="1"/>
    </xf>
    <xf numFmtId="0" fontId="85" fillId="4" borderId="0" applyNumberFormat="0" applyBorder="0" applyAlignment="0" applyProtection="0"/>
    <xf numFmtId="0" fontId="5" fillId="8" borderId="17" applyNumberFormat="0" applyFont="0" applyAlignment="0" applyProtection="0"/>
    <xf numFmtId="43" fontId="5" fillId="0" borderId="0" applyFont="0" applyFill="0" applyBorder="0" applyAlignment="0" applyProtection="0"/>
    <xf numFmtId="0" fontId="50" fillId="41" borderId="32" applyNumberFormat="0" applyAlignment="0" applyProtection="0"/>
    <xf numFmtId="0" fontId="5" fillId="8" borderId="17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14" fillId="0" borderId="0" applyFont="0" applyFill="0" applyBorder="0" applyAlignment="0" applyProtection="0"/>
    <xf numFmtId="0" fontId="43" fillId="51" borderId="32" applyNumberForma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14" fillId="54" borderId="33" applyNumberFormat="0" applyFont="0" applyAlignment="0" applyProtection="0"/>
    <xf numFmtId="0" fontId="53" fillId="51" borderId="34" applyNumberFormat="0" applyAlignment="0" applyProtection="0"/>
    <xf numFmtId="0" fontId="55" fillId="0" borderId="35" applyNumberFormat="0" applyFill="0" applyAlignment="0" applyProtection="0"/>
    <xf numFmtId="0" fontId="57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4" fillId="0" borderId="0"/>
    <xf numFmtId="43" fontId="1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0" fillId="0" borderId="0"/>
    <xf numFmtId="43" fontId="10" fillId="0" borderId="0" applyFont="0" applyFill="0" applyBorder="0" applyAlignment="0" applyProtection="0"/>
    <xf numFmtId="0" fontId="14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8" borderId="17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17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7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8" borderId="17" applyNumberFormat="0" applyFont="0" applyAlignment="0" applyProtection="0"/>
    <xf numFmtId="43" fontId="2" fillId="0" borderId="0" applyFont="0" applyFill="0" applyBorder="0" applyAlignment="0" applyProtection="0"/>
    <xf numFmtId="0" fontId="43" fillId="51" borderId="32" applyNumberFormat="0" applyAlignment="0" applyProtection="0"/>
    <xf numFmtId="43" fontId="2" fillId="0" borderId="0" applyFont="0" applyFill="0" applyBorder="0" applyAlignment="0" applyProtection="0"/>
    <xf numFmtId="0" fontId="50" fillId="41" borderId="32" applyNumberFormat="0" applyAlignment="0" applyProtection="0"/>
    <xf numFmtId="0" fontId="2" fillId="0" borderId="0"/>
    <xf numFmtId="0" fontId="14" fillId="54" borderId="33" applyNumberFormat="0" applyFont="0" applyAlignment="0" applyProtection="0"/>
    <xf numFmtId="0" fontId="53" fillId="51" borderId="34" applyNumberFormat="0" applyAlignment="0" applyProtection="0"/>
    <xf numFmtId="0" fontId="43" fillId="51" borderId="41" applyNumberFormat="0" applyAlignment="0" applyProtection="0"/>
    <xf numFmtId="0" fontId="55" fillId="0" borderId="35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51" borderId="45" applyNumberForma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7" applyNumberFormat="0" applyFont="0" applyAlignment="0" applyProtection="0"/>
    <xf numFmtId="43" fontId="2" fillId="0" borderId="0" applyFont="0" applyFill="0" applyBorder="0" applyAlignment="0" applyProtection="0"/>
    <xf numFmtId="0" fontId="2" fillId="8" borderId="17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17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7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7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3" fillId="51" borderId="43" applyNumberFormat="0" applyAlignment="0" applyProtection="0"/>
    <xf numFmtId="0" fontId="14" fillId="54" borderId="42" applyNumberFormat="0" applyFont="0" applyAlignment="0" applyProtection="0"/>
    <xf numFmtId="0" fontId="50" fillId="41" borderId="41" applyNumberFormat="0" applyAlignment="0" applyProtection="0"/>
    <xf numFmtId="0" fontId="14" fillId="54" borderId="46" applyNumberFormat="0" applyFont="0" applyAlignment="0" applyProtection="0"/>
    <xf numFmtId="0" fontId="55" fillId="0" borderId="48" applyNumberFormat="0" applyFill="0" applyAlignment="0" applyProtection="0"/>
    <xf numFmtId="0" fontId="50" fillId="41" borderId="45" applyNumberFormat="0" applyAlignment="0" applyProtection="0"/>
    <xf numFmtId="0" fontId="55" fillId="0" borderId="44" applyNumberFormat="0" applyFill="0" applyAlignment="0" applyProtection="0"/>
    <xf numFmtId="0" fontId="53" fillId="51" borderId="47" applyNumberFormat="0" applyAlignment="0" applyProtection="0"/>
    <xf numFmtId="0" fontId="1" fillId="8" borderId="17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01" fillId="0" borderId="0"/>
    <xf numFmtId="0" fontId="8" fillId="0" borderId="0"/>
    <xf numFmtId="43" fontId="17" fillId="0" borderId="0" applyFont="0" applyFill="0" applyBorder="0" applyAlignment="0" applyProtection="0"/>
    <xf numFmtId="165" fontId="102" fillId="0" borderId="0" applyFill="0" applyBorder="0" applyProtection="0">
      <alignment horizontal="right" vertical="top"/>
    </xf>
  </cellStyleXfs>
  <cellXfs count="461">
    <xf numFmtId="0" fontId="0" fillId="0" borderId="0" xfId="0"/>
    <xf numFmtId="0" fontId="12" fillId="55" borderId="28" xfId="0" applyFont="1" applyFill="1" applyBorder="1" applyAlignment="1">
      <alignment horizontal="center" vertical="center" wrapText="1"/>
    </xf>
    <xf numFmtId="0" fontId="12" fillId="55" borderId="28" xfId="0" applyFont="1" applyFill="1" applyBorder="1" applyAlignment="1">
      <alignment vertical="center" wrapText="1"/>
    </xf>
    <xf numFmtId="0" fontId="12" fillId="55" borderId="0" xfId="9" applyFont="1" applyFill="1" applyAlignment="1">
      <alignment horizontal="left" vertical="top" wrapText="1"/>
    </xf>
    <xf numFmtId="0" fontId="12" fillId="55" borderId="0" xfId="9" applyFont="1" applyFill="1" applyAlignment="1">
      <alignment vertical="center" wrapText="1"/>
    </xf>
    <xf numFmtId="49" fontId="12" fillId="55" borderId="0" xfId="9" applyNumberFormat="1" applyFont="1" applyFill="1" applyAlignment="1">
      <alignment horizontal="center" vertical="center" wrapText="1"/>
    </xf>
    <xf numFmtId="49" fontId="12" fillId="55" borderId="28" xfId="9" applyNumberFormat="1" applyFont="1" applyFill="1" applyBorder="1" applyAlignment="1">
      <alignment horizontal="center" vertical="center" textRotation="90" wrapText="1"/>
    </xf>
    <xf numFmtId="166" fontId="12" fillId="55" borderId="28" xfId="9" applyNumberFormat="1" applyFont="1" applyFill="1" applyBorder="1" applyAlignment="1">
      <alignment horizontal="center" vertical="center" wrapText="1"/>
    </xf>
    <xf numFmtId="0" fontId="12" fillId="55" borderId="28" xfId="9" applyFont="1" applyFill="1" applyBorder="1" applyAlignment="1">
      <alignment horizontal="center" vertical="center" wrapText="1"/>
    </xf>
    <xf numFmtId="171" fontId="12" fillId="55" borderId="8" xfId="9" applyNumberFormat="1" applyFont="1" applyFill="1" applyBorder="1" applyAlignment="1">
      <alignment horizontal="center" vertical="center" wrapText="1"/>
    </xf>
    <xf numFmtId="0" fontId="12" fillId="55" borderId="1" xfId="9" applyFont="1" applyFill="1" applyBorder="1" applyAlignment="1">
      <alignment horizontal="center" vertical="center" wrapText="1"/>
    </xf>
    <xf numFmtId="0" fontId="77" fillId="55" borderId="28" xfId="9" applyFont="1" applyFill="1" applyBorder="1" applyAlignment="1">
      <alignment horizontal="left" vertical="center" wrapText="1"/>
    </xf>
    <xf numFmtId="0" fontId="12" fillId="55" borderId="7" xfId="9" applyFont="1" applyFill="1" applyBorder="1" applyAlignment="1">
      <alignment vertical="center" wrapText="1"/>
    </xf>
    <xf numFmtId="167" fontId="12" fillId="55" borderId="28" xfId="7" applyNumberFormat="1" applyFont="1" applyFill="1" applyBorder="1" applyAlignment="1">
      <alignment vertical="center" wrapText="1"/>
    </xf>
    <xf numFmtId="0" fontId="12" fillId="55" borderId="0" xfId="8" applyFont="1" applyFill="1" applyAlignment="1">
      <alignment horizontal="left" vertical="center" wrapText="1"/>
    </xf>
    <xf numFmtId="0" fontId="12" fillId="55" borderId="28" xfId="8" applyFont="1" applyFill="1" applyBorder="1" applyAlignment="1">
      <alignment horizontal="center" vertical="center" wrapText="1"/>
    </xf>
    <xf numFmtId="0" fontId="12" fillId="55" borderId="28" xfId="8" applyFont="1" applyFill="1" applyBorder="1" applyAlignment="1">
      <alignment horizontal="left" vertical="center" wrapText="1"/>
    </xf>
    <xf numFmtId="0" fontId="12" fillId="55" borderId="28" xfId="8" applyFont="1" applyFill="1" applyBorder="1" applyAlignment="1">
      <alignment horizontal="left" vertical="center" wrapText="1" indent="2"/>
    </xf>
    <xf numFmtId="0" fontId="77" fillId="55" borderId="28" xfId="8" applyFont="1" applyFill="1" applyBorder="1" applyAlignment="1">
      <alignment horizontal="center" vertical="center" wrapText="1"/>
    </xf>
    <xf numFmtId="0" fontId="77" fillId="55" borderId="28" xfId="8" applyFont="1" applyFill="1" applyBorder="1" applyAlignment="1">
      <alignment horizontal="left" vertical="center" wrapText="1"/>
    </xf>
    <xf numFmtId="0" fontId="77" fillId="55" borderId="0" xfId="8" applyFont="1" applyFill="1" applyAlignment="1">
      <alignment horizontal="left" vertical="center" wrapText="1"/>
    </xf>
    <xf numFmtId="0" fontId="12" fillId="55" borderId="28" xfId="0" applyFont="1" applyFill="1" applyBorder="1" applyAlignment="1">
      <alignment horizontal="left" vertical="center" indent="2"/>
    </xf>
    <xf numFmtId="0" fontId="12" fillId="55" borderId="28" xfId="0" applyFont="1" applyFill="1" applyBorder="1" applyAlignment="1">
      <alignment horizontal="left" vertical="center" wrapText="1" indent="2"/>
    </xf>
    <xf numFmtId="49" fontId="12" fillId="55" borderId="28" xfId="0" applyNumberFormat="1" applyFont="1" applyFill="1" applyBorder="1" applyAlignment="1">
      <alignment horizontal="left" vertical="center" wrapText="1" indent="2"/>
    </xf>
    <xf numFmtId="0" fontId="78" fillId="55" borderId="0" xfId="0" applyFont="1" applyFill="1" applyAlignment="1">
      <alignment horizontal="left" vertical="center" indent="2"/>
    </xf>
    <xf numFmtId="0" fontId="12" fillId="55" borderId="28" xfId="0" applyFont="1" applyFill="1" applyBorder="1" applyAlignment="1">
      <alignment horizontal="center" vertical="center"/>
    </xf>
    <xf numFmtId="49" fontId="12" fillId="55" borderId="28" xfId="0" applyNumberFormat="1" applyFont="1" applyFill="1" applyBorder="1" applyAlignment="1">
      <alignment horizontal="center" vertical="center" wrapText="1"/>
    </xf>
    <xf numFmtId="0" fontId="78" fillId="55" borderId="0" xfId="0" applyFont="1" applyFill="1" applyAlignment="1">
      <alignment vertical="center"/>
    </xf>
    <xf numFmtId="0" fontId="12" fillId="55" borderId="0" xfId="9" applyFont="1" applyFill="1" applyAlignment="1">
      <alignment horizontal="center" vertical="center" wrapText="1"/>
    </xf>
    <xf numFmtId="0" fontId="12" fillId="55" borderId="0" xfId="0" applyFont="1" applyFill="1" applyAlignment="1">
      <alignment horizontal="center" vertical="center" wrapText="1"/>
    </xf>
    <xf numFmtId="0" fontId="12" fillId="55" borderId="0" xfId="0" applyFont="1" applyFill="1" applyAlignment="1">
      <alignment vertical="center" wrapText="1"/>
    </xf>
    <xf numFmtId="171" fontId="12" fillId="55" borderId="0" xfId="0" applyNumberFormat="1" applyFont="1" applyFill="1" applyAlignment="1">
      <alignment vertical="center" wrapText="1"/>
    </xf>
    <xf numFmtId="49" fontId="79" fillId="55" borderId="28" xfId="0" applyNumberFormat="1" applyFont="1" applyFill="1" applyBorder="1" applyAlignment="1">
      <alignment horizontal="center" vertical="center" textRotation="90" wrapText="1"/>
    </xf>
    <xf numFmtId="0" fontId="12" fillId="55" borderId="28" xfId="0" applyFont="1" applyFill="1" applyBorder="1" applyAlignment="1">
      <alignment horizontal="left" vertical="center" wrapText="1"/>
    </xf>
    <xf numFmtId="171" fontId="12" fillId="55" borderId="28" xfId="0" applyNumberFormat="1" applyFont="1" applyFill="1" applyBorder="1" applyAlignment="1">
      <alignment horizontal="center" vertical="center" wrapText="1"/>
    </xf>
    <xf numFmtId="0" fontId="81" fillId="55" borderId="28" xfId="0" applyFont="1" applyFill="1" applyBorder="1" applyAlignment="1">
      <alignment horizontal="center" vertical="center" wrapText="1"/>
    </xf>
    <xf numFmtId="0" fontId="12" fillId="55" borderId="0" xfId="8" applyFont="1" applyFill="1" applyAlignment="1">
      <alignment vertical="center" wrapText="1"/>
    </xf>
    <xf numFmtId="0" fontId="80" fillId="0" borderId="0" xfId="0" applyFont="1"/>
    <xf numFmtId="0" fontId="12" fillId="0" borderId="0" xfId="0" applyFont="1"/>
    <xf numFmtId="0" fontId="12" fillId="0" borderId="0" xfId="0" applyFont="1" applyAlignment="1">
      <alignment wrapText="1"/>
    </xf>
    <xf numFmtId="49" fontId="12" fillId="55" borderId="28" xfId="0" applyNumberFormat="1" applyFont="1" applyFill="1" applyBorder="1" applyAlignment="1">
      <alignment horizontal="center" vertical="center" textRotation="90" wrapText="1"/>
    </xf>
    <xf numFmtId="167" fontId="12" fillId="55" borderId="28" xfId="7" applyNumberFormat="1" applyFont="1" applyFill="1" applyBorder="1" applyAlignment="1">
      <alignment horizontal="right" vertical="center" wrapText="1"/>
    </xf>
    <xf numFmtId="0" fontId="12" fillId="55" borderId="0" xfId="8" applyFont="1" applyFill="1" applyAlignment="1">
      <alignment horizontal="right" vertical="center" wrapText="1"/>
    </xf>
    <xf numFmtId="0" fontId="12" fillId="55" borderId="0" xfId="9" applyFont="1" applyFill="1" applyAlignment="1">
      <alignment horizontal="right" vertical="top" wrapText="1"/>
    </xf>
    <xf numFmtId="165" fontId="12" fillId="55" borderId="28" xfId="6" applyFont="1" applyFill="1" applyBorder="1" applyAlignment="1">
      <alignment horizontal="right" vertical="center"/>
    </xf>
    <xf numFmtId="0" fontId="12" fillId="0" borderId="28" xfId="0" applyFont="1" applyBorder="1" applyAlignment="1">
      <alignment horizontal="center" vertical="center"/>
    </xf>
    <xf numFmtId="0" fontId="12" fillId="55" borderId="9" xfId="8" applyFont="1" applyFill="1" applyBorder="1" applyAlignment="1">
      <alignment horizontal="right" wrapText="1"/>
    </xf>
    <xf numFmtId="0" fontId="12" fillId="0" borderId="0" xfId="0" applyFont="1" applyAlignment="1">
      <alignment horizontal="center" wrapText="1"/>
    </xf>
    <xf numFmtId="49" fontId="79" fillId="55" borderId="0" xfId="0" applyNumberFormat="1" applyFont="1" applyFill="1" applyAlignment="1">
      <alignment horizontal="center" vertical="center" wrapText="1"/>
    </xf>
    <xf numFmtId="0" fontId="79" fillId="55" borderId="0" xfId="0" applyFont="1" applyFill="1" applyAlignment="1">
      <alignment horizontal="center" vertical="center" wrapText="1"/>
    </xf>
    <xf numFmtId="171" fontId="79" fillId="55" borderId="0" xfId="0" applyNumberFormat="1" applyFont="1" applyFill="1" applyAlignment="1">
      <alignment horizontal="center" vertical="center" wrapText="1"/>
    </xf>
    <xf numFmtId="0" fontId="12" fillId="56" borderId="28" xfId="0" applyFont="1" applyFill="1" applyBorder="1" applyAlignment="1">
      <alignment vertical="center" wrapText="1"/>
    </xf>
    <xf numFmtId="0" fontId="12" fillId="56" borderId="28" xfId="0" applyFont="1" applyFill="1" applyBorder="1" applyAlignment="1">
      <alignment horizontal="center" vertical="center" wrapText="1"/>
    </xf>
    <xf numFmtId="0" fontId="12" fillId="56" borderId="28" xfId="0" applyFont="1" applyFill="1" applyBorder="1" applyAlignment="1">
      <alignment horizontal="center"/>
    </xf>
    <xf numFmtId="0" fontId="12" fillId="56" borderId="28" xfId="0" applyFont="1" applyFill="1" applyBorder="1" applyAlignment="1">
      <alignment horizontal="center" wrapText="1"/>
    </xf>
    <xf numFmtId="166" fontId="12" fillId="55" borderId="4" xfId="0" applyNumberFormat="1" applyFont="1" applyFill="1" applyBorder="1" applyAlignment="1">
      <alignment horizontal="center" vertical="center" wrapText="1"/>
    </xf>
    <xf numFmtId="0" fontId="12" fillId="55" borderId="0" xfId="0" applyFont="1" applyFill="1"/>
    <xf numFmtId="0" fontId="12" fillId="0" borderId="28" xfId="0" applyFont="1" applyBorder="1" applyAlignment="1">
      <alignment horizontal="center" vertical="center" wrapText="1"/>
    </xf>
    <xf numFmtId="166" fontId="12" fillId="0" borderId="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2" fillId="55" borderId="5" xfId="0" applyFont="1" applyFill="1" applyBorder="1" applyAlignment="1">
      <alignment horizontal="center" vertical="center"/>
    </xf>
    <xf numFmtId="0" fontId="12" fillId="55" borderId="4" xfId="0" applyFont="1" applyFill="1" applyBorder="1" applyAlignment="1">
      <alignment horizontal="center" vertical="center"/>
    </xf>
    <xf numFmtId="166" fontId="12" fillId="55" borderId="28" xfId="0" applyNumberFormat="1" applyFont="1" applyFill="1" applyBorder="1" applyAlignment="1">
      <alignment horizontal="center" vertical="center" wrapText="1"/>
    </xf>
    <xf numFmtId="166" fontId="12" fillId="55" borderId="0" xfId="0" applyNumberFormat="1" applyFont="1" applyFill="1" applyAlignment="1">
      <alignment horizontal="left" vertical="top" wrapText="1"/>
    </xf>
    <xf numFmtId="0" fontId="12" fillId="55" borderId="0" xfId="0" applyFont="1" applyFill="1" applyAlignment="1">
      <alignment horizontal="left" vertical="top" wrapText="1"/>
    </xf>
    <xf numFmtId="166" fontId="12" fillId="0" borderId="0" xfId="0" applyNumberFormat="1" applyFont="1"/>
    <xf numFmtId="0" fontId="12" fillId="55" borderId="0" xfId="8" applyFont="1" applyFill="1" applyAlignment="1">
      <alignment horizontal="right" vertical="center"/>
    </xf>
    <xf numFmtId="0" fontId="12" fillId="55" borderId="0" xfId="9" applyFont="1" applyFill="1" applyAlignment="1">
      <alignment horizontal="center" wrapText="1"/>
    </xf>
    <xf numFmtId="0" fontId="12" fillId="55" borderId="8" xfId="9" applyFont="1" applyFill="1" applyBorder="1" applyAlignment="1">
      <alignment horizontal="center" vertical="center" wrapText="1"/>
    </xf>
    <xf numFmtId="0" fontId="87" fillId="0" borderId="0" xfId="0" applyFont="1"/>
    <xf numFmtId="0" fontId="88" fillId="0" borderId="0" xfId="0" applyFont="1" applyAlignment="1">
      <alignment horizontal="left" vertical="top" wrapText="1"/>
    </xf>
    <xf numFmtId="0" fontId="82" fillId="0" borderId="0" xfId="0" applyFont="1" applyAlignment="1">
      <alignment horizontal="right"/>
    </xf>
    <xf numFmtId="0" fontId="82" fillId="0" borderId="0" xfId="0" applyFo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2" fillId="55" borderId="39" xfId="8" applyFont="1" applyFill="1" applyBorder="1" applyAlignment="1">
      <alignment horizontal="left" vertical="center" wrapText="1"/>
    </xf>
    <xf numFmtId="0" fontId="12" fillId="55" borderId="39" xfId="8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72" fontId="12" fillId="55" borderId="28" xfId="6" applyNumberFormat="1" applyFont="1" applyFill="1" applyBorder="1" applyAlignment="1">
      <alignment horizontal="center" vertical="center"/>
    </xf>
    <xf numFmtId="165" fontId="12" fillId="55" borderId="28" xfId="6" applyFont="1" applyFill="1" applyBorder="1" applyAlignment="1">
      <alignment horizontal="center" vertical="center"/>
    </xf>
    <xf numFmtId="165" fontId="12" fillId="55" borderId="39" xfId="6" applyFont="1" applyFill="1" applyBorder="1" applyAlignment="1">
      <alignment horizontal="right" vertical="center"/>
    </xf>
    <xf numFmtId="167" fontId="83" fillId="0" borderId="28" xfId="7" applyNumberFormat="1" applyFont="1" applyBorder="1" applyAlignment="1">
      <alignment horizontal="center" vertical="center" wrapText="1"/>
    </xf>
    <xf numFmtId="167" fontId="12" fillId="55" borderId="28" xfId="6" applyNumberFormat="1" applyFont="1" applyFill="1" applyBorder="1" applyAlignment="1">
      <alignment horizontal="right" vertical="center"/>
    </xf>
    <xf numFmtId="173" fontId="79" fillId="55" borderId="28" xfId="9" applyNumberFormat="1" applyFont="1" applyFill="1" applyBorder="1" applyAlignment="1">
      <alignment horizontal="center" vertical="center" wrapText="1"/>
    </xf>
    <xf numFmtId="0" fontId="12" fillId="55" borderId="28" xfId="454" applyFont="1" applyFill="1" applyBorder="1">
      <alignment horizontal="left" vertical="top" wrapText="1"/>
    </xf>
    <xf numFmtId="0" fontId="78" fillId="55" borderId="28" xfId="0" applyFont="1" applyFill="1" applyBorder="1" applyAlignment="1">
      <alignment horizontal="left" vertical="top" wrapText="1"/>
    </xf>
    <xf numFmtId="0" fontId="87" fillId="55" borderId="0" xfId="356" applyFont="1" applyFill="1" applyAlignment="1">
      <alignment horizontal="right" vertical="top" wrapText="1"/>
    </xf>
    <xf numFmtId="0" fontId="58" fillId="55" borderId="0" xfId="356" applyFont="1" applyFill="1" applyAlignment="1">
      <alignment horizontal="left" vertical="top" wrapText="1"/>
    </xf>
    <xf numFmtId="0" fontId="84" fillId="0" borderId="0" xfId="0" applyFont="1" applyAlignment="1">
      <alignment wrapText="1"/>
    </xf>
    <xf numFmtId="165" fontId="77" fillId="55" borderId="39" xfId="6" applyFont="1" applyFill="1" applyBorder="1" applyAlignment="1">
      <alignment horizontal="right" vertical="center"/>
    </xf>
    <xf numFmtId="0" fontId="12" fillId="0" borderId="39" xfId="454" applyFont="1" applyBorder="1">
      <alignment horizontal="left" vertical="top" wrapText="1"/>
    </xf>
    <xf numFmtId="0" fontId="78" fillId="0" borderId="39" xfId="0" applyFont="1" applyBorder="1" applyAlignment="1">
      <alignment horizontal="left" vertical="top" wrapText="1"/>
    </xf>
    <xf numFmtId="0" fontId="89" fillId="0" borderId="0" xfId="0" applyFont="1"/>
    <xf numFmtId="0" fontId="12" fillId="55" borderId="0" xfId="8" applyFont="1" applyFill="1" applyAlignment="1">
      <alignment horizontal="center" vertical="center" wrapText="1"/>
    </xf>
    <xf numFmtId="0" fontId="84" fillId="55" borderId="0" xfId="0" applyFont="1" applyFill="1" applyAlignment="1">
      <alignment horizontal="center"/>
    </xf>
    <xf numFmtId="0" fontId="12" fillId="55" borderId="39" xfId="8" applyFont="1" applyFill="1" applyBorder="1" applyAlignment="1">
      <alignment vertical="center" wrapText="1"/>
    </xf>
    <xf numFmtId="0" fontId="79" fillId="55" borderId="28" xfId="8" quotePrefix="1" applyFont="1" applyFill="1" applyBorder="1" applyAlignment="1">
      <alignment horizontal="center" vertical="center" wrapText="1"/>
    </xf>
    <xf numFmtId="0" fontId="79" fillId="55" borderId="28" xfId="8" applyFont="1" applyFill="1" applyBorder="1" applyAlignment="1">
      <alignment horizontal="center" vertical="center" wrapText="1"/>
    </xf>
    <xf numFmtId="0" fontId="79" fillId="55" borderId="0" xfId="8" applyFont="1" applyFill="1" applyAlignment="1">
      <alignment horizontal="left" vertical="center" wrapText="1"/>
    </xf>
    <xf numFmtId="0" fontId="79" fillId="55" borderId="28" xfId="454" applyFont="1" applyFill="1" applyBorder="1">
      <alignment horizontal="left" vertical="top" wrapText="1"/>
    </xf>
    <xf numFmtId="0" fontId="83" fillId="0" borderId="0" xfId="0" applyFont="1"/>
    <xf numFmtId="0" fontId="79" fillId="55" borderId="28" xfId="8" applyFont="1" applyFill="1" applyBorder="1" applyAlignment="1">
      <alignment horizontal="left" vertical="center" wrapText="1"/>
    </xf>
    <xf numFmtId="49" fontId="79" fillId="57" borderId="39" xfId="0" applyNumberFormat="1" applyFont="1" applyFill="1" applyBorder="1" applyAlignment="1">
      <alignment vertical="top" wrapText="1"/>
    </xf>
    <xf numFmtId="0" fontId="79" fillId="57" borderId="39" xfId="0" applyFont="1" applyFill="1" applyBorder="1" applyAlignment="1">
      <alignment vertical="top" wrapText="1"/>
    </xf>
    <xf numFmtId="0" fontId="84" fillId="0" borderId="39" xfId="0" applyFont="1" applyBorder="1" applyAlignment="1">
      <alignment vertical="top" wrapText="1"/>
    </xf>
    <xf numFmtId="0" fontId="79" fillId="0" borderId="39" xfId="0" applyFont="1" applyBorder="1" applyAlignment="1">
      <alignment horizontal="left" vertical="center" wrapText="1"/>
    </xf>
    <xf numFmtId="167" fontId="79" fillId="0" borderId="39" xfId="7" applyNumberFormat="1" applyFont="1" applyBorder="1" applyAlignment="1">
      <alignment horizontal="center" vertical="center" wrapText="1"/>
    </xf>
    <xf numFmtId="0" fontId="78" fillId="0" borderId="39" xfId="0" applyFont="1" applyBorder="1" applyAlignment="1">
      <alignment vertical="top" wrapText="1"/>
    </xf>
    <xf numFmtId="0" fontId="92" fillId="0" borderId="39" xfId="0" applyFont="1" applyBorder="1" applyAlignment="1">
      <alignment horizontal="left" vertical="center" wrapText="1"/>
    </xf>
    <xf numFmtId="167" fontId="12" fillId="0" borderId="39" xfId="7" applyNumberFormat="1" applyFont="1" applyBorder="1" applyAlignment="1">
      <alignment horizontal="center" vertical="center" wrapText="1"/>
    </xf>
    <xf numFmtId="0" fontId="79" fillId="57" borderId="6" xfId="0" applyFont="1" applyFill="1" applyBorder="1" applyAlignment="1">
      <alignment vertical="top" wrapText="1"/>
    </xf>
    <xf numFmtId="0" fontId="93" fillId="0" borderId="39" xfId="0" applyFont="1" applyBorder="1" applyAlignment="1">
      <alignment horizontal="left" vertical="center" wrapText="1"/>
    </xf>
    <xf numFmtId="167" fontId="12" fillId="55" borderId="39" xfId="0" applyNumberFormat="1" applyFont="1" applyFill="1" applyBorder="1" applyAlignment="1">
      <alignment horizontal="center" vertical="center" wrapText="1"/>
    </xf>
    <xf numFmtId="166" fontId="12" fillId="55" borderId="39" xfId="0" applyNumberFormat="1" applyFont="1" applyFill="1" applyBorder="1" applyAlignment="1">
      <alignment vertical="center" wrapText="1"/>
    </xf>
    <xf numFmtId="0" fontId="12" fillId="55" borderId="28" xfId="8" applyFont="1" applyFill="1" applyBorder="1" applyAlignment="1">
      <alignment vertical="center" wrapText="1"/>
    </xf>
    <xf numFmtId="0" fontId="12" fillId="55" borderId="28" xfId="454" applyFont="1" applyFill="1" applyBorder="1" applyAlignment="1">
      <alignment vertical="top" wrapText="1"/>
    </xf>
    <xf numFmtId="0" fontId="79" fillId="55" borderId="28" xfId="454" applyFont="1" applyFill="1" applyBorder="1" applyAlignment="1">
      <alignment vertical="top" wrapText="1"/>
    </xf>
    <xf numFmtId="0" fontId="78" fillId="0" borderId="28" xfId="0" applyFont="1" applyBorder="1" applyAlignment="1">
      <alignment horizontal="center" vertical="center" wrapText="1"/>
    </xf>
    <xf numFmtId="0" fontId="78" fillId="0" borderId="8" xfId="0" applyFont="1" applyBorder="1" applyAlignment="1">
      <alignment horizontal="center" vertical="center" wrapText="1"/>
    </xf>
    <xf numFmtId="43" fontId="84" fillId="0" borderId="28" xfId="7" applyFont="1" applyBorder="1" applyAlignment="1">
      <alignment horizontal="center" vertical="center" wrapText="1"/>
    </xf>
    <xf numFmtId="0" fontId="78" fillId="0" borderId="28" xfId="0" applyFont="1" applyBorder="1" applyAlignment="1">
      <alignment horizontal="left" vertical="top" wrapText="1"/>
    </xf>
    <xf numFmtId="0" fontId="77" fillId="55" borderId="39" xfId="454" applyFont="1" applyFill="1" applyBorder="1">
      <alignment horizontal="left" vertical="top" wrapText="1"/>
    </xf>
    <xf numFmtId="0" fontId="12" fillId="55" borderId="38" xfId="0" applyFont="1" applyFill="1" applyBorder="1"/>
    <xf numFmtId="0" fontId="12" fillId="55" borderId="39" xfId="0" applyFont="1" applyFill="1" applyBorder="1"/>
    <xf numFmtId="0" fontId="77" fillId="55" borderId="28" xfId="9" applyFont="1" applyFill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39" xfId="0" applyFont="1" applyBorder="1" applyAlignment="1">
      <alignment wrapText="1"/>
    </xf>
    <xf numFmtId="0" fontId="12" fillId="0" borderId="39" xfId="0" applyFont="1" applyBorder="1" applyAlignment="1">
      <alignment horizontal="center" wrapText="1"/>
    </xf>
    <xf numFmtId="0" fontId="12" fillId="0" borderId="39" xfId="0" applyFont="1" applyBorder="1"/>
    <xf numFmtId="0" fontId="91" fillId="0" borderId="0" xfId="0" applyFont="1" applyAlignment="1">
      <alignment horizontal="left" vertical="top" wrapText="1"/>
    </xf>
    <xf numFmtId="0" fontId="84" fillId="0" borderId="28" xfId="0" applyFont="1" applyBorder="1" applyAlignment="1">
      <alignment horizontal="left" vertical="top" wrapText="1"/>
    </xf>
    <xf numFmtId="167" fontId="79" fillId="55" borderId="28" xfId="6" applyNumberFormat="1" applyFont="1" applyFill="1" applyBorder="1" applyAlignment="1">
      <alignment horizontal="right" vertical="center"/>
    </xf>
    <xf numFmtId="0" fontId="84" fillId="0" borderId="28" xfId="0" applyFont="1" applyBorder="1" applyAlignment="1">
      <alignment vertical="center" wrapText="1"/>
    </xf>
    <xf numFmtId="0" fontId="79" fillId="55" borderId="0" xfId="9" applyFont="1" applyFill="1" applyAlignment="1">
      <alignment horizontal="center" vertical="center" wrapText="1"/>
    </xf>
    <xf numFmtId="0" fontId="79" fillId="55" borderId="39" xfId="8" quotePrefix="1" applyFont="1" applyFill="1" applyBorder="1" applyAlignment="1">
      <alignment horizontal="center" vertical="center" wrapText="1"/>
    </xf>
    <xf numFmtId="0" fontId="79" fillId="55" borderId="39" xfId="8" applyFont="1" applyFill="1" applyBorder="1" applyAlignment="1">
      <alignment horizontal="center" vertical="center" wrapText="1"/>
    </xf>
    <xf numFmtId="0" fontId="79" fillId="0" borderId="39" xfId="0" applyFont="1" applyBorder="1" applyAlignment="1">
      <alignment horizontal="left" vertical="top" wrapText="1"/>
    </xf>
    <xf numFmtId="165" fontId="90" fillId="55" borderId="39" xfId="6" applyFont="1" applyFill="1" applyBorder="1" applyAlignment="1">
      <alignment horizontal="right" vertical="center"/>
    </xf>
    <xf numFmtId="0" fontId="79" fillId="0" borderId="39" xfId="454" applyFont="1" applyBorder="1">
      <alignment horizontal="left" vertical="top" wrapText="1"/>
    </xf>
    <xf numFmtId="0" fontId="13" fillId="0" borderId="39" xfId="0" applyFont="1" applyBorder="1" applyAlignment="1">
      <alignment horizontal="center" vertical="top" wrapText="1"/>
    </xf>
    <xf numFmtId="0" fontId="13" fillId="55" borderId="39" xfId="8" applyFont="1" applyFill="1" applyBorder="1" applyAlignment="1">
      <alignment horizontal="center" vertical="center" wrapText="1"/>
    </xf>
    <xf numFmtId="0" fontId="94" fillId="0" borderId="39" xfId="0" applyFont="1" applyBorder="1" applyAlignment="1">
      <alignment horizontal="left" vertical="top" wrapText="1"/>
    </xf>
    <xf numFmtId="0" fontId="13" fillId="0" borderId="39" xfId="0" applyFont="1" applyBorder="1" applyAlignment="1">
      <alignment horizontal="center" vertical="top"/>
    </xf>
    <xf numFmtId="0" fontId="12" fillId="55" borderId="0" xfId="356" applyFont="1" applyFill="1" applyAlignment="1">
      <alignment horizontal="right" vertical="top" wrapText="1"/>
    </xf>
    <xf numFmtId="0" fontId="12" fillId="55" borderId="0" xfId="356" applyFont="1" applyFill="1" applyAlignment="1">
      <alignment vertical="top" wrapText="1"/>
    </xf>
    <xf numFmtId="165" fontId="79" fillId="55" borderId="39" xfId="6" applyFont="1" applyFill="1" applyBorder="1" applyAlignment="1">
      <alignment horizontal="right" vertical="center"/>
    </xf>
    <xf numFmtId="0" fontId="78" fillId="0" borderId="0" xfId="0" applyFont="1"/>
    <xf numFmtId="0" fontId="78" fillId="0" borderId="0" xfId="0" applyFont="1" applyAlignment="1">
      <alignment horizontal="right"/>
    </xf>
    <xf numFmtId="0" fontId="84" fillId="55" borderId="28" xfId="0" applyFont="1" applyFill="1" applyBorder="1" applyAlignment="1">
      <alignment vertical="top" wrapText="1"/>
    </xf>
    <xf numFmtId="0" fontId="78" fillId="0" borderId="28" xfId="0" applyFont="1" applyBorder="1"/>
    <xf numFmtId="0" fontId="95" fillId="0" borderId="28" xfId="0" applyFont="1" applyBorder="1" applyAlignment="1">
      <alignment horizontal="left" vertical="top" wrapText="1"/>
    </xf>
    <xf numFmtId="0" fontId="95" fillId="0" borderId="0" xfId="0" applyFont="1" applyAlignment="1">
      <alignment horizontal="left" vertical="top" wrapText="1"/>
    </xf>
    <xf numFmtId="0" fontId="12" fillId="55" borderId="0" xfId="0" applyFont="1" applyFill="1" applyAlignment="1">
      <alignment horizontal="left" vertical="center" wrapText="1"/>
    </xf>
    <xf numFmtId="166" fontId="12" fillId="55" borderId="0" xfId="0" applyNumberFormat="1" applyFont="1" applyFill="1" applyAlignment="1">
      <alignment horizontal="right" vertical="center" wrapText="1"/>
    </xf>
    <xf numFmtId="0" fontId="96" fillId="0" borderId="0" xfId="0" applyFont="1"/>
    <xf numFmtId="0" fontId="77" fillId="55" borderId="28" xfId="0" applyFont="1" applyFill="1" applyBorder="1" applyAlignment="1">
      <alignment horizontal="left" vertical="center" wrapText="1"/>
    </xf>
    <xf numFmtId="0" fontId="77" fillId="0" borderId="28" xfId="0" applyFont="1" applyBorder="1" applyAlignment="1">
      <alignment horizontal="left" vertical="center" wrapText="1"/>
    </xf>
    <xf numFmtId="0" fontId="97" fillId="0" borderId="0" xfId="0" applyFont="1"/>
    <xf numFmtId="165" fontId="79" fillId="55" borderId="28" xfId="6" applyFont="1" applyFill="1" applyBorder="1" applyAlignment="1">
      <alignment horizontal="right" vertical="center"/>
    </xf>
    <xf numFmtId="0" fontId="79" fillId="55" borderId="28" xfId="0" applyFont="1" applyFill="1" applyBorder="1" applyAlignment="1">
      <alignment horizontal="center" vertical="center" wrapText="1"/>
    </xf>
    <xf numFmtId="167" fontId="79" fillId="55" borderId="28" xfId="7" applyNumberFormat="1" applyFont="1" applyFill="1" applyBorder="1" applyAlignment="1">
      <alignment horizontal="right" vertical="center" wrapText="1"/>
    </xf>
    <xf numFmtId="0" fontId="79" fillId="55" borderId="1" xfId="9" applyFont="1" applyFill="1" applyBorder="1" applyAlignment="1">
      <alignment horizontal="center" vertical="center" wrapText="1"/>
    </xf>
    <xf numFmtId="0" fontId="81" fillId="55" borderId="1" xfId="9" applyFont="1" applyFill="1" applyBorder="1" applyAlignment="1">
      <alignment horizontal="center" vertical="center" wrapText="1"/>
    </xf>
    <xf numFmtId="0" fontId="81" fillId="55" borderId="28" xfId="9" applyFont="1" applyFill="1" applyBorder="1" applyAlignment="1">
      <alignment horizontal="center" vertical="center" wrapText="1"/>
    </xf>
    <xf numFmtId="0" fontId="12" fillId="55" borderId="31" xfId="8" applyFont="1" applyFill="1" applyBorder="1" applyAlignment="1">
      <alignment horizontal="center" vertical="center" wrapText="1"/>
    </xf>
    <xf numFmtId="0" fontId="12" fillId="0" borderId="0" xfId="8" applyFont="1" applyAlignment="1">
      <alignment vertical="center" wrapText="1"/>
    </xf>
    <xf numFmtId="0" fontId="12" fillId="0" borderId="0" xfId="8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vertical="center" wrapText="1"/>
    </xf>
    <xf numFmtId="0" fontId="79" fillId="0" borderId="0" xfId="67" applyFont="1" applyAlignment="1">
      <alignment horizontal="center" vertical="center" wrapText="1"/>
    </xf>
    <xf numFmtId="0" fontId="79" fillId="0" borderId="0" xfId="67" applyFont="1" applyAlignment="1">
      <alignment horizontal="left" vertical="center" wrapText="1"/>
    </xf>
    <xf numFmtId="167" fontId="79" fillId="0" borderId="0" xfId="7" applyNumberFormat="1" applyFont="1" applyFill="1" applyBorder="1" applyAlignment="1">
      <alignment horizontal="right" vertical="center" wrapText="1"/>
    </xf>
    <xf numFmtId="0" fontId="79" fillId="55" borderId="49" xfId="8" applyFont="1" applyFill="1" applyBorder="1" applyAlignment="1">
      <alignment horizontal="center" vertical="center" wrapText="1"/>
    </xf>
    <xf numFmtId="167" fontId="79" fillId="55" borderId="49" xfId="7" applyNumberFormat="1" applyFont="1" applyFill="1" applyBorder="1" applyAlignment="1">
      <alignment horizontal="right" vertical="center" wrapText="1"/>
    </xf>
    <xf numFmtId="165" fontId="79" fillId="55" borderId="49" xfId="6" applyFont="1" applyFill="1" applyBorder="1" applyAlignment="1">
      <alignment horizontal="right" vertical="center"/>
    </xf>
    <xf numFmtId="0" fontId="12" fillId="55" borderId="28" xfId="8" applyFont="1" applyFill="1" applyBorder="1" applyAlignment="1">
      <alignment horizontal="left" vertical="top" wrapText="1" indent="2"/>
    </xf>
    <xf numFmtId="171" fontId="12" fillId="0" borderId="28" xfId="0" applyNumberFormat="1" applyFont="1" applyBorder="1" applyAlignment="1">
      <alignment horizontal="center" vertical="center" wrapText="1"/>
    </xf>
    <xf numFmtId="49" fontId="79" fillId="0" borderId="28" xfId="0" applyNumberFormat="1" applyFont="1" applyBorder="1" applyAlignment="1">
      <alignment horizontal="center" vertical="center" textRotation="90" wrapText="1"/>
    </xf>
    <xf numFmtId="0" fontId="79" fillId="0" borderId="28" xfId="0" applyFont="1" applyBorder="1" applyAlignment="1">
      <alignment horizontal="center" vertical="center" wrapText="1"/>
    </xf>
    <xf numFmtId="167" fontId="79" fillId="0" borderId="28" xfId="7" applyNumberFormat="1" applyFont="1" applyFill="1" applyBorder="1" applyAlignment="1">
      <alignment horizontal="right" vertical="center" wrapText="1"/>
    </xf>
    <xf numFmtId="0" fontId="12" fillId="0" borderId="29" xfId="0" applyFont="1" applyBorder="1"/>
    <xf numFmtId="0" fontId="12" fillId="55" borderId="30" xfId="8" applyFont="1" applyFill="1" applyBorder="1" applyAlignment="1">
      <alignment horizontal="left" vertical="center" wrapText="1"/>
    </xf>
    <xf numFmtId="0" fontId="12" fillId="55" borderId="29" xfId="0" applyFont="1" applyFill="1" applyBorder="1"/>
    <xf numFmtId="0" fontId="12" fillId="55" borderId="30" xfId="454" applyFont="1" applyFill="1" applyBorder="1">
      <alignment horizontal="left" vertical="top" wrapText="1"/>
    </xf>
    <xf numFmtId="0" fontId="77" fillId="55" borderId="30" xfId="454" applyFont="1" applyFill="1" applyBorder="1">
      <alignment horizontal="left" vertical="top" wrapText="1"/>
    </xf>
    <xf numFmtId="0" fontId="78" fillId="0" borderId="49" xfId="0" applyFont="1" applyBorder="1" applyAlignment="1">
      <alignment vertical="top" wrapText="1"/>
    </xf>
    <xf numFmtId="0" fontId="84" fillId="0" borderId="31" xfId="0" applyFont="1" applyBorder="1" applyAlignment="1">
      <alignment vertical="top" wrapText="1"/>
    </xf>
    <xf numFmtId="0" fontId="84" fillId="0" borderId="49" xfId="0" applyFont="1" applyBorder="1" applyAlignment="1">
      <alignment vertical="top" wrapText="1"/>
    </xf>
    <xf numFmtId="49" fontId="12" fillId="57" borderId="39" xfId="0" applyNumberFormat="1" applyFont="1" applyFill="1" applyBorder="1" applyAlignment="1">
      <alignment vertical="top" wrapText="1"/>
    </xf>
    <xf numFmtId="0" fontId="12" fillId="57" borderId="39" xfId="0" applyFont="1" applyFill="1" applyBorder="1" applyAlignment="1">
      <alignment vertical="top" wrapText="1"/>
    </xf>
    <xf numFmtId="49" fontId="79" fillId="0" borderId="28" xfId="9" applyNumberFormat="1" applyFont="1" applyBorder="1" applyAlignment="1">
      <alignment horizontal="center" vertical="center" textRotation="90" wrapText="1"/>
    </xf>
    <xf numFmtId="0" fontId="79" fillId="0" borderId="28" xfId="9" applyFont="1" applyBorder="1" applyAlignment="1">
      <alignment horizontal="center" vertical="center" wrapText="1"/>
    </xf>
    <xf numFmtId="173" fontId="79" fillId="0" borderId="28" xfId="9" applyNumberFormat="1" applyFont="1" applyBorder="1" applyAlignment="1">
      <alignment horizontal="center" vertical="center" wrapText="1"/>
    </xf>
    <xf numFmtId="0" fontId="79" fillId="0" borderId="0" xfId="9" applyFont="1" applyAlignment="1">
      <alignment horizontal="center" vertical="center" wrapText="1"/>
    </xf>
    <xf numFmtId="0" fontId="86" fillId="0" borderId="39" xfId="0" applyFont="1" applyBorder="1" applyAlignment="1">
      <alignment horizontal="left" vertical="top" wrapText="1"/>
    </xf>
    <xf numFmtId="0" fontId="98" fillId="0" borderId="0" xfId="0" applyFont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2" fillId="55" borderId="28" xfId="0" applyFont="1" applyFill="1" applyBorder="1"/>
    <xf numFmtId="49" fontId="79" fillId="55" borderId="28" xfId="8" quotePrefix="1" applyNumberFormat="1" applyFont="1" applyFill="1" applyBorder="1" applyAlignment="1">
      <alignment horizontal="center" vertical="center" wrapText="1"/>
    </xf>
    <xf numFmtId="49" fontId="79" fillId="55" borderId="39" xfId="8" quotePrefix="1" applyNumberFormat="1" applyFont="1" applyFill="1" applyBorder="1" applyAlignment="1">
      <alignment horizontal="center" vertical="center" wrapText="1"/>
    </xf>
    <xf numFmtId="49" fontId="12" fillId="0" borderId="49" xfId="0" quotePrefix="1" applyNumberFormat="1" applyFont="1" applyBorder="1" applyAlignment="1">
      <alignment horizontal="left" vertical="center" wrapText="1"/>
    </xf>
    <xf numFmtId="0" fontId="96" fillId="0" borderId="28" xfId="0" applyFont="1" applyBorder="1" applyAlignment="1">
      <alignment vertical="center" wrapText="1"/>
    </xf>
    <xf numFmtId="0" fontId="12" fillId="55" borderId="0" xfId="9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55" borderId="0" xfId="8" applyFont="1" applyFill="1" applyAlignment="1">
      <alignment horizontal="right" vertical="center" wrapText="1"/>
    </xf>
    <xf numFmtId="0" fontId="84" fillId="55" borderId="49" xfId="0" applyFont="1" applyFill="1" applyBorder="1" applyAlignment="1">
      <alignment horizontal="left" vertical="top" wrapText="1"/>
    </xf>
    <xf numFmtId="0" fontId="79" fillId="55" borderId="49" xfId="0" applyFont="1" applyFill="1" applyBorder="1" applyAlignment="1">
      <alignment horizontal="left" vertical="center" wrapText="1"/>
    </xf>
    <xf numFmtId="166" fontId="99" fillId="55" borderId="49" xfId="0" applyNumberFormat="1" applyFont="1" applyFill="1" applyBorder="1" applyAlignment="1">
      <alignment horizontal="center" vertical="center" wrapText="1"/>
    </xf>
    <xf numFmtId="0" fontId="12" fillId="55" borderId="49" xfId="0" applyFont="1" applyFill="1" applyBorder="1" applyAlignment="1">
      <alignment vertical="top" wrapText="1"/>
    </xf>
    <xf numFmtId="0" fontId="78" fillId="55" borderId="49" xfId="0" applyFont="1" applyFill="1" applyBorder="1" applyAlignment="1">
      <alignment horizontal="left" vertical="top" wrapText="1"/>
    </xf>
    <xf numFmtId="0" fontId="92" fillId="55" borderId="49" xfId="0" applyFont="1" applyFill="1" applyBorder="1" applyAlignment="1">
      <alignment horizontal="left" vertical="center" wrapText="1"/>
    </xf>
    <xf numFmtId="166" fontId="92" fillId="55" borderId="49" xfId="0" applyNumberFormat="1" applyFont="1" applyFill="1" applyBorder="1" applyAlignment="1">
      <alignment horizontal="center" vertical="center" wrapText="1"/>
    </xf>
    <xf numFmtId="0" fontId="84" fillId="55" borderId="49" xfId="0" applyFont="1" applyFill="1" applyBorder="1" applyAlignment="1">
      <alignment vertical="top" wrapText="1"/>
    </xf>
    <xf numFmtId="0" fontId="78" fillId="55" borderId="49" xfId="0" applyFont="1" applyFill="1" applyBorder="1" applyAlignment="1">
      <alignment vertical="top" wrapText="1"/>
    </xf>
    <xf numFmtId="0" fontId="93" fillId="55" borderId="49" xfId="0" applyFont="1" applyFill="1" applyBorder="1" applyAlignment="1">
      <alignment horizontal="left" vertical="center" wrapText="1"/>
    </xf>
    <xf numFmtId="39" fontId="92" fillId="55" borderId="49" xfId="0" applyNumberFormat="1" applyFont="1" applyFill="1" applyBorder="1" applyAlignment="1">
      <alignment horizontal="center" vertical="center" wrapText="1"/>
    </xf>
    <xf numFmtId="0" fontId="100" fillId="55" borderId="49" xfId="0" applyFont="1" applyFill="1" applyBorder="1" applyAlignment="1">
      <alignment wrapText="1"/>
    </xf>
    <xf numFmtId="166" fontId="100" fillId="55" borderId="49" xfId="0" applyNumberFormat="1" applyFont="1" applyFill="1" applyBorder="1" applyAlignment="1">
      <alignment horizontal="center" vertical="center" wrapText="1"/>
    </xf>
    <xf numFmtId="39" fontId="92" fillId="55" borderId="49" xfId="0" applyNumberFormat="1" applyFont="1" applyFill="1" applyBorder="1" applyAlignment="1">
      <alignment horizontal="center" vertical="center"/>
    </xf>
    <xf numFmtId="39" fontId="78" fillId="55" borderId="49" xfId="7" applyNumberFormat="1" applyFont="1" applyFill="1" applyBorder="1" applyAlignment="1">
      <alignment horizontal="center" vertical="center" wrapText="1"/>
    </xf>
    <xf numFmtId="0" fontId="92" fillId="55" borderId="49" xfId="0" applyFont="1" applyFill="1" applyBorder="1" applyAlignment="1">
      <alignment wrapText="1"/>
    </xf>
    <xf numFmtId="0" fontId="12" fillId="0" borderId="49" xfId="0" applyFont="1" applyBorder="1" applyAlignment="1">
      <alignment horizontal="left" vertical="top" wrapText="1"/>
    </xf>
    <xf numFmtId="0" fontId="78" fillId="0" borderId="7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0" xfId="1" applyFont="1" applyAlignment="1">
      <alignment horizontal="left" vertical="top"/>
    </xf>
    <xf numFmtId="0" fontId="79" fillId="0" borderId="0" xfId="1" applyFont="1" applyAlignment="1">
      <alignment horizontal="center" vertical="top"/>
    </xf>
    <xf numFmtId="166" fontId="12" fillId="0" borderId="0" xfId="1" applyNumberFormat="1" applyFont="1" applyAlignment="1">
      <alignment horizontal="right" vertical="center" wrapText="1"/>
    </xf>
    <xf numFmtId="0" fontId="12" fillId="0" borderId="0" xfId="1" applyFont="1"/>
    <xf numFmtId="0" fontId="79" fillId="0" borderId="7" xfId="0" applyFont="1" applyBorder="1" applyAlignment="1">
      <alignment vertical="top" wrapText="1"/>
    </xf>
    <xf numFmtId="0" fontId="77" fillId="0" borderId="7" xfId="0" applyFont="1" applyBorder="1" applyAlignment="1">
      <alignment horizontal="left" vertical="top" wrapText="1"/>
    </xf>
    <xf numFmtId="0" fontId="77" fillId="0" borderId="4" xfId="0" applyFont="1" applyBorder="1" applyAlignment="1">
      <alignment horizontal="left" vertical="top" wrapText="1"/>
    </xf>
    <xf numFmtId="0" fontId="12" fillId="0" borderId="0" xfId="0" applyFont="1" applyAlignment="1">
      <alignment horizontal="justify"/>
    </xf>
    <xf numFmtId="0" fontId="79" fillId="0" borderId="0" xfId="0" applyFont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7" xfId="0" applyFont="1" applyBorder="1" applyAlignment="1">
      <alignment wrapText="1"/>
    </xf>
    <xf numFmtId="0" fontId="12" fillId="0" borderId="3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12" fillId="0" borderId="3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/>
    </xf>
    <xf numFmtId="166" fontId="12" fillId="0" borderId="7" xfId="0" applyNumberFormat="1" applyFont="1" applyBorder="1" applyAlignment="1">
      <alignment horizontal="center" vertical="center" wrapText="1"/>
    </xf>
    <xf numFmtId="0" fontId="12" fillId="0" borderId="0" xfId="356" applyFont="1" applyAlignment="1">
      <alignment horizontal="left" vertical="top" wrapText="1"/>
    </xf>
    <xf numFmtId="0" fontId="77" fillId="0" borderId="0" xfId="356" applyFont="1" applyAlignment="1">
      <alignment horizontal="left" vertical="top" wrapText="1"/>
    </xf>
    <xf numFmtId="166" fontId="77" fillId="0" borderId="7" xfId="0" applyNumberFormat="1" applyFont="1" applyBorder="1" applyAlignment="1">
      <alignment horizontal="center" vertical="center" wrapText="1"/>
    </xf>
    <xf numFmtId="49" fontId="12" fillId="55" borderId="7" xfId="0" applyNumberFormat="1" applyFont="1" applyFill="1" applyBorder="1" applyAlignment="1">
      <alignment horizontal="center" vertical="center" wrapText="1"/>
    </xf>
    <xf numFmtId="0" fontId="79" fillId="55" borderId="7" xfId="0" applyFont="1" applyFill="1" applyBorder="1" applyAlignment="1">
      <alignment horizontal="center" vertical="center"/>
    </xf>
    <xf numFmtId="0" fontId="79" fillId="55" borderId="7" xfId="0" applyFont="1" applyFill="1" applyBorder="1" applyAlignment="1">
      <alignment horizontal="center" vertical="center" wrapText="1"/>
    </xf>
    <xf numFmtId="49" fontId="79" fillId="55" borderId="7" xfId="0" applyNumberFormat="1" applyFont="1" applyFill="1" applyBorder="1" applyAlignment="1">
      <alignment horizontal="center" vertical="center" wrapText="1"/>
    </xf>
    <xf numFmtId="0" fontId="79" fillId="55" borderId="7" xfId="0" applyFont="1" applyFill="1" applyBorder="1" applyAlignment="1">
      <alignment vertical="center" wrapText="1"/>
    </xf>
    <xf numFmtId="0" fontId="79" fillId="0" borderId="7" xfId="454" applyFont="1" applyBorder="1">
      <alignment horizontal="left" vertical="top" wrapText="1"/>
    </xf>
    <xf numFmtId="0" fontId="84" fillId="55" borderId="0" xfId="0" applyFont="1" applyFill="1" applyAlignment="1">
      <alignment vertical="center"/>
    </xf>
    <xf numFmtId="49" fontId="79" fillId="55" borderId="7" xfId="6" applyNumberFormat="1" applyFont="1" applyFill="1" applyBorder="1" applyAlignment="1">
      <alignment horizontal="right" vertical="center"/>
    </xf>
    <xf numFmtId="0" fontId="12" fillId="55" borderId="7" xfId="8" applyFont="1" applyFill="1" applyBorder="1" applyAlignment="1">
      <alignment horizontal="center" vertical="center" wrapText="1"/>
    </xf>
    <xf numFmtId="167" fontId="12" fillId="55" borderId="7" xfId="6" applyNumberFormat="1" applyFont="1" applyFill="1" applyBorder="1" applyAlignment="1">
      <alignment horizontal="right" vertical="center"/>
    </xf>
    <xf numFmtId="0" fontId="79" fillId="55" borderId="7" xfId="8" applyFont="1" applyFill="1" applyBorder="1" applyAlignment="1">
      <alignment horizontal="left" vertical="top" wrapText="1" indent="2"/>
    </xf>
    <xf numFmtId="0" fontId="79" fillId="0" borderId="6" xfId="0" applyFont="1" applyBorder="1" applyAlignment="1">
      <alignment horizontal="center"/>
    </xf>
    <xf numFmtId="0" fontId="79" fillId="55" borderId="6" xfId="0" applyFont="1" applyFill="1" applyBorder="1" applyAlignment="1">
      <alignment horizontal="center" vertical="top"/>
    </xf>
    <xf numFmtId="0" fontId="79" fillId="0" borderId="0" xfId="0" applyFont="1"/>
    <xf numFmtId="0" fontId="79" fillId="55" borderId="7" xfId="9" applyFont="1" applyFill="1" applyBorder="1" applyAlignment="1">
      <alignment horizontal="left" vertical="top" wrapText="1"/>
    </xf>
    <xf numFmtId="171" fontId="79" fillId="0" borderId="6" xfId="0" applyNumberFormat="1" applyFont="1" applyBorder="1" applyAlignment="1">
      <alignment horizontal="center" vertical="center"/>
    </xf>
    <xf numFmtId="167" fontId="12" fillId="55" borderId="2" xfId="6" applyNumberFormat="1" applyFont="1" applyFill="1" applyBorder="1" applyAlignment="1">
      <alignment horizontal="center" vertical="center"/>
    </xf>
    <xf numFmtId="167" fontId="12" fillId="55" borderId="8" xfId="6" applyNumberFormat="1" applyFont="1" applyFill="1" applyBorder="1" applyAlignment="1">
      <alignment horizontal="center" vertical="center"/>
    </xf>
    <xf numFmtId="167" fontId="12" fillId="55" borderId="2" xfId="6" applyNumberFormat="1" applyFont="1" applyFill="1" applyBorder="1" applyAlignment="1">
      <alignment vertical="center"/>
    </xf>
    <xf numFmtId="166" fontId="12" fillId="55" borderId="6" xfId="0" applyNumberFormat="1" applyFont="1" applyFill="1" applyBorder="1" applyAlignment="1">
      <alignment horizontal="center" vertical="center" wrapText="1"/>
    </xf>
    <xf numFmtId="166" fontId="12" fillId="55" borderId="2" xfId="0" applyNumberFormat="1" applyFont="1" applyFill="1" applyBorder="1" applyAlignment="1">
      <alignment horizontal="center" vertical="center" wrapText="1"/>
    </xf>
    <xf numFmtId="0" fontId="12" fillId="55" borderId="0" xfId="924" applyFont="1" applyFill="1" applyAlignment="1">
      <alignment horizontal="right"/>
    </xf>
    <xf numFmtId="0" fontId="12" fillId="55" borderId="0" xfId="924" applyFont="1" applyFill="1"/>
    <xf numFmtId="0" fontId="12" fillId="55" borderId="0" xfId="925" applyFont="1" applyFill="1" applyBorder="1" applyAlignment="1">
      <alignment horizontal="right"/>
    </xf>
    <xf numFmtId="0" fontId="12" fillId="55" borderId="0" xfId="925" applyFont="1" applyFill="1" applyAlignment="1">
      <alignment horizontal="right"/>
    </xf>
    <xf numFmtId="173" fontId="12" fillId="55" borderId="0" xfId="136" applyNumberFormat="1" applyFont="1" applyFill="1" applyBorder="1" applyAlignment="1">
      <alignment horizontal="left" vertical="center"/>
    </xf>
    <xf numFmtId="0" fontId="12" fillId="55" borderId="0" xfId="136" applyNumberFormat="1" applyFont="1" applyFill="1" applyBorder="1" applyAlignment="1">
      <alignment vertical="center" wrapText="1"/>
    </xf>
    <xf numFmtId="0" fontId="12" fillId="55" borderId="0" xfId="136" applyNumberFormat="1" applyFont="1" applyFill="1" applyBorder="1" applyAlignment="1">
      <alignment horizontal="center" vertical="center" wrapText="1"/>
    </xf>
    <xf numFmtId="49" fontId="12" fillId="55" borderId="0" xfId="136" applyNumberFormat="1" applyFont="1" applyFill="1" applyBorder="1" applyAlignment="1">
      <alignment vertical="center" wrapText="1"/>
    </xf>
    <xf numFmtId="173" fontId="12" fillId="55" borderId="0" xfId="136" applyNumberFormat="1" applyFont="1" applyFill="1" applyBorder="1" applyAlignment="1">
      <alignment horizontal="right" vertical="center"/>
    </xf>
    <xf numFmtId="43" fontId="12" fillId="55" borderId="0" xfId="0" applyNumberFormat="1" applyFont="1" applyFill="1" applyBorder="1" applyAlignment="1">
      <alignment horizontal="left" vertical="center"/>
    </xf>
    <xf numFmtId="176" fontId="78" fillId="0" borderId="7" xfId="0" applyNumberFormat="1" applyFont="1" applyBorder="1" applyAlignment="1">
      <alignment horizontal="center" vertical="top" wrapText="1"/>
    </xf>
    <xf numFmtId="167" fontId="12" fillId="55" borderId="7" xfId="926" applyNumberFormat="1" applyFont="1" applyFill="1" applyBorder="1" applyAlignment="1">
      <alignment horizontal="center" vertical="center" wrapText="1"/>
    </xf>
    <xf numFmtId="49" fontId="79" fillId="55" borderId="51" xfId="0" applyNumberFormat="1" applyFont="1" applyFill="1" applyBorder="1" applyAlignment="1">
      <alignment horizontal="left" vertical="center" wrapText="1"/>
    </xf>
    <xf numFmtId="49" fontId="79" fillId="55" borderId="8" xfId="0" applyNumberFormat="1" applyFont="1" applyFill="1" applyBorder="1" applyAlignment="1">
      <alignment horizontal="center" vertical="center" wrapText="1"/>
    </xf>
    <xf numFmtId="43" fontId="79" fillId="55" borderId="8" xfId="0" applyNumberFormat="1" applyFont="1" applyFill="1" applyBorder="1" applyAlignment="1">
      <alignment horizontal="left" vertical="top" wrapText="1"/>
    </xf>
    <xf numFmtId="167" fontId="79" fillId="0" borderId="8" xfId="0" applyNumberFormat="1" applyFont="1" applyFill="1" applyBorder="1" applyAlignment="1">
      <alignment horizontal="right" vertical="center" shrinkToFit="1"/>
    </xf>
    <xf numFmtId="43" fontId="79" fillId="55" borderId="0" xfId="0" applyNumberFormat="1" applyFont="1" applyFill="1" applyBorder="1" applyAlignment="1">
      <alignment horizontal="left" vertical="center"/>
    </xf>
    <xf numFmtId="49" fontId="12" fillId="55" borderId="51" xfId="0" applyNumberFormat="1" applyFont="1" applyFill="1" applyBorder="1" applyAlignment="1">
      <alignment horizontal="left" vertical="center" wrapText="1"/>
    </xf>
    <xf numFmtId="49" fontId="12" fillId="55" borderId="8" xfId="0" applyNumberFormat="1" applyFont="1" applyFill="1" applyBorder="1" applyAlignment="1">
      <alignment horizontal="center" vertical="center" wrapText="1"/>
    </xf>
    <xf numFmtId="43" fontId="12" fillId="55" borderId="8" xfId="0" applyNumberFormat="1" applyFont="1" applyFill="1" applyBorder="1" applyAlignment="1">
      <alignment horizontal="left" vertical="center" wrapText="1"/>
    </xf>
    <xf numFmtId="167" fontId="12" fillId="0" borderId="8" xfId="0" applyNumberFormat="1" applyFont="1" applyFill="1" applyBorder="1" applyAlignment="1">
      <alignment horizontal="right" vertical="center" shrinkToFit="1"/>
    </xf>
    <xf numFmtId="49" fontId="12" fillId="55" borderId="52" xfId="0" applyNumberFormat="1" applyFont="1" applyFill="1" applyBorder="1" applyAlignment="1">
      <alignment horizontal="left" vertical="center" wrapText="1"/>
    </xf>
    <xf numFmtId="43" fontId="12" fillId="55" borderId="7" xfId="0" applyNumberFormat="1" applyFont="1" applyFill="1" applyBorder="1" applyAlignment="1">
      <alignment vertical="center" wrapText="1"/>
    </xf>
    <xf numFmtId="167" fontId="12" fillId="0" borderId="7" xfId="0" applyNumberFormat="1" applyFont="1" applyFill="1" applyBorder="1" applyAlignment="1">
      <alignment horizontal="right" vertical="center" shrinkToFit="1"/>
    </xf>
    <xf numFmtId="43" fontId="12" fillId="55" borderId="7" xfId="0" applyNumberFormat="1" applyFont="1" applyFill="1" applyBorder="1" applyAlignment="1">
      <alignment horizontal="left" vertical="top" wrapText="1"/>
    </xf>
    <xf numFmtId="167" fontId="12" fillId="0" borderId="7" xfId="351" applyNumberFormat="1" applyFont="1" applyFill="1" applyBorder="1" applyAlignment="1">
      <alignment horizontal="right" vertical="center" shrinkToFit="1"/>
    </xf>
    <xf numFmtId="43" fontId="12" fillId="55" borderId="7" xfId="0" applyNumberFormat="1" applyFont="1" applyFill="1" applyBorder="1" applyAlignment="1">
      <alignment horizontal="left" vertical="center" wrapText="1"/>
    </xf>
    <xf numFmtId="0" fontId="13" fillId="0" borderId="7" xfId="8" applyFont="1" applyBorder="1" applyAlignment="1">
      <alignment horizontal="left" vertical="top" wrapText="1"/>
    </xf>
    <xf numFmtId="167" fontId="12" fillId="0" borderId="7" xfId="6" applyNumberFormat="1" applyFont="1" applyFill="1" applyBorder="1" applyAlignment="1">
      <alignment horizontal="right" vertical="top"/>
    </xf>
    <xf numFmtId="0" fontId="13" fillId="0" borderId="7" xfId="8" applyFont="1" applyBorder="1">
      <alignment horizontal="left" vertical="top" wrapText="1"/>
    </xf>
    <xf numFmtId="167" fontId="78" fillId="0" borderId="7" xfId="0" applyNumberFormat="1" applyFont="1" applyFill="1" applyBorder="1" applyAlignment="1">
      <alignment horizontal="right" vertical="top" wrapText="1"/>
    </xf>
    <xf numFmtId="0" fontId="12" fillId="0" borderId="7" xfId="8" applyFont="1" applyBorder="1" applyAlignment="1">
      <alignment horizontal="left" vertical="top" wrapText="1"/>
    </xf>
    <xf numFmtId="167" fontId="12" fillId="0" borderId="7" xfId="927" applyNumberFormat="1" applyFont="1" applyFill="1" applyBorder="1" applyAlignment="1">
      <alignment horizontal="right" vertical="top"/>
    </xf>
    <xf numFmtId="49" fontId="12" fillId="55" borderId="53" xfId="0" applyNumberFormat="1" applyFont="1" applyFill="1" applyBorder="1" applyAlignment="1">
      <alignment horizontal="left" vertical="center" wrapText="1"/>
    </xf>
    <xf numFmtId="0" fontId="13" fillId="0" borderId="39" xfId="8" applyFont="1" applyBorder="1">
      <alignment horizontal="left" vertical="top" wrapText="1"/>
    </xf>
    <xf numFmtId="0" fontId="13" fillId="0" borderId="39" xfId="8" applyFont="1" applyBorder="1" applyAlignment="1">
      <alignment horizontal="left" vertical="top" wrapText="1"/>
    </xf>
    <xf numFmtId="167" fontId="12" fillId="0" borderId="39" xfId="6" applyNumberFormat="1" applyFont="1" applyFill="1" applyBorder="1" applyAlignment="1">
      <alignment horizontal="right" vertical="top"/>
    </xf>
    <xf numFmtId="167" fontId="12" fillId="0" borderId="39" xfId="6" applyNumberFormat="1" applyFont="1" applyFill="1" applyBorder="1" applyAlignment="1">
      <alignment horizontal="right" vertical="center"/>
    </xf>
    <xf numFmtId="49" fontId="12" fillId="55" borderId="7" xfId="0" applyNumberFormat="1" applyFont="1" applyFill="1" applyBorder="1" applyAlignment="1">
      <alignment horizontal="left" vertical="center" wrapText="1"/>
    </xf>
    <xf numFmtId="167" fontId="12" fillId="0" borderId="7" xfId="7" applyNumberFormat="1" applyFont="1" applyFill="1" applyBorder="1" applyAlignment="1">
      <alignment horizontal="right" vertical="top"/>
    </xf>
    <xf numFmtId="167" fontId="78" fillId="0" borderId="7" xfId="0" applyNumberFormat="1" applyFont="1" applyFill="1" applyBorder="1" applyAlignment="1">
      <alignment horizontal="right" vertical="center" wrapText="1"/>
    </xf>
    <xf numFmtId="0" fontId="12" fillId="55" borderId="7" xfId="136" applyNumberFormat="1" applyFont="1" applyFill="1" applyBorder="1" applyAlignment="1">
      <alignment horizontal="left" vertical="center"/>
    </xf>
    <xf numFmtId="173" fontId="12" fillId="55" borderId="7" xfId="136" applyNumberFormat="1" applyFont="1" applyFill="1" applyBorder="1" applyAlignment="1">
      <alignment horizontal="right" vertical="center"/>
    </xf>
    <xf numFmtId="0" fontId="12" fillId="55" borderId="0" xfId="136" applyNumberFormat="1" applyFont="1" applyFill="1" applyBorder="1" applyAlignment="1">
      <alignment horizontal="left" vertical="center"/>
    </xf>
    <xf numFmtId="0" fontId="12" fillId="55" borderId="0" xfId="136" applyNumberFormat="1" applyFont="1" applyFill="1" applyBorder="1" applyAlignment="1">
      <alignment horizontal="center" vertical="center"/>
    </xf>
    <xf numFmtId="49" fontId="12" fillId="55" borderId="0" xfId="136" applyNumberFormat="1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wrapText="1"/>
    </xf>
    <xf numFmtId="0" fontId="12" fillId="55" borderId="0" xfId="0" applyFont="1" applyFill="1" applyBorder="1" applyAlignment="1">
      <alignment horizontal="center" vertical="center" wrapText="1"/>
    </xf>
    <xf numFmtId="165" fontId="12" fillId="55" borderId="0" xfId="6" applyFont="1" applyFill="1" applyBorder="1" applyAlignment="1">
      <alignment horizontal="center" vertical="center"/>
    </xf>
    <xf numFmtId="172" fontId="12" fillId="55" borderId="0" xfId="6" applyNumberFormat="1" applyFont="1" applyFill="1" applyBorder="1" applyAlignment="1">
      <alignment horizontal="center" vertical="center"/>
    </xf>
    <xf numFmtId="166" fontId="12" fillId="55" borderId="0" xfId="0" applyNumberFormat="1" applyFont="1" applyFill="1" applyBorder="1" applyAlignment="1">
      <alignment horizontal="center" vertical="center" wrapText="1"/>
    </xf>
    <xf numFmtId="0" fontId="77" fillId="55" borderId="28" xfId="454" applyFont="1" applyFill="1" applyBorder="1" applyAlignment="1">
      <alignment vertical="top" wrapText="1"/>
    </xf>
    <xf numFmtId="0" fontId="96" fillId="0" borderId="28" xfId="0" applyFont="1" applyBorder="1" applyAlignment="1">
      <alignment horizontal="left" vertical="top" wrapText="1"/>
    </xf>
    <xf numFmtId="0" fontId="77" fillId="0" borderId="28" xfId="0" applyFont="1" applyBorder="1" applyAlignment="1">
      <alignment horizontal="left" vertical="top" wrapText="1"/>
    </xf>
    <xf numFmtId="0" fontId="79" fillId="55" borderId="49" xfId="0" applyFont="1" applyFill="1" applyBorder="1" applyAlignment="1">
      <alignment horizontal="center" vertical="top" wrapText="1"/>
    </xf>
    <xf numFmtId="0" fontId="84" fillId="55" borderId="49" xfId="0" applyFont="1" applyFill="1" applyBorder="1" applyAlignment="1">
      <alignment horizontal="center" vertical="top" wrapText="1"/>
    </xf>
    <xf numFmtId="0" fontId="12" fillId="55" borderId="49" xfId="0" applyFont="1" applyFill="1" applyBorder="1" applyAlignment="1">
      <alignment horizontal="center" vertical="top" wrapText="1"/>
    </xf>
    <xf numFmtId="0" fontId="78" fillId="55" borderId="49" xfId="0" applyFont="1" applyFill="1" applyBorder="1" applyAlignment="1">
      <alignment horizontal="center" vertical="top" wrapText="1"/>
    </xf>
    <xf numFmtId="171" fontId="79" fillId="0" borderId="0" xfId="0" applyNumberFormat="1" applyFont="1"/>
    <xf numFmtId="166" fontId="12" fillId="0" borderId="39" xfId="7" applyNumberFormat="1" applyFont="1" applyBorder="1" applyAlignment="1">
      <alignment horizontal="right" vertical="center" wrapText="1"/>
    </xf>
    <xf numFmtId="167" fontId="12" fillId="0" borderId="39" xfId="7" applyNumberFormat="1" applyFont="1" applyBorder="1" applyAlignment="1">
      <alignment horizontal="right" wrapText="1"/>
    </xf>
    <xf numFmtId="167" fontId="12" fillId="55" borderId="39" xfId="0" applyNumberFormat="1" applyFont="1" applyFill="1" applyBorder="1" applyAlignment="1">
      <alignment horizontal="right" vertical="center" wrapText="1"/>
    </xf>
    <xf numFmtId="0" fontId="78" fillId="0" borderId="28" xfId="0" applyFont="1" applyBorder="1" applyAlignment="1">
      <alignment horizontal="right" vertical="center" wrapText="1"/>
    </xf>
    <xf numFmtId="166" fontId="79" fillId="0" borderId="39" xfId="7" applyNumberFormat="1" applyFont="1" applyBorder="1" applyAlignment="1">
      <alignment horizontal="right" vertical="center" wrapText="1"/>
    </xf>
    <xf numFmtId="174" fontId="12" fillId="0" borderId="39" xfId="7" applyNumberFormat="1" applyFont="1" applyBorder="1" applyAlignment="1">
      <alignment horizontal="right" vertical="center" wrapText="1"/>
    </xf>
    <xf numFmtId="166" fontId="12" fillId="55" borderId="39" xfId="0" applyNumberFormat="1" applyFont="1" applyFill="1" applyBorder="1" applyAlignment="1">
      <alignment horizontal="right" vertical="center" wrapText="1"/>
    </xf>
    <xf numFmtId="175" fontId="79" fillId="55" borderId="7" xfId="6" applyNumberFormat="1" applyFont="1" applyFill="1" applyBorder="1" applyAlignment="1">
      <alignment horizontal="right" vertical="center"/>
    </xf>
    <xf numFmtId="166" fontId="99" fillId="55" borderId="49" xfId="0" applyNumberFormat="1" applyFont="1" applyFill="1" applyBorder="1" applyAlignment="1">
      <alignment horizontal="right" vertical="center" wrapText="1"/>
    </xf>
    <xf numFmtId="166" fontId="92" fillId="55" borderId="49" xfId="0" applyNumberFormat="1" applyFont="1" applyFill="1" applyBorder="1" applyAlignment="1">
      <alignment horizontal="right" vertical="center" wrapText="1"/>
    </xf>
    <xf numFmtId="39" fontId="92" fillId="55" borderId="49" xfId="0" applyNumberFormat="1" applyFont="1" applyFill="1" applyBorder="1" applyAlignment="1">
      <alignment horizontal="right" vertical="center" wrapText="1"/>
    </xf>
    <xf numFmtId="166" fontId="100" fillId="55" borderId="49" xfId="0" applyNumberFormat="1" applyFont="1" applyFill="1" applyBorder="1" applyAlignment="1">
      <alignment horizontal="right" vertical="center" wrapText="1"/>
    </xf>
    <xf numFmtId="39" fontId="92" fillId="55" borderId="49" xfId="0" applyNumberFormat="1" applyFont="1" applyFill="1" applyBorder="1" applyAlignment="1">
      <alignment horizontal="right" vertical="center"/>
    </xf>
    <xf numFmtId="39" fontId="78" fillId="55" borderId="49" xfId="7" applyNumberFormat="1" applyFont="1" applyFill="1" applyBorder="1" applyAlignment="1">
      <alignment horizontal="right" vertical="center" wrapText="1"/>
    </xf>
    <xf numFmtId="175" fontId="12" fillId="55" borderId="7" xfId="6" applyNumberFormat="1" applyFont="1" applyFill="1" applyBorder="1" applyAlignment="1">
      <alignment horizontal="right" vertical="center"/>
    </xf>
    <xf numFmtId="175" fontId="84" fillId="0" borderId="28" xfId="7" applyNumberFormat="1" applyFont="1" applyBorder="1" applyAlignment="1">
      <alignment horizontal="right" vertical="center" wrapText="1"/>
    </xf>
    <xf numFmtId="175" fontId="84" fillId="0" borderId="28" xfId="7" applyNumberFormat="1" applyFont="1" applyBorder="1" applyAlignment="1">
      <alignment horizontal="center" vertical="center" wrapText="1"/>
    </xf>
    <xf numFmtId="175" fontId="79" fillId="55" borderId="28" xfId="6" applyNumberFormat="1" applyFont="1" applyFill="1" applyBorder="1" applyAlignment="1">
      <alignment horizontal="center" vertical="center"/>
    </xf>
    <xf numFmtId="167" fontId="79" fillId="55" borderId="28" xfId="6" applyNumberFormat="1" applyFont="1" applyFill="1" applyBorder="1" applyAlignment="1">
      <alignment horizontal="center" vertical="center"/>
    </xf>
    <xf numFmtId="0" fontId="84" fillId="0" borderId="0" xfId="0" applyFont="1"/>
    <xf numFmtId="167" fontId="12" fillId="0" borderId="39" xfId="7" applyNumberFormat="1" applyFont="1" applyBorder="1" applyAlignment="1">
      <alignment horizontal="center" vertical="center"/>
    </xf>
    <xf numFmtId="167" fontId="79" fillId="0" borderId="28" xfId="7" applyNumberFormat="1" applyFont="1" applyFill="1" applyBorder="1" applyAlignment="1">
      <alignment vertical="center" wrapText="1"/>
    </xf>
    <xf numFmtId="0" fontId="77" fillId="55" borderId="40" xfId="0" applyFont="1" applyFill="1" applyBorder="1" applyAlignment="1">
      <alignment horizontal="left" vertical="center" wrapText="1"/>
    </xf>
    <xf numFmtId="0" fontId="78" fillId="0" borderId="28" xfId="0" applyFont="1" applyBorder="1" applyAlignment="1">
      <alignment horizontal="right"/>
    </xf>
    <xf numFmtId="167" fontId="12" fillId="55" borderId="6" xfId="6" applyNumberFormat="1" applyFont="1" applyFill="1" applyBorder="1" applyAlignment="1">
      <alignment horizontal="center" vertical="center"/>
    </xf>
    <xf numFmtId="167" fontId="12" fillId="55" borderId="2" xfId="6" applyNumberFormat="1" applyFont="1" applyFill="1" applyBorder="1" applyAlignment="1">
      <alignment horizontal="center" vertical="center"/>
    </xf>
    <xf numFmtId="167" fontId="12" fillId="55" borderId="8" xfId="6" applyNumberFormat="1" applyFont="1" applyFill="1" applyBorder="1" applyAlignment="1">
      <alignment horizontal="center" vertical="center"/>
    </xf>
    <xf numFmtId="166" fontId="12" fillId="0" borderId="6" xfId="0" applyNumberFormat="1" applyFont="1" applyBorder="1" applyAlignment="1">
      <alignment horizontal="center" vertical="center"/>
    </xf>
    <xf numFmtId="166" fontId="12" fillId="0" borderId="2" xfId="0" applyNumberFormat="1" applyFont="1" applyBorder="1" applyAlignment="1">
      <alignment horizontal="center" vertical="center"/>
    </xf>
    <xf numFmtId="166" fontId="12" fillId="0" borderId="8" xfId="0" applyNumberFormat="1" applyFont="1" applyBorder="1" applyAlignment="1">
      <alignment horizontal="center" vertical="center"/>
    </xf>
    <xf numFmtId="167" fontId="12" fillId="55" borderId="6" xfId="0" applyNumberFormat="1" applyFont="1" applyFill="1" applyBorder="1" applyAlignment="1">
      <alignment horizontal="center" vertical="center" wrapText="1"/>
    </xf>
    <xf numFmtId="167" fontId="12" fillId="55" borderId="2" xfId="0" applyNumberFormat="1" applyFont="1" applyFill="1" applyBorder="1" applyAlignment="1">
      <alignment horizontal="center" vertical="center" wrapText="1"/>
    </xf>
    <xf numFmtId="167" fontId="12" fillId="55" borderId="8" xfId="0" applyNumberFormat="1" applyFont="1" applyFill="1" applyBorder="1" applyAlignment="1">
      <alignment horizontal="center" vertical="center" wrapText="1"/>
    </xf>
    <xf numFmtId="0" fontId="78" fillId="0" borderId="6" xfId="0" applyFont="1" applyBorder="1" applyAlignment="1">
      <alignment horizontal="center" vertical="top" wrapText="1"/>
    </xf>
    <xf numFmtId="0" fontId="78" fillId="0" borderId="2" xfId="0" applyFont="1" applyBorder="1" applyAlignment="1">
      <alignment horizontal="center" vertical="top" wrapText="1"/>
    </xf>
    <xf numFmtId="0" fontId="78" fillId="0" borderId="8" xfId="0" applyFont="1" applyBorder="1" applyAlignment="1">
      <alignment horizontal="center" vertical="top" wrapText="1"/>
    </xf>
    <xf numFmtId="166" fontId="78" fillId="0" borderId="6" xfId="0" applyNumberFormat="1" applyFont="1" applyBorder="1" applyAlignment="1">
      <alignment horizontal="center" vertical="center" wrapText="1"/>
    </xf>
    <xf numFmtId="166" fontId="78" fillId="0" borderId="2" xfId="0" applyNumberFormat="1" applyFont="1" applyBorder="1" applyAlignment="1">
      <alignment horizontal="center" vertical="center" wrapText="1"/>
    </xf>
    <xf numFmtId="166" fontId="78" fillId="0" borderId="8" xfId="0" applyNumberFormat="1" applyFont="1" applyBorder="1" applyAlignment="1">
      <alignment horizontal="center" vertical="center" wrapText="1"/>
    </xf>
    <xf numFmtId="165" fontId="12" fillId="55" borderId="6" xfId="6" applyFont="1" applyFill="1" applyBorder="1" applyAlignment="1">
      <alignment horizontal="center" vertical="center"/>
    </xf>
    <xf numFmtId="165" fontId="12" fillId="55" borderId="2" xfId="6" applyFont="1" applyFill="1" applyBorder="1" applyAlignment="1">
      <alignment horizontal="center" vertical="center"/>
    </xf>
    <xf numFmtId="165" fontId="12" fillId="55" borderId="8" xfId="6" applyFont="1" applyFill="1" applyBorder="1" applyAlignment="1">
      <alignment horizontal="center" vertical="center"/>
    </xf>
    <xf numFmtId="0" fontId="78" fillId="0" borderId="50" xfId="0" applyFont="1" applyBorder="1" applyAlignment="1">
      <alignment horizontal="center" vertical="top" wrapText="1"/>
    </xf>
    <xf numFmtId="166" fontId="78" fillId="0" borderId="50" xfId="0" applyNumberFormat="1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/>
    </xf>
    <xf numFmtId="0" fontId="12" fillId="55" borderId="39" xfId="0" applyFont="1" applyFill="1" applyBorder="1" applyAlignment="1">
      <alignment horizontal="center" vertical="top"/>
    </xf>
    <xf numFmtId="0" fontId="78" fillId="0" borderId="0" xfId="0" applyFont="1" applyAlignment="1">
      <alignment horizontal="right"/>
    </xf>
    <xf numFmtId="0" fontId="79" fillId="0" borderId="0" xfId="0" applyFont="1" applyAlignment="1">
      <alignment horizontal="center" vertical="center" wrapText="1"/>
    </xf>
    <xf numFmtId="0" fontId="78" fillId="0" borderId="3" xfId="0" applyFont="1" applyBorder="1" applyAlignment="1">
      <alignment horizontal="center" vertical="top" wrapText="1"/>
    </xf>
    <xf numFmtId="0" fontId="78" fillId="0" borderId="36" xfId="0" applyFont="1" applyBorder="1" applyAlignment="1">
      <alignment horizontal="center" vertical="top" wrapText="1"/>
    </xf>
    <xf numFmtId="0" fontId="78" fillId="0" borderId="28" xfId="0" applyFont="1" applyBorder="1" applyAlignment="1">
      <alignment horizontal="center" vertical="center" wrapText="1"/>
    </xf>
    <xf numFmtId="0" fontId="78" fillId="0" borderId="31" xfId="0" applyFont="1" applyBorder="1" applyAlignment="1">
      <alignment horizontal="center" vertical="center" wrapText="1"/>
    </xf>
    <xf numFmtId="0" fontId="78" fillId="0" borderId="30" xfId="0" applyFont="1" applyBorder="1" applyAlignment="1">
      <alignment horizontal="center" vertical="center" wrapText="1"/>
    </xf>
    <xf numFmtId="0" fontId="78" fillId="0" borderId="28" xfId="0" applyFont="1" applyBorder="1" applyAlignment="1">
      <alignment horizontal="center" vertical="top" wrapText="1"/>
    </xf>
    <xf numFmtId="0" fontId="78" fillId="0" borderId="37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84" fillId="0" borderId="0" xfId="0" applyFont="1" applyAlignment="1">
      <alignment horizontal="center" wrapText="1"/>
    </xf>
    <xf numFmtId="0" fontId="12" fillId="55" borderId="31" xfId="8" applyFont="1" applyFill="1" applyBorder="1" applyAlignment="1">
      <alignment horizontal="center" vertical="center" wrapText="1"/>
    </xf>
    <xf numFmtId="0" fontId="12" fillId="55" borderId="29" xfId="8" applyFont="1" applyFill="1" applyBorder="1" applyAlignment="1">
      <alignment horizontal="center" vertical="center" wrapText="1"/>
    </xf>
    <xf numFmtId="0" fontId="12" fillId="55" borderId="30" xfId="8" applyFont="1" applyFill="1" applyBorder="1" applyAlignment="1">
      <alignment horizontal="center" vertical="center" wrapText="1"/>
    </xf>
    <xf numFmtId="0" fontId="12" fillId="55" borderId="6" xfId="8" applyFont="1" applyFill="1" applyBorder="1" applyAlignment="1">
      <alignment horizontal="center" vertical="center" wrapText="1"/>
    </xf>
    <xf numFmtId="0" fontId="12" fillId="55" borderId="8" xfId="8" applyFont="1" applyFill="1" applyBorder="1" applyAlignment="1">
      <alignment horizontal="center" vertical="center" wrapText="1"/>
    </xf>
    <xf numFmtId="0" fontId="12" fillId="55" borderId="9" xfId="8" applyFont="1" applyFill="1" applyBorder="1" applyAlignment="1">
      <alignment horizontal="right"/>
    </xf>
    <xf numFmtId="0" fontId="12" fillId="0" borderId="0" xfId="0" applyFont="1" applyAlignment="1">
      <alignment horizontal="center" vertical="center" wrapText="1"/>
    </xf>
    <xf numFmtId="0" fontId="12" fillId="55" borderId="0" xfId="9" applyFont="1" applyFill="1" applyAlignment="1">
      <alignment horizontal="center" wrapText="1"/>
    </xf>
    <xf numFmtId="49" fontId="12" fillId="55" borderId="31" xfId="0" applyNumberFormat="1" applyFont="1" applyFill="1" applyBorder="1" applyAlignment="1">
      <alignment horizontal="center" vertical="center" wrapText="1"/>
    </xf>
    <xf numFmtId="49" fontId="12" fillId="55" borderId="4" xfId="0" applyNumberFormat="1" applyFont="1" applyFill="1" applyBorder="1" applyAlignment="1">
      <alignment horizontal="center" vertical="center" wrapText="1"/>
    </xf>
    <xf numFmtId="0" fontId="12" fillId="55" borderId="6" xfId="0" applyFont="1" applyFill="1" applyBorder="1" applyAlignment="1">
      <alignment horizontal="center" vertical="center" wrapText="1"/>
    </xf>
    <xf numFmtId="0" fontId="12" fillId="55" borderId="8" xfId="0" applyFont="1" applyFill="1" applyBorder="1" applyAlignment="1">
      <alignment horizontal="center" vertical="center" wrapText="1"/>
    </xf>
    <xf numFmtId="171" fontId="12" fillId="55" borderId="6" xfId="0" applyNumberFormat="1" applyFont="1" applyFill="1" applyBorder="1" applyAlignment="1">
      <alignment horizontal="center" vertical="center" wrapText="1"/>
    </xf>
    <xf numFmtId="171" fontId="12" fillId="55" borderId="8" xfId="0" applyNumberFormat="1" applyFont="1" applyFill="1" applyBorder="1" applyAlignment="1">
      <alignment horizontal="center" vertical="center" wrapText="1"/>
    </xf>
    <xf numFmtId="171" fontId="12" fillId="55" borderId="3" xfId="0" applyNumberFormat="1" applyFont="1" applyFill="1" applyBorder="1" applyAlignment="1">
      <alignment horizontal="center" vertical="center" wrapText="1"/>
    </xf>
    <xf numFmtId="171" fontId="12" fillId="55" borderId="5" xfId="0" applyNumberFormat="1" applyFont="1" applyFill="1" applyBorder="1" applyAlignment="1">
      <alignment horizontal="center" vertical="center" wrapText="1"/>
    </xf>
    <xf numFmtId="171" fontId="12" fillId="55" borderId="4" xfId="0" applyNumberFormat="1" applyFont="1" applyFill="1" applyBorder="1" applyAlignment="1">
      <alignment horizontal="center" vertical="center" wrapText="1"/>
    </xf>
    <xf numFmtId="0" fontId="12" fillId="55" borderId="0" xfId="8" applyFont="1" applyFill="1" applyAlignment="1">
      <alignment horizontal="right" vertical="center" wrapText="1"/>
    </xf>
    <xf numFmtId="166" fontId="12" fillId="55" borderId="0" xfId="0" applyNumberFormat="1" applyFont="1" applyFill="1" applyAlignment="1">
      <alignment horizontal="center" vertical="center" wrapText="1"/>
    </xf>
    <xf numFmtId="171" fontId="12" fillId="55" borderId="9" xfId="0" applyNumberFormat="1" applyFont="1" applyFill="1" applyBorder="1" applyAlignment="1">
      <alignment horizontal="right" vertical="center" wrapText="1"/>
    </xf>
    <xf numFmtId="167" fontId="12" fillId="55" borderId="7" xfId="926" applyNumberFormat="1" applyFont="1" applyFill="1" applyBorder="1" applyAlignment="1">
      <alignment horizontal="center" vertical="center" wrapText="1"/>
    </xf>
    <xf numFmtId="167" fontId="12" fillId="55" borderId="3" xfId="926" applyNumberFormat="1" applyFont="1" applyFill="1" applyBorder="1" applyAlignment="1">
      <alignment horizontal="center" vertical="center" wrapText="1"/>
    </xf>
    <xf numFmtId="167" fontId="12" fillId="55" borderId="4" xfId="926" applyNumberFormat="1" applyFont="1" applyFill="1" applyBorder="1" applyAlignment="1">
      <alignment horizontal="center" vertical="center" wrapText="1"/>
    </xf>
    <xf numFmtId="0" fontId="79" fillId="55" borderId="0" xfId="138" applyFont="1" applyFill="1" applyAlignment="1">
      <alignment horizontal="center" vertical="center" wrapText="1"/>
    </xf>
    <xf numFmtId="49" fontId="12" fillId="55" borderId="7" xfId="0" applyNumberFormat="1" applyFont="1" applyFill="1" applyBorder="1" applyAlignment="1">
      <alignment horizontal="center" vertical="center" wrapText="1"/>
    </xf>
    <xf numFmtId="43" fontId="12" fillId="55" borderId="7" xfId="0" applyNumberFormat="1" applyFont="1" applyFill="1" applyBorder="1" applyAlignment="1">
      <alignment horizontal="center" vertical="center" wrapText="1"/>
    </xf>
    <xf numFmtId="167" fontId="12" fillId="55" borderId="3" xfId="136" applyNumberFormat="1" applyFont="1" applyFill="1" applyBorder="1" applyAlignment="1">
      <alignment horizontal="center" vertical="center" wrapText="1"/>
    </xf>
    <xf numFmtId="167" fontId="12" fillId="55" borderId="5" xfId="136" applyNumberFormat="1" applyFont="1" applyFill="1" applyBorder="1" applyAlignment="1">
      <alignment horizontal="center" vertical="center" wrapText="1"/>
    </xf>
    <xf numFmtId="167" fontId="12" fillId="55" borderId="4" xfId="136" applyNumberFormat="1" applyFont="1" applyFill="1" applyBorder="1" applyAlignment="1">
      <alignment horizontal="center" vertical="center" wrapText="1"/>
    </xf>
    <xf numFmtId="167" fontId="12" fillId="55" borderId="7" xfId="0" applyNumberFormat="1" applyFont="1" applyFill="1" applyBorder="1" applyAlignment="1">
      <alignment horizontal="center" vertical="center" wrapText="1"/>
    </xf>
    <xf numFmtId="49" fontId="12" fillId="55" borderId="28" xfId="9" applyNumberFormat="1" applyFont="1" applyFill="1" applyBorder="1" applyAlignment="1">
      <alignment horizontal="center" vertical="center" wrapText="1"/>
    </xf>
    <xf numFmtId="0" fontId="12" fillId="55" borderId="6" xfId="9" applyFont="1" applyFill="1" applyBorder="1" applyAlignment="1">
      <alignment horizontal="center" vertical="center" wrapText="1"/>
    </xf>
    <xf numFmtId="0" fontId="12" fillId="55" borderId="8" xfId="9" applyFont="1" applyFill="1" applyBorder="1" applyAlignment="1">
      <alignment horizontal="center" vertical="center" wrapText="1"/>
    </xf>
    <xf numFmtId="0" fontId="12" fillId="55" borderId="0" xfId="8" applyFont="1" applyFill="1" applyAlignment="1">
      <alignment horizontal="center" vertical="center" wrapText="1"/>
    </xf>
    <xf numFmtId="0" fontId="80" fillId="0" borderId="0" xfId="0" applyFont="1" applyAlignment="1">
      <alignment horizontal="left" wrapText="1"/>
    </xf>
    <xf numFmtId="0" fontId="13" fillId="0" borderId="39" xfId="0" applyFont="1" applyBorder="1" applyAlignment="1">
      <alignment horizontal="center" vertical="top" wrapText="1"/>
    </xf>
    <xf numFmtId="0" fontId="12" fillId="0" borderId="39" xfId="56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166" fontId="6" fillId="55" borderId="0" xfId="0" applyNumberFormat="1" applyFont="1" applyFill="1" applyAlignment="1">
      <alignment horizontal="right" vertical="center" wrapText="1"/>
    </xf>
    <xf numFmtId="166" fontId="6" fillId="0" borderId="0" xfId="1" applyNumberFormat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55" borderId="3" xfId="0" applyFont="1" applyFill="1" applyBorder="1" applyAlignment="1">
      <alignment horizontal="left" vertical="center" wrapText="1"/>
    </xf>
    <xf numFmtId="0" fontId="12" fillId="55" borderId="36" xfId="0" applyFont="1" applyFill="1" applyBorder="1" applyAlignment="1">
      <alignment horizontal="left" vertical="center" wrapText="1"/>
    </xf>
    <xf numFmtId="0" fontId="12" fillId="55" borderId="28" xfId="0" applyFont="1" applyFill="1" applyBorder="1" applyAlignment="1">
      <alignment horizontal="center" vertical="center" wrapText="1"/>
    </xf>
    <xf numFmtId="0" fontId="84" fillId="55" borderId="0" xfId="0" applyFont="1" applyFill="1" applyAlignment="1">
      <alignment horizontal="center" vertical="top" wrapText="1"/>
    </xf>
    <xf numFmtId="0" fontId="84" fillId="55" borderId="0" xfId="0" applyFont="1" applyFill="1" applyAlignment="1">
      <alignment horizontal="center"/>
    </xf>
    <xf numFmtId="0" fontId="79" fillId="55" borderId="0" xfId="0" applyFont="1" applyFill="1" applyAlignment="1">
      <alignment horizontal="center"/>
    </xf>
    <xf numFmtId="0" fontId="77" fillId="55" borderId="40" xfId="0" applyFont="1" applyFill="1" applyBorder="1" applyAlignment="1">
      <alignment horizontal="left" vertical="center" wrapText="1"/>
    </xf>
    <xf numFmtId="0" fontId="77" fillId="55" borderId="36" xfId="0" applyFont="1" applyFill="1" applyBorder="1" applyAlignment="1">
      <alignment horizontal="left" vertical="center" wrapText="1"/>
    </xf>
    <xf numFmtId="0" fontId="78" fillId="0" borderId="0" xfId="0" applyFont="1" applyAlignment="1">
      <alignment horizontal="center"/>
    </xf>
    <xf numFmtId="0" fontId="12" fillId="55" borderId="0" xfId="9" applyFont="1" applyFill="1" applyAlignment="1">
      <alignment horizontal="right" vertical="top" wrapText="1"/>
    </xf>
    <xf numFmtId="0" fontId="12" fillId="55" borderId="0" xfId="9" applyFont="1" applyFill="1" applyAlignment="1">
      <alignment horizontal="center" vertical="top" wrapText="1"/>
    </xf>
    <xf numFmtId="0" fontId="12" fillId="56" borderId="31" xfId="0" applyFont="1" applyFill="1" applyBorder="1" applyAlignment="1">
      <alignment horizontal="center" wrapText="1"/>
    </xf>
    <xf numFmtId="0" fontId="12" fillId="56" borderId="5" xfId="0" applyFont="1" applyFill="1" applyBorder="1" applyAlignment="1">
      <alignment horizontal="center" wrapText="1"/>
    </xf>
    <xf numFmtId="0" fontId="12" fillId="56" borderId="4" xfId="0" applyFont="1" applyFill="1" applyBorder="1" applyAlignment="1">
      <alignment horizontal="center" wrapText="1"/>
    </xf>
    <xf numFmtId="0" fontId="79" fillId="0" borderId="0" xfId="0" applyFont="1" applyAlignment="1">
      <alignment horizontal="center" wrapText="1"/>
    </xf>
    <xf numFmtId="0" fontId="12" fillId="56" borderId="2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2" fillId="55" borderId="31" xfId="0" applyFont="1" applyFill="1" applyBorder="1" applyAlignment="1">
      <alignment horizontal="center" vertical="center" wrapText="1"/>
    </xf>
    <xf numFmtId="0" fontId="12" fillId="55" borderId="5" xfId="0" applyFont="1" applyFill="1" applyBorder="1" applyAlignment="1">
      <alignment horizontal="center" vertical="center" wrapText="1"/>
    </xf>
    <xf numFmtId="0" fontId="12" fillId="55" borderId="4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79" fillId="0" borderId="28" xfId="0" applyFont="1" applyBorder="1" applyAlignment="1">
      <alignment vertical="center" wrapText="1"/>
    </xf>
    <xf numFmtId="0" fontId="12" fillId="0" borderId="39" xfId="454" applyFont="1" applyBorder="1" applyAlignment="1">
      <alignment horizontal="center" vertical="top" wrapText="1"/>
    </xf>
    <xf numFmtId="0" fontId="12" fillId="0" borderId="31" xfId="0" applyFont="1" applyBorder="1" applyAlignment="1">
      <alignment horizontal="left" wrapText="1"/>
    </xf>
    <xf numFmtId="0" fontId="12" fillId="0" borderId="29" xfId="0" applyFont="1" applyBorder="1" applyAlignment="1">
      <alignment horizontal="left" wrapText="1"/>
    </xf>
    <xf numFmtId="0" fontId="12" fillId="0" borderId="30" xfId="0" applyFont="1" applyBorder="1" applyAlignment="1">
      <alignment horizontal="left" wrapText="1"/>
    </xf>
    <xf numFmtId="0" fontId="12" fillId="55" borderId="36" xfId="0" applyFont="1" applyFill="1" applyBorder="1" applyAlignment="1">
      <alignment horizontal="center" vertical="center" wrapText="1"/>
    </xf>
    <xf numFmtId="0" fontId="78" fillId="0" borderId="39" xfId="0" applyFont="1" applyBorder="1"/>
  </cellXfs>
  <cellStyles count="928">
    <cellStyle name="_artabyuje" xfId="140"/>
    <cellStyle name="_artabyuje_3.Havelvacner_N1_12 23.01.2018" xfId="141"/>
    <cellStyle name="20% - Accent1" xfId="437" builtinId="30" customBuiltin="1"/>
    <cellStyle name="20% - Accent1 2" xfId="18"/>
    <cellStyle name="20% - Accent1 2 2" xfId="80"/>
    <cellStyle name="20% - Accent1 2 2 2" xfId="142"/>
    <cellStyle name="20% - Accent1 2 2 2 2" xfId="143"/>
    <cellStyle name="20% - Accent1 2 2 2 2 2" xfId="575"/>
    <cellStyle name="20% - Accent1 2 2 2 3" xfId="144"/>
    <cellStyle name="20% - Accent1 2 2 2 3 2" xfId="576"/>
    <cellStyle name="20% - Accent1 2 2 2 4" xfId="574"/>
    <cellStyle name="20% - Accent1 2 2 3" xfId="145"/>
    <cellStyle name="20% - Accent1 2 2 3 2" xfId="577"/>
    <cellStyle name="20% - Accent1 2 2 4" xfId="146"/>
    <cellStyle name="20% - Accent1 2 2 4 2" xfId="578"/>
    <cellStyle name="20% - Accent1 2 3" xfId="147"/>
    <cellStyle name="20% - Accent1 2 3 2" xfId="148"/>
    <cellStyle name="20% - Accent1 2 3 2 2" xfId="580"/>
    <cellStyle name="20% - Accent1 2 3 3" xfId="149"/>
    <cellStyle name="20% - Accent1 2 3 3 2" xfId="581"/>
    <cellStyle name="20% - Accent1 2 3 4" xfId="579"/>
    <cellStyle name="20% - Accent1 2 4" xfId="150"/>
    <cellStyle name="20% - Accent1 2 4 2" xfId="151"/>
    <cellStyle name="20% - Accent1 2 4 2 2" xfId="583"/>
    <cellStyle name="20% - Accent1 2 4 3" xfId="152"/>
    <cellStyle name="20% - Accent1 2 4 3 2" xfId="584"/>
    <cellStyle name="20% - Accent1 2 4 4" xfId="582"/>
    <cellStyle name="20% - Accent1 2 5" xfId="153"/>
    <cellStyle name="20% - Accent1 2 5 2" xfId="585"/>
    <cellStyle name="20% - Accent1 2 6" xfId="154"/>
    <cellStyle name="20% - Accent1 2 6 2" xfId="586"/>
    <cellStyle name="20% - Accent1 2 7" xfId="460"/>
    <cellStyle name="20% - Accent1 2 7 2" xfId="813"/>
    <cellStyle name="20% - Accent1 2 8" xfId="549"/>
    <cellStyle name="20% - Accent1 2 8 2" xfId="891"/>
    <cellStyle name="20% - Accent1 3" xfId="381"/>
    <cellStyle name="20% - Accent1 3 2" xfId="786"/>
    <cellStyle name="20% - Accent1 4" xfId="523"/>
    <cellStyle name="20% - Accent1 4 2" xfId="865"/>
    <cellStyle name="20% - Accent1 5" xfId="536"/>
    <cellStyle name="20% - Accent1 5 2" xfId="878"/>
    <cellStyle name="20% - Accent1 6" xfId="798"/>
    <cellStyle name="20% - Accent1 7" xfId="912"/>
    <cellStyle name="20% - Accent2" xfId="440" builtinId="34" customBuiltin="1"/>
    <cellStyle name="20% - Accent2 2" xfId="19"/>
    <cellStyle name="20% - Accent2 2 2" xfId="81"/>
    <cellStyle name="20% - Accent2 2 2 2" xfId="155"/>
    <cellStyle name="20% - Accent2 2 2 2 2" xfId="156"/>
    <cellStyle name="20% - Accent2 2 2 2 2 2" xfId="588"/>
    <cellStyle name="20% - Accent2 2 2 2 3" xfId="157"/>
    <cellStyle name="20% - Accent2 2 2 2 3 2" xfId="589"/>
    <cellStyle name="20% - Accent2 2 2 2 4" xfId="587"/>
    <cellStyle name="20% - Accent2 2 2 3" xfId="158"/>
    <cellStyle name="20% - Accent2 2 2 3 2" xfId="590"/>
    <cellStyle name="20% - Accent2 2 2 4" xfId="159"/>
    <cellStyle name="20% - Accent2 2 2 4 2" xfId="591"/>
    <cellStyle name="20% - Accent2 2 3" xfId="160"/>
    <cellStyle name="20% - Accent2 2 3 2" xfId="161"/>
    <cellStyle name="20% - Accent2 2 3 2 2" xfId="593"/>
    <cellStyle name="20% - Accent2 2 3 3" xfId="162"/>
    <cellStyle name="20% - Accent2 2 3 3 2" xfId="594"/>
    <cellStyle name="20% - Accent2 2 3 4" xfId="592"/>
    <cellStyle name="20% - Accent2 2 4" xfId="163"/>
    <cellStyle name="20% - Accent2 2 4 2" xfId="164"/>
    <cellStyle name="20% - Accent2 2 4 2 2" xfId="596"/>
    <cellStyle name="20% - Accent2 2 4 3" xfId="165"/>
    <cellStyle name="20% - Accent2 2 4 3 2" xfId="597"/>
    <cellStyle name="20% - Accent2 2 4 4" xfId="595"/>
    <cellStyle name="20% - Accent2 2 5" xfId="166"/>
    <cellStyle name="20% - Accent2 2 5 2" xfId="598"/>
    <cellStyle name="20% - Accent2 2 6" xfId="167"/>
    <cellStyle name="20% - Accent2 2 6 2" xfId="599"/>
    <cellStyle name="20% - Accent2 2 7" xfId="462"/>
    <cellStyle name="20% - Accent2 2 7 2" xfId="815"/>
    <cellStyle name="20% - Accent2 2 8" xfId="551"/>
    <cellStyle name="20% - Accent2 2 8 2" xfId="893"/>
    <cellStyle name="20% - Accent2 3" xfId="382"/>
    <cellStyle name="20% - Accent2 3 2" xfId="787"/>
    <cellStyle name="20% - Accent2 4" xfId="525"/>
    <cellStyle name="20% - Accent2 4 2" xfId="867"/>
    <cellStyle name="20% - Accent2 5" xfId="538"/>
    <cellStyle name="20% - Accent2 5 2" xfId="880"/>
    <cellStyle name="20% - Accent2 6" xfId="800"/>
    <cellStyle name="20% - Accent2 7" xfId="914"/>
    <cellStyle name="20% - Accent3" xfId="443" builtinId="38" customBuiltin="1"/>
    <cellStyle name="20% - Accent3 2" xfId="20"/>
    <cellStyle name="20% - Accent3 2 2" xfId="82"/>
    <cellStyle name="20% - Accent3 2 2 2" xfId="168"/>
    <cellStyle name="20% - Accent3 2 2 2 2" xfId="169"/>
    <cellStyle name="20% - Accent3 2 2 2 2 2" xfId="601"/>
    <cellStyle name="20% - Accent3 2 2 2 3" xfId="170"/>
    <cellStyle name="20% - Accent3 2 2 2 3 2" xfId="602"/>
    <cellStyle name="20% - Accent3 2 2 2 4" xfId="600"/>
    <cellStyle name="20% - Accent3 2 2 3" xfId="171"/>
    <cellStyle name="20% - Accent3 2 2 3 2" xfId="603"/>
    <cellStyle name="20% - Accent3 2 2 4" xfId="172"/>
    <cellStyle name="20% - Accent3 2 2 4 2" xfId="604"/>
    <cellStyle name="20% - Accent3 2 3" xfId="173"/>
    <cellStyle name="20% - Accent3 2 3 2" xfId="174"/>
    <cellStyle name="20% - Accent3 2 3 2 2" xfId="606"/>
    <cellStyle name="20% - Accent3 2 3 3" xfId="175"/>
    <cellStyle name="20% - Accent3 2 3 3 2" xfId="607"/>
    <cellStyle name="20% - Accent3 2 3 4" xfId="605"/>
    <cellStyle name="20% - Accent3 2 4" xfId="176"/>
    <cellStyle name="20% - Accent3 2 4 2" xfId="177"/>
    <cellStyle name="20% - Accent3 2 4 2 2" xfId="609"/>
    <cellStyle name="20% - Accent3 2 4 3" xfId="178"/>
    <cellStyle name="20% - Accent3 2 4 3 2" xfId="610"/>
    <cellStyle name="20% - Accent3 2 4 4" xfId="608"/>
    <cellStyle name="20% - Accent3 2 5" xfId="179"/>
    <cellStyle name="20% - Accent3 2 5 2" xfId="611"/>
    <cellStyle name="20% - Accent3 2 6" xfId="180"/>
    <cellStyle name="20% - Accent3 2 6 2" xfId="612"/>
    <cellStyle name="20% - Accent3 2 7" xfId="464"/>
    <cellStyle name="20% - Accent3 2 7 2" xfId="817"/>
    <cellStyle name="20% - Accent3 2 8" xfId="553"/>
    <cellStyle name="20% - Accent3 2 8 2" xfId="895"/>
    <cellStyle name="20% - Accent3 3" xfId="383"/>
    <cellStyle name="20% - Accent3 3 2" xfId="788"/>
    <cellStyle name="20% - Accent3 4" xfId="527"/>
    <cellStyle name="20% - Accent3 4 2" xfId="869"/>
    <cellStyle name="20% - Accent3 5" xfId="540"/>
    <cellStyle name="20% - Accent3 5 2" xfId="882"/>
    <cellStyle name="20% - Accent3 6" xfId="802"/>
    <cellStyle name="20% - Accent3 7" xfId="916"/>
    <cellStyle name="20% - Accent4" xfId="446" builtinId="42" customBuiltin="1"/>
    <cellStyle name="20% - Accent4 2" xfId="21"/>
    <cellStyle name="20% - Accent4 2 2" xfId="83"/>
    <cellStyle name="20% - Accent4 2 2 2" xfId="181"/>
    <cellStyle name="20% - Accent4 2 2 2 2" xfId="182"/>
    <cellStyle name="20% - Accent4 2 2 2 2 2" xfId="614"/>
    <cellStyle name="20% - Accent4 2 2 2 3" xfId="183"/>
    <cellStyle name="20% - Accent4 2 2 2 3 2" xfId="615"/>
    <cellStyle name="20% - Accent4 2 2 2 4" xfId="613"/>
    <cellStyle name="20% - Accent4 2 2 3" xfId="184"/>
    <cellStyle name="20% - Accent4 2 2 3 2" xfId="616"/>
    <cellStyle name="20% - Accent4 2 2 4" xfId="185"/>
    <cellStyle name="20% - Accent4 2 2 4 2" xfId="617"/>
    <cellStyle name="20% - Accent4 2 3" xfId="186"/>
    <cellStyle name="20% - Accent4 2 3 2" xfId="187"/>
    <cellStyle name="20% - Accent4 2 3 2 2" xfId="619"/>
    <cellStyle name="20% - Accent4 2 3 3" xfId="188"/>
    <cellStyle name="20% - Accent4 2 3 3 2" xfId="620"/>
    <cellStyle name="20% - Accent4 2 3 4" xfId="618"/>
    <cellStyle name="20% - Accent4 2 4" xfId="189"/>
    <cellStyle name="20% - Accent4 2 4 2" xfId="190"/>
    <cellStyle name="20% - Accent4 2 4 2 2" xfId="622"/>
    <cellStyle name="20% - Accent4 2 4 3" xfId="191"/>
    <cellStyle name="20% - Accent4 2 4 3 2" xfId="623"/>
    <cellStyle name="20% - Accent4 2 4 4" xfId="621"/>
    <cellStyle name="20% - Accent4 2 5" xfId="192"/>
    <cellStyle name="20% - Accent4 2 5 2" xfId="624"/>
    <cellStyle name="20% - Accent4 2 6" xfId="193"/>
    <cellStyle name="20% - Accent4 2 6 2" xfId="625"/>
    <cellStyle name="20% - Accent4 2 7" xfId="466"/>
    <cellStyle name="20% - Accent4 2 7 2" xfId="819"/>
    <cellStyle name="20% - Accent4 2 8" xfId="555"/>
    <cellStyle name="20% - Accent4 2 8 2" xfId="897"/>
    <cellStyle name="20% - Accent4 3" xfId="384"/>
    <cellStyle name="20% - Accent4 3 2" xfId="789"/>
    <cellStyle name="20% - Accent4 4" xfId="529"/>
    <cellStyle name="20% - Accent4 4 2" xfId="871"/>
    <cellStyle name="20% - Accent4 5" xfId="542"/>
    <cellStyle name="20% - Accent4 5 2" xfId="884"/>
    <cellStyle name="20% - Accent4 6" xfId="804"/>
    <cellStyle name="20% - Accent4 7" xfId="918"/>
    <cellStyle name="20% - Accent5" xfId="449" builtinId="46" customBuiltin="1"/>
    <cellStyle name="20% - Accent5 2" xfId="22"/>
    <cellStyle name="20% - Accent5 2 2" xfId="84"/>
    <cellStyle name="20% - Accent5 2 2 2" xfId="194"/>
    <cellStyle name="20% - Accent5 2 2 2 2" xfId="195"/>
    <cellStyle name="20% - Accent5 2 2 2 2 2" xfId="627"/>
    <cellStyle name="20% - Accent5 2 2 2 3" xfId="196"/>
    <cellStyle name="20% - Accent5 2 2 2 3 2" xfId="628"/>
    <cellStyle name="20% - Accent5 2 2 2 4" xfId="626"/>
    <cellStyle name="20% - Accent5 2 2 3" xfId="197"/>
    <cellStyle name="20% - Accent5 2 2 3 2" xfId="629"/>
    <cellStyle name="20% - Accent5 2 2 4" xfId="198"/>
    <cellStyle name="20% - Accent5 2 2 4 2" xfId="630"/>
    <cellStyle name="20% - Accent5 2 3" xfId="199"/>
    <cellStyle name="20% - Accent5 2 3 2" xfId="200"/>
    <cellStyle name="20% - Accent5 2 3 2 2" xfId="632"/>
    <cellStyle name="20% - Accent5 2 3 3" xfId="201"/>
    <cellStyle name="20% - Accent5 2 3 3 2" xfId="633"/>
    <cellStyle name="20% - Accent5 2 3 4" xfId="631"/>
    <cellStyle name="20% - Accent5 2 4" xfId="202"/>
    <cellStyle name="20% - Accent5 2 4 2" xfId="203"/>
    <cellStyle name="20% - Accent5 2 4 2 2" xfId="635"/>
    <cellStyle name="20% - Accent5 2 4 3" xfId="204"/>
    <cellStyle name="20% - Accent5 2 4 3 2" xfId="636"/>
    <cellStyle name="20% - Accent5 2 4 4" xfId="634"/>
    <cellStyle name="20% - Accent5 2 5" xfId="205"/>
    <cellStyle name="20% - Accent5 2 5 2" xfId="637"/>
    <cellStyle name="20% - Accent5 2 6" xfId="206"/>
    <cellStyle name="20% - Accent5 2 6 2" xfId="638"/>
    <cellStyle name="20% - Accent5 2 7" xfId="468"/>
    <cellStyle name="20% - Accent5 2 7 2" xfId="821"/>
    <cellStyle name="20% - Accent5 2 8" xfId="557"/>
    <cellStyle name="20% - Accent5 2 8 2" xfId="899"/>
    <cellStyle name="20% - Accent5 3" xfId="385"/>
    <cellStyle name="20% - Accent5 3 2" xfId="790"/>
    <cellStyle name="20% - Accent5 4" xfId="531"/>
    <cellStyle name="20% - Accent5 4 2" xfId="873"/>
    <cellStyle name="20% - Accent5 5" xfId="544"/>
    <cellStyle name="20% - Accent5 5 2" xfId="886"/>
    <cellStyle name="20% - Accent5 6" xfId="806"/>
    <cellStyle name="20% - Accent5 7" xfId="920"/>
    <cellStyle name="20% - Accent6" xfId="452" builtinId="50" customBuiltin="1"/>
    <cellStyle name="20% - Accent6 2" xfId="23"/>
    <cellStyle name="20% - Accent6 2 2" xfId="85"/>
    <cellStyle name="20% - Accent6 2 2 2" xfId="207"/>
    <cellStyle name="20% - Accent6 2 2 2 2" xfId="208"/>
    <cellStyle name="20% - Accent6 2 2 2 2 2" xfId="640"/>
    <cellStyle name="20% - Accent6 2 2 2 3" xfId="209"/>
    <cellStyle name="20% - Accent6 2 2 2 3 2" xfId="641"/>
    <cellStyle name="20% - Accent6 2 2 2 4" xfId="639"/>
    <cellStyle name="20% - Accent6 2 2 3" xfId="210"/>
    <cellStyle name="20% - Accent6 2 2 3 2" xfId="642"/>
    <cellStyle name="20% - Accent6 2 2 4" xfId="211"/>
    <cellStyle name="20% - Accent6 2 2 4 2" xfId="643"/>
    <cellStyle name="20% - Accent6 2 3" xfId="212"/>
    <cellStyle name="20% - Accent6 2 3 2" xfId="213"/>
    <cellStyle name="20% - Accent6 2 3 2 2" xfId="645"/>
    <cellStyle name="20% - Accent6 2 3 3" xfId="214"/>
    <cellStyle name="20% - Accent6 2 3 3 2" xfId="646"/>
    <cellStyle name="20% - Accent6 2 3 4" xfId="644"/>
    <cellStyle name="20% - Accent6 2 4" xfId="215"/>
    <cellStyle name="20% - Accent6 2 4 2" xfId="216"/>
    <cellStyle name="20% - Accent6 2 4 2 2" xfId="648"/>
    <cellStyle name="20% - Accent6 2 4 3" xfId="217"/>
    <cellStyle name="20% - Accent6 2 4 3 2" xfId="649"/>
    <cellStyle name="20% - Accent6 2 4 4" xfId="647"/>
    <cellStyle name="20% - Accent6 2 5" xfId="218"/>
    <cellStyle name="20% - Accent6 2 5 2" xfId="650"/>
    <cellStyle name="20% - Accent6 2 6" xfId="219"/>
    <cellStyle name="20% - Accent6 2 6 2" xfId="651"/>
    <cellStyle name="20% - Accent6 2 7" xfId="470"/>
    <cellStyle name="20% - Accent6 2 7 2" xfId="823"/>
    <cellStyle name="20% - Accent6 2 8" xfId="559"/>
    <cellStyle name="20% - Accent6 2 8 2" xfId="901"/>
    <cellStyle name="20% - Accent6 3" xfId="386"/>
    <cellStyle name="20% - Accent6 3 2" xfId="791"/>
    <cellStyle name="20% - Accent6 4" xfId="533"/>
    <cellStyle name="20% - Accent6 4 2" xfId="875"/>
    <cellStyle name="20% - Accent6 5" xfId="546"/>
    <cellStyle name="20% - Accent6 5 2" xfId="888"/>
    <cellStyle name="20% - Accent6 6" xfId="808"/>
    <cellStyle name="20% - Accent6 7" xfId="922"/>
    <cellStyle name="40% - Accent1" xfId="438" builtinId="31" customBuiltin="1"/>
    <cellStyle name="40% - Accent1 2" xfId="24"/>
    <cellStyle name="40% - Accent1 2 2" xfId="86"/>
    <cellStyle name="40% - Accent1 2 2 2" xfId="220"/>
    <cellStyle name="40% - Accent1 2 2 2 2" xfId="221"/>
    <cellStyle name="40% - Accent1 2 2 2 2 2" xfId="653"/>
    <cellStyle name="40% - Accent1 2 2 2 3" xfId="222"/>
    <cellStyle name="40% - Accent1 2 2 2 3 2" xfId="654"/>
    <cellStyle name="40% - Accent1 2 2 2 4" xfId="652"/>
    <cellStyle name="40% - Accent1 2 2 3" xfId="223"/>
    <cellStyle name="40% - Accent1 2 2 3 2" xfId="655"/>
    <cellStyle name="40% - Accent1 2 2 4" xfId="224"/>
    <cellStyle name="40% - Accent1 2 2 4 2" xfId="656"/>
    <cellStyle name="40% - Accent1 2 3" xfId="225"/>
    <cellStyle name="40% - Accent1 2 3 2" xfId="226"/>
    <cellStyle name="40% - Accent1 2 3 2 2" xfId="658"/>
    <cellStyle name="40% - Accent1 2 3 3" xfId="227"/>
    <cellStyle name="40% - Accent1 2 3 3 2" xfId="659"/>
    <cellStyle name="40% - Accent1 2 3 4" xfId="657"/>
    <cellStyle name="40% - Accent1 2 4" xfId="228"/>
    <cellStyle name="40% - Accent1 2 4 2" xfId="229"/>
    <cellStyle name="40% - Accent1 2 4 2 2" xfId="661"/>
    <cellStyle name="40% - Accent1 2 4 3" xfId="230"/>
    <cellStyle name="40% - Accent1 2 4 3 2" xfId="662"/>
    <cellStyle name="40% - Accent1 2 4 4" xfId="660"/>
    <cellStyle name="40% - Accent1 2 5" xfId="231"/>
    <cellStyle name="40% - Accent1 2 5 2" xfId="663"/>
    <cellStyle name="40% - Accent1 2 6" xfId="232"/>
    <cellStyle name="40% - Accent1 2 6 2" xfId="664"/>
    <cellStyle name="40% - Accent1 2 7" xfId="461"/>
    <cellStyle name="40% - Accent1 2 7 2" xfId="814"/>
    <cellStyle name="40% - Accent1 2 8" xfId="550"/>
    <cellStyle name="40% - Accent1 2 8 2" xfId="892"/>
    <cellStyle name="40% - Accent1 3" xfId="387"/>
    <cellStyle name="40% - Accent1 3 2" xfId="792"/>
    <cellStyle name="40% - Accent1 4" xfId="524"/>
    <cellStyle name="40% - Accent1 4 2" xfId="866"/>
    <cellStyle name="40% - Accent1 5" xfId="537"/>
    <cellStyle name="40% - Accent1 5 2" xfId="879"/>
    <cellStyle name="40% - Accent1 6" xfId="799"/>
    <cellStyle name="40% - Accent1 7" xfId="913"/>
    <cellStyle name="40% - Accent2" xfId="441" builtinId="35" customBuiltin="1"/>
    <cellStyle name="40% - Accent2 2" xfId="25"/>
    <cellStyle name="40% - Accent2 2 2" xfId="87"/>
    <cellStyle name="40% - Accent2 2 2 2" xfId="233"/>
    <cellStyle name="40% - Accent2 2 2 2 2" xfId="234"/>
    <cellStyle name="40% - Accent2 2 2 2 2 2" xfId="666"/>
    <cellStyle name="40% - Accent2 2 2 2 3" xfId="235"/>
    <cellStyle name="40% - Accent2 2 2 2 3 2" xfId="667"/>
    <cellStyle name="40% - Accent2 2 2 2 4" xfId="665"/>
    <cellStyle name="40% - Accent2 2 2 3" xfId="236"/>
    <cellStyle name="40% - Accent2 2 2 3 2" xfId="668"/>
    <cellStyle name="40% - Accent2 2 2 4" xfId="237"/>
    <cellStyle name="40% - Accent2 2 2 4 2" xfId="669"/>
    <cellStyle name="40% - Accent2 2 3" xfId="238"/>
    <cellStyle name="40% - Accent2 2 3 2" xfId="239"/>
    <cellStyle name="40% - Accent2 2 3 2 2" xfId="671"/>
    <cellStyle name="40% - Accent2 2 3 3" xfId="240"/>
    <cellStyle name="40% - Accent2 2 3 3 2" xfId="672"/>
    <cellStyle name="40% - Accent2 2 3 4" xfId="670"/>
    <cellStyle name="40% - Accent2 2 4" xfId="241"/>
    <cellStyle name="40% - Accent2 2 4 2" xfId="242"/>
    <cellStyle name="40% - Accent2 2 4 2 2" xfId="674"/>
    <cellStyle name="40% - Accent2 2 4 3" xfId="243"/>
    <cellStyle name="40% - Accent2 2 4 3 2" xfId="675"/>
    <cellStyle name="40% - Accent2 2 4 4" xfId="673"/>
    <cellStyle name="40% - Accent2 2 5" xfId="244"/>
    <cellStyle name="40% - Accent2 2 5 2" xfId="676"/>
    <cellStyle name="40% - Accent2 2 6" xfId="245"/>
    <cellStyle name="40% - Accent2 2 6 2" xfId="677"/>
    <cellStyle name="40% - Accent2 2 7" xfId="463"/>
    <cellStyle name="40% - Accent2 2 7 2" xfId="816"/>
    <cellStyle name="40% - Accent2 2 8" xfId="552"/>
    <cellStyle name="40% - Accent2 2 8 2" xfId="894"/>
    <cellStyle name="40% - Accent2 3" xfId="388"/>
    <cellStyle name="40% - Accent2 3 2" xfId="793"/>
    <cellStyle name="40% - Accent2 4" xfId="526"/>
    <cellStyle name="40% - Accent2 4 2" xfId="868"/>
    <cellStyle name="40% - Accent2 5" xfId="539"/>
    <cellStyle name="40% - Accent2 5 2" xfId="881"/>
    <cellStyle name="40% - Accent2 6" xfId="801"/>
    <cellStyle name="40% - Accent2 7" xfId="915"/>
    <cellStyle name="40% - Accent3" xfId="444" builtinId="39" customBuiltin="1"/>
    <cellStyle name="40% - Accent3 2" xfId="26"/>
    <cellStyle name="40% - Accent3 2 2" xfId="88"/>
    <cellStyle name="40% - Accent3 2 2 2" xfId="246"/>
    <cellStyle name="40% - Accent3 2 2 2 2" xfId="247"/>
    <cellStyle name="40% - Accent3 2 2 2 2 2" xfId="679"/>
    <cellStyle name="40% - Accent3 2 2 2 3" xfId="248"/>
    <cellStyle name="40% - Accent3 2 2 2 3 2" xfId="680"/>
    <cellStyle name="40% - Accent3 2 2 2 4" xfId="678"/>
    <cellStyle name="40% - Accent3 2 2 3" xfId="249"/>
    <cellStyle name="40% - Accent3 2 2 3 2" xfId="681"/>
    <cellStyle name="40% - Accent3 2 2 4" xfId="250"/>
    <cellStyle name="40% - Accent3 2 2 4 2" xfId="682"/>
    <cellStyle name="40% - Accent3 2 3" xfId="251"/>
    <cellStyle name="40% - Accent3 2 3 2" xfId="252"/>
    <cellStyle name="40% - Accent3 2 3 2 2" xfId="684"/>
    <cellStyle name="40% - Accent3 2 3 3" xfId="253"/>
    <cellStyle name="40% - Accent3 2 3 3 2" xfId="685"/>
    <cellStyle name="40% - Accent3 2 3 4" xfId="683"/>
    <cellStyle name="40% - Accent3 2 4" xfId="254"/>
    <cellStyle name="40% - Accent3 2 4 2" xfId="255"/>
    <cellStyle name="40% - Accent3 2 4 2 2" xfId="687"/>
    <cellStyle name="40% - Accent3 2 4 3" xfId="256"/>
    <cellStyle name="40% - Accent3 2 4 3 2" xfId="688"/>
    <cellStyle name="40% - Accent3 2 4 4" xfId="686"/>
    <cellStyle name="40% - Accent3 2 5" xfId="257"/>
    <cellStyle name="40% - Accent3 2 5 2" xfId="689"/>
    <cellStyle name="40% - Accent3 2 6" xfId="258"/>
    <cellStyle name="40% - Accent3 2 6 2" xfId="690"/>
    <cellStyle name="40% - Accent3 2 7" xfId="465"/>
    <cellStyle name="40% - Accent3 2 7 2" xfId="818"/>
    <cellStyle name="40% - Accent3 2 8" xfId="554"/>
    <cellStyle name="40% - Accent3 2 8 2" xfId="896"/>
    <cellStyle name="40% - Accent3 3" xfId="389"/>
    <cellStyle name="40% - Accent3 3 2" xfId="794"/>
    <cellStyle name="40% - Accent3 4" xfId="528"/>
    <cellStyle name="40% - Accent3 4 2" xfId="870"/>
    <cellStyle name="40% - Accent3 5" xfId="541"/>
    <cellStyle name="40% - Accent3 5 2" xfId="883"/>
    <cellStyle name="40% - Accent3 6" xfId="803"/>
    <cellStyle name="40% - Accent3 7" xfId="917"/>
    <cellStyle name="40% - Accent4" xfId="447" builtinId="43" customBuiltin="1"/>
    <cellStyle name="40% - Accent4 2" xfId="27"/>
    <cellStyle name="40% - Accent4 2 2" xfId="89"/>
    <cellStyle name="40% - Accent4 2 2 2" xfId="259"/>
    <cellStyle name="40% - Accent4 2 2 2 2" xfId="260"/>
    <cellStyle name="40% - Accent4 2 2 2 2 2" xfId="692"/>
    <cellStyle name="40% - Accent4 2 2 2 3" xfId="261"/>
    <cellStyle name="40% - Accent4 2 2 2 3 2" xfId="693"/>
    <cellStyle name="40% - Accent4 2 2 2 4" xfId="691"/>
    <cellStyle name="40% - Accent4 2 2 3" xfId="262"/>
    <cellStyle name="40% - Accent4 2 2 3 2" xfId="694"/>
    <cellStyle name="40% - Accent4 2 2 4" xfId="263"/>
    <cellStyle name="40% - Accent4 2 2 4 2" xfId="695"/>
    <cellStyle name="40% - Accent4 2 3" xfId="264"/>
    <cellStyle name="40% - Accent4 2 3 2" xfId="265"/>
    <cellStyle name="40% - Accent4 2 3 2 2" xfId="697"/>
    <cellStyle name="40% - Accent4 2 3 3" xfId="266"/>
    <cellStyle name="40% - Accent4 2 3 3 2" xfId="698"/>
    <cellStyle name="40% - Accent4 2 3 4" xfId="696"/>
    <cellStyle name="40% - Accent4 2 4" xfId="267"/>
    <cellStyle name="40% - Accent4 2 4 2" xfId="268"/>
    <cellStyle name="40% - Accent4 2 4 2 2" xfId="700"/>
    <cellStyle name="40% - Accent4 2 4 3" xfId="269"/>
    <cellStyle name="40% - Accent4 2 4 3 2" xfId="701"/>
    <cellStyle name="40% - Accent4 2 4 4" xfId="699"/>
    <cellStyle name="40% - Accent4 2 5" xfId="270"/>
    <cellStyle name="40% - Accent4 2 5 2" xfId="702"/>
    <cellStyle name="40% - Accent4 2 6" xfId="271"/>
    <cellStyle name="40% - Accent4 2 6 2" xfId="703"/>
    <cellStyle name="40% - Accent4 2 7" xfId="467"/>
    <cellStyle name="40% - Accent4 2 7 2" xfId="820"/>
    <cellStyle name="40% - Accent4 2 8" xfId="556"/>
    <cellStyle name="40% - Accent4 2 8 2" xfId="898"/>
    <cellStyle name="40% - Accent4 3" xfId="390"/>
    <cellStyle name="40% - Accent4 3 2" xfId="795"/>
    <cellStyle name="40% - Accent4 4" xfId="530"/>
    <cellStyle name="40% - Accent4 4 2" xfId="872"/>
    <cellStyle name="40% - Accent4 5" xfId="543"/>
    <cellStyle name="40% - Accent4 5 2" xfId="885"/>
    <cellStyle name="40% - Accent4 6" xfId="805"/>
    <cellStyle name="40% - Accent4 7" xfId="919"/>
    <cellStyle name="40% - Accent5" xfId="450" builtinId="47" customBuiltin="1"/>
    <cellStyle name="40% - Accent5 2" xfId="28"/>
    <cellStyle name="40% - Accent5 2 2" xfId="90"/>
    <cellStyle name="40% - Accent5 2 2 2" xfId="272"/>
    <cellStyle name="40% - Accent5 2 2 2 2" xfId="273"/>
    <cellStyle name="40% - Accent5 2 2 2 2 2" xfId="705"/>
    <cellStyle name="40% - Accent5 2 2 2 3" xfId="274"/>
    <cellStyle name="40% - Accent5 2 2 2 3 2" xfId="706"/>
    <cellStyle name="40% - Accent5 2 2 2 4" xfId="704"/>
    <cellStyle name="40% - Accent5 2 2 3" xfId="275"/>
    <cellStyle name="40% - Accent5 2 2 3 2" xfId="707"/>
    <cellStyle name="40% - Accent5 2 2 4" xfId="276"/>
    <cellStyle name="40% - Accent5 2 2 4 2" xfId="708"/>
    <cellStyle name="40% - Accent5 2 3" xfId="277"/>
    <cellStyle name="40% - Accent5 2 3 2" xfId="278"/>
    <cellStyle name="40% - Accent5 2 3 2 2" xfId="710"/>
    <cellStyle name="40% - Accent5 2 3 3" xfId="279"/>
    <cellStyle name="40% - Accent5 2 3 3 2" xfId="711"/>
    <cellStyle name="40% - Accent5 2 3 4" xfId="709"/>
    <cellStyle name="40% - Accent5 2 4" xfId="280"/>
    <cellStyle name="40% - Accent5 2 4 2" xfId="281"/>
    <cellStyle name="40% - Accent5 2 4 2 2" xfId="713"/>
    <cellStyle name="40% - Accent5 2 4 3" xfId="282"/>
    <cellStyle name="40% - Accent5 2 4 3 2" xfId="714"/>
    <cellStyle name="40% - Accent5 2 4 4" xfId="712"/>
    <cellStyle name="40% - Accent5 2 5" xfId="283"/>
    <cellStyle name="40% - Accent5 2 5 2" xfId="715"/>
    <cellStyle name="40% - Accent5 2 6" xfId="284"/>
    <cellStyle name="40% - Accent5 2 6 2" xfId="716"/>
    <cellStyle name="40% - Accent5 2 7" xfId="469"/>
    <cellStyle name="40% - Accent5 2 7 2" xfId="822"/>
    <cellStyle name="40% - Accent5 2 8" xfId="558"/>
    <cellStyle name="40% - Accent5 2 8 2" xfId="900"/>
    <cellStyle name="40% - Accent5 3" xfId="391"/>
    <cellStyle name="40% - Accent5 3 2" xfId="796"/>
    <cellStyle name="40% - Accent5 4" xfId="532"/>
    <cellStyle name="40% - Accent5 4 2" xfId="874"/>
    <cellStyle name="40% - Accent5 5" xfId="545"/>
    <cellStyle name="40% - Accent5 5 2" xfId="887"/>
    <cellStyle name="40% - Accent5 6" xfId="807"/>
    <cellStyle name="40% - Accent5 7" xfId="921"/>
    <cellStyle name="40% - Accent6" xfId="453" builtinId="51" customBuiltin="1"/>
    <cellStyle name="40% - Accent6 2" xfId="29"/>
    <cellStyle name="40% - Accent6 2 2" xfId="91"/>
    <cellStyle name="40% - Accent6 2 2 2" xfId="285"/>
    <cellStyle name="40% - Accent6 2 2 2 2" xfId="286"/>
    <cellStyle name="40% - Accent6 2 2 2 2 2" xfId="718"/>
    <cellStyle name="40% - Accent6 2 2 2 3" xfId="287"/>
    <cellStyle name="40% - Accent6 2 2 2 3 2" xfId="719"/>
    <cellStyle name="40% - Accent6 2 2 2 4" xfId="717"/>
    <cellStyle name="40% - Accent6 2 2 3" xfId="288"/>
    <cellStyle name="40% - Accent6 2 2 3 2" xfId="720"/>
    <cellStyle name="40% - Accent6 2 2 4" xfId="289"/>
    <cellStyle name="40% - Accent6 2 2 4 2" xfId="721"/>
    <cellStyle name="40% - Accent6 2 3" xfId="290"/>
    <cellStyle name="40% - Accent6 2 3 2" xfId="291"/>
    <cellStyle name="40% - Accent6 2 3 2 2" xfId="723"/>
    <cellStyle name="40% - Accent6 2 3 3" xfId="292"/>
    <cellStyle name="40% - Accent6 2 3 3 2" xfId="724"/>
    <cellStyle name="40% - Accent6 2 3 4" xfId="722"/>
    <cellStyle name="40% - Accent6 2 4" xfId="293"/>
    <cellStyle name="40% - Accent6 2 4 2" xfId="294"/>
    <cellStyle name="40% - Accent6 2 4 2 2" xfId="726"/>
    <cellStyle name="40% - Accent6 2 4 3" xfId="295"/>
    <cellStyle name="40% - Accent6 2 4 3 2" xfId="727"/>
    <cellStyle name="40% - Accent6 2 4 4" xfId="725"/>
    <cellStyle name="40% - Accent6 2 5" xfId="296"/>
    <cellStyle name="40% - Accent6 2 5 2" xfId="728"/>
    <cellStyle name="40% - Accent6 2 6" xfId="297"/>
    <cellStyle name="40% - Accent6 2 6 2" xfId="729"/>
    <cellStyle name="40% - Accent6 2 7" xfId="471"/>
    <cellStyle name="40% - Accent6 2 7 2" xfId="824"/>
    <cellStyle name="40% - Accent6 2 8" xfId="560"/>
    <cellStyle name="40% - Accent6 2 8 2" xfId="902"/>
    <cellStyle name="40% - Accent6 3" xfId="392"/>
    <cellStyle name="40% - Accent6 3 2" xfId="797"/>
    <cellStyle name="40% - Accent6 4" xfId="534"/>
    <cellStyle name="40% - Accent6 4 2" xfId="876"/>
    <cellStyle name="40% - Accent6 5" xfId="547"/>
    <cellStyle name="40% - Accent6 5 2" xfId="889"/>
    <cellStyle name="40% - Accent6 6" xfId="809"/>
    <cellStyle name="40% - Accent6 7" xfId="923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Accent1" xfId="436" builtinId="29" customBuiltin="1"/>
    <cellStyle name="Accent1 2" xfId="36"/>
    <cellStyle name="Accent1 2 2" xfId="98"/>
    <cellStyle name="Accent1 3" xfId="399"/>
    <cellStyle name="Accent2" xfId="439" builtinId="33" customBuiltin="1"/>
    <cellStyle name="Accent2 2" xfId="37"/>
    <cellStyle name="Accent2 2 2" xfId="99"/>
    <cellStyle name="Accent2 3" xfId="400"/>
    <cellStyle name="Accent3" xfId="442" builtinId="37" customBuiltin="1"/>
    <cellStyle name="Accent3 2" xfId="38"/>
    <cellStyle name="Accent3 2 2" xfId="100"/>
    <cellStyle name="Accent3 3" xfId="401"/>
    <cellStyle name="Accent4" xfId="445" builtinId="41" customBuiltin="1"/>
    <cellStyle name="Accent4 2" xfId="39"/>
    <cellStyle name="Accent4 2 2" xfId="101"/>
    <cellStyle name="Accent4 3" xfId="402"/>
    <cellStyle name="Accent5" xfId="448" builtinId="45" customBuiltin="1"/>
    <cellStyle name="Accent5 2" xfId="40"/>
    <cellStyle name="Accent5 2 2" xfId="102"/>
    <cellStyle name="Accent5 3" xfId="403"/>
    <cellStyle name="Accent6" xfId="451" builtinId="49" customBuiltin="1"/>
    <cellStyle name="Accent6 2" xfId="41"/>
    <cellStyle name="Accent6 2 2" xfId="103"/>
    <cellStyle name="Accent6 3" xfId="404"/>
    <cellStyle name="Bad" xfId="427" builtinId="27" customBuiltin="1"/>
    <cellStyle name="Bad 2" xfId="42"/>
    <cellStyle name="Bad 2 2" xfId="104"/>
    <cellStyle name="Bad 3" xfId="405"/>
    <cellStyle name="Calculation" xfId="430" builtinId="22" customBuiltin="1"/>
    <cellStyle name="Calculation 2" xfId="43"/>
    <cellStyle name="Calculation 2 2" xfId="105"/>
    <cellStyle name="Calculation 2 2 2" xfId="565"/>
    <cellStyle name="Calculation 2 2 3" xfId="571"/>
    <cellStyle name="Calculation 2 3" xfId="473"/>
    <cellStyle name="Calculation 2 3 2" xfId="785"/>
    <cellStyle name="Calculation 3" xfId="406"/>
    <cellStyle name="Check Cell" xfId="432" builtinId="23" customBuiltin="1"/>
    <cellStyle name="Check Cell 2" xfId="44"/>
    <cellStyle name="Check Cell 2 2" xfId="106"/>
    <cellStyle name="Check Cell 3" xfId="407"/>
    <cellStyle name="Comma" xfId="7" builtinId="3"/>
    <cellStyle name="Comma 13 2" xfId="488"/>
    <cellStyle name="Comma 15" xfId="472"/>
    <cellStyle name="Comma 19" xfId="500"/>
    <cellStyle name="Comma 2" xfId="10"/>
    <cellStyle name="Comma 2 2" xfId="72"/>
    <cellStyle name="Comma 2 2 2" xfId="107"/>
    <cellStyle name="Comma 2 2 2 2" xfId="298"/>
    <cellStyle name="Comma 2 2 2 3" xfId="926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2 2 2" xfId="520"/>
    <cellStyle name="Comma 3 2 2 2 2 2" xfId="862"/>
    <cellStyle name="Comma 3 2 2 2 3" xfId="497"/>
    <cellStyle name="Comma 3 2 2 2 3 2" xfId="842"/>
    <cellStyle name="Comma 3 2 2 3" xfId="510"/>
    <cellStyle name="Comma 3 2 2 3 2" xfId="852"/>
    <cellStyle name="Comma 3 2 2 4" xfId="485"/>
    <cellStyle name="Comma 3 2 2 4 2" xfId="832"/>
    <cellStyle name="Comma 3 2 3" xfId="491"/>
    <cellStyle name="Comma 3 2 3 2" xfId="514"/>
    <cellStyle name="Comma 3 2 3 2 2" xfId="856"/>
    <cellStyle name="Comma 3 2 3 3" xfId="836"/>
    <cellStyle name="Comma 3 2 4" xfId="504"/>
    <cellStyle name="Comma 3 2 4 2" xfId="846"/>
    <cellStyle name="Comma 3 2 5" xfId="475"/>
    <cellStyle name="Comma 3 2 5 2" xfId="826"/>
    <cellStyle name="Comma 3 2 6" xfId="566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2 2 2" xfId="513"/>
    <cellStyle name="Comma 5 2 2 2 2" xfId="855"/>
    <cellStyle name="Comma 5 2 3" xfId="490"/>
    <cellStyle name="Comma 5 2 3 2" xfId="835"/>
    <cellStyle name="Comma 5 3" xfId="503"/>
    <cellStyle name="Comma 5 3 2" xfId="845"/>
    <cellStyle name="Comma 5 4" xfId="457"/>
    <cellStyle name="Comma 5 4 2" xfId="811"/>
    <cellStyle name="Comma 5 5" xfId="564"/>
    <cellStyle name="Comma 6" xfId="15"/>
    <cellStyle name="Comma 6 10" xfId="562"/>
    <cellStyle name="Comma 6 2" xfId="308"/>
    <cellStyle name="Comma 6 2 2" xfId="519"/>
    <cellStyle name="Comma 6 2 2 2" xfId="861"/>
    <cellStyle name="Comma 6 2 3" xfId="496"/>
    <cellStyle name="Comma 6 2 3 2" xfId="841"/>
    <cellStyle name="Comma 6 3" xfId="309"/>
    <cellStyle name="Comma 6 3 2" xfId="310"/>
    <cellStyle name="Comma 6 3 2 2" xfId="311"/>
    <cellStyle name="Comma 6 3 2 2 2" xfId="732"/>
    <cellStyle name="Comma 6 3 2 3" xfId="312"/>
    <cellStyle name="Comma 6 3 2 3 2" xfId="733"/>
    <cellStyle name="Comma 6 3 2 4" xfId="731"/>
    <cellStyle name="Comma 6 3 3" xfId="313"/>
    <cellStyle name="Comma 6 3 3 2" xfId="734"/>
    <cellStyle name="Comma 6 3 4" xfId="314"/>
    <cellStyle name="Comma 6 3 4 2" xfId="735"/>
    <cellStyle name="Comma 6 3 5" xfId="509"/>
    <cellStyle name="Comma 6 3 5 2" xfId="851"/>
    <cellStyle name="Comma 6 3 6" xfId="730"/>
    <cellStyle name="Comma 6 4" xfId="315"/>
    <cellStyle name="Comma 6 4 2" xfId="316"/>
    <cellStyle name="Comma 6 4 2 2" xfId="317"/>
    <cellStyle name="Comma 6 4 2 2 2" xfId="738"/>
    <cellStyle name="Comma 6 4 2 3" xfId="318"/>
    <cellStyle name="Comma 6 4 2 3 2" xfId="739"/>
    <cellStyle name="Comma 6 4 2 4" xfId="737"/>
    <cellStyle name="Comma 6 4 3" xfId="319"/>
    <cellStyle name="Comma 6 4 3 2" xfId="740"/>
    <cellStyle name="Comma 6 4 4" xfId="320"/>
    <cellStyle name="Comma 6 4 4 2" xfId="741"/>
    <cellStyle name="Comma 6 4 5" xfId="736"/>
    <cellStyle name="Comma 6 5" xfId="321"/>
    <cellStyle name="Comma 6 5 2" xfId="322"/>
    <cellStyle name="Comma 6 5 2 2" xfId="743"/>
    <cellStyle name="Comma 6 5 3" xfId="323"/>
    <cellStyle name="Comma 6 5 3 2" xfId="744"/>
    <cellStyle name="Comma 6 5 4" xfId="742"/>
    <cellStyle name="Comma 6 6" xfId="324"/>
    <cellStyle name="Comma 6 6 2" xfId="325"/>
    <cellStyle name="Comma 6 6 2 2" xfId="746"/>
    <cellStyle name="Comma 6 6 3" xfId="326"/>
    <cellStyle name="Comma 6 6 3 2" xfId="747"/>
    <cellStyle name="Comma 6 6 4" xfId="745"/>
    <cellStyle name="Comma 6 7" xfId="327"/>
    <cellStyle name="Comma 6 7 2" xfId="748"/>
    <cellStyle name="Comma 6 8" xfId="328"/>
    <cellStyle name="Comma 6 8 2" xfId="749"/>
    <cellStyle name="Comma 6 9" xfId="484"/>
    <cellStyle name="Comma 6 9 2" xfId="831"/>
    <cellStyle name="Comma 7" xfId="329"/>
    <cellStyle name="Comma 8" xfId="330"/>
    <cellStyle name="Comma 8 2" xfId="331"/>
    <cellStyle name="Comma 9" xfId="332"/>
    <cellStyle name="Comma 9 2" xfId="333"/>
    <cellStyle name="Explanatory Text" xfId="434" builtinId="53" customBuiltin="1"/>
    <cellStyle name="Explanatory Text 2" xfId="45"/>
    <cellStyle name="Explanatory Text 2 2" xfId="109"/>
    <cellStyle name="Explanatory Text 3" xfId="408"/>
    <cellStyle name="Good" xfId="426" builtinId="26" customBuiltin="1"/>
    <cellStyle name="Good 2" xfId="46"/>
    <cellStyle name="Good 2 2" xfId="110"/>
    <cellStyle name="Good 3" xfId="409"/>
    <cellStyle name="Heading 1" xfId="422" builtinId="16" customBuiltin="1"/>
    <cellStyle name="Heading 1 2" xfId="47"/>
    <cellStyle name="Heading 1 2 2" xfId="111"/>
    <cellStyle name="Heading 1 3" xfId="410"/>
    <cellStyle name="Heading 2" xfId="423" builtinId="17" customBuiltin="1"/>
    <cellStyle name="Heading 2 2" xfId="48"/>
    <cellStyle name="Heading 2 2 2" xfId="112"/>
    <cellStyle name="Heading 2 3" xfId="411"/>
    <cellStyle name="Heading 3" xfId="424" builtinId="18" customBuiltin="1"/>
    <cellStyle name="Heading 3 2" xfId="49"/>
    <cellStyle name="Heading 3 2 2" xfId="113"/>
    <cellStyle name="Heading 3 3" xfId="412"/>
    <cellStyle name="Heading 4" xfId="425" builtinId="19" customBuiltin="1"/>
    <cellStyle name="Heading 4 2" xfId="50"/>
    <cellStyle name="Heading 4 2 2" xfId="114"/>
    <cellStyle name="Heading 4 3" xfId="413"/>
    <cellStyle name="Input" xfId="428" builtinId="20" customBuiltin="1"/>
    <cellStyle name="Input 2" xfId="51"/>
    <cellStyle name="Input 2 2" xfId="115"/>
    <cellStyle name="Input 2 2 2" xfId="567"/>
    <cellStyle name="Input 2 2 3" xfId="905"/>
    <cellStyle name="Input 2 3" xfId="458"/>
    <cellStyle name="Input 2 3 2" xfId="908"/>
    <cellStyle name="Input 3" xfId="414"/>
    <cellStyle name="Linked Cell" xfId="431" builtinId="24" customBuiltin="1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eutral 5" xfId="455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752"/>
    <cellStyle name="Normal 10 2 2 3" xfId="339"/>
    <cellStyle name="Normal 10 2 2 3 2" xfId="753"/>
    <cellStyle name="Normal 10 2 2 4" xfId="517"/>
    <cellStyle name="Normal 10 2 2 4 2" xfId="859"/>
    <cellStyle name="Normal 10 2 2 5" xfId="751"/>
    <cellStyle name="Normal 10 2 3" xfId="340"/>
    <cellStyle name="Normal 10 2 3 2" xfId="754"/>
    <cellStyle name="Normal 10 2 4" xfId="341"/>
    <cellStyle name="Normal 10 2 4 2" xfId="755"/>
    <cellStyle name="Normal 10 2 5" xfId="494"/>
    <cellStyle name="Normal 10 2 5 2" xfId="839"/>
    <cellStyle name="Normal 10 2 6" xfId="750"/>
    <cellStyle name="Normal 10 3" xfId="342"/>
    <cellStyle name="Normal 10 3 2" xfId="343"/>
    <cellStyle name="Normal 10 3 2 2" xfId="757"/>
    <cellStyle name="Normal 10 3 3" xfId="344"/>
    <cellStyle name="Normal 10 3 3 2" xfId="758"/>
    <cellStyle name="Normal 10 3 4" xfId="499"/>
    <cellStyle name="Normal 10 3 5" xfId="756"/>
    <cellStyle name="Normal 10 4" xfId="345"/>
    <cellStyle name="Normal 10 4 2" xfId="346"/>
    <cellStyle name="Normal 10 4 2 2" xfId="760"/>
    <cellStyle name="Normal 10 4 3" xfId="347"/>
    <cellStyle name="Normal 10 4 3 2" xfId="761"/>
    <cellStyle name="Normal 10 4 4" xfId="507"/>
    <cellStyle name="Normal 10 4 4 2" xfId="849"/>
    <cellStyle name="Normal 10 4 5" xfId="759"/>
    <cellStyle name="Normal 10 5" xfId="348"/>
    <cellStyle name="Normal 10 5 2" xfId="762"/>
    <cellStyle name="Normal 10 6" xfId="349"/>
    <cellStyle name="Normal 10 6 2" xfId="763"/>
    <cellStyle name="Normal 10 7" xfId="482"/>
    <cellStyle name="Normal 10 7 2" xfId="829"/>
    <cellStyle name="Normal 11" xfId="350"/>
    <cellStyle name="Normal 11 2" xfId="351"/>
    <cellStyle name="Normal 11 2 2" xfId="518"/>
    <cellStyle name="Normal 11 2 2 2" xfId="860"/>
    <cellStyle name="Normal 11 2 3" xfId="495"/>
    <cellStyle name="Normal 11 2 3 2" xfId="840"/>
    <cellStyle name="Normal 11 3" xfId="501"/>
    <cellStyle name="Normal 11 4" xfId="508"/>
    <cellStyle name="Normal 11 4 2" xfId="850"/>
    <cellStyle name="Normal 11 5" xfId="483"/>
    <cellStyle name="Normal 11 5 2" xfId="830"/>
    <cellStyle name="Normal 12" xfId="352"/>
    <cellStyle name="Normal 12 2" xfId="353"/>
    <cellStyle name="Normal 12 3" xfId="487"/>
    <cellStyle name="Normal 13" xfId="454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10" xfId="925"/>
    <cellStyle name="Normal 5 2" xfId="56"/>
    <cellStyle name="Normal 5 2 2" xfId="121"/>
    <cellStyle name="Normal 5 2 2 2" xfId="498"/>
    <cellStyle name="Normal 5 2 2 2 2" xfId="521"/>
    <cellStyle name="Normal 5 2 2 2 2 2" xfId="863"/>
    <cellStyle name="Normal 5 2 2 2 3" xfId="843"/>
    <cellStyle name="Normal 5 2 2 3" xfId="511"/>
    <cellStyle name="Normal 5 2 2 3 2" xfId="853"/>
    <cellStyle name="Normal 5 2 2 4" xfId="486"/>
    <cellStyle name="Normal 5 2 2 4 2" xfId="833"/>
    <cellStyle name="Normal 5 2 2 5" xfId="568"/>
    <cellStyle name="Normal 5 2 3" xfId="492"/>
    <cellStyle name="Normal 5 2 3 2" xfId="515"/>
    <cellStyle name="Normal 5 2 3 2 2" xfId="857"/>
    <cellStyle name="Normal 5 2 3 3" xfId="837"/>
    <cellStyle name="Normal 5 2 4" xfId="505"/>
    <cellStyle name="Normal 5 2 4 2" xfId="847"/>
    <cellStyle name="Normal 5 2 5" xfId="476"/>
    <cellStyle name="Normal 5 2 5 2" xfId="827"/>
    <cellStyle name="Normal 5 3" xfId="356"/>
    <cellStyle name="Normal 5 3 2" xfId="357"/>
    <cellStyle name="Normal 5 3 2 2" xfId="358"/>
    <cellStyle name="Normal 5 3 2 2 2" xfId="766"/>
    <cellStyle name="Normal 5 3 2 3" xfId="359"/>
    <cellStyle name="Normal 5 3 2 3 2" xfId="767"/>
    <cellStyle name="Normal 5 3 2 4" xfId="765"/>
    <cellStyle name="Normal 5 3 3" xfId="360"/>
    <cellStyle name="Normal 5 3 3 2" xfId="768"/>
    <cellStyle name="Normal 5 3 4" xfId="361"/>
    <cellStyle name="Normal 5 3 4 2" xfId="769"/>
    <cellStyle name="Normal 5 3 5" xfId="764"/>
    <cellStyle name="Normal 5 4" xfId="362"/>
    <cellStyle name="Normal 5 4 2" xfId="363"/>
    <cellStyle name="Normal 5 4 2 2" xfId="364"/>
    <cellStyle name="Normal 5 4 2 2 2" xfId="772"/>
    <cellStyle name="Normal 5 4 2 3" xfId="365"/>
    <cellStyle name="Normal 5 4 2 3 2" xfId="773"/>
    <cellStyle name="Normal 5 4 2 4" xfId="771"/>
    <cellStyle name="Normal 5 4 3" xfId="366"/>
    <cellStyle name="Normal 5 4 3 2" xfId="774"/>
    <cellStyle name="Normal 5 4 4" xfId="367"/>
    <cellStyle name="Normal 5 4 4 2" xfId="775"/>
    <cellStyle name="Normal 5 4 5" xfId="770"/>
    <cellStyle name="Normal 5 5" xfId="368"/>
    <cellStyle name="Normal 5 5 2" xfId="369"/>
    <cellStyle name="Normal 5 5 2 2" xfId="777"/>
    <cellStyle name="Normal 5 5 3" xfId="370"/>
    <cellStyle name="Normal 5 5 3 2" xfId="778"/>
    <cellStyle name="Normal 5 5 4" xfId="776"/>
    <cellStyle name="Normal 5 6" xfId="371"/>
    <cellStyle name="Normal 5 6 2" xfId="372"/>
    <cellStyle name="Normal 5 6 2 2" xfId="780"/>
    <cellStyle name="Normal 5 6 3" xfId="373"/>
    <cellStyle name="Normal 5 6 3 2" xfId="781"/>
    <cellStyle name="Normal 5 6 4" xfId="779"/>
    <cellStyle name="Normal 5 7" xfId="374"/>
    <cellStyle name="Normal 5 7 2" xfId="782"/>
    <cellStyle name="Normal 5 8" xfId="375"/>
    <cellStyle name="Normal 5 8 2" xfId="783"/>
    <cellStyle name="Normal 5 9" xfId="376"/>
    <cellStyle name="Normal 5 9 2" xfId="784"/>
    <cellStyle name="Normal 6" xfId="122"/>
    <cellStyle name="Normal 7" xfId="123"/>
    <cellStyle name="Normal 8" xfId="8"/>
    <cellStyle name="Normal 8 2" xfId="134"/>
    <cellStyle name="Normal 8 2 2" xfId="512"/>
    <cellStyle name="Normal 8 2 2 2" xfId="854"/>
    <cellStyle name="Normal 8 2 3" xfId="489"/>
    <cellStyle name="Normal 8 2 3 2" xfId="834"/>
    <cellStyle name="Normal 8 3" xfId="502"/>
    <cellStyle name="Normal 8 3 2" xfId="844"/>
    <cellStyle name="Normal 8 4" xfId="474"/>
    <cellStyle name="Normal 8 4 2" xfId="825"/>
    <cellStyle name="Normal 9" xfId="13"/>
    <cellStyle name="Normal 9 2" xfId="493"/>
    <cellStyle name="Normal 9 2 2" xfId="516"/>
    <cellStyle name="Normal 9 2 2 2" xfId="858"/>
    <cellStyle name="Normal 9 2 3" xfId="838"/>
    <cellStyle name="Normal 9 3" xfId="506"/>
    <cellStyle name="Normal 9 3 2" xfId="848"/>
    <cellStyle name="Normal 9 4" xfId="481"/>
    <cellStyle name="Normal 9 4 2" xfId="828"/>
    <cellStyle name="Normal 9 5" xfId="561"/>
    <cellStyle name="Note 2" xfId="57"/>
    <cellStyle name="Note 2 2" xfId="124"/>
    <cellStyle name="Note 2 2 2" xfId="569"/>
    <cellStyle name="Note 2 2 3" xfId="904"/>
    <cellStyle name="Note 2 3" xfId="459"/>
    <cellStyle name="Note 2 3 2" xfId="812"/>
    <cellStyle name="Note 2 4" xfId="477"/>
    <cellStyle name="Note 2 4 2" xfId="906"/>
    <cellStyle name="Note 2 5" xfId="548"/>
    <cellStyle name="Note 2 5 2" xfId="890"/>
    <cellStyle name="Note 3" xfId="58"/>
    <cellStyle name="Note 3 2" xfId="563"/>
    <cellStyle name="Note 4" xfId="456"/>
    <cellStyle name="Note 4 2" xfId="810"/>
    <cellStyle name="Note 5" xfId="522"/>
    <cellStyle name="Note 5 2" xfId="864"/>
    <cellStyle name="Note 6" xfId="535"/>
    <cellStyle name="Note 6 2" xfId="877"/>
    <cellStyle name="Note 7" xfId="911"/>
    <cellStyle name="Output" xfId="429" builtinId="21" customBuiltin="1"/>
    <cellStyle name="Output 2" xfId="59"/>
    <cellStyle name="Output 2 2" xfId="125"/>
    <cellStyle name="Output 2 2 2" xfId="570"/>
    <cellStyle name="Output 2 2 3" xfId="903"/>
    <cellStyle name="Output 2 3" xfId="478"/>
    <cellStyle name="Output 2 3 2" xfId="910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it" xfId="927"/>
    <cellStyle name="Style 1" xfId="126"/>
    <cellStyle name="Style 1 2" xfId="127"/>
    <cellStyle name="Style 1 2 2" xfId="480"/>
    <cellStyle name="Style 1_verchnakan_ax21-25_2018" xfId="128"/>
    <cellStyle name="Title" xfId="421" builtinId="15" customBuiltin="1"/>
    <cellStyle name="Title 2" xfId="61"/>
    <cellStyle name="Title 2 2" xfId="129"/>
    <cellStyle name="Title 3" xfId="418"/>
    <cellStyle name="Total" xfId="435" builtinId="25" customBuiltin="1"/>
    <cellStyle name="Total 2" xfId="62"/>
    <cellStyle name="Total 2 2" xfId="130"/>
    <cellStyle name="Total 2 2 2" xfId="572"/>
    <cellStyle name="Total 2 2 3" xfId="909"/>
    <cellStyle name="Total 2 3" xfId="479"/>
    <cellStyle name="Total 2 3 2" xfId="907"/>
    <cellStyle name="Total 3" xfId="419"/>
    <cellStyle name="Warning Text" xfId="433" builtinId="11" customBuiltin="1"/>
    <cellStyle name="Warning Text 2" xfId="63"/>
    <cellStyle name="Warning Text 2 2" xfId="131"/>
    <cellStyle name="Warning Text 3" xfId="420"/>
    <cellStyle name="Название 2" xfId="380"/>
    <cellStyle name="Обычный 2" xfId="14"/>
    <cellStyle name="Обычный 2 2" xfId="133"/>
    <cellStyle name="Обычный 2 3" xfId="132"/>
    <cellStyle name="Обычный 3" xfId="136"/>
    <cellStyle name="Обычный 3 2" xfId="573"/>
    <cellStyle name="Обычный 4" xfId="137"/>
    <cellStyle name="Обычный 5" xfId="138"/>
    <cellStyle name="Обычный 6" xfId="139"/>
    <cellStyle name="Обычный 7" xfId="924"/>
    <cellStyle name="Стиль 1" xfId="64"/>
    <cellStyle name="Финансовый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iranush%20Chteyan\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/>
      <sheetData sheetId="1">
        <row r="14">
          <cell r="F14" t="str">
            <v xml:space="preserve"> Հանգստի և սպորտի ծառայություններ</v>
          </cell>
        </row>
        <row r="16">
          <cell r="F16" t="str">
            <v xml:space="preserve"> Հանգստի և սպորտի ծառայություններ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6"/>
  <sheetViews>
    <sheetView topLeftCell="A31" workbookViewId="0">
      <selection activeCell="I6" sqref="I6"/>
    </sheetView>
  </sheetViews>
  <sheetFormatPr defaultColWidth="9.140625" defaultRowHeight="13.5"/>
  <cols>
    <col min="1" max="1" width="2.85546875" style="72" customWidth="1"/>
    <col min="2" max="2" width="12.85546875" style="72" customWidth="1"/>
    <col min="3" max="3" width="15.140625" style="72" customWidth="1"/>
    <col min="4" max="4" width="64.42578125" style="72" customWidth="1"/>
    <col min="5" max="5" width="18.7109375" style="72" customWidth="1"/>
    <col min="6" max="6" width="20.140625" style="72" customWidth="1"/>
    <col min="7" max="16384" width="9.140625" style="72"/>
  </cols>
  <sheetData>
    <row r="1" spans="2:7" ht="17.25">
      <c r="D1" s="372" t="s">
        <v>110</v>
      </c>
      <c r="E1" s="372"/>
      <c r="F1" s="372"/>
      <c r="G1" s="146"/>
    </row>
    <row r="2" spans="2:7" ht="17.25">
      <c r="D2" s="372" t="s">
        <v>55</v>
      </c>
      <c r="E2" s="372"/>
      <c r="F2" s="372"/>
      <c r="G2" s="146"/>
    </row>
    <row r="3" spans="2:7" ht="17.25">
      <c r="D3" s="372" t="s">
        <v>56</v>
      </c>
      <c r="E3" s="372"/>
      <c r="F3" s="372"/>
      <c r="G3" s="146"/>
    </row>
    <row r="4" spans="2:7">
      <c r="E4" s="71"/>
      <c r="F4" s="71"/>
    </row>
    <row r="6" spans="2:7" ht="80.25" customHeight="1">
      <c r="B6" s="373" t="s">
        <v>75</v>
      </c>
      <c r="C6" s="373"/>
      <c r="D6" s="373"/>
      <c r="E6" s="373"/>
      <c r="F6" s="373"/>
    </row>
    <row r="8" spans="2:7">
      <c r="F8" s="72" t="s">
        <v>76</v>
      </c>
    </row>
    <row r="9" spans="2:7" s="70" customFormat="1" ht="93.75" customHeight="1">
      <c r="B9" s="374" t="s">
        <v>1</v>
      </c>
      <c r="C9" s="375"/>
      <c r="D9" s="376" t="s">
        <v>77</v>
      </c>
      <c r="E9" s="377" t="s">
        <v>45</v>
      </c>
      <c r="F9" s="378"/>
    </row>
    <row r="10" spans="2:7" s="70" customFormat="1" ht="37.5" customHeight="1">
      <c r="B10" s="117" t="s">
        <v>57</v>
      </c>
      <c r="C10" s="117" t="s">
        <v>12</v>
      </c>
      <c r="D10" s="376"/>
      <c r="E10" s="118" t="s">
        <v>46</v>
      </c>
      <c r="F10" s="117" t="s">
        <v>47</v>
      </c>
    </row>
    <row r="11" spans="2:7" s="129" customFormat="1" ht="19.5" customHeight="1">
      <c r="B11" s="187"/>
      <c r="C11" s="188"/>
      <c r="D11" s="104" t="str">
        <f>'2'!F10</f>
        <v xml:space="preserve"> ԸՆԴԱՄԵՆԸ ԾԱԽՍԵՐ</v>
      </c>
      <c r="E11" s="119" t="str">
        <f>E12</f>
        <v>-</v>
      </c>
      <c r="F11" s="342">
        <f>F12+F38</f>
        <v>0</v>
      </c>
    </row>
    <row r="12" spans="2:7" s="129" customFormat="1" ht="34.5">
      <c r="B12" s="130"/>
      <c r="C12" s="130"/>
      <c r="D12" s="132" t="s">
        <v>17</v>
      </c>
      <c r="E12" s="344" t="str">
        <f>E13</f>
        <v>-</v>
      </c>
      <c r="F12" s="343">
        <f>F13+F25</f>
        <v>0</v>
      </c>
    </row>
    <row r="13" spans="2:7" s="70" customFormat="1" ht="17.25">
      <c r="B13" s="379">
        <v>1049</v>
      </c>
      <c r="C13" s="380"/>
      <c r="D13" s="125" t="s">
        <v>78</v>
      </c>
      <c r="E13" s="350" t="str">
        <f>E19</f>
        <v>-</v>
      </c>
      <c r="F13" s="350">
        <f>F21</f>
        <v>-250000</v>
      </c>
    </row>
    <row r="14" spans="2:7" s="70" customFormat="1" ht="17.25">
      <c r="B14" s="379"/>
      <c r="C14" s="360"/>
      <c r="D14" s="120" t="s">
        <v>122</v>
      </c>
      <c r="E14" s="351"/>
      <c r="F14" s="351"/>
    </row>
    <row r="15" spans="2:7" s="70" customFormat="1" ht="17.25">
      <c r="B15" s="379"/>
      <c r="C15" s="360"/>
      <c r="D15" s="125" t="s">
        <v>79</v>
      </c>
      <c r="E15" s="351"/>
      <c r="F15" s="351"/>
    </row>
    <row r="16" spans="2:7" s="70" customFormat="1" ht="34.5">
      <c r="B16" s="379"/>
      <c r="C16" s="360"/>
      <c r="D16" s="125" t="s">
        <v>132</v>
      </c>
      <c r="E16" s="351"/>
      <c r="F16" s="351"/>
    </row>
    <row r="17" spans="2:6" s="70" customFormat="1" ht="18.75" customHeight="1">
      <c r="B17" s="379"/>
      <c r="C17" s="360"/>
      <c r="D17" s="125" t="s">
        <v>80</v>
      </c>
      <c r="E17" s="351"/>
      <c r="F17" s="351"/>
    </row>
    <row r="18" spans="2:6" s="70" customFormat="1" ht="51.75">
      <c r="B18" s="379"/>
      <c r="C18" s="361"/>
      <c r="D18" s="125" t="s">
        <v>133</v>
      </c>
      <c r="E18" s="352"/>
      <c r="F18" s="352"/>
    </row>
    <row r="19" spans="2:6" s="70" customFormat="1" ht="17.25">
      <c r="B19" s="380"/>
      <c r="C19" s="380">
        <v>21012</v>
      </c>
      <c r="D19" s="125" t="s">
        <v>81</v>
      </c>
      <c r="E19" s="356" t="str">
        <f>E25</f>
        <v>-</v>
      </c>
      <c r="F19" s="264"/>
    </row>
    <row r="20" spans="2:6" s="70" customFormat="1" ht="51.75">
      <c r="B20" s="360"/>
      <c r="C20" s="360"/>
      <c r="D20" s="120" t="s">
        <v>123</v>
      </c>
      <c r="E20" s="357"/>
      <c r="F20" s="265"/>
    </row>
    <row r="21" spans="2:6" s="70" customFormat="1" ht="19.5" customHeight="1">
      <c r="B21" s="360"/>
      <c r="C21" s="360"/>
      <c r="D21" s="125" t="s">
        <v>82</v>
      </c>
      <c r="E21" s="357"/>
      <c r="F21" s="263">
        <f>'2'!H19</f>
        <v>-250000</v>
      </c>
    </row>
    <row r="22" spans="2:6" s="70" customFormat="1" ht="19.5" customHeight="1">
      <c r="B22" s="360"/>
      <c r="C22" s="360"/>
      <c r="D22" s="125" t="s">
        <v>134</v>
      </c>
      <c r="E22" s="357"/>
      <c r="F22" s="261"/>
    </row>
    <row r="23" spans="2:6" s="70" customFormat="1" ht="18.75" customHeight="1">
      <c r="B23" s="360"/>
      <c r="C23" s="360"/>
      <c r="D23" s="125" t="s">
        <v>124</v>
      </c>
      <c r="E23" s="357"/>
      <c r="F23" s="261"/>
    </row>
    <row r="24" spans="2:6" s="70" customFormat="1" ht="34.5">
      <c r="B24" s="361"/>
      <c r="C24" s="361"/>
      <c r="D24" s="125" t="s">
        <v>135</v>
      </c>
      <c r="E24" s="358"/>
      <c r="F24" s="262"/>
    </row>
    <row r="25" spans="2:6" s="69" customFormat="1" ht="17.25">
      <c r="B25" s="164">
        <v>1157</v>
      </c>
      <c r="C25" s="186"/>
      <c r="D25" s="181" t="s">
        <v>83</v>
      </c>
      <c r="E25" s="353" t="str">
        <f>E32</f>
        <v>-</v>
      </c>
      <c r="F25" s="353">
        <f>+F32</f>
        <v>250000</v>
      </c>
    </row>
    <row r="26" spans="2:6" s="69" customFormat="1" ht="17.25">
      <c r="B26" s="381"/>
      <c r="C26" s="359"/>
      <c r="D26" s="182" t="s">
        <v>25</v>
      </c>
      <c r="E26" s="354"/>
      <c r="F26" s="354"/>
    </row>
    <row r="27" spans="2:6" s="69" customFormat="1" ht="17.25">
      <c r="B27" s="382"/>
      <c r="C27" s="360"/>
      <c r="D27" s="183" t="s">
        <v>84</v>
      </c>
      <c r="E27" s="354"/>
      <c r="F27" s="354"/>
    </row>
    <row r="28" spans="2:6" s="69" customFormat="1" ht="17.25">
      <c r="B28" s="382"/>
      <c r="C28" s="360"/>
      <c r="D28" s="184" t="s">
        <v>94</v>
      </c>
      <c r="E28" s="354"/>
      <c r="F28" s="354"/>
    </row>
    <row r="29" spans="2:6" s="69" customFormat="1" ht="17.25">
      <c r="B29" s="382"/>
      <c r="C29" s="360"/>
      <c r="D29" s="185" t="s">
        <v>80</v>
      </c>
      <c r="E29" s="354"/>
      <c r="F29" s="354"/>
    </row>
    <row r="30" spans="2:6" s="69" customFormat="1" ht="34.5">
      <c r="B30" s="383"/>
      <c r="C30" s="361"/>
      <c r="D30" s="184" t="s">
        <v>95</v>
      </c>
      <c r="E30" s="355"/>
      <c r="F30" s="355"/>
    </row>
    <row r="31" spans="2:6" s="69" customFormat="1" ht="17.25" customHeight="1">
      <c r="B31" s="126"/>
      <c r="C31" s="126"/>
      <c r="D31" s="126" t="s">
        <v>85</v>
      </c>
      <c r="E31" s="127"/>
      <c r="F31" s="128"/>
    </row>
    <row r="32" spans="2:6" s="69" customFormat="1" ht="17.25">
      <c r="B32" s="370"/>
      <c r="C32" s="371">
        <v>21038</v>
      </c>
      <c r="D32" s="122" t="s">
        <v>66</v>
      </c>
      <c r="E32" s="350" t="str">
        <f>E38</f>
        <v>-</v>
      </c>
      <c r="F32" s="365">
        <f>'2'!H48</f>
        <v>250000</v>
      </c>
    </row>
    <row r="33" spans="2:6" s="69" customFormat="1" ht="48.75" customHeight="1">
      <c r="B33" s="370"/>
      <c r="C33" s="371"/>
      <c r="D33" s="115" t="s">
        <v>116</v>
      </c>
      <c r="E33" s="351"/>
      <c r="F33" s="366"/>
    </row>
    <row r="34" spans="2:6" s="69" customFormat="1" ht="17.25">
      <c r="B34" s="370"/>
      <c r="C34" s="371"/>
      <c r="D34" s="122" t="s">
        <v>86</v>
      </c>
      <c r="E34" s="351"/>
      <c r="F34" s="366"/>
    </row>
    <row r="35" spans="2:6" s="69" customFormat="1" ht="45.75" customHeight="1">
      <c r="B35" s="370"/>
      <c r="C35" s="371"/>
      <c r="D35" s="121" t="s">
        <v>112</v>
      </c>
      <c r="E35" s="351"/>
      <c r="F35" s="366"/>
    </row>
    <row r="36" spans="2:6" s="69" customFormat="1" ht="17.25">
      <c r="B36" s="370"/>
      <c r="C36" s="371"/>
      <c r="D36" s="123" t="s">
        <v>68</v>
      </c>
      <c r="E36" s="351"/>
      <c r="F36" s="366"/>
    </row>
    <row r="37" spans="2:6" s="69" customFormat="1" ht="37.5" customHeight="1">
      <c r="B37" s="370"/>
      <c r="C37" s="371"/>
      <c r="D37" s="124" t="s">
        <v>117</v>
      </c>
      <c r="E37" s="352"/>
      <c r="F37" s="367"/>
    </row>
    <row r="38" spans="2:6" s="258" customFormat="1" ht="24.75" customHeight="1">
      <c r="B38" s="256"/>
      <c r="C38" s="257"/>
      <c r="D38" s="259" t="str">
        <f>'2'!F49</f>
        <v xml:space="preserve"> ՀՀ կառավարություն</v>
      </c>
      <c r="E38" s="260" t="str">
        <f>E39</f>
        <v>-</v>
      </c>
      <c r="F38" s="260">
        <f>F39</f>
        <v>0</v>
      </c>
    </row>
    <row r="39" spans="2:6" s="69" customFormat="1" ht="17.25">
      <c r="B39" s="368" t="s">
        <v>146</v>
      </c>
      <c r="C39" s="368"/>
      <c r="D39" s="222" t="s">
        <v>78</v>
      </c>
      <c r="E39" s="369" t="str">
        <f>E45</f>
        <v>-</v>
      </c>
      <c r="F39" s="369">
        <f>F45+F51</f>
        <v>0</v>
      </c>
    </row>
    <row r="40" spans="2:6" ht="17.25">
      <c r="B40" s="360"/>
      <c r="C40" s="360"/>
      <c r="D40" s="223" t="s">
        <v>145</v>
      </c>
      <c r="E40" s="363"/>
      <c r="F40" s="363"/>
    </row>
    <row r="41" spans="2:6" s="74" customFormat="1" ht="17.25">
      <c r="B41" s="360"/>
      <c r="C41" s="360"/>
      <c r="D41" s="224" t="s">
        <v>79</v>
      </c>
      <c r="E41" s="363"/>
      <c r="F41" s="363"/>
    </row>
    <row r="42" spans="2:6" s="74" customFormat="1" ht="51.75">
      <c r="B42" s="360"/>
      <c r="C42" s="360"/>
      <c r="D42" s="223" t="s">
        <v>152</v>
      </c>
      <c r="E42" s="363"/>
      <c r="F42" s="363"/>
    </row>
    <row r="43" spans="2:6" ht="17.25">
      <c r="B43" s="360"/>
      <c r="C43" s="360"/>
      <c r="D43" s="224" t="s">
        <v>80</v>
      </c>
      <c r="E43" s="363"/>
      <c r="F43" s="363"/>
    </row>
    <row r="44" spans="2:6" ht="34.5">
      <c r="B44" s="361"/>
      <c r="C44" s="361"/>
      <c r="D44" s="223" t="s">
        <v>153</v>
      </c>
      <c r="E44" s="364"/>
      <c r="F44" s="364"/>
    </row>
    <row r="45" spans="2:6" ht="17.25">
      <c r="B45" s="359"/>
      <c r="C45" s="359">
        <v>11001</v>
      </c>
      <c r="D45" s="224" t="s">
        <v>81</v>
      </c>
      <c r="E45" s="362" t="str">
        <f>E51</f>
        <v>-</v>
      </c>
      <c r="F45" s="362">
        <f>-F51</f>
        <v>250000</v>
      </c>
    </row>
    <row r="46" spans="2:6" ht="17.25">
      <c r="B46" s="360"/>
      <c r="C46" s="360"/>
      <c r="D46" s="223" t="s">
        <v>145</v>
      </c>
      <c r="E46" s="363"/>
      <c r="F46" s="363"/>
    </row>
    <row r="47" spans="2:6" ht="17.25">
      <c r="B47" s="360"/>
      <c r="C47" s="360"/>
      <c r="D47" s="224" t="s">
        <v>82</v>
      </c>
      <c r="E47" s="363"/>
      <c r="F47" s="363"/>
    </row>
    <row r="48" spans="2:6" ht="69">
      <c r="B48" s="360"/>
      <c r="C48" s="360"/>
      <c r="D48" s="223" t="s">
        <v>154</v>
      </c>
      <c r="E48" s="363"/>
      <c r="F48" s="363"/>
    </row>
    <row r="49" spans="2:6" ht="17.25">
      <c r="B49" s="360"/>
      <c r="C49" s="360"/>
      <c r="D49" s="224" t="s">
        <v>155</v>
      </c>
      <c r="E49" s="363"/>
      <c r="F49" s="363"/>
    </row>
    <row r="50" spans="2:6" ht="17.25">
      <c r="B50" s="361"/>
      <c r="C50" s="361"/>
      <c r="D50" s="223" t="s">
        <v>156</v>
      </c>
      <c r="E50" s="364"/>
      <c r="F50" s="364"/>
    </row>
    <row r="51" spans="2:6" ht="17.25">
      <c r="B51" s="359"/>
      <c r="C51" s="359">
        <v>11001</v>
      </c>
      <c r="D51" s="224" t="s">
        <v>81</v>
      </c>
      <c r="E51" s="362" t="s">
        <v>173</v>
      </c>
      <c r="F51" s="362">
        <f>'2'!H29</f>
        <v>-250000</v>
      </c>
    </row>
    <row r="52" spans="2:6" ht="17.25">
      <c r="B52" s="360"/>
      <c r="C52" s="360"/>
      <c r="D52" s="223" t="s">
        <v>145</v>
      </c>
      <c r="E52" s="363"/>
      <c r="F52" s="363"/>
    </row>
    <row r="53" spans="2:6" ht="17.25">
      <c r="B53" s="360"/>
      <c r="C53" s="360"/>
      <c r="D53" s="224" t="s">
        <v>82</v>
      </c>
      <c r="E53" s="363"/>
      <c r="F53" s="363"/>
    </row>
    <row r="54" spans="2:6" ht="69">
      <c r="B54" s="360"/>
      <c r="C54" s="360"/>
      <c r="D54" s="223" t="s">
        <v>154</v>
      </c>
      <c r="E54" s="363"/>
      <c r="F54" s="363"/>
    </row>
    <row r="55" spans="2:6" ht="17.25">
      <c r="B55" s="360"/>
      <c r="C55" s="360"/>
      <c r="D55" s="224" t="s">
        <v>155</v>
      </c>
      <c r="E55" s="363"/>
      <c r="F55" s="363"/>
    </row>
    <row r="56" spans="2:6" ht="17.25">
      <c r="B56" s="361"/>
      <c r="C56" s="361"/>
      <c r="D56" s="223" t="s">
        <v>156</v>
      </c>
      <c r="E56" s="364"/>
      <c r="F56" s="364"/>
    </row>
  </sheetData>
  <mergeCells count="34">
    <mergeCell ref="C26:C30"/>
    <mergeCell ref="B13:B18"/>
    <mergeCell ref="C13:C18"/>
    <mergeCell ref="B19:B24"/>
    <mergeCell ref="C19:C24"/>
    <mergeCell ref="B26:B30"/>
    <mergeCell ref="D1:F1"/>
    <mergeCell ref="D2:F2"/>
    <mergeCell ref="D3:F3"/>
    <mergeCell ref="B6:F6"/>
    <mergeCell ref="B9:C9"/>
    <mergeCell ref="D9:D10"/>
    <mergeCell ref="E9:F9"/>
    <mergeCell ref="B51:B56"/>
    <mergeCell ref="C51:C56"/>
    <mergeCell ref="E51:E56"/>
    <mergeCell ref="F51:F56"/>
    <mergeCell ref="F32:F37"/>
    <mergeCell ref="E32:E37"/>
    <mergeCell ref="B39:B44"/>
    <mergeCell ref="C39:C44"/>
    <mergeCell ref="E39:E44"/>
    <mergeCell ref="F39:F44"/>
    <mergeCell ref="B45:B50"/>
    <mergeCell ref="C45:C50"/>
    <mergeCell ref="E45:E50"/>
    <mergeCell ref="F45:F50"/>
    <mergeCell ref="B32:B37"/>
    <mergeCell ref="C32:C37"/>
    <mergeCell ref="F13:F18"/>
    <mergeCell ref="E13:E18"/>
    <mergeCell ref="E25:E30"/>
    <mergeCell ref="F25:F30"/>
    <mergeCell ref="E19:E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topLeftCell="A13" zoomScaleNormal="100" workbookViewId="0">
      <selection activeCell="E79" sqref="E79"/>
    </sheetView>
  </sheetViews>
  <sheetFormatPr defaultRowHeight="17.25"/>
  <cols>
    <col min="1" max="2" width="8.7109375" style="93" customWidth="1"/>
    <col min="3" max="3" width="6.85546875" style="93" customWidth="1"/>
    <col min="4" max="4" width="11.7109375" style="93" customWidth="1"/>
    <col min="5" max="5" width="15.42578125" style="93" customWidth="1"/>
    <col min="6" max="6" width="53.140625" style="14" customWidth="1"/>
    <col min="7" max="7" width="17.7109375" style="14" customWidth="1"/>
    <col min="8" max="8" width="20.5703125" style="205" customWidth="1"/>
    <col min="9" max="251" width="9.140625" style="14"/>
    <col min="252" max="252" width="7.5703125" style="14" bestFit="1" customWidth="1"/>
    <col min="253" max="253" width="7" style="14" bestFit="1" customWidth="1"/>
    <col min="254" max="254" width="5.5703125" style="14" bestFit="1" customWidth="1"/>
    <col min="255" max="255" width="8.7109375" style="14" bestFit="1" customWidth="1"/>
    <col min="256" max="256" width="8.42578125" style="14" bestFit="1" customWidth="1"/>
    <col min="257" max="257" width="76.140625" style="14" customWidth="1"/>
    <col min="258" max="259" width="16.5703125" style="14" customWidth="1"/>
    <col min="260" max="260" width="16.7109375" style="14" customWidth="1"/>
    <col min="261" max="261" width="18.5703125" style="14" customWidth="1"/>
    <col min="262" max="507" width="9.140625" style="14"/>
    <col min="508" max="508" width="7.5703125" style="14" bestFit="1" customWidth="1"/>
    <col min="509" max="509" width="7" style="14" bestFit="1" customWidth="1"/>
    <col min="510" max="510" width="5.5703125" style="14" bestFit="1" customWidth="1"/>
    <col min="511" max="511" width="8.7109375" style="14" bestFit="1" customWidth="1"/>
    <col min="512" max="512" width="8.42578125" style="14" bestFit="1" customWidth="1"/>
    <col min="513" max="513" width="76.140625" style="14" customWidth="1"/>
    <col min="514" max="515" width="16.5703125" style="14" customWidth="1"/>
    <col min="516" max="516" width="16.7109375" style="14" customWidth="1"/>
    <col min="517" max="517" width="18.5703125" style="14" customWidth="1"/>
    <col min="518" max="763" width="9.140625" style="14"/>
    <col min="764" max="764" width="7.5703125" style="14" bestFit="1" customWidth="1"/>
    <col min="765" max="765" width="7" style="14" bestFit="1" customWidth="1"/>
    <col min="766" max="766" width="5.5703125" style="14" bestFit="1" customWidth="1"/>
    <col min="767" max="767" width="8.7109375" style="14" bestFit="1" customWidth="1"/>
    <col min="768" max="768" width="8.42578125" style="14" bestFit="1" customWidth="1"/>
    <col min="769" max="769" width="76.140625" style="14" customWidth="1"/>
    <col min="770" max="771" width="16.5703125" style="14" customWidth="1"/>
    <col min="772" max="772" width="16.7109375" style="14" customWidth="1"/>
    <col min="773" max="773" width="18.5703125" style="14" customWidth="1"/>
    <col min="774" max="1019" width="9.140625" style="14"/>
    <col min="1020" max="1020" width="7.5703125" style="14" bestFit="1" customWidth="1"/>
    <col min="1021" max="1021" width="7" style="14" bestFit="1" customWidth="1"/>
    <col min="1022" max="1022" width="5.5703125" style="14" bestFit="1" customWidth="1"/>
    <col min="1023" max="1023" width="8.7109375" style="14" bestFit="1" customWidth="1"/>
    <col min="1024" max="1024" width="8.42578125" style="14" bestFit="1" customWidth="1"/>
    <col min="1025" max="1025" width="76.140625" style="14" customWidth="1"/>
    <col min="1026" max="1027" width="16.5703125" style="14" customWidth="1"/>
    <col min="1028" max="1028" width="16.7109375" style="14" customWidth="1"/>
    <col min="1029" max="1029" width="18.5703125" style="14" customWidth="1"/>
    <col min="1030" max="1275" width="9.140625" style="14"/>
    <col min="1276" max="1276" width="7.5703125" style="14" bestFit="1" customWidth="1"/>
    <col min="1277" max="1277" width="7" style="14" bestFit="1" customWidth="1"/>
    <col min="1278" max="1278" width="5.5703125" style="14" bestFit="1" customWidth="1"/>
    <col min="1279" max="1279" width="8.7109375" style="14" bestFit="1" customWidth="1"/>
    <col min="1280" max="1280" width="8.42578125" style="14" bestFit="1" customWidth="1"/>
    <col min="1281" max="1281" width="76.140625" style="14" customWidth="1"/>
    <col min="1282" max="1283" width="16.5703125" style="14" customWidth="1"/>
    <col min="1284" max="1284" width="16.7109375" style="14" customWidth="1"/>
    <col min="1285" max="1285" width="18.5703125" style="14" customWidth="1"/>
    <col min="1286" max="1531" width="9.140625" style="14"/>
    <col min="1532" max="1532" width="7.5703125" style="14" bestFit="1" customWidth="1"/>
    <col min="1533" max="1533" width="7" style="14" bestFit="1" customWidth="1"/>
    <col min="1534" max="1534" width="5.5703125" style="14" bestFit="1" customWidth="1"/>
    <col min="1535" max="1535" width="8.7109375" style="14" bestFit="1" customWidth="1"/>
    <col min="1536" max="1536" width="8.42578125" style="14" bestFit="1" customWidth="1"/>
    <col min="1537" max="1537" width="76.140625" style="14" customWidth="1"/>
    <col min="1538" max="1539" width="16.5703125" style="14" customWidth="1"/>
    <col min="1540" max="1540" width="16.7109375" style="14" customWidth="1"/>
    <col min="1541" max="1541" width="18.5703125" style="14" customWidth="1"/>
    <col min="1542" max="1787" width="9.140625" style="14"/>
    <col min="1788" max="1788" width="7.5703125" style="14" bestFit="1" customWidth="1"/>
    <col min="1789" max="1789" width="7" style="14" bestFit="1" customWidth="1"/>
    <col min="1790" max="1790" width="5.5703125" style="14" bestFit="1" customWidth="1"/>
    <col min="1791" max="1791" width="8.7109375" style="14" bestFit="1" customWidth="1"/>
    <col min="1792" max="1792" width="8.42578125" style="14" bestFit="1" customWidth="1"/>
    <col min="1793" max="1793" width="76.140625" style="14" customWidth="1"/>
    <col min="1794" max="1795" width="16.5703125" style="14" customWidth="1"/>
    <col min="1796" max="1796" width="16.7109375" style="14" customWidth="1"/>
    <col min="1797" max="1797" width="18.5703125" style="14" customWidth="1"/>
    <col min="1798" max="2043" width="9.140625" style="14"/>
    <col min="2044" max="2044" width="7.5703125" style="14" bestFit="1" customWidth="1"/>
    <col min="2045" max="2045" width="7" style="14" bestFit="1" customWidth="1"/>
    <col min="2046" max="2046" width="5.5703125" style="14" bestFit="1" customWidth="1"/>
    <col min="2047" max="2047" width="8.7109375" style="14" bestFit="1" customWidth="1"/>
    <col min="2048" max="2048" width="8.42578125" style="14" bestFit="1" customWidth="1"/>
    <col min="2049" max="2049" width="76.140625" style="14" customWidth="1"/>
    <col min="2050" max="2051" width="16.5703125" style="14" customWidth="1"/>
    <col min="2052" max="2052" width="16.7109375" style="14" customWidth="1"/>
    <col min="2053" max="2053" width="18.5703125" style="14" customWidth="1"/>
    <col min="2054" max="2299" width="9.140625" style="14"/>
    <col min="2300" max="2300" width="7.5703125" style="14" bestFit="1" customWidth="1"/>
    <col min="2301" max="2301" width="7" style="14" bestFit="1" customWidth="1"/>
    <col min="2302" max="2302" width="5.5703125" style="14" bestFit="1" customWidth="1"/>
    <col min="2303" max="2303" width="8.7109375" style="14" bestFit="1" customWidth="1"/>
    <col min="2304" max="2304" width="8.42578125" style="14" bestFit="1" customWidth="1"/>
    <col min="2305" max="2305" width="76.140625" style="14" customWidth="1"/>
    <col min="2306" max="2307" width="16.5703125" style="14" customWidth="1"/>
    <col min="2308" max="2308" width="16.7109375" style="14" customWidth="1"/>
    <col min="2309" max="2309" width="18.5703125" style="14" customWidth="1"/>
    <col min="2310" max="2555" width="9.140625" style="14"/>
    <col min="2556" max="2556" width="7.5703125" style="14" bestFit="1" customWidth="1"/>
    <col min="2557" max="2557" width="7" style="14" bestFit="1" customWidth="1"/>
    <col min="2558" max="2558" width="5.5703125" style="14" bestFit="1" customWidth="1"/>
    <col min="2559" max="2559" width="8.7109375" style="14" bestFit="1" customWidth="1"/>
    <col min="2560" max="2560" width="8.42578125" style="14" bestFit="1" customWidth="1"/>
    <col min="2561" max="2561" width="76.140625" style="14" customWidth="1"/>
    <col min="2562" max="2563" width="16.5703125" style="14" customWidth="1"/>
    <col min="2564" max="2564" width="16.7109375" style="14" customWidth="1"/>
    <col min="2565" max="2565" width="18.5703125" style="14" customWidth="1"/>
    <col min="2566" max="2811" width="9.140625" style="14"/>
    <col min="2812" max="2812" width="7.5703125" style="14" bestFit="1" customWidth="1"/>
    <col min="2813" max="2813" width="7" style="14" bestFit="1" customWidth="1"/>
    <col min="2814" max="2814" width="5.5703125" style="14" bestFit="1" customWidth="1"/>
    <col min="2815" max="2815" width="8.7109375" style="14" bestFit="1" customWidth="1"/>
    <col min="2816" max="2816" width="8.42578125" style="14" bestFit="1" customWidth="1"/>
    <col min="2817" max="2817" width="76.140625" style="14" customWidth="1"/>
    <col min="2818" max="2819" width="16.5703125" style="14" customWidth="1"/>
    <col min="2820" max="2820" width="16.7109375" style="14" customWidth="1"/>
    <col min="2821" max="2821" width="18.5703125" style="14" customWidth="1"/>
    <col min="2822" max="3067" width="9.140625" style="14"/>
    <col min="3068" max="3068" width="7.5703125" style="14" bestFit="1" customWidth="1"/>
    <col min="3069" max="3069" width="7" style="14" bestFit="1" customWidth="1"/>
    <col min="3070" max="3070" width="5.5703125" style="14" bestFit="1" customWidth="1"/>
    <col min="3071" max="3071" width="8.7109375" style="14" bestFit="1" customWidth="1"/>
    <col min="3072" max="3072" width="8.42578125" style="14" bestFit="1" customWidth="1"/>
    <col min="3073" max="3073" width="76.140625" style="14" customWidth="1"/>
    <col min="3074" max="3075" width="16.5703125" style="14" customWidth="1"/>
    <col min="3076" max="3076" width="16.7109375" style="14" customWidth="1"/>
    <col min="3077" max="3077" width="18.5703125" style="14" customWidth="1"/>
    <col min="3078" max="3323" width="9.140625" style="14"/>
    <col min="3324" max="3324" width="7.5703125" style="14" bestFit="1" customWidth="1"/>
    <col min="3325" max="3325" width="7" style="14" bestFit="1" customWidth="1"/>
    <col min="3326" max="3326" width="5.5703125" style="14" bestFit="1" customWidth="1"/>
    <col min="3327" max="3327" width="8.7109375" style="14" bestFit="1" customWidth="1"/>
    <col min="3328" max="3328" width="8.42578125" style="14" bestFit="1" customWidth="1"/>
    <col min="3329" max="3329" width="76.140625" style="14" customWidth="1"/>
    <col min="3330" max="3331" width="16.5703125" style="14" customWidth="1"/>
    <col min="3332" max="3332" width="16.7109375" style="14" customWidth="1"/>
    <col min="3333" max="3333" width="18.5703125" style="14" customWidth="1"/>
    <col min="3334" max="3579" width="9.140625" style="14"/>
    <col min="3580" max="3580" width="7.5703125" style="14" bestFit="1" customWidth="1"/>
    <col min="3581" max="3581" width="7" style="14" bestFit="1" customWidth="1"/>
    <col min="3582" max="3582" width="5.5703125" style="14" bestFit="1" customWidth="1"/>
    <col min="3583" max="3583" width="8.7109375" style="14" bestFit="1" customWidth="1"/>
    <col min="3584" max="3584" width="8.42578125" style="14" bestFit="1" customWidth="1"/>
    <col min="3585" max="3585" width="76.140625" style="14" customWidth="1"/>
    <col min="3586" max="3587" width="16.5703125" style="14" customWidth="1"/>
    <col min="3588" max="3588" width="16.7109375" style="14" customWidth="1"/>
    <col min="3589" max="3589" width="18.5703125" style="14" customWidth="1"/>
    <col min="3590" max="3835" width="9.140625" style="14"/>
    <col min="3836" max="3836" width="7.5703125" style="14" bestFit="1" customWidth="1"/>
    <col min="3837" max="3837" width="7" style="14" bestFit="1" customWidth="1"/>
    <col min="3838" max="3838" width="5.5703125" style="14" bestFit="1" customWidth="1"/>
    <col min="3839" max="3839" width="8.7109375" style="14" bestFit="1" customWidth="1"/>
    <col min="3840" max="3840" width="8.42578125" style="14" bestFit="1" customWidth="1"/>
    <col min="3841" max="3841" width="76.140625" style="14" customWidth="1"/>
    <col min="3842" max="3843" width="16.5703125" style="14" customWidth="1"/>
    <col min="3844" max="3844" width="16.7109375" style="14" customWidth="1"/>
    <col min="3845" max="3845" width="18.5703125" style="14" customWidth="1"/>
    <col min="3846" max="4091" width="9.140625" style="14"/>
    <col min="4092" max="4092" width="7.5703125" style="14" bestFit="1" customWidth="1"/>
    <col min="4093" max="4093" width="7" style="14" bestFit="1" customWidth="1"/>
    <col min="4094" max="4094" width="5.5703125" style="14" bestFit="1" customWidth="1"/>
    <col min="4095" max="4095" width="8.7109375" style="14" bestFit="1" customWidth="1"/>
    <col min="4096" max="4096" width="8.42578125" style="14" bestFit="1" customWidth="1"/>
    <col min="4097" max="4097" width="76.140625" style="14" customWidth="1"/>
    <col min="4098" max="4099" width="16.5703125" style="14" customWidth="1"/>
    <col min="4100" max="4100" width="16.7109375" style="14" customWidth="1"/>
    <col min="4101" max="4101" width="18.5703125" style="14" customWidth="1"/>
    <col min="4102" max="4347" width="9.140625" style="14"/>
    <col min="4348" max="4348" width="7.5703125" style="14" bestFit="1" customWidth="1"/>
    <col min="4349" max="4349" width="7" style="14" bestFit="1" customWidth="1"/>
    <col min="4350" max="4350" width="5.5703125" style="14" bestFit="1" customWidth="1"/>
    <col min="4351" max="4351" width="8.7109375" style="14" bestFit="1" customWidth="1"/>
    <col min="4352" max="4352" width="8.42578125" style="14" bestFit="1" customWidth="1"/>
    <col min="4353" max="4353" width="76.140625" style="14" customWidth="1"/>
    <col min="4354" max="4355" width="16.5703125" style="14" customWidth="1"/>
    <col min="4356" max="4356" width="16.7109375" style="14" customWidth="1"/>
    <col min="4357" max="4357" width="18.5703125" style="14" customWidth="1"/>
    <col min="4358" max="4603" width="9.140625" style="14"/>
    <col min="4604" max="4604" width="7.5703125" style="14" bestFit="1" customWidth="1"/>
    <col min="4605" max="4605" width="7" style="14" bestFit="1" customWidth="1"/>
    <col min="4606" max="4606" width="5.5703125" style="14" bestFit="1" customWidth="1"/>
    <col min="4607" max="4607" width="8.7109375" style="14" bestFit="1" customWidth="1"/>
    <col min="4608" max="4608" width="8.42578125" style="14" bestFit="1" customWidth="1"/>
    <col min="4609" max="4609" width="76.140625" style="14" customWidth="1"/>
    <col min="4610" max="4611" width="16.5703125" style="14" customWidth="1"/>
    <col min="4612" max="4612" width="16.7109375" style="14" customWidth="1"/>
    <col min="4613" max="4613" width="18.5703125" style="14" customWidth="1"/>
    <col min="4614" max="4859" width="9.140625" style="14"/>
    <col min="4860" max="4860" width="7.5703125" style="14" bestFit="1" customWidth="1"/>
    <col min="4861" max="4861" width="7" style="14" bestFit="1" customWidth="1"/>
    <col min="4862" max="4862" width="5.5703125" style="14" bestFit="1" customWidth="1"/>
    <col min="4863" max="4863" width="8.7109375" style="14" bestFit="1" customWidth="1"/>
    <col min="4864" max="4864" width="8.42578125" style="14" bestFit="1" customWidth="1"/>
    <col min="4865" max="4865" width="76.140625" style="14" customWidth="1"/>
    <col min="4866" max="4867" width="16.5703125" style="14" customWidth="1"/>
    <col min="4868" max="4868" width="16.7109375" style="14" customWidth="1"/>
    <col min="4869" max="4869" width="18.5703125" style="14" customWidth="1"/>
    <col min="4870" max="5115" width="9.140625" style="14"/>
    <col min="5116" max="5116" width="7.5703125" style="14" bestFit="1" customWidth="1"/>
    <col min="5117" max="5117" width="7" style="14" bestFit="1" customWidth="1"/>
    <col min="5118" max="5118" width="5.5703125" style="14" bestFit="1" customWidth="1"/>
    <col min="5119" max="5119" width="8.7109375" style="14" bestFit="1" customWidth="1"/>
    <col min="5120" max="5120" width="8.42578125" style="14" bestFit="1" customWidth="1"/>
    <col min="5121" max="5121" width="76.140625" style="14" customWidth="1"/>
    <col min="5122" max="5123" width="16.5703125" style="14" customWidth="1"/>
    <col min="5124" max="5124" width="16.7109375" style="14" customWidth="1"/>
    <col min="5125" max="5125" width="18.5703125" style="14" customWidth="1"/>
    <col min="5126" max="5371" width="9.140625" style="14"/>
    <col min="5372" max="5372" width="7.5703125" style="14" bestFit="1" customWidth="1"/>
    <col min="5373" max="5373" width="7" style="14" bestFit="1" customWidth="1"/>
    <col min="5374" max="5374" width="5.5703125" style="14" bestFit="1" customWidth="1"/>
    <col min="5375" max="5375" width="8.7109375" style="14" bestFit="1" customWidth="1"/>
    <col min="5376" max="5376" width="8.42578125" style="14" bestFit="1" customWidth="1"/>
    <col min="5377" max="5377" width="76.140625" style="14" customWidth="1"/>
    <col min="5378" max="5379" width="16.5703125" style="14" customWidth="1"/>
    <col min="5380" max="5380" width="16.7109375" style="14" customWidth="1"/>
    <col min="5381" max="5381" width="18.5703125" style="14" customWidth="1"/>
    <col min="5382" max="5627" width="9.140625" style="14"/>
    <col min="5628" max="5628" width="7.5703125" style="14" bestFit="1" customWidth="1"/>
    <col min="5629" max="5629" width="7" style="14" bestFit="1" customWidth="1"/>
    <col min="5630" max="5630" width="5.5703125" style="14" bestFit="1" customWidth="1"/>
    <col min="5631" max="5631" width="8.7109375" style="14" bestFit="1" customWidth="1"/>
    <col min="5632" max="5632" width="8.42578125" style="14" bestFit="1" customWidth="1"/>
    <col min="5633" max="5633" width="76.140625" style="14" customWidth="1"/>
    <col min="5634" max="5635" width="16.5703125" style="14" customWidth="1"/>
    <col min="5636" max="5636" width="16.7109375" style="14" customWidth="1"/>
    <col min="5637" max="5637" width="18.5703125" style="14" customWidth="1"/>
    <col min="5638" max="5883" width="9.140625" style="14"/>
    <col min="5884" max="5884" width="7.5703125" style="14" bestFit="1" customWidth="1"/>
    <col min="5885" max="5885" width="7" style="14" bestFit="1" customWidth="1"/>
    <col min="5886" max="5886" width="5.5703125" style="14" bestFit="1" customWidth="1"/>
    <col min="5887" max="5887" width="8.7109375" style="14" bestFit="1" customWidth="1"/>
    <col min="5888" max="5888" width="8.42578125" style="14" bestFit="1" customWidth="1"/>
    <col min="5889" max="5889" width="76.140625" style="14" customWidth="1"/>
    <col min="5890" max="5891" width="16.5703125" style="14" customWidth="1"/>
    <col min="5892" max="5892" width="16.7109375" style="14" customWidth="1"/>
    <col min="5893" max="5893" width="18.5703125" style="14" customWidth="1"/>
    <col min="5894" max="6139" width="9.140625" style="14"/>
    <col min="6140" max="6140" width="7.5703125" style="14" bestFit="1" customWidth="1"/>
    <col min="6141" max="6141" width="7" style="14" bestFit="1" customWidth="1"/>
    <col min="6142" max="6142" width="5.5703125" style="14" bestFit="1" customWidth="1"/>
    <col min="6143" max="6143" width="8.7109375" style="14" bestFit="1" customWidth="1"/>
    <col min="6144" max="6144" width="8.42578125" style="14" bestFit="1" customWidth="1"/>
    <col min="6145" max="6145" width="76.140625" style="14" customWidth="1"/>
    <col min="6146" max="6147" width="16.5703125" style="14" customWidth="1"/>
    <col min="6148" max="6148" width="16.7109375" style="14" customWidth="1"/>
    <col min="6149" max="6149" width="18.5703125" style="14" customWidth="1"/>
    <col min="6150" max="6395" width="9.140625" style="14"/>
    <col min="6396" max="6396" width="7.5703125" style="14" bestFit="1" customWidth="1"/>
    <col min="6397" max="6397" width="7" style="14" bestFit="1" customWidth="1"/>
    <col min="6398" max="6398" width="5.5703125" style="14" bestFit="1" customWidth="1"/>
    <col min="6399" max="6399" width="8.7109375" style="14" bestFit="1" customWidth="1"/>
    <col min="6400" max="6400" width="8.42578125" style="14" bestFit="1" customWidth="1"/>
    <col min="6401" max="6401" width="76.140625" style="14" customWidth="1"/>
    <col min="6402" max="6403" width="16.5703125" style="14" customWidth="1"/>
    <col min="6404" max="6404" width="16.7109375" style="14" customWidth="1"/>
    <col min="6405" max="6405" width="18.5703125" style="14" customWidth="1"/>
    <col min="6406" max="6651" width="9.140625" style="14"/>
    <col min="6652" max="6652" width="7.5703125" style="14" bestFit="1" customWidth="1"/>
    <col min="6653" max="6653" width="7" style="14" bestFit="1" customWidth="1"/>
    <col min="6654" max="6654" width="5.5703125" style="14" bestFit="1" customWidth="1"/>
    <col min="6655" max="6655" width="8.7109375" style="14" bestFit="1" customWidth="1"/>
    <col min="6656" max="6656" width="8.42578125" style="14" bestFit="1" customWidth="1"/>
    <col min="6657" max="6657" width="76.140625" style="14" customWidth="1"/>
    <col min="6658" max="6659" width="16.5703125" style="14" customWidth="1"/>
    <col min="6660" max="6660" width="16.7109375" style="14" customWidth="1"/>
    <col min="6661" max="6661" width="18.5703125" style="14" customWidth="1"/>
    <col min="6662" max="6907" width="9.140625" style="14"/>
    <col min="6908" max="6908" width="7.5703125" style="14" bestFit="1" customWidth="1"/>
    <col min="6909" max="6909" width="7" style="14" bestFit="1" customWidth="1"/>
    <col min="6910" max="6910" width="5.5703125" style="14" bestFit="1" customWidth="1"/>
    <col min="6911" max="6911" width="8.7109375" style="14" bestFit="1" customWidth="1"/>
    <col min="6912" max="6912" width="8.42578125" style="14" bestFit="1" customWidth="1"/>
    <col min="6913" max="6913" width="76.140625" style="14" customWidth="1"/>
    <col min="6914" max="6915" width="16.5703125" style="14" customWidth="1"/>
    <col min="6916" max="6916" width="16.7109375" style="14" customWidth="1"/>
    <col min="6917" max="6917" width="18.5703125" style="14" customWidth="1"/>
    <col min="6918" max="7163" width="9.140625" style="14"/>
    <col min="7164" max="7164" width="7.5703125" style="14" bestFit="1" customWidth="1"/>
    <col min="7165" max="7165" width="7" style="14" bestFit="1" customWidth="1"/>
    <col min="7166" max="7166" width="5.5703125" style="14" bestFit="1" customWidth="1"/>
    <col min="7167" max="7167" width="8.7109375" style="14" bestFit="1" customWidth="1"/>
    <col min="7168" max="7168" width="8.42578125" style="14" bestFit="1" customWidth="1"/>
    <col min="7169" max="7169" width="76.140625" style="14" customWidth="1"/>
    <col min="7170" max="7171" width="16.5703125" style="14" customWidth="1"/>
    <col min="7172" max="7172" width="16.7109375" style="14" customWidth="1"/>
    <col min="7173" max="7173" width="18.5703125" style="14" customWidth="1"/>
    <col min="7174" max="7419" width="9.140625" style="14"/>
    <col min="7420" max="7420" width="7.5703125" style="14" bestFit="1" customWidth="1"/>
    <col min="7421" max="7421" width="7" style="14" bestFit="1" customWidth="1"/>
    <col min="7422" max="7422" width="5.5703125" style="14" bestFit="1" customWidth="1"/>
    <col min="7423" max="7423" width="8.7109375" style="14" bestFit="1" customWidth="1"/>
    <col min="7424" max="7424" width="8.42578125" style="14" bestFit="1" customWidth="1"/>
    <col min="7425" max="7425" width="76.140625" style="14" customWidth="1"/>
    <col min="7426" max="7427" width="16.5703125" style="14" customWidth="1"/>
    <col min="7428" max="7428" width="16.7109375" style="14" customWidth="1"/>
    <col min="7429" max="7429" width="18.5703125" style="14" customWidth="1"/>
    <col min="7430" max="7675" width="9.140625" style="14"/>
    <col min="7676" max="7676" width="7.5703125" style="14" bestFit="1" customWidth="1"/>
    <col min="7677" max="7677" width="7" style="14" bestFit="1" customWidth="1"/>
    <col min="7678" max="7678" width="5.5703125" style="14" bestFit="1" customWidth="1"/>
    <col min="7679" max="7679" width="8.7109375" style="14" bestFit="1" customWidth="1"/>
    <col min="7680" max="7680" width="8.42578125" style="14" bestFit="1" customWidth="1"/>
    <col min="7681" max="7681" width="76.140625" style="14" customWidth="1"/>
    <col min="7682" max="7683" width="16.5703125" style="14" customWidth="1"/>
    <col min="7684" max="7684" width="16.7109375" style="14" customWidth="1"/>
    <col min="7685" max="7685" width="18.5703125" style="14" customWidth="1"/>
    <col min="7686" max="7931" width="9.140625" style="14"/>
    <col min="7932" max="7932" width="7.5703125" style="14" bestFit="1" customWidth="1"/>
    <col min="7933" max="7933" width="7" style="14" bestFit="1" customWidth="1"/>
    <col min="7934" max="7934" width="5.5703125" style="14" bestFit="1" customWidth="1"/>
    <col min="7935" max="7935" width="8.7109375" style="14" bestFit="1" customWidth="1"/>
    <col min="7936" max="7936" width="8.42578125" style="14" bestFit="1" customWidth="1"/>
    <col min="7937" max="7937" width="76.140625" style="14" customWidth="1"/>
    <col min="7938" max="7939" width="16.5703125" style="14" customWidth="1"/>
    <col min="7940" max="7940" width="16.7109375" style="14" customWidth="1"/>
    <col min="7941" max="7941" width="18.5703125" style="14" customWidth="1"/>
    <col min="7942" max="8187" width="9.140625" style="14"/>
    <col min="8188" max="8188" width="7.5703125" style="14" bestFit="1" customWidth="1"/>
    <col min="8189" max="8189" width="7" style="14" bestFit="1" customWidth="1"/>
    <col min="8190" max="8190" width="5.5703125" style="14" bestFit="1" customWidth="1"/>
    <col min="8191" max="8191" width="8.7109375" style="14" bestFit="1" customWidth="1"/>
    <col min="8192" max="8192" width="8.42578125" style="14" bestFit="1" customWidth="1"/>
    <col min="8193" max="8193" width="76.140625" style="14" customWidth="1"/>
    <col min="8194" max="8195" width="16.5703125" style="14" customWidth="1"/>
    <col min="8196" max="8196" width="16.7109375" style="14" customWidth="1"/>
    <col min="8197" max="8197" width="18.5703125" style="14" customWidth="1"/>
    <col min="8198" max="8443" width="9.140625" style="14"/>
    <col min="8444" max="8444" width="7.5703125" style="14" bestFit="1" customWidth="1"/>
    <col min="8445" max="8445" width="7" style="14" bestFit="1" customWidth="1"/>
    <col min="8446" max="8446" width="5.5703125" style="14" bestFit="1" customWidth="1"/>
    <col min="8447" max="8447" width="8.7109375" style="14" bestFit="1" customWidth="1"/>
    <col min="8448" max="8448" width="8.42578125" style="14" bestFit="1" customWidth="1"/>
    <col min="8449" max="8449" width="76.140625" style="14" customWidth="1"/>
    <col min="8450" max="8451" width="16.5703125" style="14" customWidth="1"/>
    <col min="8452" max="8452" width="16.7109375" style="14" customWidth="1"/>
    <col min="8453" max="8453" width="18.5703125" style="14" customWidth="1"/>
    <col min="8454" max="8699" width="9.140625" style="14"/>
    <col min="8700" max="8700" width="7.5703125" style="14" bestFit="1" customWidth="1"/>
    <col min="8701" max="8701" width="7" style="14" bestFit="1" customWidth="1"/>
    <col min="8702" max="8702" width="5.5703125" style="14" bestFit="1" customWidth="1"/>
    <col min="8703" max="8703" width="8.7109375" style="14" bestFit="1" customWidth="1"/>
    <col min="8704" max="8704" width="8.42578125" style="14" bestFit="1" customWidth="1"/>
    <col min="8705" max="8705" width="76.140625" style="14" customWidth="1"/>
    <col min="8706" max="8707" width="16.5703125" style="14" customWidth="1"/>
    <col min="8708" max="8708" width="16.7109375" style="14" customWidth="1"/>
    <col min="8709" max="8709" width="18.5703125" style="14" customWidth="1"/>
    <col min="8710" max="8955" width="9.140625" style="14"/>
    <col min="8956" max="8956" width="7.5703125" style="14" bestFit="1" customWidth="1"/>
    <col min="8957" max="8957" width="7" style="14" bestFit="1" customWidth="1"/>
    <col min="8958" max="8958" width="5.5703125" style="14" bestFit="1" customWidth="1"/>
    <col min="8959" max="8959" width="8.7109375" style="14" bestFit="1" customWidth="1"/>
    <col min="8960" max="8960" width="8.42578125" style="14" bestFit="1" customWidth="1"/>
    <col min="8961" max="8961" width="76.140625" style="14" customWidth="1"/>
    <col min="8962" max="8963" width="16.5703125" style="14" customWidth="1"/>
    <col min="8964" max="8964" width="16.7109375" style="14" customWidth="1"/>
    <col min="8965" max="8965" width="18.5703125" style="14" customWidth="1"/>
    <col min="8966" max="9211" width="9.140625" style="14"/>
    <col min="9212" max="9212" width="7.5703125" style="14" bestFit="1" customWidth="1"/>
    <col min="9213" max="9213" width="7" style="14" bestFit="1" customWidth="1"/>
    <col min="9214" max="9214" width="5.5703125" style="14" bestFit="1" customWidth="1"/>
    <col min="9215" max="9215" width="8.7109375" style="14" bestFit="1" customWidth="1"/>
    <col min="9216" max="9216" width="8.42578125" style="14" bestFit="1" customWidth="1"/>
    <col min="9217" max="9217" width="76.140625" style="14" customWidth="1"/>
    <col min="9218" max="9219" width="16.5703125" style="14" customWidth="1"/>
    <col min="9220" max="9220" width="16.7109375" style="14" customWidth="1"/>
    <col min="9221" max="9221" width="18.5703125" style="14" customWidth="1"/>
    <col min="9222" max="9467" width="9.140625" style="14"/>
    <col min="9468" max="9468" width="7.5703125" style="14" bestFit="1" customWidth="1"/>
    <col min="9469" max="9469" width="7" style="14" bestFit="1" customWidth="1"/>
    <col min="9470" max="9470" width="5.5703125" style="14" bestFit="1" customWidth="1"/>
    <col min="9471" max="9471" width="8.7109375" style="14" bestFit="1" customWidth="1"/>
    <col min="9472" max="9472" width="8.42578125" style="14" bestFit="1" customWidth="1"/>
    <col min="9473" max="9473" width="76.140625" style="14" customWidth="1"/>
    <col min="9474" max="9475" width="16.5703125" style="14" customWidth="1"/>
    <col min="9476" max="9476" width="16.7109375" style="14" customWidth="1"/>
    <col min="9477" max="9477" width="18.5703125" style="14" customWidth="1"/>
    <col min="9478" max="9723" width="9.140625" style="14"/>
    <col min="9724" max="9724" width="7.5703125" style="14" bestFit="1" customWidth="1"/>
    <col min="9725" max="9725" width="7" style="14" bestFit="1" customWidth="1"/>
    <col min="9726" max="9726" width="5.5703125" style="14" bestFit="1" customWidth="1"/>
    <col min="9727" max="9727" width="8.7109375" style="14" bestFit="1" customWidth="1"/>
    <col min="9728" max="9728" width="8.42578125" style="14" bestFit="1" customWidth="1"/>
    <col min="9729" max="9729" width="76.140625" style="14" customWidth="1"/>
    <col min="9730" max="9731" width="16.5703125" style="14" customWidth="1"/>
    <col min="9732" max="9732" width="16.7109375" style="14" customWidth="1"/>
    <col min="9733" max="9733" width="18.5703125" style="14" customWidth="1"/>
    <col min="9734" max="9979" width="9.140625" style="14"/>
    <col min="9980" max="9980" width="7.5703125" style="14" bestFit="1" customWidth="1"/>
    <col min="9981" max="9981" width="7" style="14" bestFit="1" customWidth="1"/>
    <col min="9982" max="9982" width="5.5703125" style="14" bestFit="1" customWidth="1"/>
    <col min="9983" max="9983" width="8.7109375" style="14" bestFit="1" customWidth="1"/>
    <col min="9984" max="9984" width="8.42578125" style="14" bestFit="1" customWidth="1"/>
    <col min="9985" max="9985" width="76.140625" style="14" customWidth="1"/>
    <col min="9986" max="9987" width="16.5703125" style="14" customWidth="1"/>
    <col min="9988" max="9988" width="16.7109375" style="14" customWidth="1"/>
    <col min="9989" max="9989" width="18.5703125" style="14" customWidth="1"/>
    <col min="9990" max="10235" width="9.140625" style="14"/>
    <col min="10236" max="10236" width="7.5703125" style="14" bestFit="1" customWidth="1"/>
    <col min="10237" max="10237" width="7" style="14" bestFit="1" customWidth="1"/>
    <col min="10238" max="10238" width="5.5703125" style="14" bestFit="1" customWidth="1"/>
    <col min="10239" max="10239" width="8.7109375" style="14" bestFit="1" customWidth="1"/>
    <col min="10240" max="10240" width="8.42578125" style="14" bestFit="1" customWidth="1"/>
    <col min="10241" max="10241" width="76.140625" style="14" customWidth="1"/>
    <col min="10242" max="10243" width="16.5703125" style="14" customWidth="1"/>
    <col min="10244" max="10244" width="16.7109375" style="14" customWidth="1"/>
    <col min="10245" max="10245" width="18.5703125" style="14" customWidth="1"/>
    <col min="10246" max="10491" width="9.140625" style="14"/>
    <col min="10492" max="10492" width="7.5703125" style="14" bestFit="1" customWidth="1"/>
    <col min="10493" max="10493" width="7" style="14" bestFit="1" customWidth="1"/>
    <col min="10494" max="10494" width="5.5703125" style="14" bestFit="1" customWidth="1"/>
    <col min="10495" max="10495" width="8.7109375" style="14" bestFit="1" customWidth="1"/>
    <col min="10496" max="10496" width="8.42578125" style="14" bestFit="1" customWidth="1"/>
    <col min="10497" max="10497" width="76.140625" style="14" customWidth="1"/>
    <col min="10498" max="10499" width="16.5703125" style="14" customWidth="1"/>
    <col min="10500" max="10500" width="16.7109375" style="14" customWidth="1"/>
    <col min="10501" max="10501" width="18.5703125" style="14" customWidth="1"/>
    <col min="10502" max="10747" width="9.140625" style="14"/>
    <col min="10748" max="10748" width="7.5703125" style="14" bestFit="1" customWidth="1"/>
    <col min="10749" max="10749" width="7" style="14" bestFit="1" customWidth="1"/>
    <col min="10750" max="10750" width="5.5703125" style="14" bestFit="1" customWidth="1"/>
    <col min="10751" max="10751" width="8.7109375" style="14" bestFit="1" customWidth="1"/>
    <col min="10752" max="10752" width="8.42578125" style="14" bestFit="1" customWidth="1"/>
    <col min="10753" max="10753" width="76.140625" style="14" customWidth="1"/>
    <col min="10754" max="10755" width="16.5703125" style="14" customWidth="1"/>
    <col min="10756" max="10756" width="16.7109375" style="14" customWidth="1"/>
    <col min="10757" max="10757" width="18.5703125" style="14" customWidth="1"/>
    <col min="10758" max="11003" width="9.140625" style="14"/>
    <col min="11004" max="11004" width="7.5703125" style="14" bestFit="1" customWidth="1"/>
    <col min="11005" max="11005" width="7" style="14" bestFit="1" customWidth="1"/>
    <col min="11006" max="11006" width="5.5703125" style="14" bestFit="1" customWidth="1"/>
    <col min="11007" max="11007" width="8.7109375" style="14" bestFit="1" customWidth="1"/>
    <col min="11008" max="11008" width="8.42578125" style="14" bestFit="1" customWidth="1"/>
    <col min="11009" max="11009" width="76.140625" style="14" customWidth="1"/>
    <col min="11010" max="11011" width="16.5703125" style="14" customWidth="1"/>
    <col min="11012" max="11012" width="16.7109375" style="14" customWidth="1"/>
    <col min="11013" max="11013" width="18.5703125" style="14" customWidth="1"/>
    <col min="11014" max="11259" width="9.140625" style="14"/>
    <col min="11260" max="11260" width="7.5703125" style="14" bestFit="1" customWidth="1"/>
    <col min="11261" max="11261" width="7" style="14" bestFit="1" customWidth="1"/>
    <col min="11262" max="11262" width="5.5703125" style="14" bestFit="1" customWidth="1"/>
    <col min="11263" max="11263" width="8.7109375" style="14" bestFit="1" customWidth="1"/>
    <col min="11264" max="11264" width="8.42578125" style="14" bestFit="1" customWidth="1"/>
    <col min="11265" max="11265" width="76.140625" style="14" customWidth="1"/>
    <col min="11266" max="11267" width="16.5703125" style="14" customWidth="1"/>
    <col min="11268" max="11268" width="16.7109375" style="14" customWidth="1"/>
    <col min="11269" max="11269" width="18.5703125" style="14" customWidth="1"/>
    <col min="11270" max="11515" width="9.140625" style="14"/>
    <col min="11516" max="11516" width="7.5703125" style="14" bestFit="1" customWidth="1"/>
    <col min="11517" max="11517" width="7" style="14" bestFit="1" customWidth="1"/>
    <col min="11518" max="11518" width="5.5703125" style="14" bestFit="1" customWidth="1"/>
    <col min="11519" max="11519" width="8.7109375" style="14" bestFit="1" customWidth="1"/>
    <col min="11520" max="11520" width="8.42578125" style="14" bestFit="1" customWidth="1"/>
    <col min="11521" max="11521" width="76.140625" style="14" customWidth="1"/>
    <col min="11522" max="11523" width="16.5703125" style="14" customWidth="1"/>
    <col min="11524" max="11524" width="16.7109375" style="14" customWidth="1"/>
    <col min="11525" max="11525" width="18.5703125" style="14" customWidth="1"/>
    <col min="11526" max="11771" width="9.140625" style="14"/>
    <col min="11772" max="11772" width="7.5703125" style="14" bestFit="1" customWidth="1"/>
    <col min="11773" max="11773" width="7" style="14" bestFit="1" customWidth="1"/>
    <col min="11774" max="11774" width="5.5703125" style="14" bestFit="1" customWidth="1"/>
    <col min="11775" max="11775" width="8.7109375" style="14" bestFit="1" customWidth="1"/>
    <col min="11776" max="11776" width="8.42578125" style="14" bestFit="1" customWidth="1"/>
    <col min="11777" max="11777" width="76.140625" style="14" customWidth="1"/>
    <col min="11778" max="11779" width="16.5703125" style="14" customWidth="1"/>
    <col min="11780" max="11780" width="16.7109375" style="14" customWidth="1"/>
    <col min="11781" max="11781" width="18.5703125" style="14" customWidth="1"/>
    <col min="11782" max="12027" width="9.140625" style="14"/>
    <col min="12028" max="12028" width="7.5703125" style="14" bestFit="1" customWidth="1"/>
    <col min="12029" max="12029" width="7" style="14" bestFit="1" customWidth="1"/>
    <col min="12030" max="12030" width="5.5703125" style="14" bestFit="1" customWidth="1"/>
    <col min="12031" max="12031" width="8.7109375" style="14" bestFit="1" customWidth="1"/>
    <col min="12032" max="12032" width="8.42578125" style="14" bestFit="1" customWidth="1"/>
    <col min="12033" max="12033" width="76.140625" style="14" customWidth="1"/>
    <col min="12034" max="12035" width="16.5703125" style="14" customWidth="1"/>
    <col min="12036" max="12036" width="16.7109375" style="14" customWidth="1"/>
    <col min="12037" max="12037" width="18.5703125" style="14" customWidth="1"/>
    <col min="12038" max="12283" width="9.140625" style="14"/>
    <col min="12284" max="12284" width="7.5703125" style="14" bestFit="1" customWidth="1"/>
    <col min="12285" max="12285" width="7" style="14" bestFit="1" customWidth="1"/>
    <col min="12286" max="12286" width="5.5703125" style="14" bestFit="1" customWidth="1"/>
    <col min="12287" max="12287" width="8.7109375" style="14" bestFit="1" customWidth="1"/>
    <col min="12288" max="12288" width="8.42578125" style="14" bestFit="1" customWidth="1"/>
    <col min="12289" max="12289" width="76.140625" style="14" customWidth="1"/>
    <col min="12290" max="12291" width="16.5703125" style="14" customWidth="1"/>
    <col min="12292" max="12292" width="16.7109375" style="14" customWidth="1"/>
    <col min="12293" max="12293" width="18.5703125" style="14" customWidth="1"/>
    <col min="12294" max="12539" width="9.140625" style="14"/>
    <col min="12540" max="12540" width="7.5703125" style="14" bestFit="1" customWidth="1"/>
    <col min="12541" max="12541" width="7" style="14" bestFit="1" customWidth="1"/>
    <col min="12542" max="12542" width="5.5703125" style="14" bestFit="1" customWidth="1"/>
    <col min="12543" max="12543" width="8.7109375" style="14" bestFit="1" customWidth="1"/>
    <col min="12544" max="12544" width="8.42578125" style="14" bestFit="1" customWidth="1"/>
    <col min="12545" max="12545" width="76.140625" style="14" customWidth="1"/>
    <col min="12546" max="12547" width="16.5703125" style="14" customWidth="1"/>
    <col min="12548" max="12548" width="16.7109375" style="14" customWidth="1"/>
    <col min="12549" max="12549" width="18.5703125" style="14" customWidth="1"/>
    <col min="12550" max="12795" width="9.140625" style="14"/>
    <col min="12796" max="12796" width="7.5703125" style="14" bestFit="1" customWidth="1"/>
    <col min="12797" max="12797" width="7" style="14" bestFit="1" customWidth="1"/>
    <col min="12798" max="12798" width="5.5703125" style="14" bestFit="1" customWidth="1"/>
    <col min="12799" max="12799" width="8.7109375" style="14" bestFit="1" customWidth="1"/>
    <col min="12800" max="12800" width="8.42578125" style="14" bestFit="1" customWidth="1"/>
    <col min="12801" max="12801" width="76.140625" style="14" customWidth="1"/>
    <col min="12802" max="12803" width="16.5703125" style="14" customWidth="1"/>
    <col min="12804" max="12804" width="16.7109375" style="14" customWidth="1"/>
    <col min="12805" max="12805" width="18.5703125" style="14" customWidth="1"/>
    <col min="12806" max="13051" width="9.140625" style="14"/>
    <col min="13052" max="13052" width="7.5703125" style="14" bestFit="1" customWidth="1"/>
    <col min="13053" max="13053" width="7" style="14" bestFit="1" customWidth="1"/>
    <col min="13054" max="13054" width="5.5703125" style="14" bestFit="1" customWidth="1"/>
    <col min="13055" max="13055" width="8.7109375" style="14" bestFit="1" customWidth="1"/>
    <col min="13056" max="13056" width="8.42578125" style="14" bestFit="1" customWidth="1"/>
    <col min="13057" max="13057" width="76.140625" style="14" customWidth="1"/>
    <col min="13058" max="13059" width="16.5703125" style="14" customWidth="1"/>
    <col min="13060" max="13060" width="16.7109375" style="14" customWidth="1"/>
    <col min="13061" max="13061" width="18.5703125" style="14" customWidth="1"/>
    <col min="13062" max="13307" width="9.140625" style="14"/>
    <col min="13308" max="13308" width="7.5703125" style="14" bestFit="1" customWidth="1"/>
    <col min="13309" max="13309" width="7" style="14" bestFit="1" customWidth="1"/>
    <col min="13310" max="13310" width="5.5703125" style="14" bestFit="1" customWidth="1"/>
    <col min="13311" max="13311" width="8.7109375" style="14" bestFit="1" customWidth="1"/>
    <col min="13312" max="13312" width="8.42578125" style="14" bestFit="1" customWidth="1"/>
    <col min="13313" max="13313" width="76.140625" style="14" customWidth="1"/>
    <col min="13314" max="13315" width="16.5703125" style="14" customWidth="1"/>
    <col min="13316" max="13316" width="16.7109375" style="14" customWidth="1"/>
    <col min="13317" max="13317" width="18.5703125" style="14" customWidth="1"/>
    <col min="13318" max="13563" width="9.140625" style="14"/>
    <col min="13564" max="13564" width="7.5703125" style="14" bestFit="1" customWidth="1"/>
    <col min="13565" max="13565" width="7" style="14" bestFit="1" customWidth="1"/>
    <col min="13566" max="13566" width="5.5703125" style="14" bestFit="1" customWidth="1"/>
    <col min="13567" max="13567" width="8.7109375" style="14" bestFit="1" customWidth="1"/>
    <col min="13568" max="13568" width="8.42578125" style="14" bestFit="1" customWidth="1"/>
    <col min="13569" max="13569" width="76.140625" style="14" customWidth="1"/>
    <col min="13570" max="13571" width="16.5703125" style="14" customWidth="1"/>
    <col min="13572" max="13572" width="16.7109375" style="14" customWidth="1"/>
    <col min="13573" max="13573" width="18.5703125" style="14" customWidth="1"/>
    <col min="13574" max="13819" width="9.140625" style="14"/>
    <col min="13820" max="13820" width="7.5703125" style="14" bestFit="1" customWidth="1"/>
    <col min="13821" max="13821" width="7" style="14" bestFit="1" customWidth="1"/>
    <col min="13822" max="13822" width="5.5703125" style="14" bestFit="1" customWidth="1"/>
    <col min="13823" max="13823" width="8.7109375" style="14" bestFit="1" customWidth="1"/>
    <col min="13824" max="13824" width="8.42578125" style="14" bestFit="1" customWidth="1"/>
    <col min="13825" max="13825" width="76.140625" style="14" customWidth="1"/>
    <col min="13826" max="13827" width="16.5703125" style="14" customWidth="1"/>
    <col min="13828" max="13828" width="16.7109375" style="14" customWidth="1"/>
    <col min="13829" max="13829" width="18.5703125" style="14" customWidth="1"/>
    <col min="13830" max="14075" width="9.140625" style="14"/>
    <col min="14076" max="14076" width="7.5703125" style="14" bestFit="1" customWidth="1"/>
    <col min="14077" max="14077" width="7" style="14" bestFit="1" customWidth="1"/>
    <col min="14078" max="14078" width="5.5703125" style="14" bestFit="1" customWidth="1"/>
    <col min="14079" max="14079" width="8.7109375" style="14" bestFit="1" customWidth="1"/>
    <col min="14080" max="14080" width="8.42578125" style="14" bestFit="1" customWidth="1"/>
    <col min="14081" max="14081" width="76.140625" style="14" customWidth="1"/>
    <col min="14082" max="14083" width="16.5703125" style="14" customWidth="1"/>
    <col min="14084" max="14084" width="16.7109375" style="14" customWidth="1"/>
    <col min="14085" max="14085" width="18.5703125" style="14" customWidth="1"/>
    <col min="14086" max="14331" width="9.140625" style="14"/>
    <col min="14332" max="14332" width="7.5703125" style="14" bestFit="1" customWidth="1"/>
    <col min="14333" max="14333" width="7" style="14" bestFit="1" customWidth="1"/>
    <col min="14334" max="14334" width="5.5703125" style="14" bestFit="1" customWidth="1"/>
    <col min="14335" max="14335" width="8.7109375" style="14" bestFit="1" customWidth="1"/>
    <col min="14336" max="14336" width="8.42578125" style="14" bestFit="1" customWidth="1"/>
    <col min="14337" max="14337" width="76.140625" style="14" customWidth="1"/>
    <col min="14338" max="14339" width="16.5703125" style="14" customWidth="1"/>
    <col min="14340" max="14340" width="16.7109375" style="14" customWidth="1"/>
    <col min="14341" max="14341" width="18.5703125" style="14" customWidth="1"/>
    <col min="14342" max="14587" width="9.140625" style="14"/>
    <col min="14588" max="14588" width="7.5703125" style="14" bestFit="1" customWidth="1"/>
    <col min="14589" max="14589" width="7" style="14" bestFit="1" customWidth="1"/>
    <col min="14590" max="14590" width="5.5703125" style="14" bestFit="1" customWidth="1"/>
    <col min="14591" max="14591" width="8.7109375" style="14" bestFit="1" customWidth="1"/>
    <col min="14592" max="14592" width="8.42578125" style="14" bestFit="1" customWidth="1"/>
    <col min="14593" max="14593" width="76.140625" style="14" customWidth="1"/>
    <col min="14594" max="14595" width="16.5703125" style="14" customWidth="1"/>
    <col min="14596" max="14596" width="16.7109375" style="14" customWidth="1"/>
    <col min="14597" max="14597" width="18.5703125" style="14" customWidth="1"/>
    <col min="14598" max="14843" width="9.140625" style="14"/>
    <col min="14844" max="14844" width="7.5703125" style="14" bestFit="1" customWidth="1"/>
    <col min="14845" max="14845" width="7" style="14" bestFit="1" customWidth="1"/>
    <col min="14846" max="14846" width="5.5703125" style="14" bestFit="1" customWidth="1"/>
    <col min="14847" max="14847" width="8.7109375" style="14" bestFit="1" customWidth="1"/>
    <col min="14848" max="14848" width="8.42578125" style="14" bestFit="1" customWidth="1"/>
    <col min="14849" max="14849" width="76.140625" style="14" customWidth="1"/>
    <col min="14850" max="14851" width="16.5703125" style="14" customWidth="1"/>
    <col min="14852" max="14852" width="16.7109375" style="14" customWidth="1"/>
    <col min="14853" max="14853" width="18.5703125" style="14" customWidth="1"/>
    <col min="14854" max="15099" width="9.140625" style="14"/>
    <col min="15100" max="15100" width="7.5703125" style="14" bestFit="1" customWidth="1"/>
    <col min="15101" max="15101" width="7" style="14" bestFit="1" customWidth="1"/>
    <col min="15102" max="15102" width="5.5703125" style="14" bestFit="1" customWidth="1"/>
    <col min="15103" max="15103" width="8.7109375" style="14" bestFit="1" customWidth="1"/>
    <col min="15104" max="15104" width="8.42578125" style="14" bestFit="1" customWidth="1"/>
    <col min="15105" max="15105" width="76.140625" style="14" customWidth="1"/>
    <col min="15106" max="15107" width="16.5703125" style="14" customWidth="1"/>
    <col min="15108" max="15108" width="16.7109375" style="14" customWidth="1"/>
    <col min="15109" max="15109" width="18.5703125" style="14" customWidth="1"/>
    <col min="15110" max="15355" width="9.140625" style="14"/>
    <col min="15356" max="15356" width="7.5703125" style="14" bestFit="1" customWidth="1"/>
    <col min="15357" max="15357" width="7" style="14" bestFit="1" customWidth="1"/>
    <col min="15358" max="15358" width="5.5703125" style="14" bestFit="1" customWidth="1"/>
    <col min="15359" max="15359" width="8.7109375" style="14" bestFit="1" customWidth="1"/>
    <col min="15360" max="15360" width="8.42578125" style="14" bestFit="1" customWidth="1"/>
    <col min="15361" max="15361" width="76.140625" style="14" customWidth="1"/>
    <col min="15362" max="15363" width="16.5703125" style="14" customWidth="1"/>
    <col min="15364" max="15364" width="16.7109375" style="14" customWidth="1"/>
    <col min="15365" max="15365" width="18.5703125" style="14" customWidth="1"/>
    <col min="15366" max="15611" width="9.140625" style="14"/>
    <col min="15612" max="15612" width="7.5703125" style="14" bestFit="1" customWidth="1"/>
    <col min="15613" max="15613" width="7" style="14" bestFit="1" customWidth="1"/>
    <col min="15614" max="15614" width="5.5703125" style="14" bestFit="1" customWidth="1"/>
    <col min="15615" max="15615" width="8.7109375" style="14" bestFit="1" customWidth="1"/>
    <col min="15616" max="15616" width="8.42578125" style="14" bestFit="1" customWidth="1"/>
    <col min="15617" max="15617" width="76.140625" style="14" customWidth="1"/>
    <col min="15618" max="15619" width="16.5703125" style="14" customWidth="1"/>
    <col min="15620" max="15620" width="16.7109375" style="14" customWidth="1"/>
    <col min="15621" max="15621" width="18.5703125" style="14" customWidth="1"/>
    <col min="15622" max="15867" width="9.140625" style="14"/>
    <col min="15868" max="15868" width="7.5703125" style="14" bestFit="1" customWidth="1"/>
    <col min="15869" max="15869" width="7" style="14" bestFit="1" customWidth="1"/>
    <col min="15870" max="15870" width="5.5703125" style="14" bestFit="1" customWidth="1"/>
    <col min="15871" max="15871" width="8.7109375" style="14" bestFit="1" customWidth="1"/>
    <col min="15872" max="15872" width="8.42578125" style="14" bestFit="1" customWidth="1"/>
    <col min="15873" max="15873" width="76.140625" style="14" customWidth="1"/>
    <col min="15874" max="15875" width="16.5703125" style="14" customWidth="1"/>
    <col min="15876" max="15876" width="16.7109375" style="14" customWidth="1"/>
    <col min="15877" max="15877" width="18.5703125" style="14" customWidth="1"/>
    <col min="15878" max="16123" width="9.140625" style="14"/>
    <col min="16124" max="16124" width="7.5703125" style="14" bestFit="1" customWidth="1"/>
    <col min="16125" max="16125" width="7" style="14" bestFit="1" customWidth="1"/>
    <col min="16126" max="16126" width="5.5703125" style="14" bestFit="1" customWidth="1"/>
    <col min="16127" max="16127" width="8.7109375" style="14" bestFit="1" customWidth="1"/>
    <col min="16128" max="16128" width="8.42578125" style="14" bestFit="1" customWidth="1"/>
    <col min="16129" max="16129" width="76.140625" style="14" customWidth="1"/>
    <col min="16130" max="16131" width="16.5703125" style="14" customWidth="1"/>
    <col min="16132" max="16132" width="16.7109375" style="14" customWidth="1"/>
    <col min="16133" max="16133" width="18.5703125" style="14" customWidth="1"/>
    <col min="16134" max="16384" width="9.140625" style="14"/>
  </cols>
  <sheetData>
    <row r="1" spans="1:8" ht="14.45" customHeight="1">
      <c r="B1" s="36"/>
      <c r="C1" s="36"/>
      <c r="D1" s="36"/>
      <c r="E1" s="36"/>
      <c r="F1" s="36"/>
      <c r="H1" s="66" t="s">
        <v>27</v>
      </c>
    </row>
    <row r="2" spans="1:8" ht="15.2" customHeight="1">
      <c r="B2" s="36"/>
      <c r="C2" s="36"/>
      <c r="D2" s="36"/>
      <c r="E2" s="36"/>
      <c r="F2" s="36"/>
      <c r="H2" s="66" t="s">
        <v>53</v>
      </c>
    </row>
    <row r="3" spans="1:8" ht="17.25" customHeight="1">
      <c r="B3" s="36"/>
      <c r="C3" s="36"/>
      <c r="D3" s="36"/>
      <c r="E3" s="36"/>
      <c r="F3" s="36"/>
      <c r="H3" s="66" t="s">
        <v>0</v>
      </c>
    </row>
    <row r="4" spans="1:8">
      <c r="B4" s="36"/>
      <c r="C4" s="36"/>
      <c r="D4" s="36"/>
      <c r="E4" s="36"/>
      <c r="F4" s="36"/>
    </row>
    <row r="5" spans="1:8" ht="63.75" customHeight="1">
      <c r="A5" s="384" t="s">
        <v>48</v>
      </c>
      <c r="B5" s="384"/>
      <c r="C5" s="384"/>
      <c r="D5" s="384"/>
      <c r="E5" s="384"/>
      <c r="F5" s="384"/>
      <c r="G5" s="384"/>
      <c r="H5" s="384"/>
    </row>
    <row r="6" spans="1:8">
      <c r="F6" s="93"/>
    </row>
    <row r="7" spans="1:8" ht="17.25" customHeight="1">
      <c r="G7" s="390" t="s">
        <v>36</v>
      </c>
      <c r="H7" s="390"/>
    </row>
    <row r="8" spans="1:8" ht="81.75" customHeight="1">
      <c r="A8" s="385" t="s">
        <v>5</v>
      </c>
      <c r="B8" s="386"/>
      <c r="C8" s="387"/>
      <c r="D8" s="385" t="s">
        <v>1</v>
      </c>
      <c r="E8" s="387"/>
      <c r="F8" s="388" t="s">
        <v>8</v>
      </c>
      <c r="G8" s="377" t="s">
        <v>45</v>
      </c>
      <c r="H8" s="378"/>
    </row>
    <row r="9" spans="1:8" ht="39" customHeight="1">
      <c r="A9" s="15" t="s">
        <v>21</v>
      </c>
      <c r="B9" s="15" t="s">
        <v>22</v>
      </c>
      <c r="C9" s="15" t="s">
        <v>23</v>
      </c>
      <c r="D9" s="15" t="s">
        <v>11</v>
      </c>
      <c r="E9" s="15" t="s">
        <v>12</v>
      </c>
      <c r="F9" s="389"/>
      <c r="G9" s="118" t="s">
        <v>46</v>
      </c>
      <c r="H9" s="329" t="s">
        <v>47</v>
      </c>
    </row>
    <row r="10" spans="1:8" s="98" customFormat="1" ht="20.25" customHeight="1">
      <c r="A10" s="97"/>
      <c r="B10" s="97"/>
      <c r="C10" s="97"/>
      <c r="D10" s="97"/>
      <c r="E10" s="97"/>
      <c r="F10" s="101" t="s">
        <v>4</v>
      </c>
      <c r="G10" s="81"/>
      <c r="H10" s="341">
        <f>H12+H49</f>
        <v>0</v>
      </c>
    </row>
    <row r="11" spans="1:8" ht="17.25" customHeight="1">
      <c r="A11" s="15"/>
      <c r="B11" s="15"/>
      <c r="C11" s="15"/>
      <c r="D11" s="15"/>
      <c r="E11" s="15"/>
      <c r="F11" s="176" t="s">
        <v>3</v>
      </c>
      <c r="G11" s="82"/>
      <c r="H11" s="44"/>
    </row>
    <row r="12" spans="1:8" ht="40.5" customHeight="1">
      <c r="A12" s="253"/>
      <c r="B12" s="253"/>
      <c r="C12" s="253"/>
      <c r="D12" s="253"/>
      <c r="E12" s="253"/>
      <c r="F12" s="255" t="str">
        <f>F23</f>
        <v>ՀՀ տարածքային կառավարման և ենթակառուցվածքների նախարարություն</v>
      </c>
      <c r="G12" s="254"/>
      <c r="H12" s="340">
        <f>H13+H30</f>
        <v>0</v>
      </c>
    </row>
    <row r="13" spans="1:8" s="100" customFormat="1">
      <c r="A13" s="102" t="s">
        <v>125</v>
      </c>
      <c r="B13" s="102"/>
      <c r="C13" s="103"/>
      <c r="D13" s="104"/>
      <c r="E13" s="104"/>
      <c r="F13" s="105" t="s">
        <v>127</v>
      </c>
      <c r="G13" s="106" t="str">
        <f>+G15</f>
        <v>-</v>
      </c>
      <c r="H13" s="330">
        <f>+H15</f>
        <v>-250000</v>
      </c>
    </row>
    <row r="14" spans="1:8" s="72" customFormat="1" ht="20.25" customHeight="1">
      <c r="A14" s="102"/>
      <c r="B14" s="102"/>
      <c r="C14" s="103"/>
      <c r="D14" s="107"/>
      <c r="E14" s="107"/>
      <c r="F14" s="108" t="s">
        <v>3</v>
      </c>
      <c r="G14" s="109"/>
      <c r="H14" s="331"/>
    </row>
    <row r="15" spans="1:8" s="100" customFormat="1" ht="21" customHeight="1">
      <c r="A15" s="102"/>
      <c r="B15" s="102" t="s">
        <v>126</v>
      </c>
      <c r="C15" s="103"/>
      <c r="D15" s="104"/>
      <c r="E15" s="104"/>
      <c r="F15" s="105" t="s">
        <v>128</v>
      </c>
      <c r="G15" s="106" t="str">
        <f>+G17</f>
        <v>-</v>
      </c>
      <c r="H15" s="330">
        <f>H17</f>
        <v>-250000</v>
      </c>
    </row>
    <row r="16" spans="1:8" s="72" customFormat="1" ht="22.5" customHeight="1">
      <c r="A16" s="102"/>
      <c r="B16" s="102"/>
      <c r="C16" s="103"/>
      <c r="D16" s="107"/>
      <c r="E16" s="107"/>
      <c r="F16" s="108" t="s">
        <v>3</v>
      </c>
      <c r="G16" s="109"/>
      <c r="H16" s="326"/>
    </row>
    <row r="17" spans="1:8" s="100" customFormat="1" ht="24" customHeight="1">
      <c r="A17" s="102"/>
      <c r="B17" s="102"/>
      <c r="C17" s="110" t="s">
        <v>49</v>
      </c>
      <c r="D17" s="104"/>
      <c r="E17" s="104"/>
      <c r="F17" s="111" t="s">
        <v>129</v>
      </c>
      <c r="G17" s="106" t="str">
        <f>+G18</f>
        <v>-</v>
      </c>
      <c r="H17" s="330">
        <f>H18</f>
        <v>-250000</v>
      </c>
    </row>
    <row r="18" spans="1:8" s="72" customFormat="1" ht="24" customHeight="1">
      <c r="A18" s="102"/>
      <c r="B18" s="102"/>
      <c r="C18" s="103"/>
      <c r="D18" s="91"/>
      <c r="E18" s="91"/>
      <c r="F18" s="91" t="s">
        <v>3</v>
      </c>
      <c r="G18" s="109" t="str">
        <f>+G19</f>
        <v>-</v>
      </c>
      <c r="H18" s="326">
        <f>H19</f>
        <v>-250000</v>
      </c>
    </row>
    <row r="19" spans="1:8" s="72" customFormat="1" ht="24" customHeight="1">
      <c r="A19" s="102"/>
      <c r="B19" s="102"/>
      <c r="C19" s="103"/>
      <c r="D19" s="91">
        <v>1049</v>
      </c>
      <c r="E19" s="91"/>
      <c r="F19" s="120" t="s">
        <v>122</v>
      </c>
      <c r="G19" s="109" t="str">
        <f>+G21</f>
        <v>-</v>
      </c>
      <c r="H19" s="326">
        <f>H21</f>
        <v>-250000</v>
      </c>
    </row>
    <row r="20" spans="1:8" s="72" customFormat="1" ht="20.25" customHeight="1">
      <c r="A20" s="102"/>
      <c r="B20" s="102"/>
      <c r="C20" s="103"/>
      <c r="D20" s="91"/>
      <c r="E20" s="91"/>
      <c r="F20" s="91" t="s">
        <v>3</v>
      </c>
      <c r="G20" s="109"/>
      <c r="H20" s="326"/>
    </row>
    <row r="21" spans="1:8" s="72" customFormat="1" ht="51.75">
      <c r="A21" s="102"/>
      <c r="B21" s="102"/>
      <c r="C21" s="103"/>
      <c r="D21" s="91"/>
      <c r="E21" s="91">
        <v>21012</v>
      </c>
      <c r="F21" s="120" t="s">
        <v>123</v>
      </c>
      <c r="G21" s="109" t="str">
        <f>+G23</f>
        <v>-</v>
      </c>
      <c r="H21" s="326">
        <f>H23</f>
        <v>-250000</v>
      </c>
    </row>
    <row r="22" spans="1:8" s="72" customFormat="1" ht="22.5" customHeight="1">
      <c r="A22" s="102"/>
      <c r="B22" s="102"/>
      <c r="C22" s="103"/>
      <c r="D22" s="91"/>
      <c r="E22" s="91"/>
      <c r="F22" s="91" t="s">
        <v>89</v>
      </c>
      <c r="G22" s="109"/>
      <c r="H22" s="326"/>
    </row>
    <row r="23" spans="1:8" s="72" customFormat="1" ht="45" customHeight="1">
      <c r="A23" s="189"/>
      <c r="B23" s="189"/>
      <c r="C23" s="190"/>
      <c r="D23" s="91"/>
      <c r="E23" s="91"/>
      <c r="F23" s="202" t="s">
        <v>17</v>
      </c>
      <c r="G23" s="109" t="str">
        <f t="shared" ref="G23" si="0">G25</f>
        <v>-</v>
      </c>
      <c r="H23" s="346">
        <f>H24</f>
        <v>-250000</v>
      </c>
    </row>
    <row r="24" spans="1:8" s="72" customFormat="1" ht="34.5" customHeight="1">
      <c r="A24" s="102"/>
      <c r="B24" s="102"/>
      <c r="C24" s="103"/>
      <c r="D24" s="91"/>
      <c r="E24" s="91"/>
      <c r="F24" s="90" t="s">
        <v>90</v>
      </c>
      <c r="G24" s="109" t="str">
        <f>G25</f>
        <v>-</v>
      </c>
      <c r="H24" s="326">
        <f>H25</f>
        <v>-250000</v>
      </c>
    </row>
    <row r="25" spans="1:8" s="72" customFormat="1" ht="23.25" customHeight="1">
      <c r="A25" s="102"/>
      <c r="B25" s="102"/>
      <c r="C25" s="103"/>
      <c r="D25" s="91"/>
      <c r="E25" s="91"/>
      <c r="F25" s="90" t="s">
        <v>4</v>
      </c>
      <c r="G25" s="109" t="str">
        <f>+G26</f>
        <v>-</v>
      </c>
      <c r="H25" s="327">
        <f>+H26</f>
        <v>-250000</v>
      </c>
    </row>
    <row r="26" spans="1:8" ht="34.5">
      <c r="A26" s="76"/>
      <c r="B26" s="76"/>
      <c r="C26" s="76"/>
      <c r="D26" s="76"/>
      <c r="E26" s="76"/>
      <c r="F26" s="114" t="s">
        <v>131</v>
      </c>
      <c r="G26" s="112" t="str">
        <f t="shared" ref="G26:H28" si="1">G27</f>
        <v>-</v>
      </c>
      <c r="H26" s="328">
        <f>H27</f>
        <v>-250000</v>
      </c>
    </row>
    <row r="27" spans="1:8">
      <c r="A27" s="76"/>
      <c r="B27" s="76"/>
      <c r="C27" s="76"/>
      <c r="D27" s="76"/>
      <c r="E27" s="76"/>
      <c r="F27" s="114" t="s">
        <v>130</v>
      </c>
      <c r="G27" s="112" t="str">
        <f t="shared" si="1"/>
        <v>-</v>
      </c>
      <c r="H27" s="328">
        <f t="shared" si="1"/>
        <v>-250000</v>
      </c>
    </row>
    <row r="28" spans="1:8">
      <c r="A28" s="76"/>
      <c r="B28" s="76"/>
      <c r="C28" s="76"/>
      <c r="D28" s="76"/>
      <c r="E28" s="76"/>
      <c r="F28" s="114" t="s">
        <v>43</v>
      </c>
      <c r="G28" s="112" t="str">
        <f t="shared" si="1"/>
        <v>-</v>
      </c>
      <c r="H28" s="328">
        <f>H29</f>
        <v>-250000</v>
      </c>
    </row>
    <row r="29" spans="1:8" ht="20.25" customHeight="1">
      <c r="A29" s="76"/>
      <c r="B29" s="76"/>
      <c r="C29" s="76"/>
      <c r="D29" s="76"/>
      <c r="E29" s="76"/>
      <c r="F29" s="201" t="s">
        <v>50</v>
      </c>
      <c r="G29" s="113" t="s">
        <v>173</v>
      </c>
      <c r="H29" s="332">
        <v>-250000</v>
      </c>
    </row>
    <row r="30" spans="1:8" s="98" customFormat="1">
      <c r="A30" s="96" t="s">
        <v>51</v>
      </c>
      <c r="B30" s="97"/>
      <c r="C30" s="97"/>
      <c r="D30" s="97"/>
      <c r="E30" s="97"/>
      <c r="F30" s="99" t="s">
        <v>52</v>
      </c>
      <c r="G30" s="158">
        <f t="shared" ref="G30" si="2">+G32</f>
        <v>0</v>
      </c>
      <c r="H30" s="158">
        <f>+H32</f>
        <v>250000</v>
      </c>
    </row>
    <row r="31" spans="1:8" ht="18.75" customHeight="1">
      <c r="A31" s="15"/>
      <c r="B31" s="15"/>
      <c r="C31" s="15"/>
      <c r="D31" s="15"/>
      <c r="E31" s="15"/>
      <c r="F31" s="84" t="s">
        <v>3</v>
      </c>
      <c r="G31" s="82"/>
      <c r="H31" s="44"/>
    </row>
    <row r="32" spans="1:8" s="98" customFormat="1" ht="21.75" customHeight="1">
      <c r="A32" s="97"/>
      <c r="B32" s="199" t="s">
        <v>88</v>
      </c>
      <c r="C32" s="97"/>
      <c r="D32" s="97"/>
      <c r="E32" s="97"/>
      <c r="F32" s="99" t="str">
        <f>'[1]2'!$F$14</f>
        <v xml:space="preserve"> Հանգստի և սպորտի ծառայություններ</v>
      </c>
      <c r="G32" s="131">
        <f t="shared" ref="G32:H32" si="3">G34</f>
        <v>0</v>
      </c>
      <c r="H32" s="158">
        <f t="shared" si="3"/>
        <v>250000</v>
      </c>
    </row>
    <row r="33" spans="1:8">
      <c r="A33" s="15"/>
      <c r="B33" s="15"/>
      <c r="C33" s="15"/>
      <c r="D33" s="15"/>
      <c r="E33" s="15"/>
      <c r="F33" s="84" t="s">
        <v>3</v>
      </c>
      <c r="G33" s="82"/>
      <c r="H33" s="44"/>
    </row>
    <row r="34" spans="1:8" s="98" customFormat="1" ht="22.5" customHeight="1">
      <c r="A34" s="97"/>
      <c r="B34" s="97"/>
      <c r="C34" s="199" t="s">
        <v>88</v>
      </c>
      <c r="D34" s="97"/>
      <c r="E34" s="97"/>
      <c r="F34" s="99" t="str">
        <f>'[1]2'!$F$16</f>
        <v xml:space="preserve"> Հանգստի և սպորտի ծառայություններ</v>
      </c>
      <c r="G34" s="131">
        <f t="shared" ref="G34:H34" si="4">G36</f>
        <v>0</v>
      </c>
      <c r="H34" s="158">
        <f t="shared" si="4"/>
        <v>250000</v>
      </c>
    </row>
    <row r="35" spans="1:8">
      <c r="A35" s="15"/>
      <c r="B35" s="15"/>
      <c r="C35" s="15"/>
      <c r="D35" s="15"/>
      <c r="E35" s="15"/>
      <c r="F35" s="17" t="s">
        <v>3</v>
      </c>
      <c r="G35" s="82"/>
      <c r="H35" s="44"/>
    </row>
    <row r="36" spans="1:8" ht="35.25" customHeight="1">
      <c r="A36" s="95"/>
      <c r="B36" s="95"/>
      <c r="C36" s="95"/>
      <c r="D36" s="95"/>
      <c r="E36" s="95"/>
      <c r="F36" s="16" t="s">
        <v>18</v>
      </c>
      <c r="G36" s="82">
        <f t="shared" ref="G36:H36" si="5">+G38</f>
        <v>0</v>
      </c>
      <c r="H36" s="44">
        <f t="shared" si="5"/>
        <v>250000</v>
      </c>
    </row>
    <row r="37" spans="1:8">
      <c r="A37" s="15"/>
      <c r="B37" s="15"/>
      <c r="C37" s="15"/>
      <c r="D37" s="15"/>
      <c r="E37" s="15"/>
      <c r="F37" s="17" t="s">
        <v>3</v>
      </c>
      <c r="G37" s="82"/>
      <c r="H37" s="44"/>
    </row>
    <row r="38" spans="1:8">
      <c r="A38" s="15"/>
      <c r="B38" s="15"/>
      <c r="C38" s="15"/>
      <c r="D38" s="15">
        <v>1157</v>
      </c>
      <c r="E38" s="85"/>
      <c r="F38" s="114" t="s">
        <v>25</v>
      </c>
      <c r="G38" s="82">
        <f t="shared" ref="G38:H38" si="6">+G40</f>
        <v>0</v>
      </c>
      <c r="H38" s="44">
        <f t="shared" si="6"/>
        <v>250000</v>
      </c>
    </row>
    <row r="39" spans="1:8">
      <c r="A39" s="15"/>
      <c r="B39" s="15"/>
      <c r="C39" s="15"/>
      <c r="D39" s="15"/>
      <c r="E39" s="15"/>
      <c r="F39" s="114" t="s">
        <v>3</v>
      </c>
      <c r="G39" s="82"/>
      <c r="H39" s="44"/>
    </row>
    <row r="40" spans="1:8" ht="54.75" customHeight="1">
      <c r="A40" s="15"/>
      <c r="B40" s="15"/>
      <c r="C40" s="15"/>
      <c r="D40" s="15"/>
      <c r="E40" s="15">
        <v>21038</v>
      </c>
      <c r="F40" s="115" t="s">
        <v>116</v>
      </c>
      <c r="G40" s="82">
        <f t="shared" ref="G40:H40" si="7">+G42</f>
        <v>0</v>
      </c>
      <c r="H40" s="44">
        <f t="shared" si="7"/>
        <v>250000</v>
      </c>
    </row>
    <row r="41" spans="1:8">
      <c r="A41" s="15"/>
      <c r="B41" s="15"/>
      <c r="C41" s="15"/>
      <c r="D41" s="15"/>
      <c r="E41" s="15"/>
      <c r="F41" s="114" t="s">
        <v>6</v>
      </c>
      <c r="G41" s="82"/>
      <c r="H41" s="44"/>
    </row>
    <row r="42" spans="1:8" s="20" customFormat="1" ht="35.25" customHeight="1">
      <c r="A42" s="18"/>
      <c r="B42" s="18"/>
      <c r="C42" s="18"/>
      <c r="D42" s="18"/>
      <c r="E42" s="18"/>
      <c r="F42" s="114" t="s">
        <v>18</v>
      </c>
      <c r="G42" s="82">
        <f t="shared" ref="G42:H42" si="8">+G44</f>
        <v>0</v>
      </c>
      <c r="H42" s="44">
        <f t="shared" si="8"/>
        <v>250000</v>
      </c>
    </row>
    <row r="43" spans="1:8" s="24" customFormat="1" ht="63" customHeight="1">
      <c r="A43" s="21"/>
      <c r="B43" s="22"/>
      <c r="C43" s="23"/>
      <c r="D43" s="23"/>
      <c r="E43" s="23"/>
      <c r="F43" s="114" t="s">
        <v>7</v>
      </c>
      <c r="G43" s="82"/>
      <c r="H43" s="44"/>
    </row>
    <row r="44" spans="1:8" s="24" customFormat="1" ht="15.75" customHeight="1">
      <c r="A44" s="21"/>
      <c r="B44" s="22"/>
      <c r="C44" s="23"/>
      <c r="D44" s="23"/>
      <c r="E44" s="23"/>
      <c r="F44" s="114" t="s">
        <v>4</v>
      </c>
      <c r="G44" s="82">
        <f t="shared" ref="G44:H46" si="9">+G45</f>
        <v>0</v>
      </c>
      <c r="H44" s="44">
        <f t="shared" si="9"/>
        <v>250000</v>
      </c>
    </row>
    <row r="45" spans="1:8" s="24" customFormat="1" ht="34.5" customHeight="1">
      <c r="A45" s="21"/>
      <c r="B45" s="22"/>
      <c r="C45" s="23"/>
      <c r="D45" s="23"/>
      <c r="E45" s="23"/>
      <c r="F45" s="114" t="s">
        <v>19</v>
      </c>
      <c r="G45" s="82">
        <f t="shared" si="9"/>
        <v>0</v>
      </c>
      <c r="H45" s="44">
        <f t="shared" si="9"/>
        <v>250000</v>
      </c>
    </row>
    <row r="46" spans="1:8" s="24" customFormat="1" ht="23.25" customHeight="1">
      <c r="A46" s="21"/>
      <c r="B46" s="22"/>
      <c r="C46" s="23"/>
      <c r="D46" s="23"/>
      <c r="E46" s="23"/>
      <c r="F46" s="114" t="s">
        <v>20</v>
      </c>
      <c r="G46" s="82">
        <f t="shared" si="9"/>
        <v>0</v>
      </c>
      <c r="H46" s="44">
        <f t="shared" si="9"/>
        <v>250000</v>
      </c>
    </row>
    <row r="47" spans="1:8" s="24" customFormat="1" ht="21.75" customHeight="1">
      <c r="A47" s="21"/>
      <c r="B47" s="22"/>
      <c r="C47" s="23"/>
      <c r="D47" s="23"/>
      <c r="E47" s="23"/>
      <c r="F47" s="114" t="s">
        <v>43</v>
      </c>
      <c r="G47" s="82">
        <f>+G48</f>
        <v>0</v>
      </c>
      <c r="H47" s="44">
        <f>+H48</f>
        <v>250000</v>
      </c>
    </row>
    <row r="48" spans="1:8" s="27" customFormat="1" ht="25.5" customHeight="1">
      <c r="A48" s="25"/>
      <c r="B48" s="1"/>
      <c r="C48" s="26"/>
      <c r="D48" s="25"/>
      <c r="E48" s="2"/>
      <c r="F48" s="90" t="s">
        <v>50</v>
      </c>
      <c r="G48" s="44"/>
      <c r="H48" s="44">
        <f>-H29</f>
        <v>250000</v>
      </c>
    </row>
    <row r="49" spans="1:8" s="251" customFormat="1" ht="25.5" customHeight="1">
      <c r="A49" s="246"/>
      <c r="B49" s="247"/>
      <c r="C49" s="248"/>
      <c r="D49" s="246"/>
      <c r="E49" s="249"/>
      <c r="F49" s="250" t="s">
        <v>147</v>
      </c>
      <c r="G49" s="252"/>
      <c r="H49" s="333">
        <f>H50</f>
        <v>0</v>
      </c>
    </row>
    <row r="50" spans="1:8" ht="34.5">
      <c r="A50" s="321">
        <v>11</v>
      </c>
      <c r="B50" s="206"/>
      <c r="C50" s="206"/>
      <c r="D50" s="206"/>
      <c r="E50" s="206"/>
      <c r="F50" s="207" t="s">
        <v>143</v>
      </c>
      <c r="G50" s="208"/>
      <c r="H50" s="334">
        <f>H58</f>
        <v>0</v>
      </c>
    </row>
    <row r="51" spans="1:8">
      <c r="A51" s="209"/>
      <c r="B51" s="210"/>
      <c r="C51" s="210"/>
      <c r="D51" s="210"/>
      <c r="E51" s="210"/>
      <c r="F51" s="211" t="s">
        <v>3</v>
      </c>
      <c r="G51" s="212"/>
      <c r="H51" s="335"/>
    </row>
    <row r="52" spans="1:8" ht="34.5">
      <c r="A52" s="213"/>
      <c r="B52" s="321" t="s">
        <v>49</v>
      </c>
      <c r="C52" s="322"/>
      <c r="D52" s="206"/>
      <c r="E52" s="206"/>
      <c r="F52" s="207" t="s">
        <v>144</v>
      </c>
      <c r="G52" s="208"/>
      <c r="H52" s="334">
        <f>H58</f>
        <v>0</v>
      </c>
    </row>
    <row r="53" spans="1:8" s="30" customFormat="1" ht="24.75" customHeight="1">
      <c r="A53" s="214"/>
      <c r="B53" s="323"/>
      <c r="C53" s="324"/>
      <c r="D53" s="210"/>
      <c r="E53" s="210"/>
      <c r="F53" s="211" t="s">
        <v>3</v>
      </c>
      <c r="G53" s="212"/>
      <c r="H53" s="335"/>
    </row>
    <row r="54" spans="1:8">
      <c r="A54" s="213"/>
      <c r="B54" s="322"/>
      <c r="C54" s="321" t="s">
        <v>49</v>
      </c>
      <c r="D54" s="206"/>
      <c r="E54" s="206"/>
      <c r="F54" s="215" t="s">
        <v>145</v>
      </c>
      <c r="G54" s="208"/>
      <c r="H54" s="334">
        <f>H58</f>
        <v>0</v>
      </c>
    </row>
    <row r="55" spans="1:8">
      <c r="A55" s="214"/>
      <c r="B55" s="324"/>
      <c r="C55" s="323"/>
      <c r="D55" s="210"/>
      <c r="E55" s="210"/>
      <c r="F55" s="211" t="s">
        <v>3</v>
      </c>
      <c r="G55" s="216"/>
      <c r="H55" s="336"/>
    </row>
    <row r="56" spans="1:8" ht="21.75" customHeight="1">
      <c r="A56" s="214"/>
      <c r="B56" s="214"/>
      <c r="C56" s="214"/>
      <c r="D56" s="214">
        <v>1139</v>
      </c>
      <c r="E56" s="210"/>
      <c r="F56" s="211" t="s">
        <v>145</v>
      </c>
      <c r="G56" s="212"/>
      <c r="H56" s="335">
        <f>H58</f>
        <v>0</v>
      </c>
    </row>
    <row r="57" spans="1:8">
      <c r="A57" s="214"/>
      <c r="B57" s="214"/>
      <c r="C57" s="214"/>
      <c r="D57" s="214"/>
      <c r="E57" s="210"/>
      <c r="F57" s="211" t="s">
        <v>3</v>
      </c>
      <c r="G57" s="216"/>
      <c r="H57" s="336"/>
    </row>
    <row r="58" spans="1:8">
      <c r="A58" s="214"/>
      <c r="B58" s="214"/>
      <c r="C58" s="214"/>
      <c r="D58" s="214"/>
      <c r="E58" s="214"/>
      <c r="F58" s="217" t="s">
        <v>147</v>
      </c>
      <c r="G58" s="218"/>
      <c r="H58" s="337">
        <f>H60+H68</f>
        <v>0</v>
      </c>
    </row>
    <row r="59" spans="1:8">
      <c r="A59" s="214"/>
      <c r="B59" s="214"/>
      <c r="C59" s="214"/>
      <c r="D59" s="214"/>
      <c r="E59" s="210"/>
      <c r="F59" s="211" t="s">
        <v>3</v>
      </c>
      <c r="G59" s="216"/>
      <c r="H59" s="336"/>
    </row>
    <row r="60" spans="1:8">
      <c r="A60" s="214"/>
      <c r="B60" s="214"/>
      <c r="C60" s="214"/>
      <c r="D60" s="214"/>
      <c r="E60" s="214" t="s">
        <v>148</v>
      </c>
      <c r="F60" s="211" t="s">
        <v>145</v>
      </c>
      <c r="G60" s="212"/>
      <c r="H60" s="335">
        <f>H67</f>
        <v>250000</v>
      </c>
    </row>
    <row r="61" spans="1:8">
      <c r="A61" s="214"/>
      <c r="B61" s="214"/>
      <c r="C61" s="214"/>
      <c r="D61" s="214"/>
      <c r="E61" s="214"/>
      <c r="F61" s="211" t="s">
        <v>89</v>
      </c>
      <c r="G61" s="219"/>
      <c r="H61" s="338"/>
    </row>
    <row r="62" spans="1:8">
      <c r="A62" s="214"/>
      <c r="B62" s="214"/>
      <c r="C62" s="214"/>
      <c r="D62" s="214"/>
      <c r="E62" s="214"/>
      <c r="F62" s="217" t="s">
        <v>147</v>
      </c>
      <c r="G62" s="218"/>
      <c r="H62" s="337">
        <f>H67</f>
        <v>250000</v>
      </c>
    </row>
    <row r="63" spans="1:8" ht="34.5" customHeight="1">
      <c r="A63" s="214"/>
      <c r="B63" s="214"/>
      <c r="C63" s="214"/>
      <c r="D63" s="214"/>
      <c r="E63" s="214"/>
      <c r="F63" s="211" t="s">
        <v>90</v>
      </c>
      <c r="G63" s="220"/>
      <c r="H63" s="339"/>
    </row>
    <row r="64" spans="1:8">
      <c r="A64" s="214"/>
      <c r="B64" s="214"/>
      <c r="C64" s="214"/>
      <c r="D64" s="214"/>
      <c r="E64" s="214"/>
      <c r="F64" s="221" t="s">
        <v>4</v>
      </c>
      <c r="G64" s="212"/>
      <c r="H64" s="335">
        <f>H67</f>
        <v>250000</v>
      </c>
    </row>
    <row r="65" spans="1:8">
      <c r="A65" s="214"/>
      <c r="B65" s="214"/>
      <c r="C65" s="214"/>
      <c r="D65" s="214"/>
      <c r="E65" s="214"/>
      <c r="F65" s="221" t="s">
        <v>149</v>
      </c>
      <c r="G65" s="212"/>
      <c r="H65" s="335">
        <f>H67</f>
        <v>250000</v>
      </c>
    </row>
    <row r="66" spans="1:8">
      <c r="A66" s="214"/>
      <c r="B66" s="214"/>
      <c r="C66" s="214"/>
      <c r="D66" s="214"/>
      <c r="E66" s="214"/>
      <c r="F66" s="221" t="s">
        <v>150</v>
      </c>
      <c r="G66" s="212"/>
      <c r="H66" s="335">
        <f>H67</f>
        <v>250000</v>
      </c>
    </row>
    <row r="67" spans="1:8">
      <c r="A67" s="214"/>
      <c r="B67" s="214"/>
      <c r="C67" s="214"/>
      <c r="D67" s="214"/>
      <c r="E67" s="214"/>
      <c r="F67" s="221" t="s">
        <v>151</v>
      </c>
      <c r="G67" s="212"/>
      <c r="H67" s="335">
        <f>-H75</f>
        <v>250000</v>
      </c>
    </row>
    <row r="68" spans="1:8">
      <c r="A68" s="214"/>
      <c r="B68" s="214"/>
      <c r="C68" s="214"/>
      <c r="D68" s="214"/>
      <c r="E68" s="214" t="s">
        <v>148</v>
      </c>
      <c r="F68" s="211" t="s">
        <v>145</v>
      </c>
      <c r="G68" s="218"/>
      <c r="H68" s="337">
        <f>H70</f>
        <v>-250000</v>
      </c>
    </row>
    <row r="69" spans="1:8">
      <c r="A69" s="214"/>
      <c r="B69" s="214"/>
      <c r="C69" s="214"/>
      <c r="D69" s="214"/>
      <c r="E69" s="214"/>
      <c r="F69" s="211" t="s">
        <v>89</v>
      </c>
      <c r="G69" s="219"/>
      <c r="H69" s="338"/>
    </row>
    <row r="70" spans="1:8">
      <c r="A70" s="214"/>
      <c r="B70" s="214"/>
      <c r="C70" s="214"/>
      <c r="D70" s="214"/>
      <c r="E70" s="214"/>
      <c r="F70" s="217" t="s">
        <v>147</v>
      </c>
      <c r="G70" s="218"/>
      <c r="H70" s="337">
        <f>H75</f>
        <v>-250000</v>
      </c>
    </row>
    <row r="71" spans="1:8" ht="32.25" customHeight="1">
      <c r="A71" s="214"/>
      <c r="B71" s="214"/>
      <c r="C71" s="214"/>
      <c r="D71" s="214"/>
      <c r="E71" s="214"/>
      <c r="F71" s="211" t="s">
        <v>90</v>
      </c>
      <c r="G71" s="220"/>
      <c r="H71" s="339"/>
    </row>
    <row r="72" spans="1:8">
      <c r="A72" s="214"/>
      <c r="B72" s="214"/>
      <c r="C72" s="214"/>
      <c r="D72" s="214"/>
      <c r="E72" s="214"/>
      <c r="F72" s="221" t="s">
        <v>4</v>
      </c>
      <c r="G72" s="212"/>
      <c r="H72" s="335">
        <f>H75</f>
        <v>-250000</v>
      </c>
    </row>
    <row r="73" spans="1:8">
      <c r="A73" s="214"/>
      <c r="B73" s="214"/>
      <c r="C73" s="214"/>
      <c r="D73" s="214"/>
      <c r="E73" s="214"/>
      <c r="F73" s="221" t="s">
        <v>149</v>
      </c>
      <c r="G73" s="212"/>
      <c r="H73" s="335">
        <f>H75</f>
        <v>-250000</v>
      </c>
    </row>
    <row r="74" spans="1:8">
      <c r="A74" s="214"/>
      <c r="B74" s="214"/>
      <c r="C74" s="214"/>
      <c r="D74" s="214"/>
      <c r="E74" s="214"/>
      <c r="F74" s="221" t="s">
        <v>150</v>
      </c>
      <c r="G74" s="212"/>
      <c r="H74" s="335">
        <f>H75</f>
        <v>-250000</v>
      </c>
    </row>
    <row r="75" spans="1:8">
      <c r="A75" s="214"/>
      <c r="B75" s="214"/>
      <c r="C75" s="214"/>
      <c r="D75" s="214"/>
      <c r="E75" s="214"/>
      <c r="F75" s="221" t="s">
        <v>151</v>
      </c>
      <c r="G75" s="212"/>
      <c r="H75" s="335">
        <f>H29</f>
        <v>-250000</v>
      </c>
    </row>
  </sheetData>
  <mergeCells count="6">
    <mergeCell ref="A5:H5"/>
    <mergeCell ref="A8:C8"/>
    <mergeCell ref="D8:E8"/>
    <mergeCell ref="G8:H8"/>
    <mergeCell ref="F8:F9"/>
    <mergeCell ref="G7:H7"/>
  </mergeCells>
  <pageMargins left="0.25" right="0.25" top="0.75" bottom="0.75" header="0.3" footer="0.3"/>
  <pageSetup paperSize="9" scale="88" fitToHeight="0" orientation="landscape" r:id="rId1"/>
  <ignoredErrors>
    <ignoredError sqref="F7 F9:F11 A6:F6" formula="1"/>
    <ignoredError sqref="A7:E8 A11:E11 A9:D9 A10:B10 D10:E10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opLeftCell="A10" zoomScaleNormal="100" workbookViewId="0">
      <selection activeCell="F13" sqref="F13"/>
    </sheetView>
  </sheetViews>
  <sheetFormatPr defaultColWidth="9.140625" defaultRowHeight="17.25"/>
  <cols>
    <col min="1" max="1" width="8.5703125" style="29" customWidth="1"/>
    <col min="2" max="2" width="10.140625" style="29" customWidth="1"/>
    <col min="3" max="3" width="45.85546875" style="30" customWidth="1"/>
    <col min="4" max="4" width="19.7109375" style="31" customWidth="1"/>
    <col min="5" max="5" width="18" style="31" customWidth="1"/>
    <col min="6" max="6" width="22.28515625" style="31" customWidth="1"/>
    <col min="7" max="7" width="17.85546875" style="31" customWidth="1"/>
    <col min="8" max="8" width="16.28515625" style="31" customWidth="1"/>
    <col min="9" max="11" width="9.140625" style="77"/>
    <col min="12" max="16384" width="9.140625" style="30"/>
  </cols>
  <sheetData>
    <row r="1" spans="1:11" s="14" customFormat="1" ht="14.45" customHeight="1">
      <c r="A1" s="42"/>
      <c r="B1" s="42"/>
      <c r="C1" s="42"/>
      <c r="D1" s="42"/>
      <c r="E1" s="42"/>
      <c r="F1" s="402" t="s">
        <v>111</v>
      </c>
      <c r="G1" s="402"/>
      <c r="H1" s="402"/>
      <c r="I1" s="165"/>
      <c r="J1" s="166"/>
      <c r="K1" s="166"/>
    </row>
    <row r="2" spans="1:11" s="14" customFormat="1" ht="15.2" customHeight="1">
      <c r="A2" s="42"/>
      <c r="B2" s="42"/>
      <c r="C2" s="42"/>
      <c r="D2" s="42"/>
      <c r="E2" s="402" t="s">
        <v>53</v>
      </c>
      <c r="F2" s="402"/>
      <c r="G2" s="402"/>
      <c r="H2" s="402"/>
      <c r="I2" s="165"/>
      <c r="J2" s="166"/>
      <c r="K2" s="166"/>
    </row>
    <row r="3" spans="1:11" s="14" customFormat="1" ht="17.25" customHeight="1">
      <c r="A3" s="42"/>
      <c r="B3" s="42"/>
      <c r="C3" s="42"/>
      <c r="D3" s="42"/>
      <c r="E3" s="402" t="s">
        <v>0</v>
      </c>
      <c r="F3" s="402"/>
      <c r="G3" s="402"/>
      <c r="H3" s="402"/>
      <c r="I3" s="165"/>
      <c r="J3" s="166"/>
      <c r="K3" s="166"/>
    </row>
    <row r="4" spans="1:11" s="14" customFormat="1" ht="17.25" customHeight="1">
      <c r="A4" s="42"/>
      <c r="B4" s="42"/>
      <c r="C4" s="42"/>
      <c r="D4" s="42"/>
      <c r="E4" s="42"/>
      <c r="F4" s="42"/>
      <c r="G4" s="42"/>
      <c r="H4" s="42"/>
      <c r="I4" s="165"/>
      <c r="J4" s="166"/>
      <c r="K4" s="166"/>
    </row>
    <row r="5" spans="1:11" ht="51.2" customHeight="1">
      <c r="A5" s="403" t="s">
        <v>195</v>
      </c>
      <c r="B5" s="403"/>
      <c r="C5" s="403"/>
      <c r="D5" s="403"/>
      <c r="E5" s="403"/>
      <c r="F5" s="403"/>
      <c r="G5" s="403"/>
      <c r="H5" s="403"/>
    </row>
    <row r="6" spans="1:11" ht="17.25" customHeight="1">
      <c r="A6" s="48"/>
      <c r="B6" s="48"/>
      <c r="C6" s="49"/>
      <c r="D6" s="50"/>
      <c r="E6" s="50"/>
      <c r="F6" s="50"/>
      <c r="G6" s="404" t="s">
        <v>36</v>
      </c>
      <c r="H6" s="404"/>
    </row>
    <row r="7" spans="1:11" s="29" customFormat="1" ht="39" customHeight="1">
      <c r="A7" s="393" t="s">
        <v>9</v>
      </c>
      <c r="B7" s="394"/>
      <c r="C7" s="395" t="s">
        <v>10</v>
      </c>
      <c r="D7" s="397" t="s">
        <v>37</v>
      </c>
      <c r="E7" s="399" t="s">
        <v>15</v>
      </c>
      <c r="F7" s="400"/>
      <c r="G7" s="400"/>
      <c r="H7" s="401"/>
      <c r="I7" s="167"/>
      <c r="J7" s="167"/>
      <c r="K7" s="167"/>
    </row>
    <row r="8" spans="1:11" s="29" customFormat="1" ht="111" customHeight="1">
      <c r="A8" s="40" t="s">
        <v>11</v>
      </c>
      <c r="B8" s="40" t="s">
        <v>12</v>
      </c>
      <c r="C8" s="396"/>
      <c r="D8" s="398"/>
      <c r="E8" s="177" t="s">
        <v>38</v>
      </c>
      <c r="F8" s="177" t="s">
        <v>39</v>
      </c>
      <c r="G8" s="34" t="s">
        <v>40</v>
      </c>
      <c r="H8" s="34" t="s">
        <v>41</v>
      </c>
      <c r="I8" s="167"/>
      <c r="J8" s="167"/>
      <c r="K8" s="167"/>
    </row>
    <row r="9" spans="1:11" s="168" customFormat="1" ht="27.75" customHeight="1">
      <c r="A9" s="178"/>
      <c r="B9" s="178"/>
      <c r="C9" s="179" t="s">
        <v>13</v>
      </c>
      <c r="D9" s="180">
        <f>+D11</f>
        <v>250000</v>
      </c>
      <c r="E9" s="180">
        <f t="shared" ref="E9:H9" si="0">+E11</f>
        <v>250000</v>
      </c>
      <c r="F9" s="180">
        <f t="shared" si="0"/>
        <v>0</v>
      </c>
      <c r="G9" s="180">
        <f t="shared" si="0"/>
        <v>0</v>
      </c>
      <c r="H9" s="180">
        <f t="shared" si="0"/>
        <v>0</v>
      </c>
    </row>
    <row r="10" spans="1:11" ht="17.25" customHeight="1">
      <c r="A10" s="32"/>
      <c r="B10" s="32"/>
      <c r="C10" s="1" t="s">
        <v>14</v>
      </c>
      <c r="D10" s="180"/>
      <c r="E10" s="41"/>
      <c r="F10" s="41"/>
      <c r="G10" s="41"/>
      <c r="H10" s="41"/>
    </row>
    <row r="11" spans="1:11" s="49" customFormat="1" ht="59.45" customHeight="1">
      <c r="A11" s="159"/>
      <c r="B11" s="35"/>
      <c r="C11" s="35" t="s">
        <v>16</v>
      </c>
      <c r="D11" s="160">
        <f>SUM(D13:D13)</f>
        <v>250000</v>
      </c>
      <c r="E11" s="160">
        <f>SUM(E13:E13)</f>
        <v>250000</v>
      </c>
      <c r="F11" s="160">
        <f>SUM(F13:F13)</f>
        <v>0</v>
      </c>
      <c r="G11" s="160">
        <f>SUM(G13:G13)</f>
        <v>0</v>
      </c>
      <c r="H11" s="160">
        <f>SUM(H13:H13)</f>
        <v>0</v>
      </c>
      <c r="I11" s="168"/>
      <c r="J11" s="168"/>
      <c r="K11" s="168"/>
    </row>
    <row r="12" spans="1:11" s="29" customFormat="1" ht="17.25" customHeight="1">
      <c r="A12" s="1"/>
      <c r="B12" s="1"/>
      <c r="C12" s="1" t="s">
        <v>15</v>
      </c>
      <c r="D12" s="41"/>
      <c r="E12" s="41"/>
      <c r="F12" s="41"/>
      <c r="G12" s="41"/>
      <c r="H12" s="41"/>
      <c r="I12" s="167"/>
      <c r="J12" s="167"/>
      <c r="K12" s="167"/>
    </row>
    <row r="13" spans="1:11" s="49" customFormat="1" ht="51.75">
      <c r="A13" s="173">
        <v>1157</v>
      </c>
      <c r="B13" s="173">
        <v>21038</v>
      </c>
      <c r="C13" s="116" t="s">
        <v>116</v>
      </c>
      <c r="D13" s="174">
        <f>E13</f>
        <v>250000</v>
      </c>
      <c r="E13" s="174">
        <f>'1'!F32</f>
        <v>250000</v>
      </c>
      <c r="F13" s="175">
        <v>0</v>
      </c>
      <c r="G13" s="174">
        <v>0</v>
      </c>
      <c r="H13" s="174">
        <v>0</v>
      </c>
      <c r="I13" s="168"/>
      <c r="J13" s="168"/>
      <c r="K13" s="168"/>
    </row>
    <row r="14" spans="1:11" s="169" customFormat="1" ht="32.25" customHeight="1">
      <c r="A14" s="170"/>
      <c r="B14" s="170"/>
      <c r="C14" s="171"/>
      <c r="D14" s="172"/>
      <c r="E14" s="172"/>
      <c r="F14" s="172"/>
      <c r="G14" s="172"/>
      <c r="H14" s="172"/>
    </row>
    <row r="15" spans="1:11" ht="51.75" customHeight="1">
      <c r="C15" s="391" t="s">
        <v>87</v>
      </c>
      <c r="D15" s="391"/>
      <c r="E15" s="39"/>
      <c r="F15" s="392" t="s">
        <v>26</v>
      </c>
      <c r="G15" s="392"/>
    </row>
  </sheetData>
  <mergeCells count="11">
    <mergeCell ref="F1:H1"/>
    <mergeCell ref="E2:H2"/>
    <mergeCell ref="E3:H3"/>
    <mergeCell ref="A5:H5"/>
    <mergeCell ref="G6:H6"/>
    <mergeCell ref="C15:D15"/>
    <mergeCell ref="F15:G15"/>
    <mergeCell ref="A7:B7"/>
    <mergeCell ref="C7:C8"/>
    <mergeCell ref="D7:D8"/>
    <mergeCell ref="E7:H7"/>
  </mergeCells>
  <pageMargins left="0.2" right="0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A4" sqref="A4:I4"/>
    </sheetView>
  </sheetViews>
  <sheetFormatPr defaultColWidth="9.140625" defaultRowHeight="17.25"/>
  <cols>
    <col min="1" max="1" width="11.85546875" style="309" customWidth="1"/>
    <col min="2" max="2" width="14.42578125" style="310" customWidth="1"/>
    <col min="3" max="3" width="63.7109375" style="311" customWidth="1"/>
    <col min="4" max="4" width="14.7109375" style="270" customWidth="1"/>
    <col min="5" max="5" width="14.85546875" style="270" customWidth="1"/>
    <col min="6" max="6" width="17.5703125" style="270" customWidth="1"/>
    <col min="7" max="7" width="16.5703125" style="270" customWidth="1"/>
    <col min="8" max="8" width="16" style="270" customWidth="1"/>
    <col min="9" max="9" width="16.85546875" style="270" customWidth="1"/>
    <col min="10" max="16384" width="9.140625" style="270"/>
  </cols>
  <sheetData>
    <row r="1" spans="1:9" s="266" customFormat="1" ht="24.75" customHeight="1">
      <c r="I1" s="266" t="s">
        <v>136</v>
      </c>
    </row>
    <row r="2" spans="1:9" s="267" customFormat="1" ht="20.25" customHeight="1">
      <c r="D2" s="266"/>
      <c r="E2" s="266"/>
      <c r="F2" s="268"/>
      <c r="G2" s="266"/>
      <c r="H2" s="266"/>
      <c r="I2" s="268" t="s">
        <v>174</v>
      </c>
    </row>
    <row r="3" spans="1:9" s="267" customFormat="1" ht="18.75" customHeight="1">
      <c r="D3" s="266"/>
      <c r="E3" s="266"/>
      <c r="F3" s="269"/>
      <c r="G3" s="266"/>
      <c r="H3" s="266"/>
      <c r="I3" s="269" t="s">
        <v>175</v>
      </c>
    </row>
    <row r="4" spans="1:9" ht="61.5" customHeight="1">
      <c r="A4" s="408" t="s">
        <v>176</v>
      </c>
      <c r="B4" s="408"/>
      <c r="C4" s="408"/>
      <c r="D4" s="408"/>
      <c r="E4" s="408"/>
      <c r="F4" s="408"/>
      <c r="G4" s="408"/>
      <c r="H4" s="408"/>
      <c r="I4" s="408"/>
    </row>
    <row r="5" spans="1:9" ht="17.25" customHeight="1">
      <c r="A5" s="271"/>
      <c r="B5" s="272"/>
      <c r="C5" s="273"/>
      <c r="F5" s="274"/>
      <c r="I5" s="274" t="s">
        <v>177</v>
      </c>
    </row>
    <row r="6" spans="1:9" ht="44.25" customHeight="1">
      <c r="A6" s="409" t="s">
        <v>178</v>
      </c>
      <c r="B6" s="409"/>
      <c r="C6" s="410" t="s">
        <v>179</v>
      </c>
      <c r="D6" s="411" t="s">
        <v>180</v>
      </c>
      <c r="E6" s="412"/>
      <c r="F6" s="412"/>
      <c r="G6" s="412"/>
      <c r="H6" s="412"/>
      <c r="I6" s="413"/>
    </row>
    <row r="7" spans="1:9" s="275" customFormat="1" ht="29.25" customHeight="1">
      <c r="A7" s="409"/>
      <c r="B7" s="409"/>
      <c r="C7" s="410"/>
      <c r="D7" s="414" t="s">
        <v>181</v>
      </c>
      <c r="E7" s="414"/>
      <c r="F7" s="414"/>
      <c r="G7" s="414" t="s">
        <v>182</v>
      </c>
      <c r="H7" s="414"/>
      <c r="I7" s="414"/>
    </row>
    <row r="8" spans="1:9" s="275" customFormat="1" ht="27" customHeight="1">
      <c r="A8" s="409" t="s">
        <v>11</v>
      </c>
      <c r="B8" s="409" t="s">
        <v>12</v>
      </c>
      <c r="C8" s="410"/>
      <c r="D8" s="405" t="s">
        <v>183</v>
      </c>
      <c r="E8" s="406" t="s">
        <v>184</v>
      </c>
      <c r="F8" s="407"/>
      <c r="G8" s="405" t="s">
        <v>183</v>
      </c>
      <c r="H8" s="406" t="s">
        <v>184</v>
      </c>
      <c r="I8" s="407"/>
    </row>
    <row r="9" spans="1:9" s="275" customFormat="1" ht="44.25" customHeight="1">
      <c r="A9" s="409"/>
      <c r="B9" s="409"/>
      <c r="C9" s="410"/>
      <c r="D9" s="405"/>
      <c r="E9" s="276" t="s">
        <v>185</v>
      </c>
      <c r="F9" s="277" t="s">
        <v>186</v>
      </c>
      <c r="G9" s="405"/>
      <c r="H9" s="277" t="s">
        <v>185</v>
      </c>
      <c r="I9" s="277" t="s">
        <v>186</v>
      </c>
    </row>
    <row r="10" spans="1:9" s="282" customFormat="1" ht="19.5" customHeight="1">
      <c r="A10" s="278"/>
      <c r="B10" s="279"/>
      <c r="C10" s="280" t="s">
        <v>187</v>
      </c>
      <c r="D10" s="281" t="str">
        <f>F10</f>
        <v>-</v>
      </c>
      <c r="E10" s="281" t="s">
        <v>173</v>
      </c>
      <c r="F10" s="281" t="str">
        <f>F12</f>
        <v>-</v>
      </c>
      <c r="G10" s="281">
        <f>I10</f>
        <v>-250000</v>
      </c>
      <c r="H10" s="281" t="s">
        <v>173</v>
      </c>
      <c r="I10" s="281">
        <f>I12</f>
        <v>-250000</v>
      </c>
    </row>
    <row r="11" spans="1:9" s="275" customFormat="1" ht="18.75" customHeight="1">
      <c r="A11" s="283"/>
      <c r="B11" s="284"/>
      <c r="C11" s="285" t="s">
        <v>15</v>
      </c>
      <c r="D11" s="286"/>
      <c r="E11" s="286"/>
      <c r="F11" s="286"/>
      <c r="G11" s="286"/>
      <c r="H11" s="286"/>
      <c r="I11" s="286"/>
    </row>
    <row r="12" spans="1:9" s="275" customFormat="1" ht="21.75" customHeight="1">
      <c r="A12" s="287"/>
      <c r="B12" s="245"/>
      <c r="C12" s="288" t="s">
        <v>149</v>
      </c>
      <c r="D12" s="289" t="str">
        <f>F12</f>
        <v>-</v>
      </c>
      <c r="E12" s="289" t="s">
        <v>173</v>
      </c>
      <c r="F12" s="289" t="str">
        <f>F13</f>
        <v>-</v>
      </c>
      <c r="G12" s="289">
        <f>G13</f>
        <v>-250000</v>
      </c>
      <c r="H12" s="289" t="s">
        <v>173</v>
      </c>
      <c r="I12" s="289">
        <f>I13</f>
        <v>-250000</v>
      </c>
    </row>
    <row r="13" spans="1:9" s="275" customFormat="1" ht="35.25" customHeight="1">
      <c r="A13" s="287"/>
      <c r="B13" s="245"/>
      <c r="C13" s="290" t="s">
        <v>188</v>
      </c>
      <c r="D13" s="291" t="str">
        <f>F13</f>
        <v>-</v>
      </c>
      <c r="E13" s="291" t="s">
        <v>173</v>
      </c>
      <c r="F13" s="291" t="str">
        <f>F15</f>
        <v>-</v>
      </c>
      <c r="G13" s="291">
        <f>I13</f>
        <v>-250000</v>
      </c>
      <c r="H13" s="291" t="s">
        <v>173</v>
      </c>
      <c r="I13" s="291">
        <f>I15</f>
        <v>-250000</v>
      </c>
    </row>
    <row r="14" spans="1:9" s="275" customFormat="1" ht="20.25" customHeight="1">
      <c r="A14" s="287"/>
      <c r="B14" s="245"/>
      <c r="C14" s="292" t="s">
        <v>15</v>
      </c>
      <c r="D14" s="291"/>
      <c r="E14" s="291"/>
      <c r="F14" s="291"/>
      <c r="G14" s="291"/>
      <c r="H14" s="291"/>
      <c r="I14" s="291"/>
    </row>
    <row r="15" spans="1:9" s="275" customFormat="1" ht="19.5" customHeight="1">
      <c r="A15" s="223" t="s">
        <v>189</v>
      </c>
      <c r="B15" s="223"/>
      <c r="C15" s="223" t="s">
        <v>190</v>
      </c>
      <c r="D15" s="291" t="str">
        <f>F15</f>
        <v>-</v>
      </c>
      <c r="E15" s="291" t="s">
        <v>173</v>
      </c>
      <c r="F15" s="291" t="str">
        <f>F17</f>
        <v>-</v>
      </c>
      <c r="G15" s="291">
        <f>I15</f>
        <v>-250000</v>
      </c>
      <c r="H15" s="291" t="s">
        <v>173</v>
      </c>
      <c r="I15" s="291">
        <f>I17</f>
        <v>-250000</v>
      </c>
    </row>
    <row r="16" spans="1:9" s="275" customFormat="1" ht="24" customHeight="1">
      <c r="A16" s="223"/>
      <c r="B16" s="223"/>
      <c r="C16" s="223" t="s">
        <v>3</v>
      </c>
      <c r="D16" s="291"/>
      <c r="E16" s="291"/>
      <c r="F16" s="291"/>
      <c r="G16" s="291"/>
      <c r="H16" s="291"/>
      <c r="I16" s="291"/>
    </row>
    <row r="17" spans="1:9" s="275" customFormat="1" ht="53.25" customHeight="1">
      <c r="A17" s="287"/>
      <c r="B17" s="293" t="s">
        <v>191</v>
      </c>
      <c r="C17" s="293" t="s">
        <v>192</v>
      </c>
      <c r="D17" s="294" t="str">
        <f>F17</f>
        <v>-</v>
      </c>
      <c r="E17" s="294" t="s">
        <v>173</v>
      </c>
      <c r="F17" s="294" t="str">
        <f>F19</f>
        <v>-</v>
      </c>
      <c r="G17" s="294">
        <f>I17</f>
        <v>-250000</v>
      </c>
      <c r="H17" s="294" t="s">
        <v>173</v>
      </c>
      <c r="I17" s="294">
        <f>I25</f>
        <v>-250000</v>
      </c>
    </row>
    <row r="18" spans="1:9" s="275" customFormat="1" ht="24.75" customHeight="1">
      <c r="A18" s="287"/>
      <c r="B18" s="295"/>
      <c r="C18" s="293" t="s">
        <v>89</v>
      </c>
      <c r="D18" s="296"/>
      <c r="E18" s="296"/>
      <c r="F18" s="296"/>
      <c r="G18" s="296"/>
      <c r="H18" s="296"/>
      <c r="I18" s="296"/>
    </row>
    <row r="19" spans="1:9" s="275" customFormat="1" ht="36" customHeight="1">
      <c r="A19" s="287"/>
      <c r="B19" s="295"/>
      <c r="C19" s="297" t="s">
        <v>18</v>
      </c>
      <c r="D19" s="298" t="str">
        <f>F19</f>
        <v>-</v>
      </c>
      <c r="E19" s="298" t="s">
        <v>173</v>
      </c>
      <c r="F19" s="298" t="str">
        <f>F25</f>
        <v>-</v>
      </c>
      <c r="G19" s="298">
        <f>I19</f>
        <v>-250000</v>
      </c>
      <c r="H19" s="298" t="s">
        <v>173</v>
      </c>
      <c r="I19" s="298">
        <f>I25</f>
        <v>-250000</v>
      </c>
    </row>
    <row r="20" spans="1:9" s="275" customFormat="1" ht="37.5" customHeight="1">
      <c r="A20" s="287"/>
      <c r="B20" s="295"/>
      <c r="C20" s="293" t="s">
        <v>90</v>
      </c>
      <c r="D20" s="296"/>
      <c r="E20" s="296"/>
      <c r="F20" s="296"/>
      <c r="G20" s="296"/>
      <c r="H20" s="296"/>
      <c r="I20" s="296"/>
    </row>
    <row r="21" spans="1:9" s="275" customFormat="1" ht="19.5" customHeight="1">
      <c r="A21" s="287"/>
      <c r="B21" s="295"/>
      <c r="C21" s="293" t="s">
        <v>4</v>
      </c>
      <c r="D21" s="294" t="str">
        <f>F21</f>
        <v>-</v>
      </c>
      <c r="E21" s="294" t="s">
        <v>173</v>
      </c>
      <c r="F21" s="294" t="str">
        <f>F25</f>
        <v>-</v>
      </c>
      <c r="G21" s="294">
        <f>I21</f>
        <v>-250000</v>
      </c>
      <c r="H21" s="294" t="s">
        <v>173</v>
      </c>
      <c r="I21" s="294">
        <f>I25</f>
        <v>-250000</v>
      </c>
    </row>
    <row r="22" spans="1:9" s="275" customFormat="1" ht="23.25" customHeight="1">
      <c r="A22" s="287"/>
      <c r="B22" s="295"/>
      <c r="C22" s="293" t="s">
        <v>19</v>
      </c>
      <c r="D22" s="294" t="str">
        <f>F22</f>
        <v>-</v>
      </c>
      <c r="E22" s="294" t="s">
        <v>173</v>
      </c>
      <c r="F22" s="294" t="str">
        <f>F23</f>
        <v>-</v>
      </c>
      <c r="G22" s="294">
        <f>I22</f>
        <v>-250000</v>
      </c>
      <c r="H22" s="294" t="s">
        <v>173</v>
      </c>
      <c r="I22" s="294">
        <f>I25</f>
        <v>-250000</v>
      </c>
    </row>
    <row r="23" spans="1:9" s="275" customFormat="1" ht="27" customHeight="1">
      <c r="A23" s="299"/>
      <c r="B23" s="300"/>
      <c r="C23" s="301" t="s">
        <v>20</v>
      </c>
      <c r="D23" s="302" t="str">
        <f>F23</f>
        <v>-</v>
      </c>
      <c r="E23" s="303" t="s">
        <v>173</v>
      </c>
      <c r="F23" s="302" t="str">
        <f>F25</f>
        <v>-</v>
      </c>
      <c r="G23" s="302">
        <f>I23</f>
        <v>-250000</v>
      </c>
      <c r="H23" s="302" t="s">
        <v>173</v>
      </c>
      <c r="I23" s="302">
        <f>I25</f>
        <v>-250000</v>
      </c>
    </row>
    <row r="24" spans="1:9" s="275" customFormat="1" ht="15.75" customHeight="1">
      <c r="A24" s="304"/>
      <c r="B24" s="295"/>
      <c r="C24" s="293" t="s">
        <v>121</v>
      </c>
      <c r="D24" s="305" t="str">
        <f>F24</f>
        <v>-</v>
      </c>
      <c r="E24" s="306" t="s">
        <v>173</v>
      </c>
      <c r="F24" s="294" t="str">
        <f>F23</f>
        <v>-</v>
      </c>
      <c r="G24" s="305">
        <f>I24</f>
        <v>-250000</v>
      </c>
      <c r="H24" s="294" t="s">
        <v>173</v>
      </c>
      <c r="I24" s="294">
        <f>I23</f>
        <v>-250000</v>
      </c>
    </row>
    <row r="25" spans="1:9" ht="21" customHeight="1">
      <c r="A25" s="307"/>
      <c r="B25" s="295"/>
      <c r="C25" s="293" t="s">
        <v>50</v>
      </c>
      <c r="D25" s="308" t="str">
        <f>F25</f>
        <v>-</v>
      </c>
      <c r="E25" s="308" t="s">
        <v>173</v>
      </c>
      <c r="F25" s="308" t="s">
        <v>173</v>
      </c>
      <c r="G25" s="308">
        <f>I25</f>
        <v>-250000</v>
      </c>
      <c r="H25" s="308"/>
      <c r="I25" s="308">
        <f>'2'!H29</f>
        <v>-250000</v>
      </c>
    </row>
    <row r="26" spans="1:9" ht="21" customHeight="1"/>
    <row r="27" spans="1:9" ht="21" customHeight="1"/>
    <row r="29" spans="1:9" ht="21" customHeight="1"/>
    <row r="31" spans="1:9">
      <c r="A31" s="270"/>
      <c r="B31" s="270"/>
      <c r="C31" s="270"/>
    </row>
    <row r="32" spans="1:9" ht="40.5" customHeight="1">
      <c r="A32" s="270"/>
      <c r="B32" s="270"/>
      <c r="C32" s="270"/>
    </row>
    <row r="33" spans="1:3">
      <c r="A33" s="270"/>
      <c r="B33" s="270"/>
      <c r="C33" s="270"/>
    </row>
    <row r="34" spans="1:3" ht="33" customHeight="1">
      <c r="A34" s="270"/>
      <c r="B34" s="270"/>
      <c r="C34" s="270"/>
    </row>
    <row r="35" spans="1:3">
      <c r="A35" s="270"/>
      <c r="B35" s="270"/>
      <c r="C35" s="270"/>
    </row>
    <row r="36" spans="1:3" ht="34.5" customHeight="1">
      <c r="A36" s="270"/>
      <c r="B36" s="270"/>
      <c r="C36" s="270"/>
    </row>
    <row r="37" spans="1:3">
      <c r="A37" s="270"/>
      <c r="B37" s="270"/>
      <c r="C37" s="270"/>
    </row>
    <row r="38" spans="1:3" ht="17.25" customHeight="1">
      <c r="A38" s="270"/>
      <c r="B38" s="270"/>
      <c r="C38" s="270"/>
    </row>
    <row r="39" spans="1:3">
      <c r="A39" s="270"/>
      <c r="B39" s="270"/>
      <c r="C39" s="270"/>
    </row>
    <row r="40" spans="1:3">
      <c r="A40" s="270"/>
      <c r="B40" s="270"/>
      <c r="C40" s="270"/>
    </row>
    <row r="41" spans="1:3" ht="19.5" customHeight="1">
      <c r="A41" s="270"/>
      <c r="B41" s="270"/>
      <c r="C41" s="270"/>
    </row>
    <row r="42" spans="1:3">
      <c r="A42" s="270"/>
      <c r="B42" s="270"/>
      <c r="C42" s="270"/>
    </row>
    <row r="43" spans="1:3">
      <c r="A43" s="270"/>
      <c r="B43" s="270"/>
      <c r="C43" s="270"/>
    </row>
    <row r="44" spans="1:3">
      <c r="A44" s="270"/>
      <c r="B44" s="270"/>
      <c r="C44" s="270"/>
    </row>
    <row r="45" spans="1:3">
      <c r="A45" s="270"/>
      <c r="B45" s="270"/>
      <c r="C45" s="270"/>
    </row>
    <row r="46" spans="1:3">
      <c r="A46" s="270"/>
      <c r="B46" s="270"/>
      <c r="C46" s="270"/>
    </row>
    <row r="47" spans="1:3">
      <c r="A47" s="270"/>
      <c r="B47" s="270"/>
      <c r="C47" s="270"/>
    </row>
    <row r="48" spans="1:3">
      <c r="A48" s="270"/>
      <c r="B48" s="270"/>
      <c r="C48" s="270"/>
    </row>
  </sheetData>
  <mergeCells count="12">
    <mergeCell ref="G8:G9"/>
    <mergeCell ref="H8:I8"/>
    <mergeCell ref="A4:I4"/>
    <mergeCell ref="A6:B7"/>
    <mergeCell ref="C6:C9"/>
    <mergeCell ref="D6:I6"/>
    <mergeCell ref="D7:F7"/>
    <mergeCell ref="G7:I7"/>
    <mergeCell ref="A8:A9"/>
    <mergeCell ref="B8:B9"/>
    <mergeCell ref="D8:D9"/>
    <mergeCell ref="E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E9" sqref="E9"/>
    </sheetView>
  </sheetViews>
  <sheetFormatPr defaultColWidth="9.140625" defaultRowHeight="17.25"/>
  <cols>
    <col min="1" max="1" width="10.140625" style="28" customWidth="1"/>
    <col min="2" max="2" width="10.5703125" style="28" customWidth="1"/>
    <col min="3" max="3" width="73.42578125" style="4" customWidth="1"/>
    <col min="4" max="4" width="18" style="4" customWidth="1"/>
    <col min="5" max="5" width="23.42578125" style="4" customWidth="1"/>
    <col min="6" max="8" width="9.7109375" style="4" customWidth="1"/>
    <col min="9" max="16384" width="9.140625" style="4"/>
  </cols>
  <sheetData>
    <row r="1" spans="1:6" ht="17.25" customHeight="1">
      <c r="B1" s="36"/>
      <c r="C1" s="36"/>
      <c r="D1" s="36"/>
      <c r="E1" s="66" t="s">
        <v>137</v>
      </c>
    </row>
    <row r="2" spans="1:6" ht="17.25" customHeight="1">
      <c r="B2" s="36"/>
      <c r="C2" s="36"/>
      <c r="D2" s="36"/>
      <c r="E2" s="66" t="s">
        <v>53</v>
      </c>
    </row>
    <row r="3" spans="1:6" ht="17.25" customHeight="1">
      <c r="B3" s="36"/>
      <c r="C3" s="36"/>
      <c r="D3" s="36"/>
      <c r="E3" s="66" t="s">
        <v>0</v>
      </c>
    </row>
    <row r="4" spans="1:6">
      <c r="A4" s="402"/>
      <c r="B4" s="402"/>
      <c r="C4" s="402"/>
      <c r="D4" s="402"/>
      <c r="E4" s="402"/>
    </row>
    <row r="5" spans="1:6" ht="48" customHeight="1">
      <c r="A5" s="418" t="s">
        <v>54</v>
      </c>
      <c r="B5" s="418"/>
      <c r="C5" s="418"/>
      <c r="D5" s="418"/>
      <c r="E5" s="418"/>
    </row>
    <row r="6" spans="1:6" ht="17.25" customHeight="1">
      <c r="A6" s="5"/>
      <c r="B6" s="5"/>
      <c r="C6" s="28"/>
      <c r="D6" s="28"/>
      <c r="E6" s="46" t="s">
        <v>36</v>
      </c>
    </row>
    <row r="7" spans="1:6" s="28" customFormat="1" ht="72.75" customHeight="1">
      <c r="A7" s="415" t="s">
        <v>9</v>
      </c>
      <c r="B7" s="415"/>
      <c r="C7" s="416" t="s">
        <v>10</v>
      </c>
      <c r="D7" s="377" t="s">
        <v>45</v>
      </c>
      <c r="E7" s="378"/>
    </row>
    <row r="8" spans="1:6" s="28" customFormat="1" ht="75" customHeight="1">
      <c r="A8" s="6" t="s">
        <v>11</v>
      </c>
      <c r="B8" s="6" t="s">
        <v>12</v>
      </c>
      <c r="C8" s="417"/>
      <c r="D8" s="118" t="s">
        <v>46</v>
      </c>
      <c r="E8" s="117" t="s">
        <v>47</v>
      </c>
    </row>
    <row r="9" spans="1:6" s="194" customFormat="1" ht="20.25" customHeight="1">
      <c r="A9" s="191"/>
      <c r="B9" s="191"/>
      <c r="C9" s="192" t="s">
        <v>13</v>
      </c>
      <c r="D9" s="193">
        <f>D11</f>
        <v>0</v>
      </c>
      <c r="E9" s="193">
        <f>E11</f>
        <v>250000</v>
      </c>
    </row>
    <row r="10" spans="1:6">
      <c r="A10" s="6"/>
      <c r="B10" s="6"/>
      <c r="C10" s="8" t="s">
        <v>14</v>
      </c>
      <c r="D10" s="68"/>
      <c r="E10" s="9"/>
    </row>
    <row r="11" spans="1:6" s="133" customFormat="1" ht="34.5">
      <c r="A11" s="161"/>
      <c r="B11" s="162"/>
      <c r="C11" s="163" t="s">
        <v>16</v>
      </c>
      <c r="D11" s="83">
        <f>D13</f>
        <v>0</v>
      </c>
      <c r="E11" s="83">
        <f>E13</f>
        <v>250000</v>
      </c>
    </row>
    <row r="12" spans="1:6" s="28" customFormat="1">
      <c r="A12" s="10"/>
      <c r="B12" s="10"/>
      <c r="C12" s="8" t="s">
        <v>15</v>
      </c>
      <c r="D12" s="8"/>
      <c r="E12" s="7"/>
    </row>
    <row r="13" spans="1:6" s="29" customFormat="1" ht="33.75" customHeight="1">
      <c r="A13" s="15">
        <v>1157</v>
      </c>
      <c r="B13" s="15">
        <v>21038</v>
      </c>
      <c r="C13" s="115" t="s">
        <v>116</v>
      </c>
      <c r="D13" s="41">
        <f>D15</f>
        <v>0</v>
      </c>
      <c r="E13" s="41">
        <f t="shared" ref="E13" si="0">E15</f>
        <v>250000</v>
      </c>
    </row>
    <row r="14" spans="1:6">
      <c r="A14" s="12"/>
      <c r="B14" s="12"/>
      <c r="C14" s="11" t="s">
        <v>6</v>
      </c>
      <c r="D14" s="11"/>
      <c r="E14" s="13"/>
    </row>
    <row r="15" spans="1:6" ht="34.5">
      <c r="A15" s="8"/>
      <c r="B15" s="8"/>
      <c r="C15" s="33" t="s">
        <v>18</v>
      </c>
      <c r="D15" s="44">
        <f>'2'!G48</f>
        <v>0</v>
      </c>
      <c r="E15" s="44">
        <f>'2'!H48</f>
        <v>250000</v>
      </c>
    </row>
    <row r="16" spans="1:6">
      <c r="C16" s="47"/>
      <c r="D16" s="47"/>
      <c r="E16" s="47"/>
      <c r="F16" s="67"/>
    </row>
    <row r="17" spans="3:6">
      <c r="C17" s="204"/>
      <c r="D17" s="204"/>
      <c r="E17" s="204"/>
      <c r="F17" s="203"/>
    </row>
    <row r="18" spans="3:6" ht="69" customHeight="1">
      <c r="C18" s="197" t="s">
        <v>113</v>
      </c>
      <c r="D18" s="392" t="s">
        <v>26</v>
      </c>
      <c r="E18" s="392"/>
    </row>
  </sheetData>
  <mergeCells count="6">
    <mergeCell ref="D18:E18"/>
    <mergeCell ref="A7:B7"/>
    <mergeCell ref="C7:C8"/>
    <mergeCell ref="A4:E4"/>
    <mergeCell ref="A5:E5"/>
    <mergeCell ref="D7:E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F12" sqref="F12"/>
    </sheetView>
  </sheetViews>
  <sheetFormatPr defaultRowHeight="15"/>
  <cols>
    <col min="1" max="1" width="9.7109375" customWidth="1"/>
    <col min="2" max="2" width="8.28515625" customWidth="1"/>
    <col min="3" max="3" width="9" customWidth="1"/>
    <col min="4" max="4" width="16.7109375" customWidth="1"/>
    <col min="5" max="5" width="17.7109375" customWidth="1"/>
    <col min="6" max="6" width="54.85546875" customWidth="1"/>
    <col min="7" max="7" width="35.7109375" customWidth="1"/>
    <col min="8" max="8" width="8" hidden="1" customWidth="1"/>
    <col min="9" max="11" width="8.85546875" hidden="1" customWidth="1"/>
  </cols>
  <sheetData>
    <row r="1" spans="1:8" s="72" customFormat="1" ht="17.25">
      <c r="C1" s="372" t="s">
        <v>138</v>
      </c>
      <c r="D1" s="372"/>
      <c r="E1" s="372"/>
      <c r="F1" s="372"/>
      <c r="G1" s="372"/>
    </row>
    <row r="2" spans="1:8" s="72" customFormat="1" ht="17.25">
      <c r="C2" s="372" t="s">
        <v>55</v>
      </c>
      <c r="D2" s="372"/>
      <c r="E2" s="372"/>
      <c r="F2" s="372"/>
      <c r="G2" s="372"/>
    </row>
    <row r="3" spans="1:8" s="72" customFormat="1" ht="17.25">
      <c r="C3" s="372" t="s">
        <v>56</v>
      </c>
      <c r="D3" s="372"/>
      <c r="E3" s="372"/>
      <c r="F3" s="372"/>
      <c r="G3" s="372"/>
    </row>
    <row r="4" spans="1:8" s="87" customFormat="1" ht="17.25">
      <c r="A4" s="86"/>
      <c r="B4" s="86"/>
      <c r="C4" s="143"/>
      <c r="D4" s="144"/>
      <c r="E4" s="144"/>
      <c r="F4" s="144"/>
      <c r="G4" s="144"/>
    </row>
    <row r="5" spans="1:8" s="72" customFormat="1" ht="53.25" customHeight="1">
      <c r="A5" s="384" t="s">
        <v>99</v>
      </c>
      <c r="B5" s="384"/>
      <c r="C5" s="384"/>
      <c r="D5" s="384"/>
      <c r="E5" s="384"/>
      <c r="F5" s="384"/>
      <c r="G5" s="384"/>
      <c r="H5" s="88"/>
    </row>
    <row r="6" spans="1:8" s="73" customFormat="1" ht="45" customHeight="1">
      <c r="A6" s="420" t="s">
        <v>5</v>
      </c>
      <c r="B6" s="420"/>
      <c r="C6" s="420"/>
      <c r="D6" s="420" t="s">
        <v>1</v>
      </c>
      <c r="E6" s="420"/>
      <c r="F6" s="421" t="s">
        <v>100</v>
      </c>
      <c r="G6" s="422" t="s">
        <v>101</v>
      </c>
    </row>
    <row r="7" spans="1:8" s="73" customFormat="1" ht="33" customHeight="1">
      <c r="A7" s="139" t="s">
        <v>102</v>
      </c>
      <c r="B7" s="142" t="s">
        <v>103</v>
      </c>
      <c r="C7" s="139" t="s">
        <v>104</v>
      </c>
      <c r="D7" s="139" t="s">
        <v>57</v>
      </c>
      <c r="E7" s="139" t="s">
        <v>105</v>
      </c>
      <c r="F7" s="421"/>
      <c r="G7" s="423"/>
    </row>
    <row r="8" spans="1:8" s="196" customFormat="1" ht="27.75" customHeight="1">
      <c r="A8" s="195"/>
      <c r="B8" s="195"/>
      <c r="C8" s="195"/>
      <c r="D8" s="195"/>
      <c r="E8" s="195"/>
      <c r="F8" s="136" t="s">
        <v>4</v>
      </c>
      <c r="G8" s="145">
        <f>+G9</f>
        <v>250000</v>
      </c>
    </row>
    <row r="9" spans="1:8" s="98" customFormat="1" ht="17.25">
      <c r="A9" s="134" t="s">
        <v>51</v>
      </c>
      <c r="B9" s="135"/>
      <c r="C9" s="135"/>
      <c r="D9" s="135"/>
      <c r="E9" s="135"/>
      <c r="F9" s="138" t="s">
        <v>52</v>
      </c>
      <c r="G9" s="145">
        <f>G10</f>
        <v>250000</v>
      </c>
      <c r="H9" s="137" t="e">
        <f>H10</f>
        <v>#REF!</v>
      </c>
    </row>
    <row r="10" spans="1:8" s="98" customFormat="1" ht="21.75" customHeight="1">
      <c r="A10" s="135"/>
      <c r="B10" s="200" t="s">
        <v>88</v>
      </c>
      <c r="C10" s="135"/>
      <c r="D10" s="135"/>
      <c r="E10" s="135"/>
      <c r="F10" s="99" t="str">
        <f>'2'!F32</f>
        <v xml:space="preserve"> Հանգստի և սպորտի ծառայություններ</v>
      </c>
      <c r="G10" s="145">
        <f>G11</f>
        <v>250000</v>
      </c>
      <c r="H10" s="137" t="e">
        <f>H11</f>
        <v>#REF!</v>
      </c>
    </row>
    <row r="11" spans="1:8" s="98" customFormat="1" ht="17.25">
      <c r="A11" s="135"/>
      <c r="B11" s="135"/>
      <c r="C11" s="200" t="s">
        <v>88</v>
      </c>
      <c r="D11" s="135"/>
      <c r="E11" s="135"/>
      <c r="F11" s="99" t="str">
        <f>'2'!F34</f>
        <v xml:space="preserve"> Հանգստի և սպորտի ծառայություններ</v>
      </c>
      <c r="G11" s="145">
        <f>G12</f>
        <v>250000</v>
      </c>
      <c r="H11" s="137" t="e">
        <f>#REF!</f>
        <v>#REF!</v>
      </c>
    </row>
    <row r="12" spans="1:8" s="14" customFormat="1" ht="17.25">
      <c r="A12" s="140"/>
      <c r="B12" s="140"/>
      <c r="C12" s="140"/>
      <c r="D12" s="140" t="s">
        <v>24</v>
      </c>
      <c r="E12" s="141"/>
      <c r="F12" s="75" t="s">
        <v>25</v>
      </c>
      <c r="G12" s="80">
        <f>+G13</f>
        <v>250000</v>
      </c>
      <c r="H12" s="89" t="e">
        <f>+H13</f>
        <v>#REF!</v>
      </c>
    </row>
    <row r="13" spans="1:8" s="14" customFormat="1" ht="51.75" customHeight="1">
      <c r="A13" s="140"/>
      <c r="B13" s="140"/>
      <c r="C13" s="140"/>
      <c r="D13" s="140"/>
      <c r="E13" s="140">
        <v>21038</v>
      </c>
      <c r="F13" s="115" t="s">
        <v>116</v>
      </c>
      <c r="G13" s="44">
        <f>'2'!H48</f>
        <v>250000</v>
      </c>
      <c r="H13" s="89" t="e">
        <f>+#REF!</f>
        <v>#REF!</v>
      </c>
    </row>
    <row r="14" spans="1:8" s="92" customFormat="1"/>
    <row r="15" spans="1:8" s="92" customFormat="1"/>
    <row r="16" spans="1:8" s="92" customFormat="1"/>
    <row r="17" spans="2:7" s="92" customFormat="1"/>
    <row r="18" spans="2:7" s="92" customFormat="1">
      <c r="B18" s="419" t="s">
        <v>106</v>
      </c>
      <c r="C18" s="419"/>
      <c r="D18" s="419"/>
      <c r="E18" s="419"/>
    </row>
    <row r="19" spans="2:7" s="92" customFormat="1">
      <c r="B19" s="419"/>
      <c r="C19" s="419"/>
      <c r="D19" s="419"/>
      <c r="E19" s="419"/>
    </row>
    <row r="20" spans="2:7" s="92" customFormat="1" ht="16.5">
      <c r="B20" s="419"/>
      <c r="C20" s="419"/>
      <c r="D20" s="419"/>
      <c r="E20" s="419"/>
      <c r="G20" s="37" t="s">
        <v>107</v>
      </c>
    </row>
    <row r="21" spans="2:7" s="92" customFormat="1"/>
  </sheetData>
  <mergeCells count="9">
    <mergeCell ref="B18:E20"/>
    <mergeCell ref="C1:G1"/>
    <mergeCell ref="C2:G2"/>
    <mergeCell ref="C3:G3"/>
    <mergeCell ref="A5:G5"/>
    <mergeCell ref="A6:C6"/>
    <mergeCell ref="D6:E6"/>
    <mergeCell ref="F6:F7"/>
    <mergeCell ref="G6:G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13" zoomScaleNormal="100" zoomScaleSheetLayoutView="85" workbookViewId="0">
      <selection activeCell="H35" sqref="H35"/>
    </sheetView>
  </sheetViews>
  <sheetFormatPr defaultColWidth="9.140625" defaultRowHeight="17.25"/>
  <cols>
    <col min="1" max="1" width="4" style="146" customWidth="1"/>
    <col min="2" max="2" width="38.42578125" style="146" customWidth="1"/>
    <col min="3" max="3" width="57.85546875" style="146" customWidth="1"/>
    <col min="4" max="4" width="18.5703125" style="146" customWidth="1"/>
    <col min="5" max="5" width="21.7109375" style="146" customWidth="1"/>
    <col min="6" max="16384" width="9.140625" style="146"/>
  </cols>
  <sheetData>
    <row r="1" spans="1:5">
      <c r="D1" s="147"/>
      <c r="E1" s="147" t="s">
        <v>139</v>
      </c>
    </row>
    <row r="2" spans="1:5">
      <c r="D2" s="372" t="s">
        <v>108</v>
      </c>
      <c r="E2" s="372"/>
    </row>
    <row r="3" spans="1:5">
      <c r="D3" s="441" t="s">
        <v>109</v>
      </c>
      <c r="E3" s="441"/>
    </row>
    <row r="4" spans="1:5" ht="34.5" customHeight="1"/>
    <row r="5" spans="1:5" ht="39.75" customHeight="1">
      <c r="A5" s="436" t="s">
        <v>141</v>
      </c>
      <c r="B5" s="436"/>
      <c r="C5" s="436"/>
      <c r="D5" s="436"/>
      <c r="E5" s="436"/>
    </row>
    <row r="6" spans="1:5" ht="12.75" customHeight="1">
      <c r="A6" s="437"/>
      <c r="B6" s="437"/>
      <c r="C6" s="437"/>
      <c r="E6" s="157" t="s">
        <v>58</v>
      </c>
    </row>
    <row r="7" spans="1:5">
      <c r="A7" s="94"/>
      <c r="B7" s="94"/>
      <c r="C7" s="94"/>
      <c r="E7" s="157" t="s">
        <v>93</v>
      </c>
    </row>
    <row r="8" spans="1:5" ht="20.25" customHeight="1">
      <c r="A8" s="94"/>
      <c r="B8" s="94"/>
      <c r="C8" s="94" t="s">
        <v>59</v>
      </c>
      <c r="E8" s="157"/>
    </row>
    <row r="9" spans="1:5" ht="12.75" customHeight="1">
      <c r="A9" s="94"/>
      <c r="B9" s="94"/>
      <c r="C9" s="94"/>
    </row>
    <row r="10" spans="1:5" ht="15" customHeight="1">
      <c r="A10" s="438" t="s">
        <v>60</v>
      </c>
      <c r="B10" s="438"/>
      <c r="C10" s="438"/>
      <c r="D10" s="438"/>
      <c r="E10" s="438"/>
    </row>
    <row r="12" spans="1:5" ht="13.5" customHeight="1">
      <c r="B12" s="152"/>
      <c r="C12" s="152"/>
      <c r="D12" s="153"/>
      <c r="E12" s="153"/>
    </row>
    <row r="13" spans="1:5">
      <c r="B13" s="148" t="s">
        <v>61</v>
      </c>
      <c r="C13" s="148" t="s">
        <v>62</v>
      </c>
    </row>
    <row r="14" spans="1:5" ht="28.5" customHeight="1">
      <c r="B14" s="125" t="s">
        <v>142</v>
      </c>
      <c r="C14" s="120" t="s">
        <v>122</v>
      </c>
    </row>
    <row r="15" spans="1:5" ht="23.25" customHeight="1">
      <c r="B15" s="345" t="s">
        <v>63</v>
      </c>
      <c r="C15" s="154"/>
    </row>
    <row r="16" spans="1:5" ht="62.25" customHeight="1">
      <c r="B16" s="2" t="s">
        <v>64</v>
      </c>
      <c r="C16" s="155">
        <v>1049</v>
      </c>
      <c r="D16" s="377" t="str">
        <f>D50</f>
        <v>Ցուցանիշների փոփոխությունը (նվազեցումները նշված են փակագծերում)</v>
      </c>
      <c r="E16" s="378"/>
    </row>
    <row r="17" spans="2:5" ht="33.75" customHeight="1">
      <c r="B17" s="2" t="s">
        <v>65</v>
      </c>
      <c r="C17" s="155">
        <v>21012</v>
      </c>
      <c r="D17" s="117" t="s">
        <v>46</v>
      </c>
      <c r="E17" s="117" t="s">
        <v>2</v>
      </c>
    </row>
    <row r="18" spans="2:5" ht="60" customHeight="1">
      <c r="B18" s="2" t="s">
        <v>66</v>
      </c>
      <c r="C18" s="319" t="s">
        <v>123</v>
      </c>
      <c r="D18" s="117"/>
      <c r="E18" s="117"/>
    </row>
    <row r="19" spans="2:5" ht="30.75" customHeight="1">
      <c r="B19" s="2" t="s">
        <v>67</v>
      </c>
      <c r="C19" s="320" t="s">
        <v>134</v>
      </c>
      <c r="D19" s="149"/>
      <c r="E19" s="149"/>
    </row>
    <row r="20" spans="2:5" ht="57" customHeight="1">
      <c r="B20" s="2" t="s">
        <v>68</v>
      </c>
      <c r="C20" s="320" t="s">
        <v>135</v>
      </c>
      <c r="D20" s="149"/>
      <c r="E20" s="149"/>
    </row>
    <row r="21" spans="2:5" s="151" customFormat="1" ht="34.5">
      <c r="B21" s="2" t="s">
        <v>193</v>
      </c>
      <c r="C21" s="156" t="s">
        <v>194</v>
      </c>
      <c r="D21" s="150"/>
      <c r="E21" s="150"/>
    </row>
    <row r="22" spans="2:5" ht="24" customHeight="1">
      <c r="B22" s="435" t="s">
        <v>71</v>
      </c>
      <c r="C22" s="435"/>
      <c r="D22" s="149"/>
      <c r="E22" s="149"/>
    </row>
    <row r="23" spans="2:5" ht="17.25" customHeight="1">
      <c r="B23" s="433" t="s">
        <v>72</v>
      </c>
      <c r="C23" s="434"/>
      <c r="D23" s="44">
        <f>'1'!E20</f>
        <v>0</v>
      </c>
      <c r="E23" s="44">
        <v>-250000</v>
      </c>
    </row>
    <row r="24" spans="2:5" ht="13.5" customHeight="1">
      <c r="B24" s="152"/>
      <c r="C24" s="152"/>
      <c r="D24" s="153"/>
      <c r="E24" s="153"/>
    </row>
    <row r="25" spans="2:5" ht="66.75" customHeight="1">
      <c r="B25" s="152"/>
      <c r="C25" s="152"/>
      <c r="D25" s="153"/>
      <c r="E25" s="153"/>
    </row>
    <row r="26" spans="2:5">
      <c r="B26" s="148" t="s">
        <v>61</v>
      </c>
      <c r="C26" s="148" t="s">
        <v>62</v>
      </c>
    </row>
    <row r="27" spans="2:5" ht="22.5" customHeight="1">
      <c r="B27" s="125" t="s">
        <v>73</v>
      </c>
      <c r="C27" s="19" t="s">
        <v>25</v>
      </c>
    </row>
    <row r="28" spans="2:5" ht="23.25" customHeight="1">
      <c r="B28" s="345" t="s">
        <v>63</v>
      </c>
      <c r="C28" s="154"/>
    </row>
    <row r="29" spans="2:5" ht="74.25" customHeight="1">
      <c r="B29" s="2" t="s">
        <v>64</v>
      </c>
      <c r="C29" s="155">
        <v>1157</v>
      </c>
      <c r="D29" s="377" t="str">
        <f>D59</f>
        <v>Ցուցանիշների փոփոխությունը (ավելացումները նշված են դրական նշանով)</v>
      </c>
      <c r="E29" s="378"/>
    </row>
    <row r="30" spans="2:5" ht="33.75" customHeight="1">
      <c r="B30" s="2" t="s">
        <v>65</v>
      </c>
      <c r="C30" s="155">
        <v>21038</v>
      </c>
      <c r="D30" s="117" t="s">
        <v>46</v>
      </c>
      <c r="E30" s="117" t="s">
        <v>2</v>
      </c>
    </row>
    <row r="31" spans="2:5" ht="60" customHeight="1">
      <c r="B31" s="2" t="s">
        <v>66</v>
      </c>
      <c r="C31" s="318" t="s">
        <v>116</v>
      </c>
      <c r="D31" s="117"/>
      <c r="E31" s="117"/>
    </row>
    <row r="32" spans="2:5" ht="54" customHeight="1">
      <c r="B32" s="2" t="s">
        <v>67</v>
      </c>
      <c r="C32" s="121" t="s">
        <v>112</v>
      </c>
      <c r="D32" s="149"/>
      <c r="E32" s="149"/>
    </row>
    <row r="33" spans="2:6" ht="63" customHeight="1">
      <c r="B33" s="2" t="s">
        <v>68</v>
      </c>
      <c r="C33" s="124" t="str">
        <f>'1'!D37</f>
        <v xml:space="preserve"> Հանրության կողմից անմիջականորեն օգտագործվող ակտիվների հետ կապված միջոցառումներ</v>
      </c>
      <c r="D33" s="149"/>
      <c r="E33" s="149"/>
    </row>
    <row r="34" spans="2:6" s="151" customFormat="1" ht="39" customHeight="1">
      <c r="B34" s="2" t="s">
        <v>69</v>
      </c>
      <c r="C34" s="156" t="s">
        <v>70</v>
      </c>
      <c r="D34" s="150"/>
      <c r="E34" s="150"/>
    </row>
    <row r="35" spans="2:6" ht="24" customHeight="1">
      <c r="B35" s="435" t="s">
        <v>71</v>
      </c>
      <c r="C35" s="435"/>
      <c r="D35" s="149"/>
      <c r="E35" s="149"/>
    </row>
    <row r="36" spans="2:6" ht="24" customHeight="1">
      <c r="B36" s="348" t="s">
        <v>197</v>
      </c>
      <c r="C36" s="459"/>
      <c r="D36" s="460"/>
      <c r="E36" s="460">
        <v>1</v>
      </c>
    </row>
    <row r="37" spans="2:6" ht="33.75" customHeight="1">
      <c r="B37" s="439" t="s">
        <v>114</v>
      </c>
      <c r="C37" s="440"/>
      <c r="D37" s="198"/>
      <c r="E37" s="349" t="s">
        <v>196</v>
      </c>
    </row>
    <row r="38" spans="2:6" ht="17.25" customHeight="1">
      <c r="B38" s="433" t="s">
        <v>72</v>
      </c>
      <c r="C38" s="434"/>
      <c r="D38" s="44"/>
      <c r="E38" s="44">
        <f>'1'!F32</f>
        <v>250000</v>
      </c>
    </row>
    <row r="39" spans="2:6" ht="13.5" customHeight="1">
      <c r="B39" s="152"/>
      <c r="C39" s="152"/>
      <c r="D39" s="153"/>
      <c r="E39" s="153"/>
    </row>
    <row r="40" spans="2:6" ht="12.75" customHeight="1">
      <c r="B40" s="152"/>
      <c r="C40" s="152"/>
      <c r="D40" s="153"/>
      <c r="E40" s="427" t="s">
        <v>172</v>
      </c>
      <c r="F40" s="427"/>
    </row>
    <row r="41" spans="2:6" hidden="1"/>
    <row r="42" spans="2:6">
      <c r="B42" s="225"/>
      <c r="C42" s="225"/>
      <c r="D42" s="428" t="s">
        <v>157</v>
      </c>
      <c r="E42" s="428"/>
      <c r="F42" s="428"/>
    </row>
    <row r="43" spans="2:6">
      <c r="B43" s="225"/>
      <c r="C43" s="226" t="s">
        <v>158</v>
      </c>
      <c r="D43" s="227"/>
      <c r="E43" s="227"/>
      <c r="F43" s="228"/>
    </row>
    <row r="44" spans="2:6" ht="20.25" customHeight="1">
      <c r="B44" s="225" t="s">
        <v>159</v>
      </c>
      <c r="C44" s="226"/>
      <c r="D44" s="227"/>
      <c r="E44" s="227"/>
      <c r="F44" s="228"/>
    </row>
    <row r="45" spans="2:6">
      <c r="B45" s="228"/>
      <c r="C45" s="228"/>
      <c r="D45" s="228"/>
      <c r="E45" s="228"/>
      <c r="F45" s="228"/>
    </row>
    <row r="46" spans="2:6">
      <c r="B46" s="229" t="s">
        <v>61</v>
      </c>
      <c r="C46" s="229" t="s">
        <v>62</v>
      </c>
      <c r="D46" s="38"/>
      <c r="E46" s="38"/>
      <c r="F46" s="228"/>
    </row>
    <row r="47" spans="2:6">
      <c r="B47" s="230" t="s">
        <v>160</v>
      </c>
      <c r="C47" s="231" t="s">
        <v>161</v>
      </c>
      <c r="D47" s="38"/>
      <c r="E47" s="38"/>
      <c r="F47" s="228"/>
    </row>
    <row r="48" spans="2:6">
      <c r="B48" s="232"/>
      <c r="C48" s="38"/>
      <c r="D48" s="38"/>
      <c r="E48" s="38"/>
      <c r="F48" s="228"/>
    </row>
    <row r="49" spans="2:6">
      <c r="B49" s="233" t="s">
        <v>162</v>
      </c>
      <c r="C49" s="38"/>
      <c r="D49" s="38"/>
      <c r="E49" s="38"/>
      <c r="F49" s="228"/>
    </row>
    <row r="50" spans="2:6" ht="51.75" customHeight="1">
      <c r="B50" s="234" t="s">
        <v>64</v>
      </c>
      <c r="C50" s="230" t="s">
        <v>160</v>
      </c>
      <c r="D50" s="429" t="s">
        <v>163</v>
      </c>
      <c r="E50" s="430"/>
      <c r="F50" s="228"/>
    </row>
    <row r="51" spans="2:6">
      <c r="B51" s="234" t="s">
        <v>65</v>
      </c>
      <c r="C51" s="230" t="s">
        <v>164</v>
      </c>
      <c r="D51" s="235" t="s">
        <v>165</v>
      </c>
      <c r="E51" s="235" t="s">
        <v>166</v>
      </c>
      <c r="F51" s="228"/>
    </row>
    <row r="52" spans="2:6">
      <c r="B52" s="236" t="s">
        <v>66</v>
      </c>
      <c r="C52" s="230" t="s">
        <v>161</v>
      </c>
      <c r="D52" s="424"/>
      <c r="E52" s="424"/>
      <c r="F52" s="228"/>
    </row>
    <row r="53" spans="2:6" ht="86.25">
      <c r="B53" s="236" t="s">
        <v>67</v>
      </c>
      <c r="C53" s="230" t="s">
        <v>167</v>
      </c>
      <c r="D53" s="425"/>
      <c r="E53" s="425"/>
      <c r="F53" s="228"/>
    </row>
    <row r="54" spans="2:6">
      <c r="B54" s="236" t="s">
        <v>68</v>
      </c>
      <c r="C54" s="230" t="s">
        <v>168</v>
      </c>
      <c r="D54" s="425"/>
      <c r="E54" s="425"/>
      <c r="F54" s="228"/>
    </row>
    <row r="55" spans="2:6" ht="34.5">
      <c r="B55" s="224" t="s">
        <v>169</v>
      </c>
      <c r="C55" s="230" t="s">
        <v>170</v>
      </c>
      <c r="D55" s="425"/>
      <c r="E55" s="425"/>
      <c r="F55" s="228"/>
    </row>
    <row r="56" spans="2:6">
      <c r="B56" s="237"/>
      <c r="C56" s="238" t="s">
        <v>71</v>
      </c>
      <c r="D56" s="426"/>
      <c r="E56" s="426"/>
      <c r="F56" s="228"/>
    </row>
    <row r="57" spans="2:6">
      <c r="B57" s="239" t="s">
        <v>72</v>
      </c>
      <c r="C57" s="240"/>
      <c r="D57" s="241"/>
      <c r="E57" s="241">
        <f>'2'!H29</f>
        <v>-250000</v>
      </c>
      <c r="F57" s="228"/>
    </row>
    <row r="58" spans="2:6">
      <c r="B58" s="242"/>
      <c r="C58" s="242"/>
      <c r="D58" s="242"/>
      <c r="E58" s="243"/>
      <c r="F58" s="228"/>
    </row>
    <row r="59" spans="2:6" ht="55.5" customHeight="1">
      <c r="B59" s="234" t="s">
        <v>64</v>
      </c>
      <c r="C59" s="230" t="s">
        <v>160</v>
      </c>
      <c r="D59" s="431" t="s">
        <v>171</v>
      </c>
      <c r="E59" s="432"/>
      <c r="F59" s="228"/>
    </row>
    <row r="60" spans="2:6">
      <c r="B60" s="234" t="s">
        <v>65</v>
      </c>
      <c r="C60" s="230" t="s">
        <v>164</v>
      </c>
      <c r="D60" s="235" t="s">
        <v>165</v>
      </c>
      <c r="E60" s="235" t="s">
        <v>166</v>
      </c>
      <c r="F60" s="228"/>
    </row>
    <row r="61" spans="2:6">
      <c r="B61" s="236" t="s">
        <v>66</v>
      </c>
      <c r="C61" s="230" t="s">
        <v>161</v>
      </c>
      <c r="D61" s="424"/>
      <c r="E61" s="424"/>
      <c r="F61" s="228"/>
    </row>
    <row r="62" spans="2:6" ht="86.25">
      <c r="B62" s="236" t="s">
        <v>67</v>
      </c>
      <c r="C62" s="230" t="s">
        <v>167</v>
      </c>
      <c r="D62" s="425"/>
      <c r="E62" s="425"/>
      <c r="F62" s="228"/>
    </row>
    <row r="63" spans="2:6">
      <c r="B63" s="236" t="s">
        <v>68</v>
      </c>
      <c r="C63" s="230" t="s">
        <v>168</v>
      </c>
      <c r="D63" s="425"/>
      <c r="E63" s="425"/>
      <c r="F63" s="228"/>
    </row>
    <row r="64" spans="2:6" ht="34.5">
      <c r="B64" s="224" t="s">
        <v>169</v>
      </c>
      <c r="C64" s="230" t="s">
        <v>170</v>
      </c>
      <c r="D64" s="425"/>
      <c r="E64" s="425"/>
      <c r="F64" s="228"/>
    </row>
    <row r="65" spans="2:6">
      <c r="B65" s="237"/>
      <c r="C65" s="238" t="s">
        <v>71</v>
      </c>
      <c r="D65" s="426"/>
      <c r="E65" s="426"/>
      <c r="F65" s="228"/>
    </row>
    <row r="66" spans="2:6">
      <c r="B66" s="239" t="s">
        <v>72</v>
      </c>
      <c r="C66" s="240"/>
      <c r="D66" s="244"/>
      <c r="E66" s="244">
        <f>'2'!H67</f>
        <v>250000</v>
      </c>
      <c r="F66" s="228"/>
    </row>
    <row r="67" spans="2:6">
      <c r="B67" s="228"/>
      <c r="C67" s="228"/>
      <c r="D67" s="228"/>
      <c r="E67" s="228"/>
      <c r="F67" s="228"/>
    </row>
  </sheetData>
  <mergeCells count="20">
    <mergeCell ref="B38:C38"/>
    <mergeCell ref="B35:C35"/>
    <mergeCell ref="D2:E2"/>
    <mergeCell ref="A5:E5"/>
    <mergeCell ref="A6:C6"/>
    <mergeCell ref="A10:E10"/>
    <mergeCell ref="B37:C37"/>
    <mergeCell ref="D3:E3"/>
    <mergeCell ref="D29:E29"/>
    <mergeCell ref="D16:E16"/>
    <mergeCell ref="B22:C22"/>
    <mergeCell ref="B23:C23"/>
    <mergeCell ref="D61:D65"/>
    <mergeCell ref="E61:E65"/>
    <mergeCell ref="E40:F40"/>
    <mergeCell ref="D42:F42"/>
    <mergeCell ref="D50:E50"/>
    <mergeCell ref="D52:D56"/>
    <mergeCell ref="E52:E56"/>
    <mergeCell ref="D59:E59"/>
  </mergeCells>
  <pageMargins left="0.54" right="0.41" top="0.33" bottom="0.33" header="0.31496062992126" footer="0.31496062992126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16" workbookViewId="0">
      <selection activeCell="A5" sqref="A5:I5"/>
    </sheetView>
  </sheetViews>
  <sheetFormatPr defaultColWidth="8.7109375" defaultRowHeight="17.25"/>
  <cols>
    <col min="1" max="1" width="16.85546875" style="38" customWidth="1"/>
    <col min="2" max="2" width="16.140625" style="38" customWidth="1"/>
    <col min="3" max="3" width="12.42578125" style="38" customWidth="1"/>
    <col min="4" max="4" width="17.85546875" style="38" customWidth="1"/>
    <col min="5" max="6" width="12.42578125" style="38" customWidth="1"/>
    <col min="7" max="7" width="20" style="38" customWidth="1"/>
    <col min="8" max="8" width="12.140625" style="38" customWidth="1"/>
    <col min="9" max="9" width="18" style="38" customWidth="1"/>
    <col min="10" max="10" width="19.42578125" style="38" customWidth="1"/>
    <col min="11" max="11" width="13.85546875" style="38" bestFit="1" customWidth="1"/>
    <col min="12" max="13" width="11" style="38" bestFit="1" customWidth="1"/>
    <col min="14" max="16384" width="8.7109375" style="38"/>
  </cols>
  <sheetData>
    <row r="1" spans="1:11" s="3" customFormat="1">
      <c r="A1" s="43"/>
      <c r="B1" s="43"/>
      <c r="C1" s="43"/>
      <c r="D1" s="442" t="s">
        <v>140</v>
      </c>
      <c r="E1" s="442"/>
      <c r="F1" s="442"/>
      <c r="G1" s="442"/>
      <c r="H1" s="442"/>
      <c r="I1" s="442"/>
    </row>
    <row r="2" spans="1:11" s="4" customFormat="1" ht="17.25" customHeight="1">
      <c r="A2" s="402" t="s">
        <v>53</v>
      </c>
      <c r="B2" s="402"/>
      <c r="C2" s="402"/>
      <c r="D2" s="402"/>
      <c r="E2" s="402"/>
      <c r="F2" s="402"/>
      <c r="G2" s="402"/>
      <c r="H2" s="402"/>
      <c r="I2" s="402"/>
    </row>
    <row r="3" spans="1:11" s="4" customFormat="1" ht="17.25" customHeight="1">
      <c r="A3" s="402" t="s">
        <v>0</v>
      </c>
      <c r="B3" s="402"/>
      <c r="C3" s="402"/>
      <c r="D3" s="402"/>
      <c r="E3" s="402"/>
      <c r="F3" s="402"/>
      <c r="G3" s="402"/>
      <c r="H3" s="402"/>
      <c r="I3" s="402"/>
    </row>
    <row r="4" spans="1:11" s="4" customFormat="1" ht="17.25" customHeight="1">
      <c r="A4" s="42"/>
      <c r="B4" s="42"/>
      <c r="C4" s="42"/>
      <c r="D4" s="42"/>
      <c r="E4" s="42"/>
      <c r="F4" s="42"/>
      <c r="G4" s="42"/>
      <c r="H4" s="42"/>
      <c r="I4" s="42"/>
    </row>
    <row r="5" spans="1:11" s="3" customFormat="1" ht="55.5" customHeight="1">
      <c r="A5" s="443" t="s">
        <v>74</v>
      </c>
      <c r="B5" s="443"/>
      <c r="C5" s="443"/>
      <c r="D5" s="443"/>
      <c r="E5" s="443"/>
      <c r="F5" s="443"/>
      <c r="G5" s="443"/>
      <c r="H5" s="443"/>
      <c r="I5" s="443"/>
    </row>
    <row r="6" spans="1:11">
      <c r="A6" s="447"/>
      <c r="B6" s="447"/>
      <c r="C6" s="447"/>
      <c r="D6" s="447"/>
      <c r="E6" s="447"/>
      <c r="F6" s="447"/>
      <c r="G6" s="447"/>
      <c r="H6" s="447"/>
      <c r="I6" s="447"/>
    </row>
    <row r="7" spans="1:11" ht="45.75" customHeight="1">
      <c r="A7" s="448" t="s">
        <v>28</v>
      </c>
      <c r="B7" s="448" t="s">
        <v>29</v>
      </c>
      <c r="C7" s="448"/>
      <c r="D7" s="448"/>
      <c r="E7" s="448" t="s">
        <v>30</v>
      </c>
      <c r="F7" s="448" t="s">
        <v>31</v>
      </c>
      <c r="G7" s="448" t="s">
        <v>44</v>
      </c>
      <c r="H7" s="448"/>
      <c r="I7" s="448"/>
    </row>
    <row r="8" spans="1:11" ht="36" customHeight="1">
      <c r="A8" s="448"/>
      <c r="B8" s="448"/>
      <c r="C8" s="448"/>
      <c r="D8" s="448"/>
      <c r="E8" s="448"/>
      <c r="F8" s="448"/>
      <c r="G8" s="51" t="s">
        <v>32</v>
      </c>
      <c r="H8" s="51" t="s">
        <v>33</v>
      </c>
      <c r="I8" s="52" t="s">
        <v>34</v>
      </c>
    </row>
    <row r="9" spans="1:11" ht="24.2" customHeight="1">
      <c r="A9" s="53">
        <v>1</v>
      </c>
      <c r="B9" s="444">
        <v>2</v>
      </c>
      <c r="C9" s="445"/>
      <c r="D9" s="446"/>
      <c r="E9" s="54">
        <v>3</v>
      </c>
      <c r="F9" s="54">
        <v>4</v>
      </c>
      <c r="G9" s="54">
        <v>5</v>
      </c>
      <c r="H9" s="54">
        <v>6</v>
      </c>
      <c r="I9" s="54">
        <v>7</v>
      </c>
    </row>
    <row r="10" spans="1:11" s="258" customFormat="1" ht="24.2" customHeight="1">
      <c r="A10" s="454" t="s">
        <v>17</v>
      </c>
      <c r="B10" s="454"/>
      <c r="C10" s="454"/>
      <c r="D10" s="454"/>
      <c r="E10" s="454"/>
      <c r="F10" s="454"/>
      <c r="G10" s="454"/>
      <c r="H10" s="454"/>
      <c r="I10" s="347">
        <f>+I11</f>
        <v>250000</v>
      </c>
      <c r="J10" s="325"/>
    </row>
    <row r="11" spans="1:11" s="56" customFormat="1" ht="41.45" customHeight="1">
      <c r="A11" s="1" t="s">
        <v>98</v>
      </c>
      <c r="B11" s="1" t="s">
        <v>119</v>
      </c>
      <c r="C11" s="1" t="s">
        <v>120</v>
      </c>
      <c r="D11" s="450" t="str">
        <f>'2'!F32</f>
        <v xml:space="preserve"> Հանգստի և սպորտի ծառայություններ</v>
      </c>
      <c r="E11" s="451"/>
      <c r="F11" s="451"/>
      <c r="G11" s="451"/>
      <c r="H11" s="452"/>
      <c r="I11" s="55">
        <f>+I12</f>
        <v>250000</v>
      </c>
    </row>
    <row r="12" spans="1:11" s="59" customFormat="1" ht="39.75" customHeight="1">
      <c r="A12" s="57" t="s">
        <v>118</v>
      </c>
      <c r="B12" s="453" t="s">
        <v>115</v>
      </c>
      <c r="C12" s="429"/>
      <c r="D12" s="429"/>
      <c r="E12" s="429"/>
      <c r="F12" s="429"/>
      <c r="G12" s="429"/>
      <c r="H12" s="430"/>
      <c r="I12" s="58">
        <f>I13</f>
        <v>250000</v>
      </c>
    </row>
    <row r="13" spans="1:11" s="64" customFormat="1" ht="24.2" customHeight="1">
      <c r="A13" s="1" t="s">
        <v>35</v>
      </c>
      <c r="B13" s="455" t="s">
        <v>92</v>
      </c>
      <c r="C13" s="455"/>
      <c r="D13" s="455"/>
      <c r="E13" s="60" t="s">
        <v>35</v>
      </c>
      <c r="F13" s="60" t="s">
        <v>35</v>
      </c>
      <c r="G13" s="60"/>
      <c r="H13" s="61"/>
      <c r="I13" s="62">
        <f>SUM(I14:I14)</f>
        <v>250000</v>
      </c>
      <c r="J13" s="63"/>
    </row>
    <row r="14" spans="1:11" ht="37.5" customHeight="1">
      <c r="A14" s="45">
        <v>45221142</v>
      </c>
      <c r="B14" s="456" t="s">
        <v>97</v>
      </c>
      <c r="C14" s="457"/>
      <c r="D14" s="458"/>
      <c r="E14" s="1" t="s">
        <v>42</v>
      </c>
      <c r="F14" s="1" t="s">
        <v>96</v>
      </c>
      <c r="G14" s="79">
        <v>250000000</v>
      </c>
      <c r="H14" s="78">
        <v>1</v>
      </c>
      <c r="I14" s="62">
        <f>G14*H14/1000</f>
        <v>250000</v>
      </c>
      <c r="K14" s="65"/>
    </row>
    <row r="15" spans="1:11" ht="37.5" customHeight="1">
      <c r="A15" s="312"/>
      <c r="B15" s="313"/>
      <c r="C15" s="313"/>
      <c r="D15" s="313"/>
      <c r="E15" s="314"/>
      <c r="F15" s="314"/>
      <c r="G15" s="315"/>
      <c r="H15" s="316"/>
      <c r="I15" s="317"/>
      <c r="K15" s="65"/>
    </row>
    <row r="16" spans="1:11" ht="37.5" customHeight="1">
      <c r="A16" s="312"/>
      <c r="B16" s="313"/>
      <c r="C16" s="313"/>
      <c r="D16" s="313"/>
      <c r="E16" s="314"/>
      <c r="F16" s="314"/>
      <c r="G16" s="315"/>
      <c r="H16" s="316"/>
      <c r="I16" s="317"/>
      <c r="K16" s="65"/>
    </row>
    <row r="17" spans="2:8" ht="78.75" customHeight="1">
      <c r="B17" s="449" t="s">
        <v>91</v>
      </c>
      <c r="C17" s="449"/>
      <c r="D17" s="449"/>
      <c r="E17" s="449"/>
      <c r="G17" s="392" t="s">
        <v>26</v>
      </c>
      <c r="H17" s="392"/>
    </row>
  </sheetData>
  <mergeCells count="18">
    <mergeCell ref="B17:E17"/>
    <mergeCell ref="G17:H17"/>
    <mergeCell ref="D11:H11"/>
    <mergeCell ref="B12:H12"/>
    <mergeCell ref="A10:H10"/>
    <mergeCell ref="B13:D13"/>
    <mergeCell ref="B14:D14"/>
    <mergeCell ref="D1:I1"/>
    <mergeCell ref="A2:I2"/>
    <mergeCell ref="A3:I3"/>
    <mergeCell ref="A5:I5"/>
    <mergeCell ref="B9:D9"/>
    <mergeCell ref="A6:I6"/>
    <mergeCell ref="A7:A8"/>
    <mergeCell ref="B7:D8"/>
    <mergeCell ref="F7:F8"/>
    <mergeCell ref="G7:I7"/>
    <mergeCell ref="E7:E8"/>
  </mergeCells>
  <pageMargins left="0.2" right="0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'2'!Print_Area</vt:lpstr>
      <vt:lpstr>'2'!Print_Titles</vt:lpstr>
      <vt:lpstr>'5'!Print_Titles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https:/mul2.gov.am/tasks/685783/oneclick/Havelvacner_metro.xlsx?token=51eabe885641c4779da57a6b638a4c2c</cp:keywords>
  <cp:lastModifiedBy>Siranush Chteyan</cp:lastModifiedBy>
  <cp:lastPrinted>2023-04-11T12:40:25Z</cp:lastPrinted>
  <dcterms:created xsi:type="dcterms:W3CDTF">2020-01-16T08:04:10Z</dcterms:created>
  <dcterms:modified xsi:type="dcterms:W3CDTF">2023-08-10T13:15:27Z</dcterms:modified>
</cp:coreProperties>
</file>