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8August\24738Qnnichner\Lramshakvac\Լրամշակված\"/>
    </mc:Choice>
  </mc:AlternateContent>
  <bookViews>
    <workbookView xWindow="0" yWindow="0" windowWidth="28800" windowHeight="10395" activeTab="5"/>
  </bookViews>
  <sheets>
    <sheet name="հավելված 1" sheetId="68" r:id="rId1"/>
    <sheet name="հավելված 2" sheetId="45" r:id="rId2"/>
    <sheet name="հավելված3" sheetId="54" r:id="rId3"/>
    <sheet name="հավելված4" sheetId="56" r:id="rId4"/>
    <sheet name="հավելված5" sheetId="46" r:id="rId5"/>
    <sheet name="հավելված6" sheetId="63" r:id="rId6"/>
    <sheet name="հավելված7" sheetId="65" r:id="rId7"/>
    <sheet name="հավելված 8" sheetId="66" r:id="rId8"/>
    <sheet name="հավելված 9" sheetId="67" r:id="rId9"/>
  </sheets>
  <externalReferences>
    <externalReference r:id="rId10"/>
  </externalReferences>
  <definedNames>
    <definedName name="AgencyCode" localSheetId="2">#REF!</definedName>
    <definedName name="AgencyCode" localSheetId="4">#REF!</definedName>
    <definedName name="AgencyCode" localSheetId="6">#REF!</definedName>
    <definedName name="AgencyCode">#REF!</definedName>
    <definedName name="AgencyName" localSheetId="2">#REF!</definedName>
    <definedName name="AgencyName" localSheetId="4">#REF!</definedName>
    <definedName name="AgencyName" localSheetId="6">#REF!</definedName>
    <definedName name="AgencyName">#REF!</definedName>
    <definedName name="Functional1" localSheetId="2">#REF!</definedName>
    <definedName name="Functional1" localSheetId="4">#REF!</definedName>
    <definedName name="Functional1" localSheetId="6">#REF!</definedName>
    <definedName name="Functional1">#REF!</definedName>
    <definedName name="PANature" localSheetId="2">#REF!</definedName>
    <definedName name="PANature" localSheetId="4">#REF!</definedName>
    <definedName name="PANature" localSheetId="6">#REF!</definedName>
    <definedName name="PANature">#REF!</definedName>
    <definedName name="PAType" localSheetId="2">#REF!</definedName>
    <definedName name="PAType" localSheetId="4">#REF!</definedName>
    <definedName name="PAType" localSheetId="6">#REF!</definedName>
    <definedName name="PAType">#REF!</definedName>
    <definedName name="Performance2" localSheetId="2">#REF!</definedName>
    <definedName name="Performance2" localSheetId="4">#REF!</definedName>
    <definedName name="Performance2" localSheetId="6">#REF!</definedName>
    <definedName name="Performance2">#REF!</definedName>
    <definedName name="PerformanceType" localSheetId="2">#REF!</definedName>
    <definedName name="PerformanceType" localSheetId="4">#REF!</definedName>
    <definedName name="PerformanceType" localSheetId="6">#REF!</definedName>
    <definedName name="PerformanceType">#REF!</definedName>
  </definedNames>
  <calcPr calcId="162913" calcMode="manual"/>
</workbook>
</file>

<file path=xl/calcChain.xml><?xml version="1.0" encoding="utf-8"?>
<calcChain xmlns="http://schemas.openxmlformats.org/spreadsheetml/2006/main">
  <c r="H49" i="56" l="1"/>
  <c r="G49" i="56"/>
  <c r="G64" i="56" l="1"/>
  <c r="D60" i="65" s="1"/>
  <c r="C17" i="68"/>
  <c r="C16" i="68" s="1"/>
  <c r="C14" i="68" s="1"/>
  <c r="C12" i="68" s="1"/>
  <c r="C10" i="68" s="1"/>
  <c r="D46" i="45" l="1"/>
  <c r="D60" i="63"/>
  <c r="H28" i="67"/>
  <c r="G28" i="67"/>
  <c r="H44" i="67" l="1"/>
  <c r="H43" i="67" s="1"/>
  <c r="H42" i="67" s="1"/>
  <c r="H40" i="67" s="1"/>
  <c r="H38" i="67" s="1"/>
  <c r="G44" i="67"/>
  <c r="G43" i="67" s="1"/>
  <c r="G42" i="67" s="1"/>
  <c r="G40" i="67" s="1"/>
  <c r="G38" i="67" s="1"/>
  <c r="H27" i="67"/>
  <c r="H26" i="67" s="1"/>
  <c r="H25" i="67" s="1"/>
  <c r="H23" i="67" s="1"/>
  <c r="H21" i="67" s="1"/>
  <c r="H19" i="67" s="1"/>
  <c r="G27" i="67"/>
  <c r="G26" i="67" s="1"/>
  <c r="G25" i="67" s="1"/>
  <c r="G23" i="67" s="1"/>
  <c r="G21" i="67" s="1"/>
  <c r="G19" i="67" s="1"/>
  <c r="G16" i="67" l="1"/>
  <c r="G14" i="67" s="1"/>
  <c r="G12" i="67" s="1"/>
  <c r="H37" i="67"/>
  <c r="H34" i="67"/>
  <c r="H32" i="67" s="1"/>
  <c r="H30" i="67" s="1"/>
  <c r="G37" i="67"/>
  <c r="G34" i="67"/>
  <c r="G32" i="67" s="1"/>
  <c r="G30" i="67" s="1"/>
  <c r="G11" i="67" l="1"/>
  <c r="G18" i="67"/>
  <c r="H18" i="67"/>
  <c r="H16" i="67"/>
  <c r="H14" i="67" s="1"/>
  <c r="H12" i="67" s="1"/>
  <c r="H11" i="67" s="1"/>
  <c r="H71" i="56" l="1"/>
  <c r="H70" i="56" s="1"/>
  <c r="H69" i="56" s="1"/>
  <c r="H67" i="56" s="1"/>
  <c r="H65" i="56" s="1"/>
  <c r="G71" i="56"/>
  <c r="G70" i="56"/>
  <c r="G69" i="56" s="1"/>
  <c r="G67" i="56" s="1"/>
  <c r="G65" i="56" s="1"/>
  <c r="E13" i="45"/>
  <c r="D13" i="45"/>
  <c r="D12" i="45" s="1"/>
  <c r="E39" i="45"/>
  <c r="D39" i="45"/>
  <c r="H15" i="66" l="1"/>
  <c r="H12" i="66"/>
  <c r="H10" i="66" s="1"/>
  <c r="H28" i="56" l="1"/>
  <c r="G28" i="56" l="1"/>
  <c r="G27" i="56" s="1"/>
  <c r="D16" i="46" l="1"/>
  <c r="H13" i="46"/>
  <c r="H27" i="56" l="1"/>
  <c r="H26" i="56" s="1"/>
  <c r="H25" i="56" s="1"/>
  <c r="H23" i="56" s="1"/>
  <c r="H21" i="56" s="1"/>
  <c r="D15" i="54" l="1"/>
  <c r="D13" i="54" s="1"/>
  <c r="D11" i="54" s="1"/>
  <c r="E15" i="54"/>
  <c r="E13" i="54" s="1"/>
  <c r="E11" i="54" s="1"/>
  <c r="H11" i="46" l="1"/>
  <c r="D15" i="46"/>
  <c r="D13" i="46" s="1"/>
  <c r="H38" i="56" l="1"/>
  <c r="H37" i="56" s="1"/>
  <c r="H36" i="56" s="1"/>
  <c r="H35" i="56" s="1"/>
  <c r="G38" i="56"/>
  <c r="G37" i="56" s="1"/>
  <c r="G36" i="56" s="1"/>
  <c r="G35" i="56" s="1"/>
  <c r="G33" i="56" s="1"/>
  <c r="G31" i="56" s="1"/>
  <c r="E12" i="45"/>
  <c r="H33" i="56" l="1"/>
  <c r="H31" i="56" s="1"/>
  <c r="D11" i="46"/>
  <c r="D38" i="45" l="1"/>
  <c r="E38" i="45"/>
  <c r="H47" i="56"/>
  <c r="H46" i="56" s="1"/>
  <c r="H45" i="56" s="1"/>
  <c r="H44" i="56" s="1"/>
  <c r="H42" i="56" s="1"/>
  <c r="H40" i="56" s="1"/>
  <c r="H19" i="56" s="1"/>
  <c r="D11" i="45" l="1"/>
  <c r="B17" i="68" s="1"/>
  <c r="B16" i="68" s="1"/>
  <c r="B14" i="68" s="1"/>
  <c r="B12" i="68" s="1"/>
  <c r="B10" i="68" s="1"/>
  <c r="E11" i="45"/>
  <c r="H63" i="56" l="1"/>
  <c r="H62" i="56" s="1"/>
  <c r="H61" i="56" s="1"/>
  <c r="H59" i="56" s="1"/>
  <c r="H57" i="56" s="1"/>
  <c r="H56" i="56" s="1"/>
  <c r="H55" i="56" s="1"/>
  <c r="H53" i="56" s="1"/>
  <c r="H51" i="56" s="1"/>
  <c r="G63" i="56"/>
  <c r="G62" i="56" s="1"/>
  <c r="G61" i="56" s="1"/>
  <c r="G59" i="56" s="1"/>
  <c r="G57" i="56" s="1"/>
  <c r="G56" i="56" s="1"/>
  <c r="G55" i="56" s="1"/>
  <c r="G53" i="56" s="1"/>
  <c r="G51" i="56" s="1"/>
  <c r="G47" i="56" l="1"/>
  <c r="G46" i="56" s="1"/>
  <c r="G45" i="56" s="1"/>
  <c r="G44" i="56" s="1"/>
  <c r="G42" i="56" s="1"/>
  <c r="G40" i="56" l="1"/>
  <c r="G26" i="56"/>
  <c r="G25" i="56" s="1"/>
  <c r="G23" i="56" s="1"/>
  <c r="G21" i="56" s="1"/>
  <c r="H18" i="56"/>
  <c r="G19" i="56" l="1"/>
  <c r="G18" i="56" s="1"/>
  <c r="H16" i="56"/>
  <c r="H14" i="56" s="1"/>
  <c r="H12" i="56" s="1"/>
  <c r="G16" i="56" l="1"/>
  <c r="G14" i="56" s="1"/>
  <c r="H11" i="56"/>
  <c r="G12" i="56" l="1"/>
  <c r="G11" i="56" s="1"/>
</calcChain>
</file>

<file path=xl/sharedStrings.xml><?xml version="1.0" encoding="utf-8"?>
<sst xmlns="http://schemas.openxmlformats.org/spreadsheetml/2006/main" count="491" uniqueCount="178">
  <si>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</si>
  <si>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</si>
  <si>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</si>
  <si>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</si>
  <si>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</si>
  <si>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</si>
  <si>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</si>
  <si>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</si>
  <si>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</si>
  <si>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</si>
  <si>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</si>
  <si>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</si>
  <si>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</si>
  <si>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</si>
  <si>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</si>
  <si>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</si>
  <si>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</si>
  <si>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</si>
  <si>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</si>
  <si>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</si>
  <si>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</si>
  <si>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</si>
  <si>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</si>
  <si>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</si>
  <si>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</si>
  <si>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</si>
  <si>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</si>
  <si>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</si>
  <si>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</si>
  <si>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</si>
  <si>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</si>
  <si>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</si>
  <si>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</si>
  <si>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</si>
  <si>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</si>
  <si>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</si>
  <si>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</si>
  <si>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</si>
  <si>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</si>
  <si>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</si>
  <si>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</si>
  <si>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</si>
  <si>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</si>
  <si>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</si>
  <si>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</si>
  <si>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</si>
  <si>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</si>
  <si>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</si>
  <si>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</si>
  <si>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</si>
  <si>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</si>
  <si>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</si>
  <si>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</si>
  <si>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</si>
  <si>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</si>
  <si>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</si>
  <si>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</si>
  <si>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</si>
  <si>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>01</t>
  </si>
  <si>
    <t>___________  ___-ի N _______ -Ն    որոշման</t>
  </si>
  <si>
    <t>այդ թվում</t>
  </si>
  <si>
    <t>այդ թվում` ըստ կատարողների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</si>
  <si>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</si>
  <si>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</si>
  <si>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</si>
  <si>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t>Ծրագիր</t>
  </si>
  <si>
    <t>Միջոցառում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</si>
  <si>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</si>
  <si>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</si>
  <si>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</si>
  <si>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</si>
  <si>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այդ թվում`</t>
  </si>
  <si>
    <t xml:space="preserve">             </t>
  </si>
  <si>
    <t>ՀՀ  քննչական կոմիտե</t>
  </si>
  <si>
    <t xml:space="preserve">Ծրագրի անվանումը </t>
  </si>
  <si>
    <t>ՀՀ քննչական ծառայություններ</t>
  </si>
  <si>
    <t>Ծրագրի նպատակը</t>
  </si>
  <si>
    <t>Հանցագործությունների օբյեկտիվ և արդյունավետ նախաքննության իրականացման ապահովում</t>
  </si>
  <si>
    <t>Վերջնական արդյունքի նկարագրությունը</t>
  </si>
  <si>
    <t>ՀՀ կառավարություն</t>
  </si>
  <si>
    <t xml:space="preserve"> ԱՅԼ  ԾԱԽՍԵՐ</t>
  </si>
  <si>
    <t>03</t>
  </si>
  <si>
    <t xml:space="preserve"> ՀԱՍԱՐԱԿԱԿԱՆ ԿԱՐԳ,  ԱՆՎՏԱՆԳՈՒԹՅՈՒՆ ԵՎ ԴԱՏԱԿԱՆ ԳՈՐԾՈՒՆԵՈՒԹՅՈՒՆ</t>
  </si>
  <si>
    <t>07</t>
  </si>
  <si>
    <t>Նախաքննություն</t>
  </si>
  <si>
    <t>ՀՀ քննչական կոմիտե</t>
  </si>
  <si>
    <t>Ցուցանիշների փոփոխությունը (ավելացումները նշված են դրական նշանով)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</si>
  <si>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</si>
  <si>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</si>
  <si>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</si>
  <si>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>ՀՀ ՔՆՆՉԱԿԱՆ ԿՈՄԻՏԵ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</si>
  <si>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</si>
  <si>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>Քանակը</t>
  </si>
  <si>
    <t>Բաժին N 03</t>
  </si>
  <si>
    <t>Դաս N 01</t>
  </si>
  <si>
    <t>(հազ. դրամ)</t>
  </si>
  <si>
    <t xml:space="preserve"> Պահուստային ֆոնդի կառավարման արդյունավետության և թափանցիկության ապահովում</t>
  </si>
  <si>
    <t>ԸՆԴԱՄԵՆԸ</t>
  </si>
  <si>
    <t xml:space="preserve"> </t>
  </si>
  <si>
    <t>Միջոցառման վրա կատարվող ծախսը (հազ. դրամ)</t>
  </si>
  <si>
    <t xml:space="preserve">Քրեական գործերով վարույթի իրականացում </t>
  </si>
  <si>
    <t>Հայաստանի հանրապետության քրեական դատավարության օրենսգրքով ՀՀ քննչական կոմիտեի իրավասությանը վերապահված՝ ենթադրյալ հանցագործությունների կապակցությամբ նախաքննություն</t>
  </si>
  <si>
    <t>հազ.դրամ</t>
  </si>
  <si>
    <t>տարի</t>
  </si>
  <si>
    <t>ինն ամիս</t>
  </si>
  <si>
    <t>Ծառայությունների մատուցում</t>
  </si>
  <si>
    <t>Ցուցանիշների փոփոխությունը (նվազեցումները նշված են փակագծերում)</t>
  </si>
  <si>
    <t xml:space="preserve"> տարի </t>
  </si>
  <si>
    <t>Կոդ</t>
  </si>
  <si>
    <t>Անվանումը</t>
  </si>
  <si>
    <t>Գնման ձևը</t>
  </si>
  <si>
    <t>Չափման միավորը</t>
  </si>
  <si>
    <t>Միավորի գինը</t>
  </si>
  <si>
    <t>Ցուցանիշների փոփոխություն (ավելացումները նշված են դրական նշանով, իսկ նվազեցումները` փակագծերով)</t>
  </si>
  <si>
    <t>Գումարը (հազար դրամներով)</t>
  </si>
  <si>
    <t xml:space="preserve"> Խումբ N 07</t>
  </si>
  <si>
    <t>ՄԱՍ I ԱՊՐԱՆՔՆԵՐ</t>
  </si>
  <si>
    <t>ԷԱՃ</t>
  </si>
  <si>
    <t>հատ</t>
  </si>
  <si>
    <t>Ծառայություն մատուցող կազմակերպության անվանումը</t>
  </si>
  <si>
    <t>Ակտիվն օգտագործող կազմակերպության անվանումը</t>
  </si>
  <si>
    <t>ՀՀ քննչական կոմիտեի տեխնիկական հագեցվածության բարելավում</t>
  </si>
  <si>
    <t>Համակարգչային տեխնիկայի, սարքավորումների և գրասենյակային գույքի ձեռքբերում</t>
  </si>
  <si>
    <t xml:space="preserve">ՀՀ քննչական կոմիտեի տեխնիկական հագեցվածության բարելավում </t>
  </si>
  <si>
    <t>ՄԵՔԵՆԱՆԵՐ ԵՎ ՍԱՐՔԱՎՈՐՈՒՄՆԵՐ</t>
  </si>
  <si>
    <t xml:space="preserve"> - Վարչական սարքավորումներ </t>
  </si>
  <si>
    <t>ՀՀ քննչական կոմիտեի տեխնիկական հագեցվածության  բարելավում</t>
  </si>
  <si>
    <t xml:space="preserve"> Ինն ամիս </t>
  </si>
  <si>
    <t>Սարքավորումների ծառայության կանխատեսվող միջին ժամկետ, տարի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</si>
  <si>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 ՀԱՎԵԼՎԱԾԻ  N 1  ԱՂՅՈՒՍԱԿՈՒՄ ԿԱՏԱՐՎՈՂ ՓՈՓՈԽՈՒԹՅՈՒՆՆԵՐԸ </t>
  </si>
  <si>
    <t>Հանցագործությունների  արդյունավետ նախաքննություն, նախաքննության ժամկետների կրճատում</t>
  </si>
  <si>
    <t>ՀՀ քննչական կոմիտեի կարիքների համար ավտոմեքենաների ձեռքբերում</t>
  </si>
  <si>
    <t>ԱՇԽԱՏԱՆՔԻ ՎԱՐՁԱՏՐՈՒԹՅՈՒՆ</t>
  </si>
  <si>
    <t>Դրամով վճարվող աշխատավարձեր և հավելավճարներ</t>
  </si>
  <si>
    <t xml:space="preserve"> -Պարգևատրումներ, դրամական խրախուսումներ և հատուկ վճարներ </t>
  </si>
  <si>
    <t xml:space="preserve"> -Աշխատողների աշխատավարձեր և հավելավճարներ</t>
  </si>
  <si>
    <t xml:space="preserve"> -Տրանսպորտային սարքավորումներ</t>
  </si>
  <si>
    <t xml:space="preserve">ՀՀ կառավարության 2023 թվականի </t>
  </si>
  <si>
    <t>ՀԱՅԱՍՏԱՆԻ ՀԱՆՐԱՊԵՏՈՒԹՅԱՆ 2023 ԹՎԱԿԱՆԻ ՊԵՏԱԿԱՆ ԲՅՈՒՋԵԻ ՄԱՍԻՆ ՕՐԵՆՔԻ N 1 ՀԱՎԵԼՎԱԾԻ N  3 ԱՂՅՈՒՍԱԿՈՒՄ ԿԱՏԱՐՎՈՂ  ՓՈՓՈԽՈՒԹՅՈՒՆՆԵՐԸ</t>
  </si>
  <si>
    <t xml:space="preserve">ՀԱՅԱՍՏԱՆԻ ՀԱՆՐԱՊԵՏՈՒԹՅԱՆ ԿԱՌԱՎԱՐՈՒԹՅԱՆ 2022ԹՎԱԿԱՆԻ ԴԵԿՏԵՄԲԵՐԻ 29-Ի ԹԻՎ 21111-Ն ՈՐՈՇՄԱՆ N9.1 ՀԱՎԵԼՎԱԾԻ  9.1.58 ԱՂՅՈՒՍԱԿՈՒՄ ԿԱՏԱՐՎՈՂ ՓՈՓՈԽՈՒԹՅՈՒՆԸ </t>
  </si>
  <si>
    <t>ՀՀ կառավարության 2023 թվականի 
    - ի    N -Ն որոշման</t>
  </si>
  <si>
    <t>1180 31003</t>
  </si>
  <si>
    <t>ՀՀ քննչական կոմիտեի տրանսպորտային միջոցներով ապահովվածության բարելավում</t>
  </si>
  <si>
    <t>34111160-4</t>
  </si>
  <si>
    <t>ամենագնաց մեքենաներ</t>
  </si>
  <si>
    <t>1180 31001</t>
  </si>
  <si>
    <t>38651150-2</t>
  </si>
  <si>
    <t>կինոխցիկներ</t>
  </si>
  <si>
    <t>ՀԲՄ</t>
  </si>
  <si>
    <t xml:space="preserve"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  </t>
  </si>
  <si>
    <t>ՀԱՅԱՍՏԱՆԻ ՀԱՆՐԱՊԵՏՈՒԹՅԱՆ ԿԱՌԱՎԱՐՈՒԹՅԱՆ 2022 ԹՎԱԿԱՆԻ ԴԵԿՏԵՄԲԵՐԻ 29-Ի N 2111-Ն ՈՐՈՇՄԱՆ N 3 ԵՎ  4  ՀԱՎԵԼՎԱԾՆԵՐՈՒՄ ԿԱՏԱՐՎՈՂ ՓՈՓՈԽՈՒԹՅՈՒՆՆԵՐԸ</t>
  </si>
  <si>
    <t>ՀՀ քննչական կոմիտեի տրանսպորտային միջոցներով ապահովվածության  բարելավում</t>
  </si>
  <si>
    <t>հազար դրամ</t>
  </si>
  <si>
    <t>Պետական  բյուջեի  դեֆիցիտի ֆինանսավորման աղբյուրներն ու դրանց տարրերի անվանումները</t>
  </si>
  <si>
    <t>Ցուցանիշների փոփոխությունները     
      (ավելացումները նշված են դրական նշանով)</t>
  </si>
  <si>
    <t xml:space="preserve"> Ինն ամիս</t>
  </si>
  <si>
    <t xml:space="preserve"> Տարի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</si>
  <si>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</si>
  <si>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</si>
  <si>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</si>
  <si>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</si>
  <si>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</si>
  <si>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</si>
  <si>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Հավելված 2</t>
  </si>
  <si>
    <t>Հավելված  N 3</t>
  </si>
  <si>
    <t>Հավելված 4</t>
  </si>
  <si>
    <t>Հավելված  N 5</t>
  </si>
  <si>
    <t>Հավելված  N 6</t>
  </si>
  <si>
    <t>Հավելված  N 7</t>
  </si>
  <si>
    <t>Հավելված N 8</t>
  </si>
  <si>
    <t>Հավելված N 9</t>
  </si>
  <si>
    <t xml:space="preserve">ՀԱՅԱՍՏԱՆԻ ՀԱՆՐԱՊԵՏՈՒԹՅԱՆ ԿԱՌԱՎԱՐՈՒԹՅԱՆ 2022 ԹՎԱԿԱՆԻ ԴԵԿՏԵՄԲԵՐԻ29-Ի N 2111-Ն ՈՐՈՇՄԱՆ N 5 ՀԱՎԵԼՎԱԾԻ N 2 ԱՂՅՈՒՍԱԿՈՒՄ  ԿԱՏԱՐՎՈՂ ՓՈՓՈԽՈՒԹՅՈՒՆՆԵՐԸ </t>
  </si>
  <si>
    <t xml:space="preserve">ՀԱՅԱՍՏԱՆԻ ՀԱՆՐԱՊԵՏՈՒԹՅԱՆ ԿԱՌԱՎԱՐՈՒԹՅԱՆ 2022 ԹՎԱԿԱՆԻ ԴԵԿՏԵՄԲԵՐԻ 29-Ի ԹԻՎ 21111-Ն ՈՐՈՇՄԱՆ N9 ՀԱՎԵԼՎԱԾԻ  9.47 ԱՂՅՈՒՍԱԿՈՒՄ ԿԱՏԱՐՎՈՂ ՓՈՓՈԽՈՒԹՅՈՒՆԸ </t>
  </si>
  <si>
    <t xml:space="preserve">ՀԱՅԱՍՏԱՆԻ ՀԱՆՐԱՊԵՏՈՒԹՅԱՆ ԿԱՌԱՎԱՐՈՒԹՅԱՆ 2022 ԹՎԱԿԱՆԻ ԴԵԿՏԵՄԲԵՐԻ 29-Ի N 2111-Ն ՈՐՈՇՄԱՆ N 9.1 ՀԱՎԵԼՎԱԾԻ 9.1.40 ԱՂՅՈՒՍԱԿՈՒՄ ԿԱՏԱՐՎՈՂ ՓՈՓՈԽՈՒԹՅՈՒՆՆԵՐԸ </t>
  </si>
  <si>
    <t xml:space="preserve">ՀԱՅԱՍՏԱՆԻ ՀԱՆՐԱՊԵՏՈՒԹՅԱՆ ԿԱՌԱՎԱՐՈՒԹՅԱՆ 2022 ԹՎԱԿԱՆԻ ԴԵԿՏԵՄԲԵՐԻ 29-Ի N 2111-Ն ՈՐՈՇՄԱՆ N 9 ՀԱՎԵԼՎԱԾԻ 9.32 ԱՂՅՈՒՍԱԿՈՒՄ ԿԱՏԱՐՎՈՂ ՓՈՓՈԽՈՒԹՅՈՒՆՆԵՐԸ </t>
  </si>
  <si>
    <t xml:space="preserve"> ՀԱՅԱՍՏԱՆԻ ՀԱՆՐԱՊԵՏՈՒԹՅԱՆ ԿԱՌԱՎԱՐՈՒԹՅԱՆ 2022 ԹՎԱԿԱՆԻ ԴԵԿՏԵՄԲԵՐԻ 29-Ի 
N 2111-Ն ՈՐՈՇՄԱՆ N 10 ՀԱՎԵԼՎԱԾՈՒՄ ԿԱՏԱՐՎՈՂ ՓՈՓՈԽՈՒԹՅՈՒՆՆԵՐԸ</t>
  </si>
  <si>
    <t>ՄԱՍ 1. ՊԵՏԱԿԱՆ ՄԱՐՄՆԻ ԳԾՈՎ ԱՐԴՅՈՒՆՔԱՅԻՆ (ԿԱՏԱՐՈՂԱԿԱՆ) ՑՈՒՑԱՆԻՇՆԵՐԸ</t>
  </si>
  <si>
    <t xml:space="preserve"> ՀԱՅԱՍՏԱՆԻ  ՀԱՆՐԱՊԵՏՈՒԹՅԱՆ ԿԱՌԱՎԱՐՈՒԹՅԱՆ 2022 ԹՎԱԿԱՆԻ ԴԵԿՏԵՄԲԵՐԻ 29-Ի N 2111-Ն ՈՐՈՇՄԱՆ N 1 ՀԱՎԵԼՎԱԾԻ N 1  ԱՂՅՈՒՍԱԿՈՒՄ ԿԱՏԱՐՎՈՂ ՓՈՓՈԽՈՒԹՅՈՒՆՆԵՐԸ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</si>
</sst>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֏_-;\-* #,##0.00\ _֏_-;_-* &quot;-&quot;??\ _֏_-;_-@_-"/>
    <numFmt numFmtId="165" formatCode="##,##0.0;\(##,##0.0\);\-"/>
    <numFmt numFmtId="166" formatCode="0.0"/>
    <numFmt numFmtId="167" formatCode="#,##0.0"/>
    <numFmt numFmtId="168" formatCode="0.00_);\(0.00\)"/>
    <numFmt numFmtId="169" formatCode="#,##0.0_);\(#,##0.0\)"/>
    <numFmt numFmtId="170" formatCode="0.0_);\(0.0\)"/>
    <numFmt numFmtId="171" formatCode="0_);\(0\)"/>
    <numFmt numFmtId="172" formatCode="0.000"/>
    <numFmt numFmtId="173" formatCode="_(* #,##0.0_);_(* \(#,##0.0\);_(* &quot;-&quot;??_);_(@_)"/>
  </numFmts>
  <fonts count="29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sz val="9"/>
      <color theme="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GHEA Grapalat"/>
      <family val="2"/>
    </font>
    <font>
      <sz val="12"/>
      <color theme="1"/>
      <name val="GHEA Grapalat"/>
      <family val="3"/>
    </font>
    <font>
      <b/>
      <sz val="11"/>
      <color theme="1"/>
      <name val="GHEA Grapalat"/>
      <family val="3"/>
    </font>
    <font>
      <sz val="10"/>
      <name val="Arial Armenian"/>
      <family val="2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Arial Cyr"/>
      <family val="2"/>
      <charset val="204"/>
    </font>
    <font>
      <b/>
      <sz val="12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2F2F2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14" fillId="0" borderId="0" applyFill="0" applyBorder="0" applyProtection="0">
      <alignment horizontal="right" vertical="top"/>
    </xf>
    <xf numFmtId="0" fontId="14" fillId="0" borderId="0">
      <alignment horizontal="left" vertical="top" wrapText="1"/>
    </xf>
    <xf numFmtId="43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4" fillId="0" borderId="0">
      <alignment horizontal="left" vertical="top" wrapText="1"/>
    </xf>
    <xf numFmtId="43" fontId="24" fillId="0" borderId="0" applyFont="0" applyFill="0" applyBorder="0" applyAlignment="0" applyProtection="0"/>
    <xf numFmtId="0" fontId="27" fillId="0" borderId="0"/>
  </cellStyleXfs>
  <cellXfs count="386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1" xfId="0" applyFont="1" applyBorder="1"/>
    <xf numFmtId="0" fontId="8" fillId="0" borderId="1" xfId="0" applyFont="1" applyBorder="1"/>
    <xf numFmtId="0" fontId="16" fillId="0" borderId="1" xfId="0" applyFont="1" applyBorder="1"/>
    <xf numFmtId="0" fontId="17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6" fillId="2" borderId="0" xfId="0" applyFont="1" applyFill="1"/>
    <xf numFmtId="0" fontId="6" fillId="0" borderId="0" xfId="0" applyFont="1" applyBorder="1"/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22" fillId="0" borderId="0" xfId="0" applyFont="1"/>
    <xf numFmtId="0" fontId="17" fillId="0" borderId="0" xfId="0" applyFont="1"/>
    <xf numFmtId="0" fontId="17" fillId="0" borderId="0" xfId="0" applyFont="1" applyBorder="1"/>
    <xf numFmtId="0" fontId="6" fillId="0" borderId="0" xfId="0" applyFont="1" applyFill="1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167" fontId="6" fillId="0" borderId="1" xfId="0" applyNumberFormat="1" applyFont="1" applyBorder="1" applyAlignment="1">
      <alignment horizontal="center" vertical="center"/>
    </xf>
    <xf numFmtId="167" fontId="6" fillId="0" borderId="3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167" fontId="6" fillId="0" borderId="4" xfId="0" applyNumberFormat="1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49" fontId="9" fillId="2" borderId="1" xfId="0" applyNumberFormat="1" applyFont="1" applyFill="1" applyBorder="1" applyAlignment="1">
      <alignment vertical="center" wrapText="1"/>
    </xf>
    <xf numFmtId="0" fontId="18" fillId="2" borderId="8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8" fillId="0" borderId="0" xfId="0" applyFont="1" applyBorder="1"/>
    <xf numFmtId="0" fontId="8" fillId="2" borderId="0" xfId="0" applyFont="1" applyFill="1" applyBorder="1" applyAlignment="1">
      <alignment horizontal="left" vertical="top"/>
    </xf>
    <xf numFmtId="0" fontId="10" fillId="2" borderId="0" xfId="0" applyFont="1" applyFill="1"/>
    <xf numFmtId="0" fontId="13" fillId="0" borderId="5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10" fillId="0" borderId="0" xfId="0" applyFont="1"/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top" wrapText="1"/>
    </xf>
    <xf numFmtId="49" fontId="6" fillId="2" borderId="1" xfId="0" applyNumberFormat="1" applyFont="1" applyFill="1" applyBorder="1" applyAlignment="1">
      <alignment vertical="center" wrapText="1"/>
    </xf>
    <xf numFmtId="0" fontId="6" fillId="2" borderId="2" xfId="0" applyFont="1" applyFill="1" applyBorder="1"/>
    <xf numFmtId="0" fontId="6" fillId="2" borderId="1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top" wrapText="1"/>
    </xf>
    <xf numFmtId="0" fontId="8" fillId="0" borderId="5" xfId="0" applyFont="1" applyBorder="1" applyAlignment="1">
      <alignment horizontal="left" vertical="top" wrapText="1"/>
    </xf>
    <xf numFmtId="0" fontId="18" fillId="2" borderId="9" xfId="0" applyFont="1" applyFill="1" applyBorder="1" applyAlignment="1">
      <alignment vertical="top" wrapText="1"/>
    </xf>
    <xf numFmtId="0" fontId="18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22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0" fontId="13" fillId="0" borderId="1" xfId="0" applyFont="1" applyBorder="1" applyAlignment="1">
      <alignment horizontal="left" vertical="top" wrapText="1"/>
    </xf>
    <xf numFmtId="0" fontId="17" fillId="2" borderId="6" xfId="0" applyFont="1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168" fontId="6" fillId="0" borderId="1" xfId="0" applyNumberFormat="1" applyFont="1" applyBorder="1"/>
    <xf numFmtId="169" fontId="6" fillId="0" borderId="1" xfId="0" applyNumberFormat="1" applyFont="1" applyBorder="1" applyAlignment="1">
      <alignment horizontal="center" vertical="center"/>
    </xf>
    <xf numFmtId="170" fontId="6" fillId="0" borderId="1" xfId="0" applyNumberFormat="1" applyFont="1" applyBorder="1" applyAlignment="1">
      <alignment horizontal="center" vertical="center"/>
    </xf>
    <xf numFmtId="170" fontId="6" fillId="0" borderId="1" xfId="0" applyNumberFormat="1" applyFont="1" applyBorder="1"/>
    <xf numFmtId="0" fontId="10" fillId="0" borderId="0" xfId="0" applyFont="1" applyBorder="1" applyAlignment="1">
      <alignment horizontal="center" vertical="top" wrapText="1"/>
    </xf>
    <xf numFmtId="170" fontId="9" fillId="2" borderId="1" xfId="0" applyNumberFormat="1" applyFont="1" applyFill="1" applyBorder="1" applyAlignment="1">
      <alignment horizontal="center" vertical="center" wrapText="1"/>
    </xf>
    <xf numFmtId="165" fontId="21" fillId="0" borderId="1" xfId="6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0" fontId="10" fillId="0" borderId="0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7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right"/>
    </xf>
    <xf numFmtId="0" fontId="22" fillId="0" borderId="0" xfId="0" applyFont="1" applyFill="1" applyAlignment="1">
      <alignment horizontal="right"/>
    </xf>
    <xf numFmtId="170" fontId="9" fillId="2" borderId="16" xfId="0" applyNumberFormat="1" applyFont="1" applyFill="1" applyBorder="1" applyAlignment="1">
      <alignment horizontal="center" vertical="center" wrapText="1"/>
    </xf>
    <xf numFmtId="0" fontId="6" fillId="0" borderId="16" xfId="0" applyFont="1" applyBorder="1"/>
    <xf numFmtId="0" fontId="6" fillId="0" borderId="21" xfId="0" applyFont="1" applyBorder="1" applyAlignment="1">
      <alignment horizontal="left" vertical="top" wrapText="1"/>
    </xf>
    <xf numFmtId="0" fontId="8" fillId="2" borderId="21" xfId="0" applyFont="1" applyFill="1" applyBorder="1" applyAlignment="1">
      <alignment horizontal="center" vertical="center" wrapText="1"/>
    </xf>
    <xf numFmtId="170" fontId="9" fillId="2" borderId="0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wrapText="1"/>
    </xf>
    <xf numFmtId="0" fontId="6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top" wrapText="1"/>
    </xf>
    <xf numFmtId="165" fontId="21" fillId="0" borderId="16" xfId="6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6" fillId="0" borderId="29" xfId="0" applyFont="1" applyBorder="1"/>
    <xf numFmtId="166" fontId="9" fillId="2" borderId="16" xfId="0" applyNumberFormat="1" applyFont="1" applyFill="1" applyBorder="1" applyAlignment="1">
      <alignment horizontal="center" vertical="center" wrapText="1"/>
    </xf>
    <xf numFmtId="0" fontId="8" fillId="0" borderId="16" xfId="0" applyFont="1" applyBorder="1"/>
    <xf numFmtId="0" fontId="15" fillId="2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16" xfId="0" applyFont="1" applyBorder="1" applyAlignment="1">
      <alignment horizontal="center" vertical="center" wrapText="1"/>
    </xf>
    <xf numFmtId="0" fontId="0" fillId="0" borderId="29" xfId="0" applyBorder="1" applyAlignment="1">
      <alignment horizontal="left" vertical="top" wrapText="1"/>
    </xf>
    <xf numFmtId="166" fontId="16" fillId="0" borderId="3" xfId="0" applyNumberFormat="1" applyFont="1" applyBorder="1" applyAlignment="1">
      <alignment horizontal="center" vertical="center" wrapText="1"/>
    </xf>
    <xf numFmtId="0" fontId="18" fillId="2" borderId="17" xfId="0" applyFont="1" applyFill="1" applyBorder="1" applyAlignment="1">
      <alignment vertical="top" wrapText="1"/>
    </xf>
    <xf numFmtId="0" fontId="0" fillId="0" borderId="16" xfId="0" applyBorder="1" applyAlignment="1">
      <alignment horizontal="left" vertical="top" wrapText="1"/>
    </xf>
    <xf numFmtId="0" fontId="6" fillId="0" borderId="39" xfId="0" applyFont="1" applyBorder="1"/>
    <xf numFmtId="0" fontId="6" fillId="2" borderId="8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166" fontId="6" fillId="0" borderId="0" xfId="0" applyNumberFormat="1" applyFont="1"/>
    <xf numFmtId="2" fontId="6" fillId="0" borderId="0" xfId="0" applyNumberFormat="1" applyFont="1"/>
    <xf numFmtId="172" fontId="6" fillId="0" borderId="0" xfId="0" applyNumberFormat="1" applyFont="1"/>
    <xf numFmtId="166" fontId="16" fillId="0" borderId="36" xfId="0" applyNumberFormat="1" applyFont="1" applyBorder="1" applyAlignment="1">
      <alignment horizontal="center" vertical="center" wrapText="1"/>
    </xf>
    <xf numFmtId="170" fontId="6" fillId="0" borderId="16" xfId="0" applyNumberFormat="1" applyFont="1" applyBorder="1" applyAlignment="1">
      <alignment horizontal="center" vertical="center"/>
    </xf>
    <xf numFmtId="0" fontId="18" fillId="2" borderId="19" xfId="0" applyFont="1" applyFill="1" applyBorder="1" applyAlignment="1">
      <alignment vertical="top" wrapText="1"/>
    </xf>
    <xf numFmtId="0" fontId="18" fillId="2" borderId="20" xfId="0" applyFont="1" applyFill="1" applyBorder="1" applyAlignment="1">
      <alignment vertical="top" wrapText="1"/>
    </xf>
    <xf numFmtId="0" fontId="0" fillId="2" borderId="40" xfId="0" applyFill="1" applyBorder="1" applyAlignment="1">
      <alignment horizontal="center" vertical="top" wrapText="1"/>
    </xf>
    <xf numFmtId="0" fontId="6" fillId="2" borderId="20" xfId="0" applyFont="1" applyFill="1" applyBorder="1" applyAlignment="1">
      <alignment vertical="top" wrapText="1"/>
    </xf>
    <xf numFmtId="0" fontId="7" fillId="0" borderId="4" xfId="0" applyFont="1" applyBorder="1" applyAlignment="1"/>
    <xf numFmtId="0" fontId="7" fillId="0" borderId="7" xfId="0" applyFont="1" applyBorder="1" applyAlignment="1"/>
    <xf numFmtId="0" fontId="17" fillId="0" borderId="21" xfId="0" applyFont="1" applyBorder="1" applyAlignment="1">
      <alignment horizontal="center" vertical="top" wrapText="1"/>
    </xf>
    <xf numFmtId="0" fontId="17" fillId="0" borderId="22" xfId="0" applyFont="1" applyBorder="1" applyAlignment="1">
      <alignment horizontal="center" vertical="top" wrapText="1"/>
    </xf>
    <xf numFmtId="0" fontId="6" fillId="0" borderId="30" xfId="0" applyFont="1" applyBorder="1" applyAlignment="1">
      <alignment horizontal="center" vertical="center" wrapText="1"/>
    </xf>
    <xf numFmtId="166" fontId="22" fillId="0" borderId="0" xfId="0" applyNumberFormat="1" applyFont="1"/>
    <xf numFmtId="0" fontId="10" fillId="0" borderId="1" xfId="0" applyFont="1" applyBorder="1" applyAlignment="1">
      <alignment horizontal="center" vertical="top" wrapText="1"/>
    </xf>
    <xf numFmtId="0" fontId="6" fillId="2" borderId="24" xfId="0" applyFont="1" applyFill="1" applyBorder="1" applyAlignment="1">
      <alignment vertical="top" wrapText="1"/>
    </xf>
    <xf numFmtId="0" fontId="6" fillId="2" borderId="29" xfId="0" applyFont="1" applyFill="1" applyBorder="1" applyAlignment="1">
      <alignment vertical="top" wrapText="1"/>
    </xf>
    <xf numFmtId="0" fontId="6" fillId="2" borderId="29" xfId="0" applyFont="1" applyFill="1" applyBorder="1" applyAlignment="1">
      <alignment wrapText="1"/>
    </xf>
    <xf numFmtId="0" fontId="6" fillId="2" borderId="45" xfId="0" applyFont="1" applyFill="1" applyBorder="1" applyAlignment="1">
      <alignment horizontal="left" vertical="top"/>
    </xf>
    <xf numFmtId="0" fontId="6" fillId="2" borderId="46" xfId="0" applyFont="1" applyFill="1" applyBorder="1" applyAlignment="1">
      <alignment horizontal="left" vertical="top"/>
    </xf>
    <xf numFmtId="0" fontId="9" fillId="2" borderId="26" xfId="0" applyFont="1" applyFill="1" applyBorder="1" applyAlignment="1">
      <alignment horizontal="left" vertical="top" wrapText="1"/>
    </xf>
    <xf numFmtId="0" fontId="6" fillId="2" borderId="30" xfId="0" applyFont="1" applyFill="1" applyBorder="1" applyAlignment="1">
      <alignment vertical="top" wrapText="1"/>
    </xf>
    <xf numFmtId="0" fontId="6" fillId="2" borderId="29" xfId="0" applyFont="1" applyFill="1" applyBorder="1" applyAlignment="1">
      <alignment vertical="center" wrapText="1"/>
    </xf>
    <xf numFmtId="0" fontId="6" fillId="2" borderId="44" xfId="0" applyFont="1" applyFill="1" applyBorder="1" applyAlignment="1">
      <alignment vertical="top" wrapText="1"/>
    </xf>
    <xf numFmtId="0" fontId="13" fillId="0" borderId="0" xfId="0" applyFont="1" applyBorder="1" applyAlignment="1">
      <alignment horizontal="left" vertical="top" wrapText="1"/>
    </xf>
    <xf numFmtId="0" fontId="6" fillId="2" borderId="32" xfId="0" applyFont="1" applyFill="1" applyBorder="1" applyAlignment="1">
      <alignment horizontal="left" vertical="top" wrapText="1"/>
    </xf>
    <xf numFmtId="0" fontId="6" fillId="2" borderId="36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169" fontId="16" fillId="2" borderId="0" xfId="5" applyNumberFormat="1" applyFont="1" applyFill="1" applyAlignment="1">
      <alignment horizontal="center" vertical="center"/>
    </xf>
    <xf numFmtId="173" fontId="10" fillId="2" borderId="1" xfId="9" applyNumberFormat="1" applyFont="1" applyFill="1" applyBorder="1" applyAlignment="1">
      <alignment horizontal="right" vertical="center" wrapText="1"/>
    </xf>
    <xf numFmtId="169" fontId="16" fillId="2" borderId="0" xfId="5" applyNumberFormat="1" applyFont="1" applyFill="1" applyAlignment="1">
      <alignment vertical="center"/>
    </xf>
    <xf numFmtId="169" fontId="16" fillId="2" borderId="1" xfId="0" applyNumberFormat="1" applyFont="1" applyFill="1" applyBorder="1" applyAlignment="1">
      <alignment horizontal="left" vertical="center" wrapText="1"/>
    </xf>
    <xf numFmtId="169" fontId="10" fillId="2" borderId="1" xfId="9" applyNumberFormat="1" applyFont="1" applyFill="1" applyBorder="1" applyAlignment="1">
      <alignment horizontal="right" vertical="center" wrapText="1"/>
    </xf>
    <xf numFmtId="37" fontId="16" fillId="2" borderId="1" xfId="5" applyNumberFormat="1" applyFont="1" applyFill="1" applyBorder="1" applyAlignment="1">
      <alignment horizontal="center" vertical="center" wrapText="1"/>
    </xf>
    <xf numFmtId="169" fontId="16" fillId="3" borderId="0" xfId="5" applyNumberFormat="1" applyFont="1" applyFill="1" applyAlignment="1">
      <alignment vertical="center"/>
    </xf>
    <xf numFmtId="37" fontId="16" fillId="2" borderId="1" xfId="9" applyNumberFormat="1" applyFont="1" applyFill="1" applyBorder="1" applyAlignment="1">
      <alignment horizontal="right" vertical="center" wrapText="1"/>
    </xf>
    <xf numFmtId="173" fontId="10" fillId="2" borderId="1" xfId="9" applyNumberFormat="1" applyFont="1" applyFill="1" applyBorder="1" applyAlignment="1">
      <alignment horizontal="right" vertical="center"/>
    </xf>
    <xf numFmtId="37" fontId="16" fillId="2" borderId="1" xfId="5" applyNumberFormat="1" applyFont="1" applyFill="1" applyBorder="1" applyAlignment="1">
      <alignment horizontal="center" vertical="center"/>
    </xf>
    <xf numFmtId="173" fontId="16" fillId="2" borderId="1" xfId="9" applyNumberFormat="1" applyFont="1" applyFill="1" applyBorder="1" applyAlignment="1">
      <alignment horizontal="right" vertical="center"/>
    </xf>
    <xf numFmtId="169" fontId="16" fillId="2" borderId="1" xfId="5" applyNumberFormat="1" applyFont="1" applyFill="1" applyBorder="1" applyAlignment="1">
      <alignment vertical="center"/>
    </xf>
    <xf numFmtId="169" fontId="16" fillId="2" borderId="0" xfId="5" applyNumberFormat="1" applyFont="1" applyFill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3" xfId="0" applyFont="1" applyFill="1" applyBorder="1"/>
    <xf numFmtId="0" fontId="18" fillId="0" borderId="47" xfId="0" applyFont="1" applyBorder="1" applyAlignment="1">
      <alignment horizontal="left" vertical="top" wrapText="1"/>
    </xf>
    <xf numFmtId="169" fontId="6" fillId="0" borderId="3" xfId="0" applyNumberFormat="1" applyFont="1" applyBorder="1" applyAlignment="1">
      <alignment horizontal="center" vertical="center" wrapText="1"/>
    </xf>
    <xf numFmtId="167" fontId="6" fillId="0" borderId="3" xfId="0" applyNumberFormat="1" applyFont="1" applyBorder="1" applyAlignment="1">
      <alignment horizontal="center" vertical="center"/>
    </xf>
    <xf numFmtId="167" fontId="6" fillId="0" borderId="11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171" fontId="9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3" fillId="0" borderId="26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left" vertical="top" wrapText="1"/>
    </xf>
    <xf numFmtId="0" fontId="6" fillId="2" borderId="23" xfId="0" applyFont="1" applyFill="1" applyBorder="1" applyAlignment="1">
      <alignment vertical="top" wrapText="1"/>
    </xf>
    <xf numFmtId="0" fontId="6" fillId="2" borderId="32" xfId="0" applyFont="1" applyFill="1" applyBorder="1" applyAlignment="1">
      <alignment horizontal="left" vertical="top"/>
    </xf>
    <xf numFmtId="0" fontId="6" fillId="2" borderId="13" xfId="0" applyFont="1" applyFill="1" applyBorder="1" applyAlignment="1">
      <alignment horizontal="left" vertical="top"/>
    </xf>
    <xf numFmtId="0" fontId="9" fillId="2" borderId="25" xfId="0" applyFont="1" applyFill="1" applyBorder="1" applyAlignment="1">
      <alignment horizontal="left" vertical="top" wrapText="1"/>
    </xf>
    <xf numFmtId="0" fontId="6" fillId="0" borderId="29" xfId="0" applyFont="1" applyBorder="1" applyAlignment="1">
      <alignment vertical="center"/>
    </xf>
    <xf numFmtId="167" fontId="6" fillId="0" borderId="36" xfId="0" applyNumberFormat="1" applyFont="1" applyBorder="1" applyAlignment="1">
      <alignment horizontal="center" vertical="center" wrapText="1"/>
    </xf>
    <xf numFmtId="167" fontId="6" fillId="0" borderId="16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169" fontId="6" fillId="0" borderId="36" xfId="0" applyNumberFormat="1" applyFont="1" applyBorder="1" applyAlignment="1">
      <alignment horizontal="center" vertical="center" wrapText="1"/>
    </xf>
    <xf numFmtId="167" fontId="6" fillId="0" borderId="36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top"/>
    </xf>
    <xf numFmtId="167" fontId="6" fillId="0" borderId="16" xfId="0" applyNumberFormat="1" applyFont="1" applyBorder="1" applyAlignment="1">
      <alignment horizontal="center" vertical="center" wrapText="1"/>
    </xf>
    <xf numFmtId="169" fontId="6" fillId="0" borderId="16" xfId="0" applyNumberFormat="1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top"/>
    </xf>
    <xf numFmtId="0" fontId="6" fillId="0" borderId="21" xfId="0" applyFont="1" applyBorder="1" applyAlignment="1">
      <alignment horizontal="center" vertical="top"/>
    </xf>
    <xf numFmtId="0" fontId="6" fillId="2" borderId="21" xfId="0" applyFont="1" applyFill="1" applyBorder="1" applyAlignment="1">
      <alignment horizontal="center" vertical="center" wrapText="1"/>
    </xf>
    <xf numFmtId="167" fontId="6" fillId="0" borderId="21" xfId="0" applyNumberFormat="1" applyFont="1" applyBorder="1" applyAlignment="1">
      <alignment horizontal="center" vertical="center"/>
    </xf>
    <xf numFmtId="167" fontId="6" fillId="0" borderId="21" xfId="0" applyNumberFormat="1" applyFont="1" applyBorder="1" applyAlignment="1">
      <alignment horizontal="center" vertical="center" wrapText="1"/>
    </xf>
    <xf numFmtId="167" fontId="6" fillId="0" borderId="22" xfId="0" applyNumberFormat="1" applyFont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top" wrapText="1"/>
    </xf>
    <xf numFmtId="171" fontId="9" fillId="2" borderId="16" xfId="0" applyNumberFormat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169" fontId="10" fillId="2" borderId="1" xfId="5" applyNumberFormat="1" applyFont="1" applyFill="1" applyBorder="1" applyAlignment="1">
      <alignment horizontal="left" vertical="center" wrapText="1"/>
    </xf>
    <xf numFmtId="169" fontId="16" fillId="2" borderId="0" xfId="5" applyNumberFormat="1" applyFont="1" applyFill="1"/>
    <xf numFmtId="169" fontId="16" fillId="2" borderId="1" xfId="5" applyNumberFormat="1" applyFont="1" applyFill="1" applyBorder="1" applyAlignment="1">
      <alignment horizontal="center" vertical="center" wrapText="1"/>
    </xf>
    <xf numFmtId="169" fontId="16" fillId="2" borderId="1" xfId="5" applyNumberFormat="1" applyFont="1" applyFill="1" applyBorder="1" applyAlignment="1">
      <alignment horizontal="center" vertical="center"/>
    </xf>
    <xf numFmtId="169" fontId="6" fillId="0" borderId="1" xfId="0" applyNumberFormat="1" applyFont="1" applyBorder="1" applyAlignment="1">
      <alignment horizontal="center" vertical="center" wrapText="1"/>
    </xf>
    <xf numFmtId="169" fontId="6" fillId="0" borderId="11" xfId="0" applyNumberFormat="1" applyFont="1" applyBorder="1" applyAlignment="1">
      <alignment horizontal="center" vertical="center" wrapText="1"/>
    </xf>
    <xf numFmtId="169" fontId="6" fillId="0" borderId="20" xfId="0" applyNumberFormat="1" applyFont="1" applyBorder="1" applyAlignment="1">
      <alignment horizontal="center" vertical="center" wrapText="1"/>
    </xf>
    <xf numFmtId="169" fontId="6" fillId="0" borderId="49" xfId="0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top"/>
    </xf>
    <xf numFmtId="170" fontId="9" fillId="2" borderId="13" xfId="0" applyNumberFormat="1" applyFont="1" applyFill="1" applyBorder="1" applyAlignment="1">
      <alignment horizontal="center" vertical="center" wrapText="1"/>
    </xf>
    <xf numFmtId="167" fontId="9" fillId="2" borderId="1" xfId="0" applyNumberFormat="1" applyFont="1" applyFill="1" applyBorder="1" applyAlignment="1">
      <alignment horizontal="center" vertical="center" wrapText="1"/>
    </xf>
    <xf numFmtId="169" fontId="9" fillId="2" borderId="1" xfId="0" applyNumberFormat="1" applyFont="1" applyFill="1" applyBorder="1" applyAlignment="1">
      <alignment horizontal="center" vertical="center" wrapText="1"/>
    </xf>
    <xf numFmtId="167" fontId="9" fillId="2" borderId="16" xfId="0" applyNumberFormat="1" applyFont="1" applyFill="1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center" vertical="top" wrapText="1"/>
    </xf>
    <xf numFmtId="169" fontId="9" fillId="0" borderId="16" xfId="0" applyNumberFormat="1" applyFont="1" applyBorder="1" applyAlignment="1">
      <alignment horizontal="center" vertical="top" wrapText="1"/>
    </xf>
    <xf numFmtId="169" fontId="9" fillId="2" borderId="16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2" borderId="16" xfId="0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15" fillId="2" borderId="16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2" borderId="16" xfId="0" applyNumberFormat="1" applyFont="1" applyFill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/>
    </xf>
    <xf numFmtId="167" fontId="6" fillId="0" borderId="16" xfId="0" applyNumberFormat="1" applyFont="1" applyBorder="1" applyAlignment="1">
      <alignment horizontal="center"/>
    </xf>
    <xf numFmtId="169" fontId="9" fillId="2" borderId="21" xfId="0" applyNumberFormat="1" applyFont="1" applyFill="1" applyBorder="1" applyAlignment="1">
      <alignment horizontal="center" vertical="center" wrapText="1"/>
    </xf>
    <xf numFmtId="169" fontId="9" fillId="2" borderId="22" xfId="0" applyNumberFormat="1" applyFont="1" applyFill="1" applyBorder="1" applyAlignment="1">
      <alignment horizontal="center" vertical="center" wrapText="1"/>
    </xf>
    <xf numFmtId="169" fontId="9" fillId="2" borderId="1" xfId="0" applyNumberFormat="1" applyFont="1" applyFill="1" applyBorder="1" applyAlignment="1">
      <alignment horizontal="center" wrapText="1"/>
    </xf>
    <xf numFmtId="169" fontId="9" fillId="2" borderId="16" xfId="0" applyNumberFormat="1" applyFont="1" applyFill="1" applyBorder="1" applyAlignment="1">
      <alignment horizontal="center" wrapText="1"/>
    </xf>
    <xf numFmtId="169" fontId="9" fillId="2" borderId="3" xfId="0" applyNumberFormat="1" applyFont="1" applyFill="1" applyBorder="1" applyAlignment="1">
      <alignment horizontal="center" wrapText="1"/>
    </xf>
    <xf numFmtId="169" fontId="6" fillId="0" borderId="16" xfId="0" applyNumberFormat="1" applyFont="1" applyBorder="1" applyAlignment="1">
      <alignment horizontal="center" vertical="center"/>
    </xf>
    <xf numFmtId="169" fontId="6" fillId="2" borderId="1" xfId="0" applyNumberFormat="1" applyFont="1" applyFill="1" applyBorder="1" applyAlignment="1">
      <alignment horizontal="center" vertical="center"/>
    </xf>
    <xf numFmtId="169" fontId="6" fillId="2" borderId="16" xfId="0" applyNumberFormat="1" applyFont="1" applyFill="1" applyBorder="1" applyAlignment="1">
      <alignment horizontal="center" vertical="center"/>
    </xf>
    <xf numFmtId="167" fontId="9" fillId="2" borderId="1" xfId="0" applyNumberFormat="1" applyFont="1" applyFill="1" applyBorder="1" applyAlignment="1">
      <alignment horizontal="center" wrapText="1"/>
    </xf>
    <xf numFmtId="167" fontId="9" fillId="2" borderId="16" xfId="0" applyNumberFormat="1" applyFont="1" applyFill="1" applyBorder="1" applyAlignment="1">
      <alignment horizontal="center" wrapText="1"/>
    </xf>
    <xf numFmtId="167" fontId="9" fillId="2" borderId="21" xfId="0" applyNumberFormat="1" applyFont="1" applyFill="1" applyBorder="1" applyAlignment="1">
      <alignment horizontal="center" vertical="center" wrapText="1"/>
    </xf>
    <xf numFmtId="167" fontId="9" fillId="2" borderId="22" xfId="0" applyNumberFormat="1" applyFont="1" applyFill="1" applyBorder="1" applyAlignment="1">
      <alignment horizontal="center" vertical="center" wrapText="1"/>
    </xf>
    <xf numFmtId="165" fontId="9" fillId="2" borderId="21" xfId="0" applyNumberFormat="1" applyFont="1" applyFill="1" applyBorder="1" applyAlignment="1">
      <alignment horizontal="center" vertical="center" wrapText="1"/>
    </xf>
    <xf numFmtId="165" fontId="9" fillId="2" borderId="22" xfId="0" applyNumberFormat="1" applyFont="1" applyFill="1" applyBorder="1" applyAlignment="1">
      <alignment horizontal="center" vertical="center" wrapText="1"/>
    </xf>
    <xf numFmtId="167" fontId="6" fillId="0" borderId="0" xfId="0" applyNumberFormat="1" applyFont="1"/>
    <xf numFmtId="0" fontId="6" fillId="0" borderId="1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center" wrapText="1"/>
    </xf>
    <xf numFmtId="169" fontId="9" fillId="2" borderId="36" xfId="0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169" fontId="16" fillId="2" borderId="0" xfId="5" applyNumberFormat="1" applyFont="1" applyFill="1" applyAlignment="1">
      <alignment horizontal="right" vertical="center" wrapText="1"/>
    </xf>
    <xf numFmtId="169" fontId="16" fillId="2" borderId="0" xfId="5" applyNumberFormat="1" applyFont="1" applyFill="1"/>
    <xf numFmtId="43" fontId="25" fillId="0" borderId="0" xfId="11" applyFont="1" applyFill="1" applyAlignment="1">
      <alignment horizontal="center" wrapText="1"/>
    </xf>
    <xf numFmtId="173" fontId="25" fillId="0" borderId="0" xfId="11" applyNumberFormat="1" applyFont="1" applyFill="1" applyBorder="1"/>
    <xf numFmtId="173" fontId="17" fillId="0" borderId="0" xfId="11" applyNumberFormat="1" applyFont="1" applyFill="1" applyAlignment="1">
      <alignment horizontal="right"/>
    </xf>
    <xf numFmtId="0" fontId="25" fillId="0" borderId="1" xfId="0" applyFont="1" applyBorder="1" applyAlignment="1">
      <alignment horizontal="center" vertical="top" wrapText="1"/>
    </xf>
    <xf numFmtId="43" fontId="26" fillId="0" borderId="1" xfId="11" applyFont="1" applyFill="1" applyBorder="1" applyAlignment="1">
      <alignment wrapText="1"/>
    </xf>
    <xf numFmtId="173" fontId="25" fillId="0" borderId="1" xfId="11" applyNumberFormat="1" applyFont="1" applyFill="1" applyBorder="1" applyAlignment="1">
      <alignment horizontal="left" vertical="center"/>
    </xf>
    <xf numFmtId="43" fontId="25" fillId="0" borderId="1" xfId="11" applyFont="1" applyFill="1" applyBorder="1" applyAlignment="1">
      <alignment vertical="center" wrapText="1"/>
    </xf>
    <xf numFmtId="173" fontId="25" fillId="0" borderId="1" xfId="11" applyNumberFormat="1" applyFont="1" applyFill="1" applyBorder="1" applyAlignment="1">
      <alignment horizontal="center" vertical="center"/>
    </xf>
    <xf numFmtId="43" fontId="26" fillId="0" borderId="1" xfId="11" applyFont="1" applyFill="1" applyBorder="1" applyAlignment="1">
      <alignment vertical="center" wrapText="1"/>
    </xf>
    <xf numFmtId="43" fontId="26" fillId="2" borderId="1" xfId="11" applyFont="1" applyFill="1" applyBorder="1" applyAlignment="1">
      <alignment vertical="center" wrapText="1"/>
    </xf>
    <xf numFmtId="0" fontId="25" fillId="2" borderId="1" xfId="12" applyFont="1" applyFill="1" applyBorder="1" applyAlignment="1">
      <alignment horizontal="left" vertical="center" wrapText="1"/>
    </xf>
    <xf numFmtId="169" fontId="6" fillId="0" borderId="0" xfId="0" applyNumberFormat="1" applyFont="1"/>
    <xf numFmtId="0" fontId="6" fillId="0" borderId="2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7" fontId="6" fillId="0" borderId="8" xfId="0" applyNumberFormat="1" applyFont="1" applyBorder="1" applyAlignment="1">
      <alignment horizontal="center" vertical="center" wrapText="1"/>
    </xf>
    <xf numFmtId="167" fontId="6" fillId="0" borderId="30" xfId="0" applyNumberFormat="1" applyFont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6" fillId="0" borderId="0" xfId="0" applyFont="1" applyBorder="1" applyAlignment="1">
      <alignment horizontal="center" vertical="center" wrapText="1"/>
    </xf>
    <xf numFmtId="43" fontId="26" fillId="0" borderId="8" xfId="11" applyFont="1" applyFill="1" applyBorder="1" applyAlignment="1">
      <alignment horizontal="center" vertical="center" wrapText="1"/>
    </xf>
    <xf numFmtId="43" fontId="26" fillId="0" borderId="3" xfId="11" applyFont="1" applyFill="1" applyBorder="1" applyAlignment="1">
      <alignment horizontal="center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6" fillId="0" borderId="24" xfId="0" applyFont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6" fillId="0" borderId="2" xfId="0" applyFont="1" applyBorder="1" applyAlignment="1">
      <alignment horizontal="center" vertical="top"/>
    </xf>
    <xf numFmtId="0" fontId="6" fillId="0" borderId="20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6" fillId="0" borderId="17" xfId="0" applyFont="1" applyBorder="1" applyAlignment="1">
      <alignment horizontal="center" vertical="top"/>
    </xf>
    <xf numFmtId="0" fontId="6" fillId="0" borderId="18" xfId="0" applyFont="1" applyBorder="1" applyAlignment="1">
      <alignment horizontal="center" vertical="top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40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6" fillId="0" borderId="31" xfId="0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center" vertical="top" wrapText="1"/>
    </xf>
    <xf numFmtId="0" fontId="8" fillId="0" borderId="2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6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center" wrapText="1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38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49" fontId="18" fillId="2" borderId="15" xfId="0" applyNumberFormat="1" applyFont="1" applyFill="1" applyBorder="1" applyAlignment="1">
      <alignment horizontal="center" vertical="top" wrapText="1"/>
    </xf>
    <xf numFmtId="49" fontId="18" fillId="2" borderId="17" xfId="0" applyNumberFormat="1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19" fillId="2" borderId="9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49" fontId="18" fillId="2" borderId="8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19" fillId="2" borderId="47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Fill="1" applyBorder="1" applyAlignment="1">
      <alignment horizontal="right" wrapText="1"/>
    </xf>
    <xf numFmtId="0" fontId="6" fillId="0" borderId="2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3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right"/>
    </xf>
    <xf numFmtId="0" fontId="22" fillId="0" borderId="0" xfId="0" applyFont="1" applyFill="1" applyAlignment="1">
      <alignment horizontal="right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16" fillId="2" borderId="23" xfId="0" applyFont="1" applyFill="1" applyBorder="1" applyAlignment="1">
      <alignment horizontal="left" vertical="top" wrapText="1"/>
    </xf>
    <xf numFmtId="0" fontId="16" fillId="2" borderId="5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/>
    </xf>
    <xf numFmtId="169" fontId="16" fillId="2" borderId="0" xfId="5" applyNumberFormat="1" applyFont="1" applyFill="1" applyAlignment="1">
      <alignment horizontal="right"/>
    </xf>
    <xf numFmtId="169" fontId="16" fillId="2" borderId="0" xfId="5" applyNumberFormat="1" applyFont="1" applyFill="1" applyAlignment="1">
      <alignment horizontal="right" vertical="center" wrapText="1"/>
    </xf>
    <xf numFmtId="169" fontId="16" fillId="2" borderId="0" xfId="5" applyNumberFormat="1" applyFont="1" applyFill="1"/>
    <xf numFmtId="169" fontId="28" fillId="2" borderId="0" xfId="5" applyNumberFormat="1" applyFont="1" applyFill="1" applyBorder="1" applyAlignment="1">
      <alignment horizontal="center" vertical="center" wrapText="1"/>
    </xf>
    <xf numFmtId="169" fontId="16" fillId="2" borderId="1" xfId="5" applyNumberFormat="1" applyFont="1" applyFill="1" applyBorder="1" applyAlignment="1">
      <alignment horizontal="center" vertical="center" wrapText="1"/>
    </xf>
    <xf numFmtId="169" fontId="16" fillId="2" borderId="1" xfId="5" applyNumberFormat="1" applyFont="1" applyFill="1" applyBorder="1" applyAlignment="1">
      <alignment horizontal="center" vertical="center"/>
    </xf>
    <xf numFmtId="169" fontId="10" fillId="2" borderId="1" xfId="5" applyNumberFormat="1" applyFont="1" applyFill="1" applyBorder="1" applyAlignment="1">
      <alignment vertical="center"/>
    </xf>
    <xf numFmtId="169" fontId="16" fillId="2" borderId="1" xfId="5" applyNumberFormat="1" applyFont="1" applyFill="1" applyBorder="1" applyAlignment="1">
      <alignment vertical="center" wrapText="1"/>
    </xf>
    <xf numFmtId="169" fontId="24" fillId="2" borderId="1" xfId="5" applyNumberFormat="1" applyFont="1" applyFill="1" applyBorder="1" applyAlignment="1">
      <alignment vertical="center" wrapText="1"/>
    </xf>
    <xf numFmtId="169" fontId="10" fillId="2" borderId="1" xfId="5" applyNumberFormat="1" applyFont="1" applyFill="1" applyBorder="1" applyAlignment="1">
      <alignment horizontal="left" vertical="center" wrapText="1"/>
    </xf>
    <xf numFmtId="169" fontId="10" fillId="2" borderId="1" xfId="0" applyNumberFormat="1" applyFont="1" applyFill="1" applyBorder="1" applyAlignment="1">
      <alignment horizontal="center" vertical="center" wrapText="1"/>
    </xf>
    <xf numFmtId="169" fontId="10" fillId="2" borderId="4" xfId="5" applyNumberFormat="1" applyFont="1" applyFill="1" applyBorder="1" applyAlignment="1">
      <alignment horizontal="left" vertical="center" wrapText="1"/>
    </xf>
    <xf numFmtId="169" fontId="10" fillId="2" borderId="7" xfId="5" applyNumberFormat="1" applyFont="1" applyFill="1" applyBorder="1" applyAlignment="1">
      <alignment horizontal="left" vertical="center" wrapText="1"/>
    </xf>
    <xf numFmtId="169" fontId="10" fillId="2" borderId="5" xfId="5" applyNumberFormat="1" applyFont="1" applyFill="1" applyBorder="1" applyAlignment="1">
      <alignment horizontal="left" vertical="center" wrapText="1"/>
    </xf>
  </cellXfs>
  <cellStyles count="13">
    <cellStyle name="Comma" xfId="9" builtinId="3"/>
    <cellStyle name="Comma 15" xfId="11"/>
    <cellStyle name="Comma 2 2" xfId="8"/>
    <cellStyle name="Normal" xfId="0" builtinId="0"/>
    <cellStyle name="Normal 10" xfId="4"/>
    <cellStyle name="Normal 2" xfId="1"/>
    <cellStyle name="Normal 3" xfId="3"/>
    <cellStyle name="Normal 4" xfId="5"/>
    <cellStyle name="Normal 7 2" xfId="12"/>
    <cellStyle name="Normal 8" xfId="7"/>
    <cellStyle name="Percent 2" xfId="2"/>
    <cellStyle name="SN_241" xfId="6"/>
    <cellStyle name="Обычный 2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n\00000_2023LETTR\Varchapet\Himnakan_N%2053\2.Havelvac%20(1)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2."/>
      <sheetName val="3."/>
      <sheetName val="4."/>
      <sheetName val="5."/>
    </sheetNames>
    <sheetDataSet>
      <sheetData sheetId="0" refreshError="1"/>
      <sheetData sheetId="1">
        <row r="9">
          <cell r="D9">
            <v>946963.3</v>
          </cell>
          <cell r="F9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A7" sqref="A7"/>
    </sheetView>
  </sheetViews>
  <sheetFormatPr defaultRowHeight="44.25" customHeight="1" x14ac:dyDescent="0.25"/>
  <cols>
    <col min="1" max="1" width="44.5703125" customWidth="1"/>
    <col min="2" max="2" width="19" customWidth="1"/>
    <col min="3" max="3" width="21.140625" customWidth="1"/>
    <col min="256" max="256" width="44.5703125" customWidth="1"/>
    <col min="257" max="257" width="33" customWidth="1"/>
    <col min="258" max="258" width="31.42578125" customWidth="1"/>
    <col min="259" max="259" width="21.140625" customWidth="1"/>
    <col min="512" max="512" width="44.5703125" customWidth="1"/>
    <col min="513" max="513" width="33" customWidth="1"/>
    <col min="514" max="514" width="31.42578125" customWidth="1"/>
    <col min="515" max="515" width="21.140625" customWidth="1"/>
    <col min="768" max="768" width="44.5703125" customWidth="1"/>
    <col min="769" max="769" width="33" customWidth="1"/>
    <col min="770" max="770" width="31.42578125" customWidth="1"/>
    <col min="771" max="771" width="21.140625" customWidth="1"/>
    <col min="1024" max="1024" width="44.5703125" customWidth="1"/>
    <col min="1025" max="1025" width="33" customWidth="1"/>
    <col min="1026" max="1026" width="31.42578125" customWidth="1"/>
    <col min="1027" max="1027" width="21.140625" customWidth="1"/>
    <col min="1280" max="1280" width="44.5703125" customWidth="1"/>
    <col min="1281" max="1281" width="33" customWidth="1"/>
    <col min="1282" max="1282" width="31.42578125" customWidth="1"/>
    <col min="1283" max="1283" width="21.140625" customWidth="1"/>
    <col min="1536" max="1536" width="44.5703125" customWidth="1"/>
    <col min="1537" max="1537" width="33" customWidth="1"/>
    <col min="1538" max="1538" width="31.42578125" customWidth="1"/>
    <col min="1539" max="1539" width="21.140625" customWidth="1"/>
    <col min="1792" max="1792" width="44.5703125" customWidth="1"/>
    <col min="1793" max="1793" width="33" customWidth="1"/>
    <col min="1794" max="1794" width="31.42578125" customWidth="1"/>
    <col min="1795" max="1795" width="21.140625" customWidth="1"/>
    <col min="2048" max="2048" width="44.5703125" customWidth="1"/>
    <col min="2049" max="2049" width="33" customWidth="1"/>
    <col min="2050" max="2050" width="31.42578125" customWidth="1"/>
    <col min="2051" max="2051" width="21.140625" customWidth="1"/>
    <col min="2304" max="2304" width="44.5703125" customWidth="1"/>
    <col min="2305" max="2305" width="33" customWidth="1"/>
    <col min="2306" max="2306" width="31.42578125" customWidth="1"/>
    <col min="2307" max="2307" width="21.140625" customWidth="1"/>
    <col min="2560" max="2560" width="44.5703125" customWidth="1"/>
    <col min="2561" max="2561" width="33" customWidth="1"/>
    <col min="2562" max="2562" width="31.42578125" customWidth="1"/>
    <col min="2563" max="2563" width="21.140625" customWidth="1"/>
    <col min="2816" max="2816" width="44.5703125" customWidth="1"/>
    <col min="2817" max="2817" width="33" customWidth="1"/>
    <col min="2818" max="2818" width="31.42578125" customWidth="1"/>
    <col min="2819" max="2819" width="21.140625" customWidth="1"/>
    <col min="3072" max="3072" width="44.5703125" customWidth="1"/>
    <col min="3073" max="3073" width="33" customWidth="1"/>
    <col min="3074" max="3074" width="31.42578125" customWidth="1"/>
    <col min="3075" max="3075" width="21.140625" customWidth="1"/>
    <col min="3328" max="3328" width="44.5703125" customWidth="1"/>
    <col min="3329" max="3329" width="33" customWidth="1"/>
    <col min="3330" max="3330" width="31.42578125" customWidth="1"/>
    <col min="3331" max="3331" width="21.140625" customWidth="1"/>
    <col min="3584" max="3584" width="44.5703125" customWidth="1"/>
    <col min="3585" max="3585" width="33" customWidth="1"/>
    <col min="3586" max="3586" width="31.42578125" customWidth="1"/>
    <col min="3587" max="3587" width="21.140625" customWidth="1"/>
    <col min="3840" max="3840" width="44.5703125" customWidth="1"/>
    <col min="3841" max="3841" width="33" customWidth="1"/>
    <col min="3842" max="3842" width="31.42578125" customWidth="1"/>
    <col min="3843" max="3843" width="21.140625" customWidth="1"/>
    <col min="4096" max="4096" width="44.5703125" customWidth="1"/>
    <col min="4097" max="4097" width="33" customWidth="1"/>
    <col min="4098" max="4098" width="31.42578125" customWidth="1"/>
    <col min="4099" max="4099" width="21.140625" customWidth="1"/>
    <col min="4352" max="4352" width="44.5703125" customWidth="1"/>
    <col min="4353" max="4353" width="33" customWidth="1"/>
    <col min="4354" max="4354" width="31.42578125" customWidth="1"/>
    <col min="4355" max="4355" width="21.140625" customWidth="1"/>
    <col min="4608" max="4608" width="44.5703125" customWidth="1"/>
    <col min="4609" max="4609" width="33" customWidth="1"/>
    <col min="4610" max="4610" width="31.42578125" customWidth="1"/>
    <col min="4611" max="4611" width="21.140625" customWidth="1"/>
    <col min="4864" max="4864" width="44.5703125" customWidth="1"/>
    <col min="4865" max="4865" width="33" customWidth="1"/>
    <col min="4866" max="4866" width="31.42578125" customWidth="1"/>
    <col min="4867" max="4867" width="21.140625" customWidth="1"/>
    <col min="5120" max="5120" width="44.5703125" customWidth="1"/>
    <col min="5121" max="5121" width="33" customWidth="1"/>
    <col min="5122" max="5122" width="31.42578125" customWidth="1"/>
    <col min="5123" max="5123" width="21.140625" customWidth="1"/>
    <col min="5376" max="5376" width="44.5703125" customWidth="1"/>
    <col min="5377" max="5377" width="33" customWidth="1"/>
    <col min="5378" max="5378" width="31.42578125" customWidth="1"/>
    <col min="5379" max="5379" width="21.140625" customWidth="1"/>
    <col min="5632" max="5632" width="44.5703125" customWidth="1"/>
    <col min="5633" max="5633" width="33" customWidth="1"/>
    <col min="5634" max="5634" width="31.42578125" customWidth="1"/>
    <col min="5635" max="5635" width="21.140625" customWidth="1"/>
    <col min="5888" max="5888" width="44.5703125" customWidth="1"/>
    <col min="5889" max="5889" width="33" customWidth="1"/>
    <col min="5890" max="5890" width="31.42578125" customWidth="1"/>
    <col min="5891" max="5891" width="21.140625" customWidth="1"/>
    <col min="6144" max="6144" width="44.5703125" customWidth="1"/>
    <col min="6145" max="6145" width="33" customWidth="1"/>
    <col min="6146" max="6146" width="31.42578125" customWidth="1"/>
    <col min="6147" max="6147" width="21.140625" customWidth="1"/>
    <col min="6400" max="6400" width="44.5703125" customWidth="1"/>
    <col min="6401" max="6401" width="33" customWidth="1"/>
    <col min="6402" max="6402" width="31.42578125" customWidth="1"/>
    <col min="6403" max="6403" width="21.140625" customWidth="1"/>
    <col min="6656" max="6656" width="44.5703125" customWidth="1"/>
    <col min="6657" max="6657" width="33" customWidth="1"/>
    <col min="6658" max="6658" width="31.42578125" customWidth="1"/>
    <col min="6659" max="6659" width="21.140625" customWidth="1"/>
    <col min="6912" max="6912" width="44.5703125" customWidth="1"/>
    <col min="6913" max="6913" width="33" customWidth="1"/>
    <col min="6914" max="6914" width="31.42578125" customWidth="1"/>
    <col min="6915" max="6915" width="21.140625" customWidth="1"/>
    <col min="7168" max="7168" width="44.5703125" customWidth="1"/>
    <col min="7169" max="7169" width="33" customWidth="1"/>
    <col min="7170" max="7170" width="31.42578125" customWidth="1"/>
    <col min="7171" max="7171" width="21.140625" customWidth="1"/>
    <col min="7424" max="7424" width="44.5703125" customWidth="1"/>
    <col min="7425" max="7425" width="33" customWidth="1"/>
    <col min="7426" max="7426" width="31.42578125" customWidth="1"/>
    <col min="7427" max="7427" width="21.140625" customWidth="1"/>
    <col min="7680" max="7680" width="44.5703125" customWidth="1"/>
    <col min="7681" max="7681" width="33" customWidth="1"/>
    <col min="7682" max="7682" width="31.42578125" customWidth="1"/>
    <col min="7683" max="7683" width="21.140625" customWidth="1"/>
    <col min="7936" max="7936" width="44.5703125" customWidth="1"/>
    <col min="7937" max="7937" width="33" customWidth="1"/>
    <col min="7938" max="7938" width="31.42578125" customWidth="1"/>
    <col min="7939" max="7939" width="21.140625" customWidth="1"/>
    <col min="8192" max="8192" width="44.5703125" customWidth="1"/>
    <col min="8193" max="8193" width="33" customWidth="1"/>
    <col min="8194" max="8194" width="31.42578125" customWidth="1"/>
    <col min="8195" max="8195" width="21.140625" customWidth="1"/>
    <col min="8448" max="8448" width="44.5703125" customWidth="1"/>
    <col min="8449" max="8449" width="33" customWidth="1"/>
    <col min="8450" max="8450" width="31.42578125" customWidth="1"/>
    <col min="8451" max="8451" width="21.140625" customWidth="1"/>
    <col min="8704" max="8704" width="44.5703125" customWidth="1"/>
    <col min="8705" max="8705" width="33" customWidth="1"/>
    <col min="8706" max="8706" width="31.42578125" customWidth="1"/>
    <col min="8707" max="8707" width="21.140625" customWidth="1"/>
    <col min="8960" max="8960" width="44.5703125" customWidth="1"/>
    <col min="8961" max="8961" width="33" customWidth="1"/>
    <col min="8962" max="8962" width="31.42578125" customWidth="1"/>
    <col min="8963" max="8963" width="21.140625" customWidth="1"/>
    <col min="9216" max="9216" width="44.5703125" customWidth="1"/>
    <col min="9217" max="9217" width="33" customWidth="1"/>
    <col min="9218" max="9218" width="31.42578125" customWidth="1"/>
    <col min="9219" max="9219" width="21.140625" customWidth="1"/>
    <col min="9472" max="9472" width="44.5703125" customWidth="1"/>
    <col min="9473" max="9473" width="33" customWidth="1"/>
    <col min="9474" max="9474" width="31.42578125" customWidth="1"/>
    <col min="9475" max="9475" width="21.140625" customWidth="1"/>
    <col min="9728" max="9728" width="44.5703125" customWidth="1"/>
    <col min="9729" max="9729" width="33" customWidth="1"/>
    <col min="9730" max="9730" width="31.42578125" customWidth="1"/>
    <col min="9731" max="9731" width="21.140625" customWidth="1"/>
    <col min="9984" max="9984" width="44.5703125" customWidth="1"/>
    <col min="9985" max="9985" width="33" customWidth="1"/>
    <col min="9986" max="9986" width="31.42578125" customWidth="1"/>
    <col min="9987" max="9987" width="21.140625" customWidth="1"/>
    <col min="10240" max="10240" width="44.5703125" customWidth="1"/>
    <col min="10241" max="10241" width="33" customWidth="1"/>
    <col min="10242" max="10242" width="31.42578125" customWidth="1"/>
    <col min="10243" max="10243" width="21.140625" customWidth="1"/>
    <col min="10496" max="10496" width="44.5703125" customWidth="1"/>
    <col min="10497" max="10497" width="33" customWidth="1"/>
    <col min="10498" max="10498" width="31.42578125" customWidth="1"/>
    <col min="10499" max="10499" width="21.140625" customWidth="1"/>
    <col min="10752" max="10752" width="44.5703125" customWidth="1"/>
    <col min="10753" max="10753" width="33" customWidth="1"/>
    <col min="10754" max="10754" width="31.42578125" customWidth="1"/>
    <col min="10755" max="10755" width="21.140625" customWidth="1"/>
    <col min="11008" max="11008" width="44.5703125" customWidth="1"/>
    <col min="11009" max="11009" width="33" customWidth="1"/>
    <col min="11010" max="11010" width="31.42578125" customWidth="1"/>
    <col min="11011" max="11011" width="21.140625" customWidth="1"/>
    <col min="11264" max="11264" width="44.5703125" customWidth="1"/>
    <col min="11265" max="11265" width="33" customWidth="1"/>
    <col min="11266" max="11266" width="31.42578125" customWidth="1"/>
    <col min="11267" max="11267" width="21.140625" customWidth="1"/>
    <col min="11520" max="11520" width="44.5703125" customWidth="1"/>
    <col min="11521" max="11521" width="33" customWidth="1"/>
    <col min="11522" max="11522" width="31.42578125" customWidth="1"/>
    <col min="11523" max="11523" width="21.140625" customWidth="1"/>
    <col min="11776" max="11776" width="44.5703125" customWidth="1"/>
    <col min="11777" max="11777" width="33" customWidth="1"/>
    <col min="11778" max="11778" width="31.42578125" customWidth="1"/>
    <col min="11779" max="11779" width="21.140625" customWidth="1"/>
    <col min="12032" max="12032" width="44.5703125" customWidth="1"/>
    <col min="12033" max="12033" width="33" customWidth="1"/>
    <col min="12034" max="12034" width="31.42578125" customWidth="1"/>
    <col min="12035" max="12035" width="21.140625" customWidth="1"/>
    <col min="12288" max="12288" width="44.5703125" customWidth="1"/>
    <col min="12289" max="12289" width="33" customWidth="1"/>
    <col min="12290" max="12290" width="31.42578125" customWidth="1"/>
    <col min="12291" max="12291" width="21.140625" customWidth="1"/>
    <col min="12544" max="12544" width="44.5703125" customWidth="1"/>
    <col min="12545" max="12545" width="33" customWidth="1"/>
    <col min="12546" max="12546" width="31.42578125" customWidth="1"/>
    <col min="12547" max="12547" width="21.140625" customWidth="1"/>
    <col min="12800" max="12800" width="44.5703125" customWidth="1"/>
    <col min="12801" max="12801" width="33" customWidth="1"/>
    <col min="12802" max="12802" width="31.42578125" customWidth="1"/>
    <col min="12803" max="12803" width="21.140625" customWidth="1"/>
    <col min="13056" max="13056" width="44.5703125" customWidth="1"/>
    <col min="13057" max="13057" width="33" customWidth="1"/>
    <col min="13058" max="13058" width="31.42578125" customWidth="1"/>
    <col min="13059" max="13059" width="21.140625" customWidth="1"/>
    <col min="13312" max="13312" width="44.5703125" customWidth="1"/>
    <col min="13313" max="13313" width="33" customWidth="1"/>
    <col min="13314" max="13314" width="31.42578125" customWidth="1"/>
    <col min="13315" max="13315" width="21.140625" customWidth="1"/>
    <col min="13568" max="13568" width="44.5703125" customWidth="1"/>
    <col min="13569" max="13569" width="33" customWidth="1"/>
    <col min="13570" max="13570" width="31.42578125" customWidth="1"/>
    <col min="13571" max="13571" width="21.140625" customWidth="1"/>
    <col min="13824" max="13824" width="44.5703125" customWidth="1"/>
    <col min="13825" max="13825" width="33" customWidth="1"/>
    <col min="13826" max="13826" width="31.42578125" customWidth="1"/>
    <col min="13827" max="13827" width="21.140625" customWidth="1"/>
    <col min="14080" max="14080" width="44.5703125" customWidth="1"/>
    <col min="14081" max="14081" width="33" customWidth="1"/>
    <col min="14082" max="14082" width="31.42578125" customWidth="1"/>
    <col min="14083" max="14083" width="21.140625" customWidth="1"/>
    <col min="14336" max="14336" width="44.5703125" customWidth="1"/>
    <col min="14337" max="14337" width="33" customWidth="1"/>
    <col min="14338" max="14338" width="31.42578125" customWidth="1"/>
    <col min="14339" max="14339" width="21.140625" customWidth="1"/>
    <col min="14592" max="14592" width="44.5703125" customWidth="1"/>
    <col min="14593" max="14593" width="33" customWidth="1"/>
    <col min="14594" max="14594" width="31.42578125" customWidth="1"/>
    <col min="14595" max="14595" width="21.140625" customWidth="1"/>
    <col min="14848" max="14848" width="44.5703125" customWidth="1"/>
    <col min="14849" max="14849" width="33" customWidth="1"/>
    <col min="14850" max="14850" width="31.42578125" customWidth="1"/>
    <col min="14851" max="14851" width="21.140625" customWidth="1"/>
    <col min="15104" max="15104" width="44.5703125" customWidth="1"/>
    <col min="15105" max="15105" width="33" customWidth="1"/>
    <col min="15106" max="15106" width="31.42578125" customWidth="1"/>
    <col min="15107" max="15107" width="21.140625" customWidth="1"/>
    <col min="15360" max="15360" width="44.5703125" customWidth="1"/>
    <col min="15361" max="15361" width="33" customWidth="1"/>
    <col min="15362" max="15362" width="31.42578125" customWidth="1"/>
    <col min="15363" max="15363" width="21.140625" customWidth="1"/>
    <col min="15616" max="15616" width="44.5703125" customWidth="1"/>
    <col min="15617" max="15617" width="33" customWidth="1"/>
    <col min="15618" max="15618" width="31.42578125" customWidth="1"/>
    <col min="15619" max="15619" width="21.140625" customWidth="1"/>
    <col min="15872" max="15872" width="44.5703125" customWidth="1"/>
    <col min="15873" max="15873" width="33" customWidth="1"/>
    <col min="15874" max="15874" width="31.42578125" customWidth="1"/>
    <col min="15875" max="15875" width="21.140625" customWidth="1"/>
    <col min="16128" max="16128" width="44.5703125" customWidth="1"/>
    <col min="16129" max="16129" width="33" customWidth="1"/>
    <col min="16130" max="16130" width="31.42578125" customWidth="1"/>
    <col min="16131" max="16131" width="21.140625" customWidth="1"/>
  </cols>
  <sheetData>
    <row r="1" spans="1:4" s="1" customFormat="1" ht="13.5" x14ac:dyDescent="0.25">
      <c r="D1" s="1" t="s">
        <v>13</v>
      </c>
    </row>
    <row r="2" spans="1:4" s="1" customFormat="1" ht="13.5" x14ac:dyDescent="0.25">
      <c r="C2" s="1" t="s">
        <v>137</v>
      </c>
    </row>
    <row r="3" spans="1:4" s="1" customFormat="1" ht="13.5" x14ac:dyDescent="0.25">
      <c r="C3" s="1" t="s">
        <v>9</v>
      </c>
    </row>
    <row r="4" spans="1:4" s="1" customFormat="1" ht="13.5" x14ac:dyDescent="0.25"/>
    <row r="5" spans="1:4" s="1" customFormat="1" ht="13.5" x14ac:dyDescent="0.25"/>
    <row r="6" spans="1:4" ht="58.5" customHeight="1" x14ac:dyDescent="0.25">
      <c r="A6" s="267" t="s">
        <v>177</v>
      </c>
      <c r="B6" s="267"/>
      <c r="C6" s="267"/>
    </row>
    <row r="7" spans="1:4" ht="44.25" customHeight="1" x14ac:dyDescent="0.3">
      <c r="A7" s="246"/>
      <c r="B7" s="247"/>
      <c r="C7" s="248" t="s">
        <v>152</v>
      </c>
    </row>
    <row r="8" spans="1:4" ht="51.75" customHeight="1" x14ac:dyDescent="0.25">
      <c r="A8" s="268" t="s">
        <v>153</v>
      </c>
      <c r="B8" s="270" t="s">
        <v>154</v>
      </c>
      <c r="C8" s="271"/>
    </row>
    <row r="9" spans="1:4" ht="44.25" customHeight="1" x14ac:dyDescent="0.25">
      <c r="A9" s="269"/>
      <c r="B9" s="249" t="s">
        <v>155</v>
      </c>
      <c r="C9" s="249" t="s">
        <v>156</v>
      </c>
    </row>
    <row r="10" spans="1:4" ht="16.5" x14ac:dyDescent="0.3">
      <c r="A10" s="250" t="s">
        <v>157</v>
      </c>
      <c r="B10" s="251">
        <f>B12</f>
        <v>1173920.8</v>
      </c>
      <c r="C10" s="251">
        <f>C12</f>
        <v>0</v>
      </c>
    </row>
    <row r="11" spans="1:4" ht="16.5" x14ac:dyDescent="0.25">
      <c r="A11" s="252" t="s">
        <v>158</v>
      </c>
      <c r="B11" s="251"/>
      <c r="C11" s="253"/>
    </row>
    <row r="12" spans="1:4" ht="16.5" x14ac:dyDescent="0.25">
      <c r="A12" s="254" t="s">
        <v>159</v>
      </c>
      <c r="B12" s="251">
        <f>B14</f>
        <v>1173920.8</v>
      </c>
      <c r="C12" s="251">
        <f>C14</f>
        <v>0</v>
      </c>
    </row>
    <row r="13" spans="1:4" ht="16.5" x14ac:dyDescent="0.25">
      <c r="A13" s="252" t="s">
        <v>158</v>
      </c>
      <c r="B13" s="251"/>
      <c r="C13" s="253"/>
    </row>
    <row r="14" spans="1:4" ht="16.5" x14ac:dyDescent="0.25">
      <c r="A14" s="254" t="s">
        <v>160</v>
      </c>
      <c r="B14" s="251">
        <f>B16</f>
        <v>1173920.8</v>
      </c>
      <c r="C14" s="251">
        <f>C16</f>
        <v>0</v>
      </c>
    </row>
    <row r="15" spans="1:4" ht="16.5" x14ac:dyDescent="0.25">
      <c r="A15" s="252" t="s">
        <v>158</v>
      </c>
      <c r="B15" s="251"/>
      <c r="C15" s="251"/>
    </row>
    <row r="16" spans="1:4" ht="16.5" x14ac:dyDescent="0.25">
      <c r="A16" s="255" t="s">
        <v>161</v>
      </c>
      <c r="B16" s="251">
        <f>B17</f>
        <v>1173920.8</v>
      </c>
      <c r="C16" s="251">
        <f>C17</f>
        <v>0</v>
      </c>
    </row>
    <row r="17" spans="1:3" ht="16.5" x14ac:dyDescent="0.25">
      <c r="A17" s="256" t="s">
        <v>162</v>
      </c>
      <c r="B17" s="251">
        <f>'հավելված 2'!D11</f>
        <v>1173920.8</v>
      </c>
      <c r="C17" s="251">
        <f>'[1]2.'!F9</f>
        <v>0</v>
      </c>
    </row>
    <row r="18" spans="1:3" ht="15" x14ac:dyDescent="0.25"/>
    <row r="19" spans="1:3" ht="15" x14ac:dyDescent="0.25"/>
    <row r="20" spans="1:3" ht="15" x14ac:dyDescent="0.25"/>
    <row r="21" spans="1:3" ht="15" x14ac:dyDescent="0.25"/>
    <row r="22" spans="1:3" ht="15" x14ac:dyDescent="0.25"/>
    <row r="23" spans="1:3" ht="15" x14ac:dyDescent="0.25"/>
    <row r="24" spans="1:3" ht="15" x14ac:dyDescent="0.25"/>
    <row r="25" spans="1:3" ht="15" x14ac:dyDescent="0.25"/>
    <row r="26" spans="1:3" ht="15" x14ac:dyDescent="0.25"/>
    <row r="27" spans="1:3" ht="15" x14ac:dyDescent="0.25"/>
    <row r="28" spans="1:3" ht="15" x14ac:dyDescent="0.25"/>
    <row r="29" spans="1:3" ht="15" x14ac:dyDescent="0.25"/>
  </sheetData>
  <mergeCells count="3">
    <mergeCell ref="A6:C6"/>
    <mergeCell ref="A8:A9"/>
    <mergeCell ref="B8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workbookViewId="0">
      <selection activeCell="F43" sqref="F43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0.5703125" style="1" customWidth="1"/>
    <col min="4" max="4" width="15.5703125" style="1" customWidth="1"/>
    <col min="5" max="5" width="17.5703125" style="1" customWidth="1"/>
    <col min="6" max="6" width="49.85546875" style="1" customWidth="1"/>
    <col min="7" max="16384" width="9.140625" style="1"/>
  </cols>
  <sheetData>
    <row r="1" spans="1:6" x14ac:dyDescent="0.25">
      <c r="E1" s="1" t="s">
        <v>163</v>
      </c>
    </row>
    <row r="2" spans="1:6" x14ac:dyDescent="0.25">
      <c r="D2" s="1" t="s">
        <v>137</v>
      </c>
    </row>
    <row r="3" spans="1:6" x14ac:dyDescent="0.25">
      <c r="D3" s="1" t="s">
        <v>9</v>
      </c>
    </row>
    <row r="6" spans="1:6" ht="93" customHeight="1" x14ac:dyDescent="0.3">
      <c r="A6" s="274" t="s">
        <v>129</v>
      </c>
      <c r="B6" s="274"/>
      <c r="C6" s="274"/>
      <c r="D6" s="274"/>
      <c r="E6" s="274"/>
    </row>
    <row r="8" spans="1:6" ht="14.25" thickBot="1" x14ac:dyDescent="0.3">
      <c r="E8" s="1" t="s">
        <v>95</v>
      </c>
    </row>
    <row r="9" spans="1:6" s="9" customFormat="1" ht="84" customHeight="1" x14ac:dyDescent="0.25">
      <c r="A9" s="275" t="s">
        <v>14</v>
      </c>
      <c r="B9" s="276"/>
      <c r="C9" s="276" t="s">
        <v>15</v>
      </c>
      <c r="D9" s="272" t="s">
        <v>33</v>
      </c>
      <c r="E9" s="273"/>
    </row>
    <row r="10" spans="1:6" s="9" customFormat="1" ht="15" x14ac:dyDescent="0.25">
      <c r="A10" s="91" t="s">
        <v>16</v>
      </c>
      <c r="B10" s="196" t="s">
        <v>17</v>
      </c>
      <c r="C10" s="277"/>
      <c r="D10" s="19" t="s">
        <v>104</v>
      </c>
      <c r="E10" s="124" t="s">
        <v>103</v>
      </c>
    </row>
    <row r="11" spans="1:6" s="9" customFormat="1" ht="24" customHeight="1" x14ac:dyDescent="0.25">
      <c r="A11" s="258"/>
      <c r="B11" s="259"/>
      <c r="C11" s="243" t="s">
        <v>97</v>
      </c>
      <c r="D11" s="260">
        <f>D12+D38</f>
        <v>1173920.8</v>
      </c>
      <c r="E11" s="261">
        <f>E12+E38</f>
        <v>0</v>
      </c>
    </row>
    <row r="12" spans="1:6" ht="17.25" x14ac:dyDescent="0.3">
      <c r="A12" s="96"/>
      <c r="B12" s="120" t="s">
        <v>73</v>
      </c>
      <c r="C12" s="121"/>
      <c r="D12" s="219">
        <f>D13</f>
        <v>1173920.8</v>
      </c>
      <c r="E12" s="220">
        <f t="shared" ref="E12" si="0">E13</f>
        <v>2808561.9</v>
      </c>
    </row>
    <row r="13" spans="1:6" x14ac:dyDescent="0.25">
      <c r="A13" s="282">
        <v>1180</v>
      </c>
      <c r="B13" s="285"/>
      <c r="C13" s="10" t="s">
        <v>74</v>
      </c>
      <c r="D13" s="219">
        <f>D20+D26+D32</f>
        <v>1173920.8</v>
      </c>
      <c r="E13" s="220">
        <f>E20+E26+E32</f>
        <v>2808561.9</v>
      </c>
    </row>
    <row r="14" spans="1:6" x14ac:dyDescent="0.25">
      <c r="A14" s="283"/>
      <c r="B14" s="286"/>
      <c r="C14" s="35" t="s">
        <v>75</v>
      </c>
      <c r="D14" s="75"/>
      <c r="E14" s="97"/>
      <c r="F14" s="235"/>
    </row>
    <row r="15" spans="1:6" ht="14.25" x14ac:dyDescent="0.25">
      <c r="A15" s="283"/>
      <c r="B15" s="286"/>
      <c r="C15" s="10" t="s">
        <v>76</v>
      </c>
      <c r="D15" s="11"/>
      <c r="E15" s="98"/>
    </row>
    <row r="16" spans="1:6" ht="27" x14ac:dyDescent="0.25">
      <c r="A16" s="283"/>
      <c r="B16" s="286"/>
      <c r="C16" s="20" t="s">
        <v>77</v>
      </c>
      <c r="D16" s="11"/>
      <c r="E16" s="98"/>
    </row>
    <row r="17" spans="1:6" ht="14.25" x14ac:dyDescent="0.25">
      <c r="A17" s="283"/>
      <c r="B17" s="286"/>
      <c r="C17" s="7" t="s">
        <v>78</v>
      </c>
      <c r="D17" s="11"/>
      <c r="E17" s="98"/>
    </row>
    <row r="18" spans="1:6" ht="27" x14ac:dyDescent="0.25">
      <c r="A18" s="284"/>
      <c r="B18" s="287"/>
      <c r="C18" s="20" t="s">
        <v>130</v>
      </c>
      <c r="D18" s="11"/>
      <c r="E18" s="98"/>
    </row>
    <row r="19" spans="1:6" ht="14.25" x14ac:dyDescent="0.25">
      <c r="A19" s="291"/>
      <c r="B19" s="292"/>
      <c r="C19" s="288" t="s">
        <v>18</v>
      </c>
      <c r="D19" s="289"/>
      <c r="E19" s="290"/>
    </row>
    <row r="20" spans="1:6" x14ac:dyDescent="0.25">
      <c r="A20" s="293" t="s">
        <v>98</v>
      </c>
      <c r="B20" s="295">
        <v>11001</v>
      </c>
      <c r="C20" s="4" t="s">
        <v>6</v>
      </c>
      <c r="D20" s="207">
        <v>1225980.8</v>
      </c>
      <c r="E20" s="209">
        <v>2860621.9</v>
      </c>
      <c r="F20" s="89"/>
    </row>
    <row r="21" spans="1:6" x14ac:dyDescent="0.25">
      <c r="A21" s="278"/>
      <c r="B21" s="280"/>
      <c r="C21" s="36" t="s">
        <v>100</v>
      </c>
      <c r="D21" s="213"/>
      <c r="E21" s="214"/>
      <c r="F21" s="18"/>
    </row>
    <row r="22" spans="1:6" x14ac:dyDescent="0.25">
      <c r="A22" s="278"/>
      <c r="B22" s="280"/>
      <c r="C22" s="4" t="s">
        <v>19</v>
      </c>
      <c r="D22" s="215"/>
      <c r="E22" s="216"/>
      <c r="F22" s="18"/>
    </row>
    <row r="23" spans="1:6" ht="54" x14ac:dyDescent="0.25">
      <c r="A23" s="278"/>
      <c r="B23" s="280"/>
      <c r="C23" s="53" t="s">
        <v>101</v>
      </c>
      <c r="D23" s="217"/>
      <c r="E23" s="218"/>
      <c r="F23" s="18"/>
    </row>
    <row r="24" spans="1:6" ht="14.25" x14ac:dyDescent="0.25">
      <c r="A24" s="278"/>
      <c r="B24" s="280"/>
      <c r="C24" s="4" t="s">
        <v>7</v>
      </c>
      <c r="D24" s="217"/>
      <c r="E24" s="218"/>
      <c r="F24" s="18"/>
    </row>
    <row r="25" spans="1:6" ht="14.25" x14ac:dyDescent="0.25">
      <c r="A25" s="294"/>
      <c r="B25" s="296"/>
      <c r="C25" s="7" t="s">
        <v>48</v>
      </c>
      <c r="D25" s="217"/>
      <c r="E25" s="218"/>
      <c r="F25" s="18"/>
    </row>
    <row r="26" spans="1:6" x14ac:dyDescent="0.25">
      <c r="A26" s="293"/>
      <c r="B26" s="295">
        <v>31001</v>
      </c>
      <c r="C26" s="4" t="s">
        <v>6</v>
      </c>
      <c r="D26" s="208">
        <v>-10860</v>
      </c>
      <c r="E26" s="212">
        <v>-10860</v>
      </c>
      <c r="F26" s="18"/>
    </row>
    <row r="27" spans="1:6" ht="27" x14ac:dyDescent="0.25">
      <c r="A27" s="278"/>
      <c r="B27" s="280"/>
      <c r="C27" s="36" t="s">
        <v>121</v>
      </c>
      <c r="D27" s="208"/>
      <c r="E27" s="212"/>
      <c r="F27" s="18"/>
    </row>
    <row r="28" spans="1:6" x14ac:dyDescent="0.25">
      <c r="A28" s="278"/>
      <c r="B28" s="280"/>
      <c r="C28" s="4" t="s">
        <v>19</v>
      </c>
      <c r="D28" s="215"/>
      <c r="E28" s="216"/>
      <c r="F28" s="18"/>
    </row>
    <row r="29" spans="1:6" ht="27" x14ac:dyDescent="0.25">
      <c r="A29" s="278"/>
      <c r="B29" s="280"/>
      <c r="C29" s="36" t="s">
        <v>122</v>
      </c>
      <c r="D29" s="217"/>
      <c r="E29" s="218"/>
      <c r="F29" s="18"/>
    </row>
    <row r="30" spans="1:6" ht="14.25" x14ac:dyDescent="0.25">
      <c r="A30" s="278"/>
      <c r="B30" s="280"/>
      <c r="C30" s="4" t="s">
        <v>7</v>
      </c>
      <c r="D30" s="217"/>
      <c r="E30" s="218"/>
      <c r="F30" s="18"/>
    </row>
    <row r="31" spans="1:6" ht="27" x14ac:dyDescent="0.25">
      <c r="A31" s="294"/>
      <c r="B31" s="296"/>
      <c r="C31" s="7" t="s">
        <v>87</v>
      </c>
      <c r="D31" s="217"/>
      <c r="E31" s="218"/>
      <c r="F31" s="18"/>
    </row>
    <row r="32" spans="1:6" x14ac:dyDescent="0.25">
      <c r="A32" s="278"/>
      <c r="B32" s="280">
        <v>31003</v>
      </c>
      <c r="C32" s="90" t="s">
        <v>6</v>
      </c>
      <c r="D32" s="208">
        <v>-41200</v>
      </c>
      <c r="E32" s="212">
        <v>-41200</v>
      </c>
    </row>
    <row r="33" spans="1:6" ht="27" x14ac:dyDescent="0.25">
      <c r="A33" s="278"/>
      <c r="B33" s="280"/>
      <c r="C33" s="36" t="s">
        <v>142</v>
      </c>
      <c r="D33" s="208"/>
      <c r="E33" s="212"/>
    </row>
    <row r="34" spans="1:6" x14ac:dyDescent="0.25">
      <c r="A34" s="278"/>
      <c r="B34" s="280"/>
      <c r="C34" s="4" t="s">
        <v>19</v>
      </c>
      <c r="D34" s="76"/>
      <c r="E34" s="99"/>
    </row>
    <row r="35" spans="1:6" ht="27" x14ac:dyDescent="0.25">
      <c r="A35" s="278"/>
      <c r="B35" s="280"/>
      <c r="C35" s="36" t="s">
        <v>131</v>
      </c>
      <c r="D35" s="77"/>
      <c r="E35" s="100"/>
    </row>
    <row r="36" spans="1:6" ht="14.25" x14ac:dyDescent="0.25">
      <c r="A36" s="278"/>
      <c r="B36" s="280"/>
      <c r="C36" s="4" t="s">
        <v>7</v>
      </c>
      <c r="D36" s="77"/>
      <c r="E36" s="100"/>
    </row>
    <row r="37" spans="1:6" ht="27.75" thickBot="1" x14ac:dyDescent="0.3">
      <c r="A37" s="279"/>
      <c r="B37" s="281"/>
      <c r="C37" s="87" t="s">
        <v>87</v>
      </c>
      <c r="D37" s="88"/>
      <c r="E37" s="101"/>
    </row>
    <row r="38" spans="1:6" ht="17.25" x14ac:dyDescent="0.25">
      <c r="A38" s="92"/>
      <c r="B38" s="303" t="s">
        <v>26</v>
      </c>
      <c r="C38" s="304"/>
      <c r="D38" s="210">
        <f t="shared" ref="D38:E38" si="1">D39</f>
        <v>0</v>
      </c>
      <c r="E38" s="211">
        <f t="shared" si="1"/>
        <v>-2808561.9</v>
      </c>
    </row>
    <row r="39" spans="1:6" x14ac:dyDescent="0.25">
      <c r="A39" s="305" t="s">
        <v>21</v>
      </c>
      <c r="B39" s="277"/>
      <c r="C39" s="8" t="s">
        <v>41</v>
      </c>
      <c r="D39" s="208">
        <f>D46+D52</f>
        <v>0</v>
      </c>
      <c r="E39" s="208">
        <f>E46+E52</f>
        <v>-2808561.9</v>
      </c>
    </row>
    <row r="40" spans="1:6" x14ac:dyDescent="0.25">
      <c r="A40" s="306"/>
      <c r="B40" s="277"/>
      <c r="C40" s="7" t="s">
        <v>22</v>
      </c>
      <c r="D40" s="73"/>
      <c r="E40" s="94"/>
    </row>
    <row r="41" spans="1:6" ht="16.5" x14ac:dyDescent="0.25">
      <c r="A41" s="306"/>
      <c r="B41" s="277"/>
      <c r="C41" s="8" t="s">
        <v>42</v>
      </c>
      <c r="D41" s="74"/>
      <c r="E41" s="95"/>
    </row>
    <row r="42" spans="1:6" ht="40.5" x14ac:dyDescent="0.25">
      <c r="A42" s="306"/>
      <c r="B42" s="277"/>
      <c r="C42" s="7" t="s">
        <v>57</v>
      </c>
      <c r="D42" s="74"/>
      <c r="E42" s="95"/>
    </row>
    <row r="43" spans="1:6" ht="16.5" x14ac:dyDescent="0.25">
      <c r="A43" s="306"/>
      <c r="B43" s="277"/>
      <c r="C43" s="8" t="s">
        <v>43</v>
      </c>
      <c r="D43" s="74"/>
      <c r="E43" s="95"/>
      <c r="F43" s="235"/>
    </row>
    <row r="44" spans="1:6" ht="27" x14ac:dyDescent="0.25">
      <c r="A44" s="307"/>
      <c r="B44" s="277"/>
      <c r="C44" s="7" t="s">
        <v>96</v>
      </c>
      <c r="D44" s="74"/>
      <c r="E44" s="95"/>
    </row>
    <row r="45" spans="1:6" ht="14.25" x14ac:dyDescent="0.25">
      <c r="A45" s="308"/>
      <c r="B45" s="309"/>
      <c r="C45" s="310" t="s">
        <v>18</v>
      </c>
      <c r="D45" s="311"/>
      <c r="E45" s="312"/>
    </row>
    <row r="46" spans="1:6" x14ac:dyDescent="0.25">
      <c r="A46" s="297"/>
      <c r="B46" s="300" t="s">
        <v>24</v>
      </c>
      <c r="C46" s="8" t="s">
        <v>44</v>
      </c>
      <c r="D46" s="208">
        <f>հավելված4!G64</f>
        <v>1184780.8</v>
      </c>
      <c r="E46" s="212">
        <v>10860</v>
      </c>
    </row>
    <row r="47" spans="1:6" x14ac:dyDescent="0.25">
      <c r="A47" s="298"/>
      <c r="B47" s="301"/>
      <c r="C47" s="7" t="s">
        <v>22</v>
      </c>
      <c r="D47" s="72"/>
      <c r="E47" s="85"/>
    </row>
    <row r="48" spans="1:6" ht="16.5" x14ac:dyDescent="0.25">
      <c r="A48" s="298"/>
      <c r="B48" s="301"/>
      <c r="C48" s="8" t="s">
        <v>45</v>
      </c>
      <c r="D48" s="13"/>
      <c r="E48" s="93"/>
    </row>
    <row r="49" spans="1:5" ht="54" x14ac:dyDescent="0.25">
      <c r="A49" s="298"/>
      <c r="B49" s="301"/>
      <c r="C49" s="7" t="s">
        <v>46</v>
      </c>
      <c r="D49" s="13"/>
      <c r="E49" s="93"/>
    </row>
    <row r="50" spans="1:5" ht="16.5" x14ac:dyDescent="0.25">
      <c r="A50" s="298"/>
      <c r="B50" s="301"/>
      <c r="C50" s="8" t="s">
        <v>47</v>
      </c>
      <c r="D50" s="13"/>
      <c r="E50" s="93"/>
    </row>
    <row r="51" spans="1:5" ht="17.25" thickBot="1" x14ac:dyDescent="0.3">
      <c r="A51" s="299"/>
      <c r="B51" s="302"/>
      <c r="C51" s="87" t="s">
        <v>48</v>
      </c>
      <c r="D51" s="122"/>
      <c r="E51" s="123"/>
    </row>
    <row r="52" spans="1:5" x14ac:dyDescent="0.25">
      <c r="A52" s="297"/>
      <c r="B52" s="300" t="s">
        <v>24</v>
      </c>
      <c r="C52" s="8" t="s">
        <v>44</v>
      </c>
      <c r="D52" s="208">
        <v>-1184780.8</v>
      </c>
      <c r="E52" s="212">
        <v>-2819421.9</v>
      </c>
    </row>
    <row r="53" spans="1:5" x14ac:dyDescent="0.25">
      <c r="A53" s="298"/>
      <c r="B53" s="301"/>
      <c r="C53" s="7" t="s">
        <v>22</v>
      </c>
      <c r="D53" s="72"/>
      <c r="E53" s="85"/>
    </row>
    <row r="54" spans="1:5" ht="16.5" x14ac:dyDescent="0.25">
      <c r="A54" s="298"/>
      <c r="B54" s="301"/>
      <c r="C54" s="8" t="s">
        <v>45</v>
      </c>
      <c r="D54" s="13"/>
      <c r="E54" s="93"/>
    </row>
    <row r="55" spans="1:5" ht="54" x14ac:dyDescent="0.25">
      <c r="A55" s="298"/>
      <c r="B55" s="301"/>
      <c r="C55" s="7" t="s">
        <v>46</v>
      </c>
      <c r="D55" s="13"/>
      <c r="E55" s="93"/>
    </row>
    <row r="56" spans="1:5" ht="16.5" x14ac:dyDescent="0.25">
      <c r="A56" s="298"/>
      <c r="B56" s="301"/>
      <c r="C56" s="8" t="s">
        <v>47</v>
      </c>
      <c r="D56" s="13"/>
      <c r="E56" s="93"/>
    </row>
    <row r="57" spans="1:5" ht="17.25" thickBot="1" x14ac:dyDescent="0.3">
      <c r="A57" s="299"/>
      <c r="B57" s="302"/>
      <c r="C57" s="87" t="s">
        <v>48</v>
      </c>
      <c r="D57" s="122"/>
      <c r="E57" s="123"/>
    </row>
  </sheetData>
  <mergeCells count="23">
    <mergeCell ref="A52:A57"/>
    <mergeCell ref="B52:B57"/>
    <mergeCell ref="A46:A51"/>
    <mergeCell ref="B46:B51"/>
    <mergeCell ref="B38:C38"/>
    <mergeCell ref="A39:A44"/>
    <mergeCell ref="B39:B44"/>
    <mergeCell ref="A45:B45"/>
    <mergeCell ref="C45:E45"/>
    <mergeCell ref="D9:E9"/>
    <mergeCell ref="A6:E6"/>
    <mergeCell ref="A9:B9"/>
    <mergeCell ref="C9:C10"/>
    <mergeCell ref="A32:A37"/>
    <mergeCell ref="B32:B37"/>
    <mergeCell ref="A13:A18"/>
    <mergeCell ref="B13:B18"/>
    <mergeCell ref="C19:E19"/>
    <mergeCell ref="A19:B19"/>
    <mergeCell ref="A20:A25"/>
    <mergeCell ref="B20:B25"/>
    <mergeCell ref="A26:A31"/>
    <mergeCell ref="B26:B31"/>
  </mergeCells>
  <pageMargins left="0.23622047244094491" right="0.23622047244094491" top="0.74803149606299213" bottom="0.74803149606299213" header="0.31496062992125984" footer="0.31496062992125984"/>
  <pageSetup paperSize="9" scale="9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D10" sqref="D10"/>
    </sheetView>
  </sheetViews>
  <sheetFormatPr defaultColWidth="9.140625" defaultRowHeight="17.25" x14ac:dyDescent="0.3"/>
  <cols>
    <col min="1" max="1" width="12.7109375" style="21" customWidth="1"/>
    <col min="2" max="2" width="14" style="21" customWidth="1"/>
    <col min="3" max="3" width="59.28515625" style="21" customWidth="1"/>
    <col min="4" max="4" width="16.5703125" style="21" customWidth="1"/>
    <col min="5" max="5" width="18.5703125" style="21" customWidth="1"/>
    <col min="6" max="10" width="9.140625" style="21"/>
    <col min="11" max="11" width="10.7109375" style="21" customWidth="1"/>
    <col min="12" max="12" width="12.28515625" style="21" customWidth="1"/>
    <col min="13" max="13" width="15.42578125" style="21" customWidth="1"/>
    <col min="14" max="16384" width="9.140625" style="21"/>
  </cols>
  <sheetData>
    <row r="1" spans="1:6" x14ac:dyDescent="0.3">
      <c r="D1" s="83"/>
      <c r="E1" s="313" t="s">
        <v>164</v>
      </c>
      <c r="F1" s="313"/>
    </row>
    <row r="2" spans="1:6" x14ac:dyDescent="0.3">
      <c r="A2" s="22"/>
      <c r="B2" s="22"/>
      <c r="C2" s="22"/>
      <c r="D2" s="1" t="s">
        <v>137</v>
      </c>
      <c r="E2" s="1"/>
      <c r="F2" s="1"/>
    </row>
    <row r="3" spans="1:6" x14ac:dyDescent="0.3">
      <c r="A3" s="22"/>
      <c r="B3" s="22"/>
      <c r="C3" s="22"/>
      <c r="D3" s="1" t="s">
        <v>9</v>
      </c>
      <c r="E3" s="1"/>
      <c r="F3" s="1"/>
    </row>
    <row r="4" spans="1:6" x14ac:dyDescent="0.3">
      <c r="D4" s="84"/>
      <c r="E4" s="78"/>
    </row>
    <row r="5" spans="1:6" x14ac:dyDescent="0.3">
      <c r="D5" s="84"/>
      <c r="E5" s="78"/>
    </row>
    <row r="6" spans="1:6" ht="54" customHeight="1" x14ac:dyDescent="0.3">
      <c r="A6" s="314" t="s">
        <v>171</v>
      </c>
      <c r="B6" s="314"/>
      <c r="C6" s="314"/>
      <c r="D6" s="314"/>
      <c r="E6" s="314"/>
    </row>
    <row r="7" spans="1:6" ht="18" thickBot="1" x14ac:dyDescent="0.35">
      <c r="B7" s="79"/>
      <c r="C7" s="79"/>
      <c r="D7" s="82"/>
      <c r="E7" s="1" t="s">
        <v>95</v>
      </c>
      <c r="F7" s="79"/>
    </row>
    <row r="8" spans="1:6" x14ac:dyDescent="0.3">
      <c r="A8" s="315" t="s">
        <v>62</v>
      </c>
      <c r="B8" s="316"/>
      <c r="C8" s="319" t="s">
        <v>91</v>
      </c>
      <c r="D8" s="321" t="s">
        <v>106</v>
      </c>
      <c r="E8" s="322"/>
      <c r="F8" s="79"/>
    </row>
    <row r="9" spans="1:6" s="1" customFormat="1" ht="26.25" customHeight="1" x14ac:dyDescent="0.25">
      <c r="A9" s="317"/>
      <c r="B9" s="318"/>
      <c r="C9" s="320"/>
      <c r="D9" s="323"/>
      <c r="E9" s="324"/>
    </row>
    <row r="10" spans="1:6" s="1" customFormat="1" ht="25.5" customHeight="1" x14ac:dyDescent="0.25">
      <c r="A10" s="169" t="s">
        <v>65</v>
      </c>
      <c r="B10" s="25" t="s">
        <v>66</v>
      </c>
      <c r="C10" s="320"/>
      <c r="D10" s="19" t="s">
        <v>104</v>
      </c>
      <c r="E10" s="195" t="s">
        <v>103</v>
      </c>
    </row>
    <row r="11" spans="1:6" s="1" customFormat="1" ht="14.25" x14ac:dyDescent="0.25">
      <c r="A11" s="169"/>
      <c r="B11" s="27"/>
      <c r="C11" s="71" t="s">
        <v>31</v>
      </c>
      <c r="D11" s="201">
        <f>D13</f>
        <v>-52060</v>
      </c>
      <c r="E11" s="173">
        <f>E13</f>
        <v>-52060</v>
      </c>
    </row>
    <row r="12" spans="1:6" s="1" customFormat="1" ht="13.5" x14ac:dyDescent="0.25">
      <c r="A12" s="169"/>
      <c r="B12" s="27"/>
      <c r="C12" s="30" t="s">
        <v>71</v>
      </c>
      <c r="D12" s="29"/>
      <c r="E12" s="170"/>
    </row>
    <row r="13" spans="1:6" s="1" customFormat="1" ht="14.25" x14ac:dyDescent="0.25">
      <c r="A13" s="187"/>
      <c r="B13" s="188"/>
      <c r="C13" s="31" t="s">
        <v>90</v>
      </c>
      <c r="D13" s="202">
        <f>D15+D18</f>
        <v>-52060</v>
      </c>
      <c r="E13" s="173">
        <f>E15+E18</f>
        <v>-52060</v>
      </c>
    </row>
    <row r="14" spans="1:6" s="1" customFormat="1" ht="13.5" x14ac:dyDescent="0.25">
      <c r="A14" s="169"/>
      <c r="B14" s="32"/>
      <c r="C14" s="30" t="s">
        <v>71</v>
      </c>
      <c r="D14" s="33"/>
      <c r="E14" s="171"/>
    </row>
    <row r="15" spans="1:6" s="1" customFormat="1" ht="27" x14ac:dyDescent="0.25">
      <c r="A15" s="189">
        <v>1180</v>
      </c>
      <c r="B15" s="190">
        <v>31001</v>
      </c>
      <c r="C15" s="4" t="s">
        <v>126</v>
      </c>
      <c r="D15" s="157">
        <f>D17</f>
        <v>-10860</v>
      </c>
      <c r="E15" s="173">
        <f>E17</f>
        <v>-10860</v>
      </c>
    </row>
    <row r="16" spans="1:6" s="1" customFormat="1" ht="13.5" x14ac:dyDescent="0.25">
      <c r="A16" s="169"/>
      <c r="B16" s="32"/>
      <c r="C16" s="30" t="s">
        <v>61</v>
      </c>
      <c r="D16" s="28"/>
      <c r="E16" s="174"/>
    </row>
    <row r="17" spans="1:13" s="1" customFormat="1" ht="13.5" x14ac:dyDescent="0.25">
      <c r="A17" s="169"/>
      <c r="B17" s="32"/>
      <c r="C17" s="30" t="s">
        <v>85</v>
      </c>
      <c r="D17" s="157">
        <v>-10860</v>
      </c>
      <c r="E17" s="173">
        <v>-10860</v>
      </c>
    </row>
    <row r="18" spans="1:13" s="1" customFormat="1" ht="27" x14ac:dyDescent="0.25">
      <c r="A18" s="175">
        <v>1180</v>
      </c>
      <c r="B18" s="66">
        <v>31003</v>
      </c>
      <c r="C18" s="51" t="s">
        <v>142</v>
      </c>
      <c r="D18" s="157">
        <v>-41200</v>
      </c>
      <c r="E18" s="173">
        <v>-41200</v>
      </c>
    </row>
    <row r="19" spans="1:13" s="1" customFormat="1" ht="13.5" x14ac:dyDescent="0.25">
      <c r="A19" s="175"/>
      <c r="B19" s="66"/>
      <c r="C19" s="30" t="s">
        <v>61</v>
      </c>
      <c r="D19" s="34"/>
      <c r="E19" s="171"/>
    </row>
    <row r="20" spans="1:13" s="1" customFormat="1" ht="14.25" thickBot="1" x14ac:dyDescent="0.3">
      <c r="A20" s="178"/>
      <c r="B20" s="179"/>
      <c r="C20" s="180" t="s">
        <v>85</v>
      </c>
      <c r="D20" s="203">
        <v>-41200</v>
      </c>
      <c r="E20" s="204">
        <v>-41200</v>
      </c>
    </row>
    <row r="23" spans="1:13" x14ac:dyDescent="0.3">
      <c r="K23" s="125"/>
    </row>
    <row r="26" spans="1:13" x14ac:dyDescent="0.3">
      <c r="K26" s="125"/>
      <c r="L26" s="125"/>
      <c r="M26" s="125"/>
    </row>
    <row r="27" spans="1:13" x14ac:dyDescent="0.3">
      <c r="K27" s="125"/>
      <c r="L27" s="125"/>
      <c r="M27" s="125"/>
    </row>
  </sheetData>
  <mergeCells count="5">
    <mergeCell ref="E1:F1"/>
    <mergeCell ref="A6:E6"/>
    <mergeCell ref="A8:B9"/>
    <mergeCell ref="C8:C10"/>
    <mergeCell ref="D8:E9"/>
  </mergeCells>
  <pageMargins left="0.25" right="0.2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workbookViewId="0">
      <selection activeCell="E31" sqref="E31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1.28515625" style="1" customWidth="1"/>
    <col min="6" max="6" width="62.140625" style="1" customWidth="1"/>
    <col min="7" max="7" width="14.5703125" style="1" customWidth="1"/>
    <col min="8" max="8" width="14.7109375" style="1" customWidth="1"/>
    <col min="9" max="9" width="10.7109375" style="1" bestFit="1" customWidth="1"/>
    <col min="10" max="10" width="10.140625" style="1" bestFit="1" customWidth="1"/>
    <col min="11" max="12" width="9.140625" style="1"/>
    <col min="13" max="13" width="10.85546875" style="1" bestFit="1" customWidth="1"/>
    <col min="14" max="14" width="9.7109375" style="1" bestFit="1" customWidth="1"/>
    <col min="15" max="15" width="10.140625" style="1" bestFit="1" customWidth="1"/>
    <col min="16" max="16384" width="9.140625" style="1"/>
  </cols>
  <sheetData>
    <row r="1" spans="1:8" x14ac:dyDescent="0.25">
      <c r="H1" s="1" t="s">
        <v>165</v>
      </c>
    </row>
    <row r="2" spans="1:8" x14ac:dyDescent="0.25">
      <c r="G2" s="1" t="s">
        <v>137</v>
      </c>
    </row>
    <row r="3" spans="1:8" x14ac:dyDescent="0.25">
      <c r="G3" s="1" t="s">
        <v>9</v>
      </c>
    </row>
    <row r="5" spans="1:8" ht="13.5" customHeight="1" x14ac:dyDescent="0.25"/>
    <row r="6" spans="1:8" ht="90" customHeight="1" x14ac:dyDescent="0.3">
      <c r="A6" s="274" t="s">
        <v>150</v>
      </c>
      <c r="B6" s="274"/>
      <c r="C6" s="274"/>
      <c r="D6" s="274"/>
      <c r="E6" s="274"/>
      <c r="F6" s="274"/>
      <c r="G6" s="274"/>
      <c r="H6" s="274"/>
    </row>
    <row r="8" spans="1:8" ht="14.25" thickBot="1" x14ac:dyDescent="0.3">
      <c r="G8" s="102"/>
      <c r="H8" s="102" t="s">
        <v>102</v>
      </c>
    </row>
    <row r="9" spans="1:8" s="9" customFormat="1" ht="96" customHeight="1" x14ac:dyDescent="0.25">
      <c r="A9" s="325" t="s">
        <v>32</v>
      </c>
      <c r="B9" s="326"/>
      <c r="C9" s="327"/>
      <c r="D9" s="319" t="s">
        <v>14</v>
      </c>
      <c r="E9" s="319"/>
      <c r="F9" s="319" t="s">
        <v>20</v>
      </c>
      <c r="G9" s="272" t="s">
        <v>33</v>
      </c>
      <c r="H9" s="273"/>
    </row>
    <row r="10" spans="1:8" s="9" customFormat="1" ht="40.5" x14ac:dyDescent="0.25">
      <c r="A10" s="186" t="s">
        <v>34</v>
      </c>
      <c r="B10" s="81" t="s">
        <v>35</v>
      </c>
      <c r="C10" s="81" t="s">
        <v>36</v>
      </c>
      <c r="D10" s="191" t="s">
        <v>16</v>
      </c>
      <c r="E10" s="191" t="s">
        <v>17</v>
      </c>
      <c r="F10" s="320"/>
      <c r="G10" s="191" t="s">
        <v>104</v>
      </c>
      <c r="H10" s="195" t="s">
        <v>103</v>
      </c>
    </row>
    <row r="11" spans="1:8" s="9" customFormat="1" ht="15" x14ac:dyDescent="0.25">
      <c r="A11" s="104"/>
      <c r="B11" s="14"/>
      <c r="C11" s="14"/>
      <c r="D11" s="191"/>
      <c r="E11" s="191"/>
      <c r="F11" s="80" t="s">
        <v>31</v>
      </c>
      <c r="G11" s="201">
        <f>G12+G49</f>
        <v>1173920.8</v>
      </c>
      <c r="H11" s="114">
        <f>H12+H49</f>
        <v>0</v>
      </c>
    </row>
    <row r="12" spans="1:8" s="9" customFormat="1" ht="28.5" x14ac:dyDescent="0.25">
      <c r="A12" s="333" t="s">
        <v>81</v>
      </c>
      <c r="B12" s="335"/>
      <c r="C12" s="336"/>
      <c r="D12" s="340"/>
      <c r="E12" s="341"/>
      <c r="F12" s="16" t="s">
        <v>82</v>
      </c>
      <c r="G12" s="207">
        <f>G14</f>
        <v>1173920.8</v>
      </c>
      <c r="H12" s="209">
        <f>H14</f>
        <v>2808561.9</v>
      </c>
    </row>
    <row r="13" spans="1:8" s="9" customFormat="1" ht="15" x14ac:dyDescent="0.25">
      <c r="A13" s="334"/>
      <c r="B13" s="335"/>
      <c r="C13" s="337"/>
      <c r="D13" s="340"/>
      <c r="E13" s="342"/>
      <c r="F13" s="7" t="s">
        <v>23</v>
      </c>
      <c r="G13" s="14"/>
      <c r="H13" s="107"/>
    </row>
    <row r="14" spans="1:8" s="9" customFormat="1" ht="15" x14ac:dyDescent="0.25">
      <c r="A14" s="334"/>
      <c r="B14" s="344" t="s">
        <v>83</v>
      </c>
      <c r="C14" s="338"/>
      <c r="D14" s="340"/>
      <c r="E14" s="342"/>
      <c r="F14" s="16" t="s">
        <v>84</v>
      </c>
      <c r="G14" s="207">
        <f>G16</f>
        <v>1173920.8</v>
      </c>
      <c r="H14" s="209">
        <f t="shared" ref="H14" si="0">H16</f>
        <v>2808561.9</v>
      </c>
    </row>
    <row r="15" spans="1:8" s="9" customFormat="1" ht="15" x14ac:dyDescent="0.25">
      <c r="A15" s="334"/>
      <c r="B15" s="345"/>
      <c r="C15" s="339"/>
      <c r="D15" s="340"/>
      <c r="E15" s="342"/>
      <c r="F15" s="7" t="s">
        <v>23</v>
      </c>
      <c r="G15" s="14"/>
      <c r="H15" s="107"/>
    </row>
    <row r="16" spans="1:8" s="9" customFormat="1" ht="21.6" customHeight="1" x14ac:dyDescent="0.25">
      <c r="A16" s="334"/>
      <c r="B16" s="345"/>
      <c r="C16" s="344" t="s">
        <v>58</v>
      </c>
      <c r="D16" s="340"/>
      <c r="E16" s="342"/>
      <c r="F16" s="16" t="s">
        <v>84</v>
      </c>
      <c r="G16" s="207">
        <f t="shared" ref="G16:H16" si="1">G19</f>
        <v>1173920.8</v>
      </c>
      <c r="H16" s="209">
        <f t="shared" si="1"/>
        <v>2808561.9</v>
      </c>
    </row>
    <row r="17" spans="1:15" s="9" customFormat="1" ht="15" x14ac:dyDescent="0.25">
      <c r="A17" s="334"/>
      <c r="B17" s="345"/>
      <c r="C17" s="345"/>
      <c r="D17" s="340"/>
      <c r="E17" s="343"/>
      <c r="F17" s="7" t="s">
        <v>23</v>
      </c>
      <c r="G17" s="14"/>
      <c r="H17" s="107"/>
    </row>
    <row r="18" spans="1:15" s="9" customFormat="1" ht="21.6" customHeight="1" x14ac:dyDescent="0.25">
      <c r="A18" s="334"/>
      <c r="B18" s="345"/>
      <c r="C18" s="345"/>
      <c r="D18" s="192"/>
      <c r="E18" s="193"/>
      <c r="F18" s="15" t="s">
        <v>85</v>
      </c>
      <c r="G18" s="229">
        <f>G19</f>
        <v>1173920.8</v>
      </c>
      <c r="H18" s="230">
        <f>H19</f>
        <v>2808561.9</v>
      </c>
    </row>
    <row r="19" spans="1:15" ht="15" customHeight="1" x14ac:dyDescent="0.25">
      <c r="A19" s="334"/>
      <c r="B19" s="345"/>
      <c r="C19" s="345"/>
      <c r="D19" s="351">
        <v>1180</v>
      </c>
      <c r="E19" s="109"/>
      <c r="F19" s="12" t="s">
        <v>75</v>
      </c>
      <c r="G19" s="223">
        <f>G21+G40+G31</f>
        <v>1173920.8</v>
      </c>
      <c r="H19" s="224">
        <f>H21+H40+H31</f>
        <v>2808561.9</v>
      </c>
    </row>
    <row r="20" spans="1:15" x14ac:dyDescent="0.25">
      <c r="A20" s="334"/>
      <c r="B20" s="345"/>
      <c r="C20" s="345"/>
      <c r="D20" s="352"/>
      <c r="E20" s="110"/>
      <c r="F20" s="7" t="s">
        <v>23</v>
      </c>
      <c r="G20" s="18"/>
      <c r="H20" s="108"/>
    </row>
    <row r="21" spans="1:15" ht="17.45" customHeight="1" x14ac:dyDescent="0.25">
      <c r="A21" s="334"/>
      <c r="B21" s="345"/>
      <c r="C21" s="345"/>
      <c r="D21" s="352"/>
      <c r="E21" s="263">
        <v>11001</v>
      </c>
      <c r="F21" s="36" t="s">
        <v>100</v>
      </c>
      <c r="G21" s="227">
        <f>G23</f>
        <v>1225980.8</v>
      </c>
      <c r="H21" s="228">
        <f>H23</f>
        <v>2860621.9</v>
      </c>
    </row>
    <row r="22" spans="1:15" x14ac:dyDescent="0.25">
      <c r="A22" s="334"/>
      <c r="B22" s="345"/>
      <c r="C22" s="345"/>
      <c r="D22" s="352"/>
      <c r="E22" s="110"/>
      <c r="F22" s="7" t="s">
        <v>25</v>
      </c>
      <c r="G22" s="18"/>
      <c r="H22" s="108"/>
    </row>
    <row r="23" spans="1:15" ht="19.899999999999999" customHeight="1" x14ac:dyDescent="0.25">
      <c r="A23" s="334"/>
      <c r="B23" s="345"/>
      <c r="C23" s="345"/>
      <c r="D23" s="352"/>
      <c r="E23" s="110"/>
      <c r="F23" s="39" t="s">
        <v>85</v>
      </c>
      <c r="G23" s="227">
        <f t="shared" ref="G23" si="2">G25</f>
        <v>1225980.8</v>
      </c>
      <c r="H23" s="228">
        <f>H25</f>
        <v>2860621.9</v>
      </c>
    </row>
    <row r="24" spans="1:15" ht="27" x14ac:dyDescent="0.25">
      <c r="A24" s="334"/>
      <c r="B24" s="345"/>
      <c r="C24" s="345"/>
      <c r="D24" s="352"/>
      <c r="E24" s="110"/>
      <c r="F24" s="7" t="s">
        <v>27</v>
      </c>
      <c r="G24" s="10"/>
      <c r="H24" s="86"/>
    </row>
    <row r="25" spans="1:15" ht="16.899999999999999" customHeight="1" x14ac:dyDescent="0.25">
      <c r="A25" s="334"/>
      <c r="B25" s="345"/>
      <c r="C25" s="345"/>
      <c r="D25" s="352"/>
      <c r="E25" s="110"/>
      <c r="F25" s="7" t="s">
        <v>28</v>
      </c>
      <c r="G25" s="227">
        <f t="shared" ref="G25:G26" si="3">G26</f>
        <v>1225980.8</v>
      </c>
      <c r="H25" s="228">
        <f>H26</f>
        <v>2860621.9</v>
      </c>
    </row>
    <row r="26" spans="1:15" ht="24.6" customHeight="1" x14ac:dyDescent="0.25">
      <c r="A26" s="334"/>
      <c r="B26" s="345"/>
      <c r="C26" s="345"/>
      <c r="D26" s="352"/>
      <c r="E26" s="110"/>
      <c r="F26" s="7" t="s">
        <v>29</v>
      </c>
      <c r="G26" s="227">
        <f t="shared" si="3"/>
        <v>1225980.8</v>
      </c>
      <c r="H26" s="228">
        <f>H27</f>
        <v>2860621.9</v>
      </c>
    </row>
    <row r="27" spans="1:15" ht="22.15" customHeight="1" x14ac:dyDescent="0.25">
      <c r="A27" s="334"/>
      <c r="B27" s="345"/>
      <c r="C27" s="345"/>
      <c r="D27" s="352"/>
      <c r="E27" s="110"/>
      <c r="F27" s="7" t="s">
        <v>132</v>
      </c>
      <c r="G27" s="227">
        <f>G28</f>
        <v>1225980.8</v>
      </c>
      <c r="H27" s="228">
        <f>H28</f>
        <v>2860621.9</v>
      </c>
    </row>
    <row r="28" spans="1:15" ht="22.15" customHeight="1" x14ac:dyDescent="0.25">
      <c r="A28" s="334"/>
      <c r="B28" s="345"/>
      <c r="C28" s="345"/>
      <c r="D28" s="352"/>
      <c r="E28" s="110"/>
      <c r="F28" s="7" t="s">
        <v>133</v>
      </c>
      <c r="G28" s="227">
        <f>G29+G30</f>
        <v>1225980.8</v>
      </c>
      <c r="H28" s="228">
        <f>H29+H30</f>
        <v>2860621.9</v>
      </c>
      <c r="O28" s="112"/>
    </row>
    <row r="29" spans="1:15" ht="22.15" customHeight="1" x14ac:dyDescent="0.25">
      <c r="A29" s="334"/>
      <c r="B29" s="345"/>
      <c r="C29" s="345"/>
      <c r="D29" s="352"/>
      <c r="E29" s="110"/>
      <c r="F29" s="7" t="s">
        <v>135</v>
      </c>
      <c r="G29" s="208">
        <v>1434105.8</v>
      </c>
      <c r="H29" s="212">
        <v>3346246.9</v>
      </c>
      <c r="M29" s="111"/>
      <c r="O29" s="113"/>
    </row>
    <row r="30" spans="1:15" ht="22.15" customHeight="1" x14ac:dyDescent="0.25">
      <c r="A30" s="334"/>
      <c r="B30" s="345"/>
      <c r="C30" s="345"/>
      <c r="D30" s="352"/>
      <c r="E30" s="110"/>
      <c r="F30" s="7" t="s">
        <v>134</v>
      </c>
      <c r="G30" s="208">
        <v>-208125</v>
      </c>
      <c r="H30" s="212">
        <v>-485625</v>
      </c>
      <c r="I30" s="257"/>
      <c r="J30" s="257"/>
    </row>
    <row r="31" spans="1:15" x14ac:dyDescent="0.25">
      <c r="A31" s="328"/>
      <c r="B31" s="289"/>
      <c r="C31" s="285"/>
      <c r="D31" s="353"/>
      <c r="E31" s="154">
        <v>31001</v>
      </c>
      <c r="F31" s="51" t="s">
        <v>123</v>
      </c>
      <c r="G31" s="68">
        <f t="shared" ref="G31:H31" si="4">G33</f>
        <v>-10860</v>
      </c>
      <c r="H31" s="226">
        <f t="shared" si="4"/>
        <v>-10860</v>
      </c>
      <c r="I31" s="257"/>
      <c r="J31" s="257"/>
    </row>
    <row r="32" spans="1:15" x14ac:dyDescent="0.25">
      <c r="A32" s="329"/>
      <c r="B32" s="331"/>
      <c r="C32" s="286"/>
      <c r="D32" s="354"/>
      <c r="E32" s="52"/>
      <c r="F32" s="7" t="s">
        <v>25</v>
      </c>
      <c r="G32" s="69"/>
      <c r="H32" s="115"/>
    </row>
    <row r="33" spans="1:14" x14ac:dyDescent="0.25">
      <c r="A33" s="329"/>
      <c r="B33" s="331"/>
      <c r="C33" s="286"/>
      <c r="D33" s="354"/>
      <c r="E33" s="52"/>
      <c r="F33" s="39" t="s">
        <v>85</v>
      </c>
      <c r="G33" s="68">
        <f t="shared" ref="G33:H33" si="5">G35</f>
        <v>-10860</v>
      </c>
      <c r="H33" s="226">
        <f t="shared" si="5"/>
        <v>-10860</v>
      </c>
    </row>
    <row r="34" spans="1:14" ht="27" x14ac:dyDescent="0.25">
      <c r="A34" s="329"/>
      <c r="B34" s="331"/>
      <c r="C34" s="286"/>
      <c r="D34" s="354"/>
      <c r="E34" s="52"/>
      <c r="F34" s="7" t="s">
        <v>27</v>
      </c>
      <c r="G34" s="69"/>
      <c r="H34" s="115"/>
      <c r="N34" s="111"/>
    </row>
    <row r="35" spans="1:14" x14ac:dyDescent="0.25">
      <c r="A35" s="329"/>
      <c r="B35" s="331"/>
      <c r="C35" s="286"/>
      <c r="D35" s="354"/>
      <c r="E35" s="52"/>
      <c r="F35" s="7" t="s">
        <v>28</v>
      </c>
      <c r="G35" s="68">
        <f t="shared" ref="G35:H38" si="6">G36</f>
        <v>-10860</v>
      </c>
      <c r="H35" s="226">
        <f t="shared" si="6"/>
        <v>-10860</v>
      </c>
    </row>
    <row r="36" spans="1:14" x14ac:dyDescent="0.25">
      <c r="A36" s="329"/>
      <c r="B36" s="331"/>
      <c r="C36" s="286"/>
      <c r="D36" s="354"/>
      <c r="E36" s="52"/>
      <c r="F36" s="7" t="s">
        <v>88</v>
      </c>
      <c r="G36" s="68">
        <f t="shared" si="6"/>
        <v>-10860</v>
      </c>
      <c r="H36" s="226">
        <f t="shared" si="6"/>
        <v>-10860</v>
      </c>
    </row>
    <row r="37" spans="1:14" x14ac:dyDescent="0.25">
      <c r="A37" s="329"/>
      <c r="B37" s="331"/>
      <c r="C37" s="286"/>
      <c r="D37" s="354"/>
      <c r="E37" s="52"/>
      <c r="F37" s="7" t="s">
        <v>89</v>
      </c>
      <c r="G37" s="68">
        <f t="shared" si="6"/>
        <v>-10860</v>
      </c>
      <c r="H37" s="226">
        <f t="shared" si="6"/>
        <v>-10860</v>
      </c>
    </row>
    <row r="38" spans="1:14" x14ac:dyDescent="0.25">
      <c r="A38" s="329"/>
      <c r="B38" s="331"/>
      <c r="C38" s="286"/>
      <c r="D38" s="354"/>
      <c r="E38" s="52"/>
      <c r="F38" s="7" t="s">
        <v>124</v>
      </c>
      <c r="G38" s="68">
        <f t="shared" si="6"/>
        <v>-10860</v>
      </c>
      <c r="H38" s="226">
        <f t="shared" si="6"/>
        <v>-10860</v>
      </c>
    </row>
    <row r="39" spans="1:14" x14ac:dyDescent="0.25">
      <c r="A39" s="330"/>
      <c r="B39" s="332"/>
      <c r="C39" s="287"/>
      <c r="D39" s="355"/>
      <c r="E39" s="155"/>
      <c r="F39" s="7" t="s">
        <v>125</v>
      </c>
      <c r="G39" s="208">
        <v>-10860</v>
      </c>
      <c r="H39" s="212">
        <v>-10860</v>
      </c>
    </row>
    <row r="40" spans="1:14" ht="27" x14ac:dyDescent="0.25">
      <c r="A40" s="328"/>
      <c r="B40" s="289"/>
      <c r="C40" s="285"/>
      <c r="D40" s="353"/>
      <c r="E40" s="264">
        <v>31003</v>
      </c>
      <c r="F40" s="51" t="s">
        <v>142</v>
      </c>
      <c r="G40" s="68">
        <f t="shared" ref="G40:H40" si="7">G42</f>
        <v>-41200</v>
      </c>
      <c r="H40" s="226">
        <f t="shared" si="7"/>
        <v>-41200</v>
      </c>
      <c r="N40" s="111"/>
    </row>
    <row r="41" spans="1:14" x14ac:dyDescent="0.25">
      <c r="A41" s="329"/>
      <c r="B41" s="331"/>
      <c r="C41" s="286"/>
      <c r="D41" s="354"/>
      <c r="E41" s="52"/>
      <c r="F41" s="7" t="s">
        <v>25</v>
      </c>
      <c r="G41" s="70"/>
      <c r="H41" s="86"/>
    </row>
    <row r="42" spans="1:14" x14ac:dyDescent="0.25">
      <c r="A42" s="329"/>
      <c r="B42" s="331"/>
      <c r="C42" s="286"/>
      <c r="D42" s="354"/>
      <c r="E42" s="52"/>
      <c r="F42" s="39" t="s">
        <v>85</v>
      </c>
      <c r="G42" s="68">
        <f t="shared" ref="G42:H42" si="8">G44</f>
        <v>-41200</v>
      </c>
      <c r="H42" s="226">
        <f t="shared" si="8"/>
        <v>-41200</v>
      </c>
    </row>
    <row r="43" spans="1:14" ht="27" x14ac:dyDescent="0.25">
      <c r="A43" s="329"/>
      <c r="B43" s="331"/>
      <c r="C43" s="286"/>
      <c r="D43" s="354"/>
      <c r="E43" s="52"/>
      <c r="F43" s="7" t="s">
        <v>27</v>
      </c>
      <c r="G43" s="67"/>
      <c r="H43" s="86"/>
    </row>
    <row r="44" spans="1:14" x14ac:dyDescent="0.25">
      <c r="A44" s="329"/>
      <c r="B44" s="331"/>
      <c r="C44" s="286"/>
      <c r="D44" s="354"/>
      <c r="E44" s="52"/>
      <c r="F44" s="7" t="s">
        <v>28</v>
      </c>
      <c r="G44" s="68">
        <f t="shared" ref="G44:H47" si="9">G45</f>
        <v>-41200</v>
      </c>
      <c r="H44" s="226">
        <f t="shared" si="9"/>
        <v>-41200</v>
      </c>
    </row>
    <row r="45" spans="1:14" x14ac:dyDescent="0.25">
      <c r="A45" s="329"/>
      <c r="B45" s="331"/>
      <c r="C45" s="286"/>
      <c r="D45" s="354"/>
      <c r="E45" s="52"/>
      <c r="F45" s="7" t="s">
        <v>88</v>
      </c>
      <c r="G45" s="68">
        <f t="shared" si="9"/>
        <v>-41200</v>
      </c>
      <c r="H45" s="226">
        <f t="shared" si="9"/>
        <v>-41200</v>
      </c>
    </row>
    <row r="46" spans="1:14" x14ac:dyDescent="0.25">
      <c r="A46" s="329"/>
      <c r="B46" s="331"/>
      <c r="C46" s="286"/>
      <c r="D46" s="354"/>
      <c r="E46" s="52"/>
      <c r="F46" s="7" t="s">
        <v>89</v>
      </c>
      <c r="G46" s="68">
        <f t="shared" si="9"/>
        <v>-41200</v>
      </c>
      <c r="H46" s="226">
        <f t="shared" si="9"/>
        <v>-41200</v>
      </c>
    </row>
    <row r="47" spans="1:14" x14ac:dyDescent="0.25">
      <c r="A47" s="329"/>
      <c r="B47" s="331"/>
      <c r="C47" s="286"/>
      <c r="D47" s="354"/>
      <c r="E47" s="52"/>
      <c r="F47" s="7" t="s">
        <v>124</v>
      </c>
      <c r="G47" s="68">
        <f t="shared" si="9"/>
        <v>-41200</v>
      </c>
      <c r="H47" s="226">
        <f t="shared" si="9"/>
        <v>-41200</v>
      </c>
    </row>
    <row r="48" spans="1:14" x14ac:dyDescent="0.25">
      <c r="A48" s="330"/>
      <c r="B48" s="332"/>
      <c r="C48" s="287"/>
      <c r="D48" s="355"/>
      <c r="E48" s="155"/>
      <c r="F48" s="7" t="s">
        <v>136</v>
      </c>
      <c r="G48" s="208">
        <v>-41200</v>
      </c>
      <c r="H48" s="212">
        <v>-41200</v>
      </c>
    </row>
    <row r="49" spans="1:15" ht="28.5" x14ac:dyDescent="0.25">
      <c r="A49" s="106" t="s">
        <v>37</v>
      </c>
      <c r="B49" s="346"/>
      <c r="C49" s="337"/>
      <c r="D49" s="347"/>
      <c r="E49" s="350"/>
      <c r="F49" s="156" t="s">
        <v>38</v>
      </c>
      <c r="G49" s="225">
        <f>+G51</f>
        <v>0</v>
      </c>
      <c r="H49" s="225">
        <f>+H51</f>
        <v>-2808561.9</v>
      </c>
      <c r="M49" s="111"/>
      <c r="N49" s="111"/>
      <c r="O49" s="111"/>
    </row>
    <row r="50" spans="1:15" ht="15" x14ac:dyDescent="0.25">
      <c r="A50" s="106"/>
      <c r="B50" s="335"/>
      <c r="C50" s="337"/>
      <c r="D50" s="348"/>
      <c r="E50" s="350"/>
      <c r="F50" s="58" t="s">
        <v>23</v>
      </c>
      <c r="G50" s="14"/>
      <c r="H50" s="107"/>
    </row>
    <row r="51" spans="1:15" ht="14.25" x14ac:dyDescent="0.25">
      <c r="A51" s="106"/>
      <c r="B51" s="37" t="s">
        <v>39</v>
      </c>
      <c r="C51" s="338"/>
      <c r="D51" s="348"/>
      <c r="E51" s="350"/>
      <c r="F51" s="57" t="s">
        <v>40</v>
      </c>
      <c r="G51" s="223">
        <f>+G53</f>
        <v>0</v>
      </c>
      <c r="H51" s="224">
        <f>+H53</f>
        <v>-2808561.9</v>
      </c>
    </row>
    <row r="52" spans="1:15" ht="15" x14ac:dyDescent="0.25">
      <c r="A52" s="106"/>
      <c r="B52" s="38"/>
      <c r="C52" s="339"/>
      <c r="D52" s="348"/>
      <c r="E52" s="350"/>
      <c r="F52" s="58" t="s">
        <v>23</v>
      </c>
      <c r="G52" s="14"/>
      <c r="H52" s="107"/>
    </row>
    <row r="53" spans="1:15" ht="14.25" x14ac:dyDescent="0.25">
      <c r="A53" s="106"/>
      <c r="B53" s="38"/>
      <c r="C53" s="56" t="s">
        <v>39</v>
      </c>
      <c r="D53" s="348"/>
      <c r="E53" s="350"/>
      <c r="F53" s="55" t="s">
        <v>22</v>
      </c>
      <c r="G53" s="223">
        <f>+G55</f>
        <v>0</v>
      </c>
      <c r="H53" s="224">
        <f>+H55</f>
        <v>-2808561.9</v>
      </c>
    </row>
    <row r="54" spans="1:15" ht="15" x14ac:dyDescent="0.25">
      <c r="A54" s="106"/>
      <c r="B54" s="38"/>
      <c r="C54" s="54"/>
      <c r="D54" s="349"/>
      <c r="E54" s="350"/>
      <c r="F54" s="58" t="s">
        <v>23</v>
      </c>
      <c r="G54" s="14"/>
      <c r="H54" s="107"/>
    </row>
    <row r="55" spans="1:15" ht="15" x14ac:dyDescent="0.25">
      <c r="A55" s="106"/>
      <c r="B55" s="38"/>
      <c r="C55" s="54"/>
      <c r="D55" s="194"/>
      <c r="E55" s="47"/>
      <c r="F55" s="55" t="s">
        <v>79</v>
      </c>
      <c r="G55" s="223">
        <f>+G56</f>
        <v>0</v>
      </c>
      <c r="H55" s="224">
        <f>+H56</f>
        <v>-2808561.9</v>
      </c>
    </row>
    <row r="56" spans="1:15" ht="16.5" x14ac:dyDescent="0.25">
      <c r="A56" s="106"/>
      <c r="B56" s="38"/>
      <c r="C56" s="38"/>
      <c r="D56" s="262">
        <v>1139</v>
      </c>
      <c r="E56" s="65"/>
      <c r="F56" s="7" t="s">
        <v>22</v>
      </c>
      <c r="G56" s="223">
        <f>G57+G65</f>
        <v>0</v>
      </c>
      <c r="H56" s="224">
        <f>H57+H65</f>
        <v>-2808561.9</v>
      </c>
    </row>
    <row r="57" spans="1:15" ht="15" x14ac:dyDescent="0.25">
      <c r="A57" s="106"/>
      <c r="B57" s="38"/>
      <c r="C57" s="38"/>
      <c r="D57" s="63"/>
      <c r="E57" s="64">
        <v>11001</v>
      </c>
      <c r="F57" s="7" t="s">
        <v>22</v>
      </c>
      <c r="G57" s="223">
        <f t="shared" ref="G57:H57" si="10">G59</f>
        <v>1184780.8</v>
      </c>
      <c r="H57" s="224">
        <f t="shared" si="10"/>
        <v>10860</v>
      </c>
    </row>
    <row r="58" spans="1:15" ht="15" x14ac:dyDescent="0.25">
      <c r="A58" s="106"/>
      <c r="B58" s="38"/>
      <c r="C58" s="38"/>
      <c r="D58" s="63"/>
      <c r="E58" s="45"/>
      <c r="F58" s="7" t="s">
        <v>25</v>
      </c>
      <c r="G58" s="14"/>
      <c r="H58" s="107"/>
    </row>
    <row r="59" spans="1:15" ht="15" x14ac:dyDescent="0.25">
      <c r="A59" s="106"/>
      <c r="B59" s="38"/>
      <c r="C59" s="38"/>
      <c r="D59" s="63"/>
      <c r="E59" s="45"/>
      <c r="F59" s="8" t="s">
        <v>26</v>
      </c>
      <c r="G59" s="223">
        <f t="shared" ref="G59:H59" si="11">G61</f>
        <v>1184780.8</v>
      </c>
      <c r="H59" s="224">
        <f t="shared" si="11"/>
        <v>10860</v>
      </c>
    </row>
    <row r="60" spans="1:15" ht="27" x14ac:dyDescent="0.25">
      <c r="A60" s="106"/>
      <c r="B60" s="38"/>
      <c r="C60" s="38"/>
      <c r="D60" s="63"/>
      <c r="E60" s="45"/>
      <c r="F60" s="7" t="s">
        <v>27</v>
      </c>
      <c r="G60" s="14"/>
      <c r="H60" s="107"/>
    </row>
    <row r="61" spans="1:15" ht="15" x14ac:dyDescent="0.25">
      <c r="A61" s="106"/>
      <c r="B61" s="38"/>
      <c r="C61" s="38"/>
      <c r="D61" s="63"/>
      <c r="E61" s="45"/>
      <c r="F61" s="7" t="s">
        <v>28</v>
      </c>
      <c r="G61" s="223">
        <f t="shared" ref="G61:H63" si="12">G62</f>
        <v>1184780.8</v>
      </c>
      <c r="H61" s="224">
        <f t="shared" si="12"/>
        <v>10860</v>
      </c>
    </row>
    <row r="62" spans="1:15" ht="15" x14ac:dyDescent="0.25">
      <c r="A62" s="106"/>
      <c r="B62" s="38"/>
      <c r="C62" s="38"/>
      <c r="D62" s="63"/>
      <c r="E62" s="45"/>
      <c r="F62" s="7" t="s">
        <v>29</v>
      </c>
      <c r="G62" s="223">
        <f t="shared" si="12"/>
        <v>1184780.8</v>
      </c>
      <c r="H62" s="224">
        <f t="shared" si="12"/>
        <v>10860</v>
      </c>
    </row>
    <row r="63" spans="1:15" ht="15" x14ac:dyDescent="0.25">
      <c r="A63" s="106"/>
      <c r="B63" s="38"/>
      <c r="C63" s="38"/>
      <c r="D63" s="63"/>
      <c r="E63" s="45"/>
      <c r="F63" s="7" t="s">
        <v>80</v>
      </c>
      <c r="G63" s="223">
        <f t="shared" si="12"/>
        <v>1184780.8</v>
      </c>
      <c r="H63" s="224">
        <f t="shared" si="12"/>
        <v>10860</v>
      </c>
    </row>
    <row r="64" spans="1:15" ht="15.75" thickBot="1" x14ac:dyDescent="0.3">
      <c r="A64" s="116"/>
      <c r="B64" s="117"/>
      <c r="C64" s="117"/>
      <c r="D64" s="118"/>
      <c r="E64" s="119"/>
      <c r="F64" s="87" t="s">
        <v>30</v>
      </c>
      <c r="G64" s="221">
        <f>10860+1173920.8</f>
        <v>1184780.8</v>
      </c>
      <c r="H64" s="222">
        <v>10860</v>
      </c>
    </row>
    <row r="65" spans="1:8" ht="15" x14ac:dyDescent="0.25">
      <c r="A65" s="106"/>
      <c r="B65" s="38"/>
      <c r="C65" s="38"/>
      <c r="D65" s="63"/>
      <c r="E65" s="64">
        <v>11001</v>
      </c>
      <c r="F65" s="7" t="s">
        <v>22</v>
      </c>
      <c r="G65" s="223">
        <f>G67</f>
        <v>-1184780.8</v>
      </c>
      <c r="H65" s="224">
        <f t="shared" ref="H65" si="13">H67</f>
        <v>-2819421.9</v>
      </c>
    </row>
    <row r="66" spans="1:8" ht="15" x14ac:dyDescent="0.25">
      <c r="A66" s="106"/>
      <c r="B66" s="38"/>
      <c r="C66" s="38"/>
      <c r="D66" s="63"/>
      <c r="E66" s="45"/>
      <c r="F66" s="7" t="s">
        <v>25</v>
      </c>
      <c r="G66" s="14"/>
      <c r="H66" s="107"/>
    </row>
    <row r="67" spans="1:8" ht="15" x14ac:dyDescent="0.25">
      <c r="A67" s="106"/>
      <c r="B67" s="38"/>
      <c r="C67" s="38"/>
      <c r="D67" s="63"/>
      <c r="E67" s="45"/>
      <c r="F67" s="8" t="s">
        <v>26</v>
      </c>
      <c r="G67" s="223">
        <f t="shared" ref="G67:H67" si="14">G69</f>
        <v>-1184780.8</v>
      </c>
      <c r="H67" s="224">
        <f t="shared" si="14"/>
        <v>-2819421.9</v>
      </c>
    </row>
    <row r="68" spans="1:8" ht="27" x14ac:dyDescent="0.25">
      <c r="A68" s="106"/>
      <c r="B68" s="38"/>
      <c r="C68" s="38"/>
      <c r="D68" s="63"/>
      <c r="E68" s="45"/>
      <c r="F68" s="7" t="s">
        <v>27</v>
      </c>
      <c r="G68" s="14"/>
      <c r="H68" s="107"/>
    </row>
    <row r="69" spans="1:8" ht="15" x14ac:dyDescent="0.25">
      <c r="A69" s="106"/>
      <c r="B69" s="38"/>
      <c r="C69" s="38"/>
      <c r="D69" s="63"/>
      <c r="E69" s="45"/>
      <c r="F69" s="7" t="s">
        <v>28</v>
      </c>
      <c r="G69" s="223">
        <f t="shared" ref="G69:H71" si="15">G70</f>
        <v>-1184780.8</v>
      </c>
      <c r="H69" s="224">
        <f t="shared" si="15"/>
        <v>-2819421.9</v>
      </c>
    </row>
    <row r="70" spans="1:8" ht="15" x14ac:dyDescent="0.25">
      <c r="A70" s="106"/>
      <c r="B70" s="38"/>
      <c r="C70" s="38"/>
      <c r="D70" s="63"/>
      <c r="E70" s="45"/>
      <c r="F70" s="7" t="s">
        <v>29</v>
      </c>
      <c r="G70" s="223">
        <f t="shared" si="15"/>
        <v>-1184780.8</v>
      </c>
      <c r="H70" s="224">
        <f t="shared" si="15"/>
        <v>-2819421.9</v>
      </c>
    </row>
    <row r="71" spans="1:8" ht="15" x14ac:dyDescent="0.25">
      <c r="A71" s="106"/>
      <c r="B71" s="38"/>
      <c r="C71" s="38"/>
      <c r="D71" s="63"/>
      <c r="E71" s="45"/>
      <c r="F71" s="7" t="s">
        <v>80</v>
      </c>
      <c r="G71" s="223">
        <f t="shared" si="15"/>
        <v>-1184780.8</v>
      </c>
      <c r="H71" s="224">
        <f t="shared" si="15"/>
        <v>-2819421.9</v>
      </c>
    </row>
    <row r="72" spans="1:8" ht="15.75" thickBot="1" x14ac:dyDescent="0.3">
      <c r="A72" s="116"/>
      <c r="B72" s="117"/>
      <c r="C72" s="117"/>
      <c r="D72" s="118"/>
      <c r="E72" s="119"/>
      <c r="F72" s="87" t="s">
        <v>30</v>
      </c>
      <c r="G72" s="221">
        <v>-1184780.8</v>
      </c>
      <c r="H72" s="222">
        <v>-2819421.9</v>
      </c>
    </row>
  </sheetData>
  <mergeCells count="25">
    <mergeCell ref="C12:C15"/>
    <mergeCell ref="D12:D17"/>
    <mergeCell ref="E12:E17"/>
    <mergeCell ref="B14:B30"/>
    <mergeCell ref="B49:B50"/>
    <mergeCell ref="C49:C52"/>
    <mergeCell ref="D49:D54"/>
    <mergeCell ref="E49:E54"/>
    <mergeCell ref="C16:C30"/>
    <mergeCell ref="D19:D30"/>
    <mergeCell ref="C40:C48"/>
    <mergeCell ref="B40:B48"/>
    <mergeCell ref="C31:C39"/>
    <mergeCell ref="D31:D39"/>
    <mergeCell ref="D40:D48"/>
    <mergeCell ref="A31:A39"/>
    <mergeCell ref="B31:B39"/>
    <mergeCell ref="A40:A48"/>
    <mergeCell ref="A12:A30"/>
    <mergeCell ref="B12:B13"/>
    <mergeCell ref="A6:H6"/>
    <mergeCell ref="A9:C9"/>
    <mergeCell ref="D9:E9"/>
    <mergeCell ref="F9:F10"/>
    <mergeCell ref="G9:H9"/>
  </mergeCells>
  <pageMargins left="0.2" right="0.2" top="0.2" bottom="0.2" header="0.2" footer="0.2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7"/>
  <sheetViews>
    <sheetView workbookViewId="0">
      <selection activeCell="E20" sqref="E20"/>
    </sheetView>
  </sheetViews>
  <sheetFormatPr defaultColWidth="9.140625" defaultRowHeight="17.25" x14ac:dyDescent="0.3"/>
  <cols>
    <col min="1" max="1" width="12.7109375" style="21" customWidth="1"/>
    <col min="2" max="2" width="14" style="21" customWidth="1"/>
    <col min="3" max="3" width="42.42578125" style="21" customWidth="1"/>
    <col min="4" max="4" width="14.7109375" style="21" customWidth="1"/>
    <col min="5" max="5" width="16.7109375" style="21" customWidth="1"/>
    <col min="6" max="6" width="16.5703125" style="21" customWidth="1"/>
    <col min="7" max="7" width="18.5703125" style="21" customWidth="1"/>
    <col min="8" max="8" width="16.140625" style="21" customWidth="1"/>
    <col min="9" max="16384" width="9.140625" style="21"/>
  </cols>
  <sheetData>
    <row r="1" spans="1:44" x14ac:dyDescent="0.3">
      <c r="D1" s="24"/>
      <c r="E1" s="24"/>
      <c r="F1" s="362" t="s">
        <v>166</v>
      </c>
      <c r="G1" s="362"/>
      <c r="H1" s="362"/>
      <c r="I1" s="59"/>
    </row>
    <row r="2" spans="1:44" s="22" customFormat="1" ht="16.5" x14ac:dyDescent="0.3">
      <c r="D2" s="362" t="s">
        <v>137</v>
      </c>
      <c r="E2" s="362"/>
      <c r="F2" s="362"/>
      <c r="G2" s="362"/>
      <c r="H2" s="362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</row>
    <row r="3" spans="1:44" s="22" customFormat="1" ht="16.5" x14ac:dyDescent="0.3">
      <c r="D3" s="362" t="s">
        <v>59</v>
      </c>
      <c r="E3" s="362"/>
      <c r="F3" s="362"/>
      <c r="G3" s="362"/>
      <c r="H3" s="362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</row>
    <row r="4" spans="1:44" x14ac:dyDescent="0.3">
      <c r="D4" s="363"/>
      <c r="E4" s="363"/>
      <c r="F4" s="363"/>
      <c r="G4" s="59"/>
      <c r="H4" s="59"/>
      <c r="I4" s="59"/>
    </row>
    <row r="5" spans="1:44" x14ac:dyDescent="0.3">
      <c r="D5" s="363"/>
      <c r="E5" s="363"/>
      <c r="F5" s="363"/>
      <c r="G5" s="59"/>
      <c r="H5" s="59"/>
      <c r="I5" s="59"/>
    </row>
    <row r="6" spans="1:44" ht="48.75" customHeight="1" x14ac:dyDescent="0.3">
      <c r="A6" s="361" t="s">
        <v>138</v>
      </c>
      <c r="B6" s="361"/>
      <c r="C6" s="361"/>
      <c r="D6" s="361"/>
      <c r="E6" s="361"/>
      <c r="F6" s="361"/>
      <c r="G6" s="361"/>
      <c r="H6" s="361"/>
      <c r="I6" s="60"/>
    </row>
    <row r="7" spans="1:44" ht="20.45" customHeight="1" thickBot="1" x14ac:dyDescent="0.35">
      <c r="B7" s="60"/>
      <c r="C7" s="60"/>
      <c r="D7" s="60"/>
      <c r="E7" s="60"/>
      <c r="F7" s="60"/>
      <c r="G7" s="358" t="s">
        <v>95</v>
      </c>
      <c r="H7" s="358"/>
      <c r="I7" s="60"/>
    </row>
    <row r="8" spans="1:44" ht="36.75" customHeight="1" x14ac:dyDescent="0.3">
      <c r="A8" s="315" t="s">
        <v>62</v>
      </c>
      <c r="B8" s="316"/>
      <c r="C8" s="319" t="s">
        <v>63</v>
      </c>
      <c r="D8" s="319" t="s">
        <v>64</v>
      </c>
      <c r="E8" s="272" t="s">
        <v>106</v>
      </c>
      <c r="F8" s="359"/>
      <c r="G8" s="359"/>
      <c r="H8" s="273"/>
      <c r="I8" s="60"/>
    </row>
    <row r="9" spans="1:44" s="1" customFormat="1" ht="13.5" x14ac:dyDescent="0.25">
      <c r="A9" s="317"/>
      <c r="B9" s="318"/>
      <c r="C9" s="320"/>
      <c r="D9" s="320"/>
      <c r="E9" s="320" t="s">
        <v>60</v>
      </c>
      <c r="F9" s="320"/>
      <c r="G9" s="320"/>
      <c r="H9" s="360"/>
    </row>
    <row r="10" spans="1:44" s="1" customFormat="1" ht="63" customHeight="1" x14ac:dyDescent="0.25">
      <c r="A10" s="169" t="s">
        <v>65</v>
      </c>
      <c r="B10" s="25" t="s">
        <v>66</v>
      </c>
      <c r="C10" s="320"/>
      <c r="D10" s="320"/>
      <c r="E10" s="26" t="s">
        <v>67</v>
      </c>
      <c r="F10" s="26" t="s">
        <v>68</v>
      </c>
      <c r="G10" s="26" t="s">
        <v>69</v>
      </c>
      <c r="H10" s="103" t="s">
        <v>70</v>
      </c>
    </row>
    <row r="11" spans="1:44" s="1" customFormat="1" ht="14.25" x14ac:dyDescent="0.25">
      <c r="A11" s="169"/>
      <c r="B11" s="25"/>
      <c r="C11" s="126" t="s">
        <v>31</v>
      </c>
      <c r="D11" s="201">
        <f>D13</f>
        <v>-52060</v>
      </c>
      <c r="E11" s="34"/>
      <c r="F11" s="34"/>
      <c r="G11" s="28"/>
      <c r="H11" s="177">
        <f>H13</f>
        <v>-52060</v>
      </c>
    </row>
    <row r="12" spans="1:44" s="1" customFormat="1" ht="13.5" x14ac:dyDescent="0.25">
      <c r="A12" s="169"/>
      <c r="B12" s="25"/>
      <c r="C12" s="30" t="s">
        <v>71</v>
      </c>
      <c r="D12" s="34"/>
      <c r="E12" s="34"/>
      <c r="F12" s="34"/>
      <c r="G12" s="34"/>
      <c r="H12" s="176"/>
    </row>
    <row r="13" spans="1:44" s="1" customFormat="1" ht="14.25" x14ac:dyDescent="0.25">
      <c r="A13" s="356" t="s">
        <v>72</v>
      </c>
      <c r="B13" s="357"/>
      <c r="C13" s="31" t="s">
        <v>90</v>
      </c>
      <c r="D13" s="68">
        <f>D16+D15</f>
        <v>-52060</v>
      </c>
      <c r="E13" s="34"/>
      <c r="F13" s="34"/>
      <c r="G13" s="28"/>
      <c r="H13" s="177">
        <f>H15+H16</f>
        <v>-52060</v>
      </c>
    </row>
    <row r="14" spans="1:44" s="1" customFormat="1" ht="13.5" x14ac:dyDescent="0.25">
      <c r="A14" s="169"/>
      <c r="B14" s="32"/>
      <c r="C14" s="30" t="s">
        <v>71</v>
      </c>
      <c r="D14" s="28"/>
      <c r="E14" s="28"/>
      <c r="F14" s="28"/>
      <c r="G14" s="28"/>
      <c r="H14" s="176"/>
    </row>
    <row r="15" spans="1:44" s="1" customFormat="1" ht="27" x14ac:dyDescent="0.25">
      <c r="A15" s="172">
        <v>1180</v>
      </c>
      <c r="B15" s="162">
        <v>31001</v>
      </c>
      <c r="C15" s="4" t="s">
        <v>126</v>
      </c>
      <c r="D15" s="157">
        <f>H15</f>
        <v>-10860</v>
      </c>
      <c r="E15" s="158"/>
      <c r="F15" s="159"/>
      <c r="G15" s="28"/>
      <c r="H15" s="173">
        <v>-10860</v>
      </c>
    </row>
    <row r="16" spans="1:44" s="1" customFormat="1" ht="27" x14ac:dyDescent="0.25">
      <c r="A16" s="175">
        <v>1180</v>
      </c>
      <c r="B16" s="66">
        <v>31003</v>
      </c>
      <c r="C16" s="51" t="s">
        <v>142</v>
      </c>
      <c r="D16" s="68">
        <f>H16</f>
        <v>-41200</v>
      </c>
      <c r="E16" s="28"/>
      <c r="F16" s="28"/>
      <c r="G16" s="28"/>
      <c r="H16" s="177">
        <v>-41200</v>
      </c>
    </row>
    <row r="17" spans="1:8" s="1" customFormat="1" ht="14.25" thickBot="1" x14ac:dyDescent="0.3">
      <c r="A17" s="178"/>
      <c r="B17" s="179"/>
      <c r="C17" s="180"/>
      <c r="D17" s="181"/>
      <c r="E17" s="182"/>
      <c r="F17" s="182"/>
      <c r="G17" s="181"/>
      <c r="H17" s="183"/>
    </row>
  </sheetData>
  <mergeCells count="13">
    <mergeCell ref="A6:H6"/>
    <mergeCell ref="F1:H1"/>
    <mergeCell ref="D2:H2"/>
    <mergeCell ref="D3:H3"/>
    <mergeCell ref="D4:F4"/>
    <mergeCell ref="D5:F5"/>
    <mergeCell ref="A13:B13"/>
    <mergeCell ref="G7:H7"/>
    <mergeCell ref="A8:B9"/>
    <mergeCell ref="C8:C10"/>
    <mergeCell ref="D8:D10"/>
    <mergeCell ref="E8:H8"/>
    <mergeCell ref="E9:H9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workbookViewId="0">
      <selection activeCell="B6" sqref="B6:E6"/>
    </sheetView>
  </sheetViews>
  <sheetFormatPr defaultColWidth="9.140625" defaultRowHeight="13.5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13" style="1" customWidth="1"/>
    <col min="5" max="5" width="13.28515625" style="1" customWidth="1"/>
    <col min="6" max="6" width="49.85546875" style="1" customWidth="1"/>
    <col min="7" max="16384" width="9.140625" style="1"/>
  </cols>
  <sheetData>
    <row r="1" spans="1:5" ht="14.25" x14ac:dyDescent="0.25">
      <c r="A1" s="40"/>
      <c r="B1" s="41"/>
      <c r="C1" s="41"/>
      <c r="D1" s="362" t="s">
        <v>167</v>
      </c>
      <c r="E1" s="362"/>
    </row>
    <row r="2" spans="1:5" ht="14.25" x14ac:dyDescent="0.25">
      <c r="A2" s="40"/>
      <c r="B2" s="41"/>
      <c r="C2" s="41"/>
      <c r="D2" s="1" t="s">
        <v>137</v>
      </c>
    </row>
    <row r="3" spans="1:5" ht="14.25" x14ac:dyDescent="0.25">
      <c r="A3" s="40"/>
      <c r="B3" s="41"/>
      <c r="C3" s="41"/>
      <c r="D3" s="1" t="s">
        <v>9</v>
      </c>
    </row>
    <row r="6" spans="1:5" ht="48" customHeight="1" x14ac:dyDescent="0.3">
      <c r="B6" s="364" t="s">
        <v>174</v>
      </c>
      <c r="C6" s="364"/>
      <c r="D6" s="364"/>
      <c r="E6" s="364"/>
    </row>
    <row r="8" spans="1:5" ht="17.25" x14ac:dyDescent="0.3">
      <c r="B8" s="365" t="s">
        <v>85</v>
      </c>
      <c r="C8" s="365"/>
      <c r="D8" s="365"/>
      <c r="E8" s="365"/>
    </row>
    <row r="9" spans="1:5" ht="14.25" x14ac:dyDescent="0.25">
      <c r="B9" s="48" t="s">
        <v>11</v>
      </c>
    </row>
    <row r="10" spans="1:5" ht="14.25" x14ac:dyDescent="0.25">
      <c r="B10" s="5" t="s">
        <v>1</v>
      </c>
      <c r="C10" s="5" t="s">
        <v>2</v>
      </c>
    </row>
    <row r="11" spans="1:5" x14ac:dyDescent="0.25">
      <c r="B11" s="2">
        <v>1180</v>
      </c>
      <c r="C11" s="6" t="s">
        <v>75</v>
      </c>
    </row>
    <row r="12" spans="1:5" ht="28.5" x14ac:dyDescent="0.25">
      <c r="B12" s="44" t="s">
        <v>3</v>
      </c>
    </row>
    <row r="13" spans="1:5" ht="14.25" thickBot="1" x14ac:dyDescent="0.3">
      <c r="B13" s="3"/>
    </row>
    <row r="14" spans="1:5" ht="74.25" customHeight="1" x14ac:dyDescent="0.25">
      <c r="B14" s="127" t="s">
        <v>4</v>
      </c>
      <c r="C14" s="132">
        <v>1180</v>
      </c>
      <c r="D14" s="272" t="s">
        <v>86</v>
      </c>
      <c r="E14" s="273"/>
    </row>
    <row r="15" spans="1:5" ht="27" x14ac:dyDescent="0.25">
      <c r="B15" s="128" t="s">
        <v>5</v>
      </c>
      <c r="C15" s="49">
        <v>11001</v>
      </c>
      <c r="D15" s="139" t="s">
        <v>104</v>
      </c>
      <c r="E15" s="140" t="s">
        <v>107</v>
      </c>
    </row>
    <row r="16" spans="1:5" ht="27" x14ac:dyDescent="0.25">
      <c r="B16" s="129" t="s">
        <v>6</v>
      </c>
      <c r="C16" s="36" t="s">
        <v>100</v>
      </c>
      <c r="D16" s="45"/>
      <c r="E16" s="133"/>
    </row>
    <row r="17" spans="2:5" ht="54" x14ac:dyDescent="0.25">
      <c r="B17" s="134" t="s">
        <v>10</v>
      </c>
      <c r="C17" s="53" t="s">
        <v>101</v>
      </c>
      <c r="D17" s="45"/>
      <c r="E17" s="135"/>
    </row>
    <row r="18" spans="2:5" ht="27" x14ac:dyDescent="0.25">
      <c r="B18" s="129" t="s">
        <v>7</v>
      </c>
      <c r="C18" s="136" t="s">
        <v>105</v>
      </c>
      <c r="D18" s="45"/>
      <c r="E18" s="135"/>
    </row>
    <row r="19" spans="2:5" ht="54" x14ac:dyDescent="0.25">
      <c r="B19" s="137" t="s">
        <v>119</v>
      </c>
      <c r="C19" s="50" t="s">
        <v>85</v>
      </c>
      <c r="D19" s="45"/>
      <c r="E19" s="138"/>
    </row>
    <row r="20" spans="2:5" ht="14.25" thickBot="1" x14ac:dyDescent="0.3">
      <c r="B20" s="130" t="s">
        <v>8</v>
      </c>
      <c r="C20" s="131"/>
      <c r="D20" s="231">
        <v>1225980.8</v>
      </c>
      <c r="E20" s="232">
        <v>2860621.9</v>
      </c>
    </row>
    <row r="21" spans="2:5" x14ac:dyDescent="0.25">
      <c r="B21" s="166"/>
      <c r="C21" s="167"/>
      <c r="D21" s="89"/>
      <c r="E21" s="89"/>
    </row>
    <row r="22" spans="2:5" ht="14.25" thickBot="1" x14ac:dyDescent="0.3"/>
    <row r="23" spans="2:5" ht="62.25" customHeight="1" x14ac:dyDescent="0.25">
      <c r="B23" s="127" t="s">
        <v>4</v>
      </c>
      <c r="C23" s="168">
        <v>1180</v>
      </c>
      <c r="D23" s="272" t="s">
        <v>106</v>
      </c>
      <c r="E23" s="273"/>
    </row>
    <row r="24" spans="2:5" ht="27" x14ac:dyDescent="0.25">
      <c r="B24" s="128" t="s">
        <v>5</v>
      </c>
      <c r="C24" s="49">
        <v>31001</v>
      </c>
      <c r="D24" s="160" t="s">
        <v>127</v>
      </c>
      <c r="E24" s="184" t="s">
        <v>12</v>
      </c>
    </row>
    <row r="25" spans="2:5" ht="27" x14ac:dyDescent="0.25">
      <c r="B25" s="129" t="s">
        <v>6</v>
      </c>
      <c r="C25" s="53" t="s">
        <v>126</v>
      </c>
      <c r="D25" s="45"/>
      <c r="E25" s="135"/>
    </row>
    <row r="26" spans="2:5" ht="27" x14ac:dyDescent="0.25">
      <c r="B26" s="129" t="s">
        <v>10</v>
      </c>
      <c r="C26" s="36" t="s">
        <v>122</v>
      </c>
      <c r="D26" s="45"/>
      <c r="E26" s="135"/>
    </row>
    <row r="27" spans="2:5" ht="27" x14ac:dyDescent="0.25">
      <c r="B27" s="129" t="s">
        <v>7</v>
      </c>
      <c r="C27" s="2" t="s">
        <v>87</v>
      </c>
      <c r="D27" s="45"/>
      <c r="E27" s="135"/>
    </row>
    <row r="28" spans="2:5" ht="54" x14ac:dyDescent="0.25">
      <c r="B28" s="137" t="s">
        <v>120</v>
      </c>
      <c r="C28" s="50" t="s">
        <v>85</v>
      </c>
      <c r="D28" s="45"/>
      <c r="E28" s="135"/>
    </row>
    <row r="29" spans="2:5" x14ac:dyDescent="0.25">
      <c r="B29" s="165"/>
      <c r="C29" s="46" t="s">
        <v>0</v>
      </c>
      <c r="D29" s="47"/>
      <c r="E29" s="138"/>
    </row>
    <row r="30" spans="2:5" x14ac:dyDescent="0.25">
      <c r="B30" s="369" t="s">
        <v>128</v>
      </c>
      <c r="C30" s="370"/>
      <c r="D30" s="161"/>
      <c r="E30" s="185"/>
    </row>
    <row r="31" spans="2:5" ht="14.25" thickBot="1" x14ac:dyDescent="0.3">
      <c r="B31" s="130" t="s">
        <v>8</v>
      </c>
      <c r="C31" s="131"/>
      <c r="D31" s="221">
        <v>-10860</v>
      </c>
      <c r="E31" s="221">
        <v>-10860</v>
      </c>
    </row>
    <row r="32" spans="2:5" ht="14.25" thickBot="1" x14ac:dyDescent="0.3">
      <c r="B32" s="205"/>
      <c r="C32" s="167"/>
      <c r="D32" s="89"/>
      <c r="E32" s="206"/>
    </row>
    <row r="33" spans="1:5" ht="69" customHeight="1" x14ac:dyDescent="0.25">
      <c r="B33" s="127" t="s">
        <v>4</v>
      </c>
      <c r="C33" s="168">
        <v>1180</v>
      </c>
      <c r="D33" s="272" t="s">
        <v>106</v>
      </c>
      <c r="E33" s="273"/>
    </row>
    <row r="34" spans="1:5" ht="27" x14ac:dyDescent="0.25">
      <c r="B34" s="128" t="s">
        <v>5</v>
      </c>
      <c r="C34" s="49">
        <v>31003</v>
      </c>
      <c r="D34" s="139" t="s">
        <v>104</v>
      </c>
      <c r="E34" s="140" t="s">
        <v>107</v>
      </c>
    </row>
    <row r="35" spans="1:5" ht="27" x14ac:dyDescent="0.25">
      <c r="B35" s="129" t="s">
        <v>6</v>
      </c>
      <c r="C35" s="36" t="s">
        <v>151</v>
      </c>
      <c r="D35" s="45"/>
      <c r="E35" s="135"/>
    </row>
    <row r="36" spans="1:5" ht="27" x14ac:dyDescent="0.25">
      <c r="B36" s="129" t="s">
        <v>10</v>
      </c>
      <c r="C36" s="36" t="s">
        <v>131</v>
      </c>
      <c r="D36" s="45"/>
      <c r="E36" s="135"/>
    </row>
    <row r="37" spans="1:5" ht="27" x14ac:dyDescent="0.25">
      <c r="B37" s="129" t="s">
        <v>7</v>
      </c>
      <c r="C37" s="2" t="s">
        <v>87</v>
      </c>
      <c r="D37" s="45"/>
      <c r="E37" s="135"/>
    </row>
    <row r="38" spans="1:5" ht="54" x14ac:dyDescent="0.25">
      <c r="B38" s="137" t="s">
        <v>120</v>
      </c>
      <c r="C38" s="50" t="s">
        <v>85</v>
      </c>
      <c r="D38" s="45"/>
      <c r="E38" s="135"/>
    </row>
    <row r="39" spans="1:5" x14ac:dyDescent="0.25">
      <c r="B39" s="165"/>
      <c r="C39" s="46" t="s">
        <v>0</v>
      </c>
      <c r="D39" s="47"/>
      <c r="E39" s="138"/>
    </row>
    <row r="40" spans="1:5" ht="14.25" thickBot="1" x14ac:dyDescent="0.3">
      <c r="B40" s="130" t="s">
        <v>99</v>
      </c>
      <c r="C40" s="131"/>
      <c r="D40" s="221">
        <v>-41200</v>
      </c>
      <c r="E40" s="221">
        <v>-41200</v>
      </c>
    </row>
    <row r="43" spans="1:5" ht="17.25" x14ac:dyDescent="0.3">
      <c r="A43" s="364" t="s">
        <v>172</v>
      </c>
      <c r="B43" s="364"/>
      <c r="C43" s="364"/>
      <c r="D43" s="364"/>
      <c r="E43" s="364"/>
    </row>
    <row r="45" spans="1:5" ht="17.25" x14ac:dyDescent="0.3">
      <c r="B45" s="371" t="s">
        <v>49</v>
      </c>
      <c r="C45" s="371"/>
      <c r="D45" s="371"/>
    </row>
    <row r="46" spans="1:5" ht="14.25" x14ac:dyDescent="0.25">
      <c r="B46" s="42" t="s">
        <v>11</v>
      </c>
      <c r="C46" s="17"/>
      <c r="D46" s="17"/>
    </row>
    <row r="48" spans="1:5" ht="14.25" x14ac:dyDescent="0.25">
      <c r="B48" s="5" t="s">
        <v>1</v>
      </c>
      <c r="C48" s="5" t="s">
        <v>2</v>
      </c>
    </row>
    <row r="49" spans="2:5" x14ac:dyDescent="0.25">
      <c r="B49" s="61" t="s">
        <v>50</v>
      </c>
      <c r="C49" s="43" t="s">
        <v>51</v>
      </c>
    </row>
    <row r="50" spans="2:5" x14ac:dyDescent="0.25">
      <c r="B50" s="3"/>
    </row>
    <row r="51" spans="2:5" ht="28.5" x14ac:dyDescent="0.25">
      <c r="B51" s="44" t="s">
        <v>3</v>
      </c>
    </row>
    <row r="52" spans="2:5" ht="14.25" thickBot="1" x14ac:dyDescent="0.3">
      <c r="B52" s="3"/>
    </row>
    <row r="53" spans="2:5" ht="58.5" customHeight="1" x14ac:dyDescent="0.25">
      <c r="B53" s="127" t="s">
        <v>4</v>
      </c>
      <c r="C53" s="163" t="s">
        <v>50</v>
      </c>
      <c r="D53" s="272" t="s">
        <v>86</v>
      </c>
      <c r="E53" s="273"/>
    </row>
    <row r="54" spans="2:5" ht="27" x14ac:dyDescent="0.25">
      <c r="B54" s="128" t="s">
        <v>5</v>
      </c>
      <c r="C54" s="61" t="s">
        <v>52</v>
      </c>
      <c r="D54" s="139" t="s">
        <v>104</v>
      </c>
      <c r="E54" s="140" t="s">
        <v>107</v>
      </c>
    </row>
    <row r="55" spans="2:5" ht="27" x14ac:dyDescent="0.25">
      <c r="B55" s="129" t="s">
        <v>6</v>
      </c>
      <c r="C55" s="61" t="s">
        <v>51</v>
      </c>
      <c r="D55" s="45"/>
      <c r="E55" s="366"/>
    </row>
    <row r="56" spans="2:5" ht="54" x14ac:dyDescent="0.25">
      <c r="B56" s="129" t="s">
        <v>10</v>
      </c>
      <c r="C56" s="61" t="s">
        <v>53</v>
      </c>
      <c r="D56" s="45"/>
      <c r="E56" s="367"/>
    </row>
    <row r="57" spans="2:5" ht="27" x14ac:dyDescent="0.25">
      <c r="B57" s="129" t="s">
        <v>7</v>
      </c>
      <c r="C57" s="61" t="s">
        <v>54</v>
      </c>
      <c r="D57" s="45"/>
      <c r="E57" s="367"/>
    </row>
    <row r="58" spans="2:5" ht="40.5" x14ac:dyDescent="0.25">
      <c r="B58" s="164" t="s">
        <v>55</v>
      </c>
      <c r="C58" s="61" t="s">
        <v>56</v>
      </c>
      <c r="D58" s="45"/>
      <c r="E58" s="367"/>
    </row>
    <row r="59" spans="2:5" x14ac:dyDescent="0.25">
      <c r="B59" s="165"/>
      <c r="C59" s="46" t="s">
        <v>0</v>
      </c>
      <c r="D59" s="47"/>
      <c r="E59" s="368"/>
    </row>
    <row r="60" spans="2:5" ht="14.25" thickBot="1" x14ac:dyDescent="0.3">
      <c r="B60" s="130" t="s">
        <v>8</v>
      </c>
      <c r="C60" s="131"/>
      <c r="D60" s="233">
        <f>հավելված4!G64</f>
        <v>1184780.8</v>
      </c>
      <c r="E60" s="234">
        <v>10860</v>
      </c>
    </row>
    <row r="61" spans="2:5" ht="14.25" thickBot="1" x14ac:dyDescent="0.3"/>
    <row r="62" spans="2:5" ht="55.5" customHeight="1" x14ac:dyDescent="0.25">
      <c r="B62" s="127" t="s">
        <v>4</v>
      </c>
      <c r="C62" s="163" t="s">
        <v>50</v>
      </c>
      <c r="D62" s="272" t="s">
        <v>106</v>
      </c>
      <c r="E62" s="273"/>
    </row>
    <row r="63" spans="2:5" ht="27" x14ac:dyDescent="0.25">
      <c r="B63" s="128" t="s">
        <v>5</v>
      </c>
      <c r="C63" s="61" t="s">
        <v>52</v>
      </c>
      <c r="D63" s="139" t="s">
        <v>104</v>
      </c>
      <c r="E63" s="140" t="s">
        <v>107</v>
      </c>
    </row>
    <row r="64" spans="2:5" ht="27" x14ac:dyDescent="0.25">
      <c r="B64" s="129" t="s">
        <v>6</v>
      </c>
      <c r="C64" s="61" t="s">
        <v>51</v>
      </c>
      <c r="D64" s="45"/>
      <c r="E64" s="366"/>
    </row>
    <row r="65" spans="2:5" ht="54" x14ac:dyDescent="0.25">
      <c r="B65" s="129" t="s">
        <v>10</v>
      </c>
      <c r="C65" s="61" t="s">
        <v>53</v>
      </c>
      <c r="D65" s="45"/>
      <c r="E65" s="367"/>
    </row>
    <row r="66" spans="2:5" ht="27" x14ac:dyDescent="0.25">
      <c r="B66" s="129" t="s">
        <v>7</v>
      </c>
      <c r="C66" s="61" t="s">
        <v>54</v>
      </c>
      <c r="D66" s="45"/>
      <c r="E66" s="367"/>
    </row>
    <row r="67" spans="2:5" ht="40.5" x14ac:dyDescent="0.25">
      <c r="B67" s="164" t="s">
        <v>55</v>
      </c>
      <c r="C67" s="61" t="s">
        <v>56</v>
      </c>
      <c r="D67" s="45"/>
      <c r="E67" s="367"/>
    </row>
    <row r="68" spans="2:5" x14ac:dyDescent="0.25">
      <c r="B68" s="165"/>
      <c r="C68" s="46" t="s">
        <v>0</v>
      </c>
      <c r="D68" s="47"/>
      <c r="E68" s="368"/>
    </row>
    <row r="69" spans="2:5" ht="14.25" thickBot="1" x14ac:dyDescent="0.3">
      <c r="B69" s="130" t="s">
        <v>8</v>
      </c>
      <c r="C69" s="131"/>
      <c r="D69" s="233">
        <v>-1184780.8</v>
      </c>
      <c r="E69" s="234">
        <v>-2819421.9</v>
      </c>
    </row>
  </sheetData>
  <mergeCells count="13">
    <mergeCell ref="D62:E62"/>
    <mergeCell ref="E64:E68"/>
    <mergeCell ref="E55:E59"/>
    <mergeCell ref="B30:C30"/>
    <mergeCell ref="D33:E33"/>
    <mergeCell ref="A43:E43"/>
    <mergeCell ref="B45:D45"/>
    <mergeCell ref="D53:E53"/>
    <mergeCell ref="D1:E1"/>
    <mergeCell ref="B6:E6"/>
    <mergeCell ref="B8:E8"/>
    <mergeCell ref="D14:E14"/>
    <mergeCell ref="D23:E23"/>
  </mergeCells>
  <pageMargins left="0.23622047244094491" right="0.23622047244094491" top="0.74803149606299213" bottom="0.74803149606299213" header="0.31496062992125984" footer="0.31496062992125984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workbookViewId="0">
      <selection activeCell="D3" sqref="D3"/>
    </sheetView>
  </sheetViews>
  <sheetFormatPr defaultColWidth="9.140625" defaultRowHeight="13.5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13" style="1" customWidth="1"/>
    <col min="5" max="5" width="13.28515625" style="1" customWidth="1"/>
    <col min="6" max="6" width="49.85546875" style="1" customWidth="1"/>
    <col min="7" max="8" width="9.140625" style="1"/>
    <col min="9" max="9" width="11.7109375" style="1" bestFit="1" customWidth="1"/>
    <col min="10" max="16384" width="9.140625" style="1"/>
  </cols>
  <sheetData>
    <row r="1" spans="1:5" ht="14.25" x14ac:dyDescent="0.25">
      <c r="A1" s="40"/>
      <c r="B1" s="41"/>
      <c r="C1" s="41"/>
      <c r="D1" s="362" t="s">
        <v>168</v>
      </c>
      <c r="E1" s="362"/>
    </row>
    <row r="2" spans="1:5" ht="14.25" x14ac:dyDescent="0.25">
      <c r="A2" s="40"/>
      <c r="B2" s="41"/>
      <c r="C2" s="41"/>
      <c r="D2" s="1" t="s">
        <v>137</v>
      </c>
    </row>
    <row r="3" spans="1:5" ht="14.25" x14ac:dyDescent="0.25">
      <c r="A3" s="40"/>
      <c r="B3" s="41"/>
      <c r="C3" s="41"/>
      <c r="D3" s="1" t="s">
        <v>9</v>
      </c>
    </row>
    <row r="6" spans="1:5" ht="63" customHeight="1" x14ac:dyDescent="0.3">
      <c r="B6" s="364" t="s">
        <v>173</v>
      </c>
      <c r="C6" s="364"/>
      <c r="D6" s="364"/>
      <c r="E6" s="364"/>
    </row>
    <row r="8" spans="1:5" ht="17.25" x14ac:dyDescent="0.3">
      <c r="B8" s="365" t="s">
        <v>85</v>
      </c>
      <c r="C8" s="365"/>
      <c r="D8" s="365"/>
      <c r="E8" s="365"/>
    </row>
    <row r="9" spans="1:5" s="265" customFormat="1" ht="22.5" customHeight="1" x14ac:dyDescent="0.25">
      <c r="B9" s="266" t="s">
        <v>176</v>
      </c>
    </row>
    <row r="10" spans="1:5" ht="21" customHeight="1" x14ac:dyDescent="0.25">
      <c r="B10" s="5" t="s">
        <v>1</v>
      </c>
      <c r="C10" s="5" t="s">
        <v>2</v>
      </c>
    </row>
    <row r="11" spans="1:5" ht="21" customHeight="1" x14ac:dyDescent="0.25">
      <c r="B11" s="2">
        <v>1180</v>
      </c>
      <c r="C11" s="6" t="s">
        <v>75</v>
      </c>
    </row>
    <row r="12" spans="1:5" ht="28.5" x14ac:dyDescent="0.25">
      <c r="B12" s="44" t="s">
        <v>3</v>
      </c>
    </row>
    <row r="13" spans="1:5" ht="14.25" thickBot="1" x14ac:dyDescent="0.3">
      <c r="B13" s="3"/>
    </row>
    <row r="14" spans="1:5" ht="70.5" customHeight="1" x14ac:dyDescent="0.25">
      <c r="B14" s="127" t="s">
        <v>4</v>
      </c>
      <c r="C14" s="132">
        <v>1180</v>
      </c>
      <c r="D14" s="272" t="s">
        <v>86</v>
      </c>
      <c r="E14" s="273"/>
    </row>
    <row r="15" spans="1:5" ht="27" x14ac:dyDescent="0.25">
      <c r="B15" s="128" t="s">
        <v>5</v>
      </c>
      <c r="C15" s="49">
        <v>11001</v>
      </c>
      <c r="D15" s="139" t="s">
        <v>104</v>
      </c>
      <c r="E15" s="140" t="s">
        <v>107</v>
      </c>
    </row>
    <row r="16" spans="1:5" ht="27" x14ac:dyDescent="0.25">
      <c r="B16" s="129" t="s">
        <v>6</v>
      </c>
      <c r="C16" s="36" t="s">
        <v>100</v>
      </c>
      <c r="D16" s="45"/>
      <c r="E16" s="133"/>
    </row>
    <row r="17" spans="2:9" ht="54" x14ac:dyDescent="0.25">
      <c r="B17" s="134" t="s">
        <v>10</v>
      </c>
      <c r="C17" s="53" t="s">
        <v>101</v>
      </c>
      <c r="D17" s="45"/>
      <c r="E17" s="135"/>
    </row>
    <row r="18" spans="2:9" ht="27" x14ac:dyDescent="0.25">
      <c r="B18" s="129" t="s">
        <v>7</v>
      </c>
      <c r="C18" s="136" t="s">
        <v>105</v>
      </c>
      <c r="D18" s="45"/>
      <c r="E18" s="135"/>
    </row>
    <row r="19" spans="2:9" ht="54" x14ac:dyDescent="0.25">
      <c r="B19" s="137" t="s">
        <v>119</v>
      </c>
      <c r="C19" s="50" t="s">
        <v>85</v>
      </c>
      <c r="D19" s="45"/>
      <c r="E19" s="138"/>
      <c r="I19" s="235"/>
    </row>
    <row r="20" spans="2:9" ht="14.25" thickBot="1" x14ac:dyDescent="0.3">
      <c r="B20" s="130" t="s">
        <v>8</v>
      </c>
      <c r="C20" s="131"/>
      <c r="D20" s="231">
        <v>1225980.8</v>
      </c>
      <c r="E20" s="232">
        <v>2860621.9</v>
      </c>
    </row>
    <row r="21" spans="2:9" x14ac:dyDescent="0.25">
      <c r="B21" s="166"/>
      <c r="C21" s="167"/>
      <c r="D21" s="89"/>
      <c r="E21" s="89"/>
    </row>
    <row r="22" spans="2:9" ht="14.25" thickBot="1" x14ac:dyDescent="0.3"/>
    <row r="23" spans="2:9" ht="60" customHeight="1" x14ac:dyDescent="0.25">
      <c r="B23" s="127" t="s">
        <v>4</v>
      </c>
      <c r="C23" s="168">
        <v>1180</v>
      </c>
      <c r="D23" s="272" t="s">
        <v>106</v>
      </c>
      <c r="E23" s="273"/>
    </row>
    <row r="24" spans="2:9" ht="27" x14ac:dyDescent="0.25">
      <c r="B24" s="128" t="s">
        <v>5</v>
      </c>
      <c r="C24" s="49">
        <v>31001</v>
      </c>
      <c r="D24" s="160" t="s">
        <v>127</v>
      </c>
      <c r="E24" s="184" t="s">
        <v>12</v>
      </c>
    </row>
    <row r="25" spans="2:9" ht="27" x14ac:dyDescent="0.25">
      <c r="B25" s="129" t="s">
        <v>6</v>
      </c>
      <c r="C25" s="53" t="s">
        <v>126</v>
      </c>
      <c r="D25" s="45"/>
      <c r="E25" s="135"/>
    </row>
    <row r="26" spans="2:9" ht="27" x14ac:dyDescent="0.25">
      <c r="B26" s="129" t="s">
        <v>10</v>
      </c>
      <c r="C26" s="36" t="s">
        <v>122</v>
      </c>
      <c r="D26" s="45"/>
      <c r="E26" s="135"/>
    </row>
    <row r="27" spans="2:9" ht="27" x14ac:dyDescent="0.25">
      <c r="B27" s="129" t="s">
        <v>7</v>
      </c>
      <c r="C27" s="2" t="s">
        <v>87</v>
      </c>
      <c r="D27" s="45"/>
      <c r="E27" s="135"/>
    </row>
    <row r="28" spans="2:9" ht="54" x14ac:dyDescent="0.25">
      <c r="B28" s="137" t="s">
        <v>120</v>
      </c>
      <c r="C28" s="50" t="s">
        <v>85</v>
      </c>
      <c r="D28" s="45"/>
      <c r="E28" s="135"/>
    </row>
    <row r="29" spans="2:9" x14ac:dyDescent="0.25">
      <c r="B29" s="165"/>
      <c r="C29" s="46" t="s">
        <v>0</v>
      </c>
      <c r="D29" s="47"/>
      <c r="E29" s="138"/>
    </row>
    <row r="30" spans="2:9" x14ac:dyDescent="0.25">
      <c r="B30" s="369" t="s">
        <v>128</v>
      </c>
      <c r="C30" s="370"/>
      <c r="D30" s="161"/>
      <c r="E30" s="185"/>
    </row>
    <row r="31" spans="2:9" ht="14.25" thickBot="1" x14ac:dyDescent="0.3">
      <c r="B31" s="130" t="s">
        <v>8</v>
      </c>
      <c r="C31" s="131"/>
      <c r="D31" s="233">
        <v>-10860</v>
      </c>
      <c r="E31" s="233">
        <v>-10860</v>
      </c>
    </row>
    <row r="32" spans="2:9" ht="14.25" thickBot="1" x14ac:dyDescent="0.3">
      <c r="B32" s="205"/>
      <c r="C32" s="167"/>
      <c r="D32" s="89"/>
      <c r="E32" s="206"/>
    </row>
    <row r="33" spans="1:5" ht="65.25" customHeight="1" x14ac:dyDescent="0.25">
      <c r="B33" s="127" t="s">
        <v>4</v>
      </c>
      <c r="C33" s="168">
        <v>1180</v>
      </c>
      <c r="D33" s="272" t="s">
        <v>106</v>
      </c>
      <c r="E33" s="273"/>
    </row>
    <row r="34" spans="1:5" ht="27" x14ac:dyDescent="0.25">
      <c r="B34" s="128" t="s">
        <v>5</v>
      </c>
      <c r="C34" s="49">
        <v>31003</v>
      </c>
      <c r="D34" s="139" t="s">
        <v>104</v>
      </c>
      <c r="E34" s="140" t="s">
        <v>107</v>
      </c>
    </row>
    <row r="35" spans="1:5" ht="27" x14ac:dyDescent="0.25">
      <c r="B35" s="129" t="s">
        <v>6</v>
      </c>
      <c r="C35" s="36" t="s">
        <v>151</v>
      </c>
      <c r="D35" s="45"/>
      <c r="E35" s="135"/>
    </row>
    <row r="36" spans="1:5" ht="27" x14ac:dyDescent="0.25">
      <c r="B36" s="129" t="s">
        <v>10</v>
      </c>
      <c r="C36" s="36" t="s">
        <v>131</v>
      </c>
      <c r="D36" s="45"/>
      <c r="E36" s="135"/>
    </row>
    <row r="37" spans="1:5" ht="27" x14ac:dyDescent="0.25">
      <c r="B37" s="129" t="s">
        <v>7</v>
      </c>
      <c r="C37" s="2" t="s">
        <v>87</v>
      </c>
      <c r="D37" s="45"/>
      <c r="E37" s="135"/>
    </row>
    <row r="38" spans="1:5" ht="54" x14ac:dyDescent="0.25">
      <c r="B38" s="137" t="s">
        <v>120</v>
      </c>
      <c r="C38" s="50" t="s">
        <v>85</v>
      </c>
      <c r="D38" s="45"/>
      <c r="E38" s="135"/>
    </row>
    <row r="39" spans="1:5" x14ac:dyDescent="0.25">
      <c r="B39" s="165"/>
      <c r="C39" s="46" t="s">
        <v>0</v>
      </c>
      <c r="D39" s="47"/>
      <c r="E39" s="138"/>
    </row>
    <row r="40" spans="1:5" ht="14.25" thickBot="1" x14ac:dyDescent="0.3">
      <c r="B40" s="130" t="s">
        <v>99</v>
      </c>
      <c r="C40" s="131"/>
      <c r="D40" s="233">
        <v>-41200</v>
      </c>
      <c r="E40" s="233">
        <v>-41200</v>
      </c>
    </row>
    <row r="43" spans="1:5" ht="53.25" customHeight="1" x14ac:dyDescent="0.3">
      <c r="A43" s="364" t="s">
        <v>139</v>
      </c>
      <c r="B43" s="364"/>
      <c r="C43" s="364"/>
      <c r="D43" s="364"/>
      <c r="E43" s="364"/>
    </row>
    <row r="45" spans="1:5" ht="17.25" x14ac:dyDescent="0.3">
      <c r="B45" s="371" t="s">
        <v>49</v>
      </c>
      <c r="C45" s="371"/>
      <c r="D45" s="371"/>
    </row>
    <row r="46" spans="1:5" ht="14.25" x14ac:dyDescent="0.25">
      <c r="B46" s="42" t="s">
        <v>176</v>
      </c>
      <c r="C46" s="17"/>
      <c r="D46" s="17"/>
    </row>
    <row r="48" spans="1:5" ht="14.25" x14ac:dyDescent="0.25">
      <c r="B48" s="5" t="s">
        <v>1</v>
      </c>
      <c r="C48" s="5" t="s">
        <v>2</v>
      </c>
    </row>
    <row r="49" spans="2:5" x14ac:dyDescent="0.25">
      <c r="B49" s="61" t="s">
        <v>50</v>
      </c>
      <c r="C49" s="43" t="s">
        <v>51</v>
      </c>
    </row>
    <row r="50" spans="2:5" x14ac:dyDescent="0.25">
      <c r="B50" s="3"/>
    </row>
    <row r="51" spans="2:5" ht="28.5" x14ac:dyDescent="0.25">
      <c r="B51" s="44" t="s">
        <v>3</v>
      </c>
    </row>
    <row r="52" spans="2:5" ht="14.25" thickBot="1" x14ac:dyDescent="0.3">
      <c r="B52" s="3"/>
    </row>
    <row r="53" spans="2:5" ht="69.75" customHeight="1" x14ac:dyDescent="0.25">
      <c r="B53" s="127" t="s">
        <v>4</v>
      </c>
      <c r="C53" s="163" t="s">
        <v>50</v>
      </c>
      <c r="D53" s="272" t="s">
        <v>86</v>
      </c>
      <c r="E53" s="273"/>
    </row>
    <row r="54" spans="2:5" ht="27" x14ac:dyDescent="0.25">
      <c r="B54" s="128" t="s">
        <v>5</v>
      </c>
      <c r="C54" s="61" t="s">
        <v>52</v>
      </c>
      <c r="D54" s="139" t="s">
        <v>104</v>
      </c>
      <c r="E54" s="140" t="s">
        <v>107</v>
      </c>
    </row>
    <row r="55" spans="2:5" ht="27" x14ac:dyDescent="0.25">
      <c r="B55" s="129" t="s">
        <v>6</v>
      </c>
      <c r="C55" s="61" t="s">
        <v>51</v>
      </c>
      <c r="D55" s="45"/>
      <c r="E55" s="366"/>
    </row>
    <row r="56" spans="2:5" ht="54" x14ac:dyDescent="0.25">
      <c r="B56" s="129" t="s">
        <v>10</v>
      </c>
      <c r="C56" s="61" t="s">
        <v>53</v>
      </c>
      <c r="D56" s="45"/>
      <c r="E56" s="367"/>
    </row>
    <row r="57" spans="2:5" ht="27" x14ac:dyDescent="0.25">
      <c r="B57" s="129" t="s">
        <v>7</v>
      </c>
      <c r="C57" s="61" t="s">
        <v>54</v>
      </c>
      <c r="D57" s="45"/>
      <c r="E57" s="367"/>
    </row>
    <row r="58" spans="2:5" ht="40.5" x14ac:dyDescent="0.25">
      <c r="B58" s="164" t="s">
        <v>55</v>
      </c>
      <c r="C58" s="61" t="s">
        <v>56</v>
      </c>
      <c r="D58" s="45"/>
      <c r="E58" s="367"/>
    </row>
    <row r="59" spans="2:5" x14ac:dyDescent="0.25">
      <c r="B59" s="165"/>
      <c r="C59" s="46" t="s">
        <v>0</v>
      </c>
      <c r="D59" s="47"/>
      <c r="E59" s="368"/>
    </row>
    <row r="60" spans="2:5" ht="14.25" thickBot="1" x14ac:dyDescent="0.3">
      <c r="B60" s="130" t="s">
        <v>8</v>
      </c>
      <c r="C60" s="131"/>
      <c r="D60" s="233">
        <f>հավելված4!G64</f>
        <v>1184780.8</v>
      </c>
      <c r="E60" s="234">
        <v>10860</v>
      </c>
    </row>
    <row r="61" spans="2:5" ht="14.25" thickBot="1" x14ac:dyDescent="0.3"/>
    <row r="62" spans="2:5" ht="54" customHeight="1" x14ac:dyDescent="0.25">
      <c r="B62" s="127" t="s">
        <v>4</v>
      </c>
      <c r="C62" s="163" t="s">
        <v>50</v>
      </c>
      <c r="D62" s="272" t="s">
        <v>106</v>
      </c>
      <c r="E62" s="273"/>
    </row>
    <row r="63" spans="2:5" ht="27" x14ac:dyDescent="0.25">
      <c r="B63" s="128" t="s">
        <v>5</v>
      </c>
      <c r="C63" s="61" t="s">
        <v>52</v>
      </c>
      <c r="D63" s="139" t="s">
        <v>104</v>
      </c>
      <c r="E63" s="140" t="s">
        <v>107</v>
      </c>
    </row>
    <row r="64" spans="2:5" ht="27" x14ac:dyDescent="0.25">
      <c r="B64" s="129" t="s">
        <v>6</v>
      </c>
      <c r="C64" s="61" t="s">
        <v>51</v>
      </c>
      <c r="D64" s="45"/>
      <c r="E64" s="366"/>
    </row>
    <row r="65" spans="2:5" ht="54" x14ac:dyDescent="0.25">
      <c r="B65" s="129" t="s">
        <v>10</v>
      </c>
      <c r="C65" s="61" t="s">
        <v>53</v>
      </c>
      <c r="D65" s="45"/>
      <c r="E65" s="367"/>
    </row>
    <row r="66" spans="2:5" ht="27" x14ac:dyDescent="0.25">
      <c r="B66" s="129" t="s">
        <v>7</v>
      </c>
      <c r="C66" s="61" t="s">
        <v>54</v>
      </c>
      <c r="D66" s="45"/>
      <c r="E66" s="367"/>
    </row>
    <row r="67" spans="2:5" ht="40.5" x14ac:dyDescent="0.25">
      <c r="B67" s="164" t="s">
        <v>55</v>
      </c>
      <c r="C67" s="61" t="s">
        <v>56</v>
      </c>
      <c r="D67" s="45"/>
      <c r="E67" s="367"/>
    </row>
    <row r="68" spans="2:5" x14ac:dyDescent="0.25">
      <c r="B68" s="165"/>
      <c r="C68" s="46" t="s">
        <v>0</v>
      </c>
      <c r="D68" s="47"/>
      <c r="E68" s="368"/>
    </row>
    <row r="69" spans="2:5" ht="14.25" thickBot="1" x14ac:dyDescent="0.3">
      <c r="B69" s="130" t="s">
        <v>8</v>
      </c>
      <c r="C69" s="131"/>
      <c r="D69" s="233">
        <v>-1184780.8</v>
      </c>
      <c r="E69" s="234">
        <v>-2819421.9</v>
      </c>
    </row>
  </sheetData>
  <mergeCells count="13">
    <mergeCell ref="D62:E62"/>
    <mergeCell ref="E64:E68"/>
    <mergeCell ref="D33:E33"/>
    <mergeCell ref="A43:E43"/>
    <mergeCell ref="B45:D45"/>
    <mergeCell ref="D53:E53"/>
    <mergeCell ref="E55:E59"/>
    <mergeCell ref="B30:C30"/>
    <mergeCell ref="D1:E1"/>
    <mergeCell ref="B6:E6"/>
    <mergeCell ref="B8:E8"/>
    <mergeCell ref="D14:E14"/>
    <mergeCell ref="D23:E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6"/>
  <sheetViews>
    <sheetView workbookViewId="0">
      <selection activeCell="K14" sqref="K14"/>
    </sheetView>
  </sheetViews>
  <sheetFormatPr defaultColWidth="13.140625" defaultRowHeight="13.5" x14ac:dyDescent="0.25"/>
  <cols>
    <col min="1" max="1" width="18.7109375" style="198" customWidth="1"/>
    <col min="2" max="2" width="13.140625" style="198"/>
    <col min="3" max="3" width="17" style="198" customWidth="1"/>
    <col min="4" max="4" width="10.5703125" style="198" customWidth="1"/>
    <col min="5" max="5" width="9.85546875" style="198" customWidth="1"/>
    <col min="6" max="6" width="15.28515625" style="153" customWidth="1"/>
    <col min="7" max="7" width="11.7109375" style="198" customWidth="1"/>
    <col min="8" max="8" width="18.85546875" style="198" customWidth="1"/>
    <col min="9" max="9" width="33.5703125" style="198" customWidth="1"/>
    <col min="10" max="10" width="21" style="198" customWidth="1"/>
    <col min="11" max="16384" width="13.140625" style="198"/>
  </cols>
  <sheetData>
    <row r="1" spans="1:55" x14ac:dyDescent="0.25">
      <c r="A1" s="372" t="s">
        <v>169</v>
      </c>
      <c r="B1" s="372"/>
      <c r="C1" s="372"/>
      <c r="D1" s="372"/>
      <c r="E1" s="372"/>
      <c r="F1" s="372"/>
      <c r="G1" s="372"/>
      <c r="H1" s="372"/>
    </row>
    <row r="2" spans="1:55" x14ac:dyDescent="0.25">
      <c r="A2" s="373" t="s">
        <v>140</v>
      </c>
      <c r="B2" s="373"/>
      <c r="C2" s="373"/>
      <c r="D2" s="373"/>
      <c r="E2" s="373"/>
      <c r="F2" s="373"/>
      <c r="G2" s="373"/>
      <c r="H2" s="373"/>
    </row>
    <row r="3" spans="1:55" s="245" customFormat="1" x14ac:dyDescent="0.25">
      <c r="A3" s="244"/>
      <c r="B3" s="244"/>
      <c r="C3" s="244"/>
      <c r="D3" s="244"/>
      <c r="E3" s="244"/>
      <c r="F3" s="244"/>
      <c r="G3" s="1" t="s">
        <v>9</v>
      </c>
      <c r="H3" s="1"/>
    </row>
    <row r="4" spans="1:55" x14ac:dyDescent="0.25">
      <c r="A4" s="374"/>
      <c r="B4" s="374"/>
      <c r="C4" s="374"/>
      <c r="D4" s="374"/>
      <c r="E4" s="374"/>
      <c r="F4" s="374"/>
      <c r="G4" s="374"/>
      <c r="H4" s="374"/>
    </row>
    <row r="5" spans="1:55" ht="44.25" customHeight="1" x14ac:dyDescent="0.25">
      <c r="A5" s="375" t="s">
        <v>175</v>
      </c>
      <c r="B5" s="375"/>
      <c r="C5" s="375"/>
      <c r="D5" s="375"/>
      <c r="E5" s="375"/>
      <c r="F5" s="375"/>
      <c r="G5" s="375"/>
      <c r="H5" s="375"/>
    </row>
    <row r="7" spans="1:55" s="141" customFormat="1" ht="61.5" customHeight="1" x14ac:dyDescent="0.25">
      <c r="A7" s="376" t="s">
        <v>108</v>
      </c>
      <c r="B7" s="377" t="s">
        <v>109</v>
      </c>
      <c r="C7" s="377"/>
      <c r="D7" s="376" t="s">
        <v>110</v>
      </c>
      <c r="E7" s="376" t="s">
        <v>111</v>
      </c>
      <c r="F7" s="376" t="s">
        <v>112</v>
      </c>
      <c r="G7" s="376" t="s">
        <v>113</v>
      </c>
      <c r="H7" s="376"/>
    </row>
    <row r="8" spans="1:55" s="141" customFormat="1" ht="38.25" customHeight="1" x14ac:dyDescent="0.25">
      <c r="A8" s="376"/>
      <c r="B8" s="377"/>
      <c r="C8" s="377"/>
      <c r="D8" s="376"/>
      <c r="E8" s="376"/>
      <c r="F8" s="376"/>
      <c r="G8" s="199" t="s">
        <v>92</v>
      </c>
      <c r="H8" s="199" t="s">
        <v>114</v>
      </c>
    </row>
    <row r="9" spans="1:55" s="143" customFormat="1" ht="19.5" customHeight="1" x14ac:dyDescent="0.25">
      <c r="A9" s="381" t="s">
        <v>85</v>
      </c>
      <c r="B9" s="381"/>
      <c r="C9" s="381"/>
      <c r="D9" s="381"/>
      <c r="E9" s="381"/>
      <c r="F9" s="381"/>
      <c r="G9" s="381"/>
      <c r="H9" s="142">
        <v>-52060</v>
      </c>
    </row>
    <row r="10" spans="1:55" s="143" customFormat="1" ht="23.25" customHeight="1" x14ac:dyDescent="0.25">
      <c r="A10" s="144" t="s">
        <v>93</v>
      </c>
      <c r="B10" s="144" t="s">
        <v>115</v>
      </c>
      <c r="C10" s="144" t="s">
        <v>94</v>
      </c>
      <c r="D10" s="382" t="s">
        <v>84</v>
      </c>
      <c r="E10" s="382"/>
      <c r="F10" s="382"/>
      <c r="G10" s="145"/>
      <c r="H10" s="142">
        <f>H12+H15</f>
        <v>-52060</v>
      </c>
    </row>
    <row r="11" spans="1:55" s="147" customFormat="1" ht="31.5" customHeight="1" x14ac:dyDescent="0.25">
      <c r="A11" s="146" t="s">
        <v>141</v>
      </c>
      <c r="B11" s="383" t="s">
        <v>142</v>
      </c>
      <c r="C11" s="384"/>
      <c r="D11" s="384"/>
      <c r="E11" s="384"/>
      <c r="F11" s="384"/>
      <c r="G11" s="385"/>
      <c r="H11" s="152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</row>
    <row r="12" spans="1:55" s="147" customFormat="1" ht="15.75" customHeight="1" x14ac:dyDescent="0.25">
      <c r="A12" s="199"/>
      <c r="B12" s="378" t="s">
        <v>116</v>
      </c>
      <c r="C12" s="378"/>
      <c r="D12" s="199"/>
      <c r="E12" s="199"/>
      <c r="F12" s="200"/>
      <c r="G12" s="148"/>
      <c r="H12" s="149">
        <f>H13</f>
        <v>-41200</v>
      </c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143"/>
      <c r="BC12" s="143"/>
    </row>
    <row r="13" spans="1:55" s="147" customFormat="1" ht="16.5" customHeight="1" x14ac:dyDescent="0.25">
      <c r="A13" s="199" t="s">
        <v>143</v>
      </c>
      <c r="B13" s="379" t="s">
        <v>144</v>
      </c>
      <c r="C13" s="380"/>
      <c r="D13" s="199" t="s">
        <v>117</v>
      </c>
      <c r="E13" s="199" t="s">
        <v>118</v>
      </c>
      <c r="F13" s="200"/>
      <c r="G13" s="150"/>
      <c r="H13" s="151">
        <v>-41200</v>
      </c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  <c r="AN13" s="143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143"/>
      <c r="AZ13" s="143"/>
      <c r="BA13" s="143"/>
      <c r="BB13" s="143"/>
      <c r="BC13" s="143"/>
    </row>
    <row r="14" spans="1:55" s="147" customFormat="1" ht="24.75" customHeight="1" x14ac:dyDescent="0.25">
      <c r="A14" s="146" t="s">
        <v>145</v>
      </c>
      <c r="B14" s="383" t="s">
        <v>121</v>
      </c>
      <c r="C14" s="384"/>
      <c r="D14" s="384"/>
      <c r="E14" s="384"/>
      <c r="F14" s="384"/>
      <c r="G14" s="385"/>
      <c r="H14" s="151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143"/>
      <c r="AZ14" s="143"/>
      <c r="BA14" s="143"/>
      <c r="BB14" s="143"/>
      <c r="BC14" s="143"/>
    </row>
    <row r="15" spans="1:55" s="147" customFormat="1" ht="18.75" customHeight="1" x14ac:dyDescent="0.25">
      <c r="A15" s="146"/>
      <c r="B15" s="378" t="s">
        <v>116</v>
      </c>
      <c r="C15" s="378"/>
      <c r="D15" s="197"/>
      <c r="E15" s="197"/>
      <c r="F15" s="197"/>
      <c r="G15" s="197"/>
      <c r="H15" s="151">
        <f>H16</f>
        <v>-10860</v>
      </c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3"/>
      <c r="AI15" s="143"/>
      <c r="AJ15" s="143"/>
      <c r="AK15" s="143"/>
      <c r="AL15" s="143"/>
      <c r="AM15" s="143"/>
      <c r="AN15" s="143"/>
      <c r="AO15" s="143"/>
      <c r="AP15" s="143"/>
      <c r="AQ15" s="143"/>
      <c r="AR15" s="143"/>
      <c r="AS15" s="143"/>
      <c r="AT15" s="143"/>
      <c r="AU15" s="143"/>
      <c r="AV15" s="143"/>
      <c r="AW15" s="143"/>
      <c r="AX15" s="143"/>
      <c r="AY15" s="143"/>
      <c r="AZ15" s="143"/>
      <c r="BA15" s="143"/>
      <c r="BB15" s="143"/>
      <c r="BC15" s="143"/>
    </row>
    <row r="16" spans="1:55" s="147" customFormat="1" ht="18.75" customHeight="1" x14ac:dyDescent="0.25">
      <c r="A16" s="199" t="s">
        <v>146</v>
      </c>
      <c r="B16" s="379" t="s">
        <v>147</v>
      </c>
      <c r="C16" s="380"/>
      <c r="D16" s="199" t="s">
        <v>148</v>
      </c>
      <c r="E16" s="199" t="s">
        <v>118</v>
      </c>
      <c r="F16" s="200"/>
      <c r="G16" s="150"/>
      <c r="H16" s="151">
        <v>-10860</v>
      </c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N16" s="143"/>
      <c r="AO16" s="143"/>
      <c r="AP16" s="143"/>
      <c r="AQ16" s="143"/>
      <c r="AR16" s="143"/>
      <c r="AS16" s="143"/>
      <c r="AT16" s="143"/>
      <c r="AU16" s="143"/>
      <c r="AV16" s="143"/>
      <c r="AW16" s="143"/>
      <c r="AX16" s="143"/>
      <c r="AY16" s="143"/>
      <c r="AZ16" s="143"/>
      <c r="BA16" s="143"/>
      <c r="BB16" s="143"/>
      <c r="BC16" s="143"/>
    </row>
  </sheetData>
  <mergeCells count="18">
    <mergeCell ref="B15:C15"/>
    <mergeCell ref="B16:C16"/>
    <mergeCell ref="A9:G9"/>
    <mergeCell ref="D10:F10"/>
    <mergeCell ref="B11:G11"/>
    <mergeCell ref="B12:C12"/>
    <mergeCell ref="B13:C13"/>
    <mergeCell ref="B14:G14"/>
    <mergeCell ref="A1:H1"/>
    <mergeCell ref="A2:H2"/>
    <mergeCell ref="A4:H4"/>
    <mergeCell ref="A5:H5"/>
    <mergeCell ref="A7:A8"/>
    <mergeCell ref="B7:C8"/>
    <mergeCell ref="D7:D8"/>
    <mergeCell ref="E7:E8"/>
    <mergeCell ref="F7:F8"/>
    <mergeCell ref="G7:H7"/>
  </mergeCells>
  <pageMargins left="0.7" right="0.7" top="0.75" bottom="0.75" header="0.3" footer="0.3"/>
  <pageSetup paperSize="9" orientation="landscape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4" workbookViewId="0">
      <selection activeCell="G3" sqref="G3:H3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1.28515625" style="1" customWidth="1"/>
    <col min="6" max="6" width="62.140625" style="1" customWidth="1"/>
    <col min="7" max="7" width="14.5703125" style="1" customWidth="1"/>
    <col min="8" max="8" width="14.7109375" style="1" customWidth="1"/>
    <col min="9" max="9" width="10.7109375" style="1" bestFit="1" customWidth="1"/>
    <col min="10" max="13" width="9.140625" style="1"/>
    <col min="14" max="14" width="10.85546875" style="1" bestFit="1" customWidth="1"/>
    <col min="15" max="15" width="9.7109375" style="1" bestFit="1" customWidth="1"/>
    <col min="16" max="16" width="10.140625" style="1" bestFit="1" customWidth="1"/>
    <col min="17" max="16384" width="9.140625" style="1"/>
  </cols>
  <sheetData>
    <row r="1" spans="1:8" x14ac:dyDescent="0.25">
      <c r="H1" s="1" t="s">
        <v>170</v>
      </c>
    </row>
    <row r="2" spans="1:8" x14ac:dyDescent="0.25">
      <c r="G2" s="1" t="s">
        <v>137</v>
      </c>
    </row>
    <row r="3" spans="1:8" x14ac:dyDescent="0.25">
      <c r="G3" s="1" t="s">
        <v>9</v>
      </c>
    </row>
    <row r="6" spans="1:8" ht="37.5" customHeight="1" x14ac:dyDescent="0.3">
      <c r="A6" s="274" t="s">
        <v>149</v>
      </c>
      <c r="B6" s="274"/>
      <c r="C6" s="274"/>
      <c r="D6" s="274"/>
      <c r="E6" s="274"/>
      <c r="F6" s="274"/>
      <c r="G6" s="274"/>
      <c r="H6" s="274"/>
    </row>
    <row r="8" spans="1:8" ht="14.25" thickBot="1" x14ac:dyDescent="0.3">
      <c r="G8" s="102"/>
      <c r="H8" s="102" t="s">
        <v>102</v>
      </c>
    </row>
    <row r="9" spans="1:8" s="9" customFormat="1" ht="67.5" customHeight="1" x14ac:dyDescent="0.25">
      <c r="A9" s="325" t="s">
        <v>32</v>
      </c>
      <c r="B9" s="326"/>
      <c r="C9" s="327"/>
      <c r="D9" s="319" t="s">
        <v>14</v>
      </c>
      <c r="E9" s="319"/>
      <c r="F9" s="319" t="s">
        <v>20</v>
      </c>
      <c r="G9" s="272" t="s">
        <v>33</v>
      </c>
      <c r="H9" s="273"/>
    </row>
    <row r="10" spans="1:8" s="9" customFormat="1" ht="40.5" x14ac:dyDescent="0.25">
      <c r="A10" s="236" t="s">
        <v>34</v>
      </c>
      <c r="B10" s="81" t="s">
        <v>35</v>
      </c>
      <c r="C10" s="81" t="s">
        <v>36</v>
      </c>
      <c r="D10" s="237" t="s">
        <v>16</v>
      </c>
      <c r="E10" s="237" t="s">
        <v>17</v>
      </c>
      <c r="F10" s="320"/>
      <c r="G10" s="237" t="s">
        <v>104</v>
      </c>
      <c r="H10" s="241" t="s">
        <v>103</v>
      </c>
    </row>
    <row r="11" spans="1:8" s="9" customFormat="1" ht="15" x14ac:dyDescent="0.25">
      <c r="A11" s="104"/>
      <c r="B11" s="14"/>
      <c r="C11" s="14"/>
      <c r="D11" s="237"/>
      <c r="E11" s="237"/>
      <c r="F11" s="80" t="s">
        <v>31</v>
      </c>
      <c r="G11" s="105">
        <f>G12+G30</f>
        <v>0</v>
      </c>
      <c r="H11" s="114">
        <f>H12+H30</f>
        <v>0</v>
      </c>
    </row>
    <row r="12" spans="1:8" s="9" customFormat="1" ht="28.5" x14ac:dyDescent="0.25">
      <c r="A12" s="333" t="s">
        <v>81</v>
      </c>
      <c r="B12" s="335"/>
      <c r="C12" s="336"/>
      <c r="D12" s="340"/>
      <c r="E12" s="341"/>
      <c r="F12" s="16" t="s">
        <v>82</v>
      </c>
      <c r="G12" s="207">
        <f>G14</f>
        <v>1184780.8</v>
      </c>
      <c r="H12" s="209">
        <f>H14</f>
        <v>2819421.9</v>
      </c>
    </row>
    <row r="13" spans="1:8" s="9" customFormat="1" ht="15" x14ac:dyDescent="0.25">
      <c r="A13" s="334"/>
      <c r="B13" s="335"/>
      <c r="C13" s="337"/>
      <c r="D13" s="340"/>
      <c r="E13" s="342"/>
      <c r="F13" s="7" t="s">
        <v>23</v>
      </c>
      <c r="G13" s="14"/>
      <c r="H13" s="107"/>
    </row>
    <row r="14" spans="1:8" s="9" customFormat="1" ht="15" x14ac:dyDescent="0.25">
      <c r="A14" s="334"/>
      <c r="B14" s="344" t="s">
        <v>83</v>
      </c>
      <c r="C14" s="338"/>
      <c r="D14" s="340"/>
      <c r="E14" s="342"/>
      <c r="F14" s="16" t="s">
        <v>84</v>
      </c>
      <c r="G14" s="207">
        <f>G16</f>
        <v>1184780.8</v>
      </c>
      <c r="H14" s="209">
        <f t="shared" ref="H14" si="0">H16</f>
        <v>2819421.9</v>
      </c>
    </row>
    <row r="15" spans="1:8" s="9" customFormat="1" ht="15" x14ac:dyDescent="0.25">
      <c r="A15" s="334"/>
      <c r="B15" s="345"/>
      <c r="C15" s="339"/>
      <c r="D15" s="340"/>
      <c r="E15" s="342"/>
      <c r="F15" s="7" t="s">
        <v>23</v>
      </c>
      <c r="G15" s="14"/>
      <c r="H15" s="107"/>
    </row>
    <row r="16" spans="1:8" s="9" customFormat="1" ht="15" x14ac:dyDescent="0.25">
      <c r="A16" s="334"/>
      <c r="B16" s="345"/>
      <c r="C16" s="344" t="s">
        <v>58</v>
      </c>
      <c r="D16" s="340"/>
      <c r="E16" s="342"/>
      <c r="F16" s="16" t="s">
        <v>84</v>
      </c>
      <c r="G16" s="207">
        <f t="shared" ref="G16:H16" si="1">G19</f>
        <v>1184780.8</v>
      </c>
      <c r="H16" s="209">
        <f t="shared" si="1"/>
        <v>2819421.9</v>
      </c>
    </row>
    <row r="17" spans="1:16" s="9" customFormat="1" ht="15" x14ac:dyDescent="0.25">
      <c r="A17" s="334"/>
      <c r="B17" s="345"/>
      <c r="C17" s="345"/>
      <c r="D17" s="340"/>
      <c r="E17" s="343"/>
      <c r="F17" s="7" t="s">
        <v>23</v>
      </c>
      <c r="G17" s="14"/>
      <c r="H17" s="107"/>
    </row>
    <row r="18" spans="1:16" s="9" customFormat="1" ht="21.6" customHeight="1" x14ac:dyDescent="0.25">
      <c r="A18" s="334"/>
      <c r="B18" s="345"/>
      <c r="C18" s="345"/>
      <c r="D18" s="238"/>
      <c r="E18" s="239"/>
      <c r="F18" s="15" t="s">
        <v>85</v>
      </c>
      <c r="G18" s="229">
        <f>G19</f>
        <v>1184780.8</v>
      </c>
      <c r="H18" s="230">
        <f>H19</f>
        <v>2819421.9</v>
      </c>
    </row>
    <row r="19" spans="1:16" ht="15" customHeight="1" x14ac:dyDescent="0.25">
      <c r="A19" s="334"/>
      <c r="B19" s="345"/>
      <c r="C19" s="345"/>
      <c r="D19" s="300">
        <v>1180</v>
      </c>
      <c r="E19" s="109"/>
      <c r="F19" s="12" t="s">
        <v>75</v>
      </c>
      <c r="G19" s="223">
        <f>G21</f>
        <v>1184780.8</v>
      </c>
      <c r="H19" s="224">
        <f>H21</f>
        <v>2819421.9</v>
      </c>
    </row>
    <row r="20" spans="1:16" x14ac:dyDescent="0.25">
      <c r="A20" s="334"/>
      <c r="B20" s="345"/>
      <c r="C20" s="345"/>
      <c r="D20" s="301"/>
      <c r="E20" s="110"/>
      <c r="F20" s="7" t="s">
        <v>23</v>
      </c>
      <c r="G20" s="18"/>
      <c r="H20" s="108"/>
    </row>
    <row r="21" spans="1:16" ht="17.45" customHeight="1" x14ac:dyDescent="0.25">
      <c r="A21" s="334"/>
      <c r="B21" s="345"/>
      <c r="C21" s="345"/>
      <c r="D21" s="301"/>
      <c r="E21" s="110">
        <v>11001</v>
      </c>
      <c r="F21" s="36" t="s">
        <v>100</v>
      </c>
      <c r="G21" s="227">
        <f>G23</f>
        <v>1184780.8</v>
      </c>
      <c r="H21" s="228">
        <f>H23</f>
        <v>2819421.9</v>
      </c>
    </row>
    <row r="22" spans="1:16" x14ac:dyDescent="0.25">
      <c r="A22" s="334"/>
      <c r="B22" s="345"/>
      <c r="C22" s="345"/>
      <c r="D22" s="301"/>
      <c r="E22" s="110"/>
      <c r="F22" s="7" t="s">
        <v>25</v>
      </c>
      <c r="G22" s="18"/>
      <c r="H22" s="108"/>
    </row>
    <row r="23" spans="1:16" ht="19.899999999999999" customHeight="1" x14ac:dyDescent="0.25">
      <c r="A23" s="334"/>
      <c r="B23" s="345"/>
      <c r="C23" s="345"/>
      <c r="D23" s="301"/>
      <c r="E23" s="110"/>
      <c r="F23" s="39" t="s">
        <v>85</v>
      </c>
      <c r="G23" s="227">
        <f t="shared" ref="G23" si="2">G25</f>
        <v>1184780.8</v>
      </c>
      <c r="H23" s="228">
        <f>H25</f>
        <v>2819421.9</v>
      </c>
    </row>
    <row r="24" spans="1:16" ht="27" x14ac:dyDescent="0.25">
      <c r="A24" s="334"/>
      <c r="B24" s="345"/>
      <c r="C24" s="345"/>
      <c r="D24" s="301"/>
      <c r="E24" s="110"/>
      <c r="F24" s="7" t="s">
        <v>27</v>
      </c>
      <c r="G24" s="10"/>
      <c r="H24" s="86"/>
    </row>
    <row r="25" spans="1:16" ht="16.899999999999999" customHeight="1" x14ac:dyDescent="0.25">
      <c r="A25" s="334"/>
      <c r="B25" s="345"/>
      <c r="C25" s="345"/>
      <c r="D25" s="301"/>
      <c r="E25" s="110"/>
      <c r="F25" s="7" t="s">
        <v>28</v>
      </c>
      <c r="G25" s="227">
        <f t="shared" ref="G25:G26" si="3">G26</f>
        <v>1184780.8</v>
      </c>
      <c r="H25" s="228">
        <f>H26</f>
        <v>2819421.9</v>
      </c>
    </row>
    <row r="26" spans="1:16" ht="24.6" customHeight="1" x14ac:dyDescent="0.25">
      <c r="A26" s="334"/>
      <c r="B26" s="345"/>
      <c r="C26" s="345"/>
      <c r="D26" s="301"/>
      <c r="E26" s="110"/>
      <c r="F26" s="7" t="s">
        <v>29</v>
      </c>
      <c r="G26" s="227">
        <f t="shared" si="3"/>
        <v>1184780.8</v>
      </c>
      <c r="H26" s="228">
        <f>H27</f>
        <v>2819421.9</v>
      </c>
    </row>
    <row r="27" spans="1:16" ht="22.15" customHeight="1" x14ac:dyDescent="0.25">
      <c r="A27" s="334"/>
      <c r="B27" s="345"/>
      <c r="C27" s="345"/>
      <c r="D27" s="301"/>
      <c r="E27" s="110"/>
      <c r="F27" s="7" t="s">
        <v>132</v>
      </c>
      <c r="G27" s="227">
        <f>G28</f>
        <v>1184780.8</v>
      </c>
      <c r="H27" s="228">
        <f>H28</f>
        <v>2819421.9</v>
      </c>
    </row>
    <row r="28" spans="1:16" ht="22.15" customHeight="1" x14ac:dyDescent="0.25">
      <c r="A28" s="334"/>
      <c r="B28" s="345"/>
      <c r="C28" s="345"/>
      <c r="D28" s="301"/>
      <c r="E28" s="110"/>
      <c r="F28" s="7" t="s">
        <v>133</v>
      </c>
      <c r="G28" s="227">
        <f>G29</f>
        <v>1184780.8</v>
      </c>
      <c r="H28" s="228">
        <f>H29</f>
        <v>2819421.9</v>
      </c>
      <c r="P28" s="112"/>
    </row>
    <row r="29" spans="1:16" ht="22.15" customHeight="1" x14ac:dyDescent="0.25">
      <c r="A29" s="334"/>
      <c r="B29" s="345"/>
      <c r="C29" s="345"/>
      <c r="D29" s="301"/>
      <c r="E29" s="110"/>
      <c r="F29" s="7" t="s">
        <v>135</v>
      </c>
      <c r="G29" s="208">
        <v>1184780.8</v>
      </c>
      <c r="H29" s="212">
        <v>2819421.9</v>
      </c>
      <c r="I29" s="257"/>
      <c r="N29" s="111"/>
      <c r="P29" s="113"/>
    </row>
    <row r="30" spans="1:16" ht="28.5" x14ac:dyDescent="0.25">
      <c r="A30" s="106" t="s">
        <v>37</v>
      </c>
      <c r="B30" s="346"/>
      <c r="C30" s="337"/>
      <c r="D30" s="347"/>
      <c r="E30" s="350"/>
      <c r="F30" s="156" t="s">
        <v>38</v>
      </c>
      <c r="G30" s="225">
        <f>G32</f>
        <v>-1184780.8</v>
      </c>
      <c r="H30" s="242">
        <f>H32</f>
        <v>-2819421.9</v>
      </c>
      <c r="N30" s="111"/>
      <c r="O30" s="111"/>
      <c r="P30" s="111"/>
    </row>
    <row r="31" spans="1:16" ht="15" x14ac:dyDescent="0.25">
      <c r="A31" s="106"/>
      <c r="B31" s="335"/>
      <c r="C31" s="337"/>
      <c r="D31" s="348"/>
      <c r="E31" s="350"/>
      <c r="F31" s="58" t="s">
        <v>23</v>
      </c>
      <c r="G31" s="14"/>
      <c r="H31" s="107"/>
    </row>
    <row r="32" spans="1:16" ht="14.25" x14ac:dyDescent="0.25">
      <c r="A32" s="106"/>
      <c r="B32" s="37" t="s">
        <v>39</v>
      </c>
      <c r="C32" s="338"/>
      <c r="D32" s="348"/>
      <c r="E32" s="350"/>
      <c r="F32" s="57" t="s">
        <v>40</v>
      </c>
      <c r="G32" s="223">
        <f t="shared" ref="G32:H32" si="4">G34</f>
        <v>-1184780.8</v>
      </c>
      <c r="H32" s="224">
        <f t="shared" si="4"/>
        <v>-2819421.9</v>
      </c>
    </row>
    <row r="33" spans="1:8" ht="15" x14ac:dyDescent="0.25">
      <c r="A33" s="106"/>
      <c r="B33" s="38"/>
      <c r="C33" s="339"/>
      <c r="D33" s="348"/>
      <c r="E33" s="350"/>
      <c r="F33" s="58" t="s">
        <v>23</v>
      </c>
      <c r="G33" s="14"/>
      <c r="H33" s="107"/>
    </row>
    <row r="34" spans="1:8" ht="14.25" x14ac:dyDescent="0.25">
      <c r="A34" s="106"/>
      <c r="B34" s="38"/>
      <c r="C34" s="56" t="s">
        <v>39</v>
      </c>
      <c r="D34" s="348"/>
      <c r="E34" s="350"/>
      <c r="F34" s="55" t="s">
        <v>22</v>
      </c>
      <c r="G34" s="223">
        <f t="shared" ref="G34:H34" si="5">G38</f>
        <v>-1184780.8</v>
      </c>
      <c r="H34" s="224">
        <f t="shared" si="5"/>
        <v>-2819421.9</v>
      </c>
    </row>
    <row r="35" spans="1:8" ht="15" x14ac:dyDescent="0.25">
      <c r="A35" s="106"/>
      <c r="B35" s="38"/>
      <c r="C35" s="54"/>
      <c r="D35" s="349"/>
      <c r="E35" s="350"/>
      <c r="F35" s="58" t="s">
        <v>23</v>
      </c>
      <c r="G35" s="14"/>
      <c r="H35" s="107"/>
    </row>
    <row r="36" spans="1:8" ht="15" x14ac:dyDescent="0.25">
      <c r="A36" s="106"/>
      <c r="B36" s="38"/>
      <c r="C36" s="54"/>
      <c r="D36" s="240"/>
      <c r="E36" s="47"/>
      <c r="F36" s="55" t="s">
        <v>79</v>
      </c>
      <c r="G36" s="14"/>
      <c r="H36" s="107"/>
    </row>
    <row r="37" spans="1:8" ht="16.5" x14ac:dyDescent="0.25">
      <c r="A37" s="106"/>
      <c r="B37" s="38"/>
      <c r="C37" s="38"/>
      <c r="D37" s="62">
        <v>1139</v>
      </c>
      <c r="E37" s="65"/>
      <c r="F37" s="7" t="s">
        <v>22</v>
      </c>
      <c r="G37" s="223">
        <f t="shared" ref="G37:H37" si="6">G38</f>
        <v>-1184780.8</v>
      </c>
      <c r="H37" s="224">
        <f t="shared" si="6"/>
        <v>-2819421.9</v>
      </c>
    </row>
    <row r="38" spans="1:8" ht="15" x14ac:dyDescent="0.25">
      <c r="A38" s="106"/>
      <c r="B38" s="38"/>
      <c r="C38" s="38"/>
      <c r="D38" s="63"/>
      <c r="E38" s="64">
        <v>11001</v>
      </c>
      <c r="F38" s="7" t="s">
        <v>22</v>
      </c>
      <c r="G38" s="223">
        <f t="shared" ref="G38:H38" si="7">G40</f>
        <v>-1184780.8</v>
      </c>
      <c r="H38" s="224">
        <f t="shared" si="7"/>
        <v>-2819421.9</v>
      </c>
    </row>
    <row r="39" spans="1:8" ht="15" x14ac:dyDescent="0.25">
      <c r="A39" s="106"/>
      <c r="B39" s="38"/>
      <c r="C39" s="38"/>
      <c r="D39" s="63"/>
      <c r="E39" s="45"/>
      <c r="F39" s="7" t="s">
        <v>25</v>
      </c>
      <c r="G39" s="14"/>
      <c r="H39" s="107"/>
    </row>
    <row r="40" spans="1:8" ht="15" x14ac:dyDescent="0.25">
      <c r="A40" s="106"/>
      <c r="B40" s="38"/>
      <c r="C40" s="38"/>
      <c r="D40" s="63"/>
      <c r="E40" s="45"/>
      <c r="F40" s="8" t="s">
        <v>26</v>
      </c>
      <c r="G40" s="223">
        <f t="shared" ref="G40:H40" si="8">G42</f>
        <v>-1184780.8</v>
      </c>
      <c r="H40" s="224">
        <f t="shared" si="8"/>
        <v>-2819421.9</v>
      </c>
    </row>
    <row r="41" spans="1:8" ht="27" x14ac:dyDescent="0.25">
      <c r="A41" s="106"/>
      <c r="B41" s="38"/>
      <c r="C41" s="38"/>
      <c r="D41" s="63"/>
      <c r="E41" s="45"/>
      <c r="F41" s="7" t="s">
        <v>27</v>
      </c>
      <c r="G41" s="14"/>
      <c r="H41" s="107"/>
    </row>
    <row r="42" spans="1:8" ht="15" x14ac:dyDescent="0.25">
      <c r="A42" s="106"/>
      <c r="B42" s="38"/>
      <c r="C42" s="38"/>
      <c r="D42" s="63"/>
      <c r="E42" s="45"/>
      <c r="F42" s="7" t="s">
        <v>28</v>
      </c>
      <c r="G42" s="223">
        <f t="shared" ref="G42:H44" si="9">G43</f>
        <v>-1184780.8</v>
      </c>
      <c r="H42" s="224">
        <f t="shared" si="9"/>
        <v>-2819421.9</v>
      </c>
    </row>
    <row r="43" spans="1:8" ht="15" x14ac:dyDescent="0.25">
      <c r="A43" s="106"/>
      <c r="B43" s="38"/>
      <c r="C43" s="38"/>
      <c r="D43" s="63"/>
      <c r="E43" s="45"/>
      <c r="F43" s="7" t="s">
        <v>29</v>
      </c>
      <c r="G43" s="223">
        <f t="shared" si="9"/>
        <v>-1184780.8</v>
      </c>
      <c r="H43" s="224">
        <f t="shared" si="9"/>
        <v>-2819421.9</v>
      </c>
    </row>
    <row r="44" spans="1:8" ht="15" x14ac:dyDescent="0.25">
      <c r="A44" s="106"/>
      <c r="B44" s="38"/>
      <c r="C44" s="38"/>
      <c r="D44" s="63"/>
      <c r="E44" s="45"/>
      <c r="F44" s="7" t="s">
        <v>80</v>
      </c>
      <c r="G44" s="223">
        <f t="shared" si="9"/>
        <v>-1184780.8</v>
      </c>
      <c r="H44" s="224">
        <f t="shared" si="9"/>
        <v>-2819421.9</v>
      </c>
    </row>
    <row r="45" spans="1:8" ht="15.75" thickBot="1" x14ac:dyDescent="0.3">
      <c r="A45" s="116"/>
      <c r="B45" s="117"/>
      <c r="C45" s="117"/>
      <c r="D45" s="118"/>
      <c r="E45" s="119"/>
      <c r="F45" s="87" t="s">
        <v>30</v>
      </c>
      <c r="G45" s="221">
        <v>-1184780.8</v>
      </c>
      <c r="H45" s="222">
        <v>-2819421.9</v>
      </c>
    </row>
  </sheetData>
  <mergeCells count="17">
    <mergeCell ref="E30:E35"/>
    <mergeCell ref="B30:B31"/>
    <mergeCell ref="C30:C33"/>
    <mergeCell ref="D30:D35"/>
    <mergeCell ref="E12:E17"/>
    <mergeCell ref="B14:B29"/>
    <mergeCell ref="C16:C29"/>
    <mergeCell ref="D19:D29"/>
    <mergeCell ref="A12:A29"/>
    <mergeCell ref="B12:B13"/>
    <mergeCell ref="C12:C15"/>
    <mergeCell ref="D12:D17"/>
    <mergeCell ref="A6:H6"/>
    <mergeCell ref="A9:C9"/>
    <mergeCell ref="D9:E9"/>
    <mergeCell ref="F9:F10"/>
    <mergeCell ref="G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1</vt:lpstr>
      <vt:lpstr>հավելված 2</vt:lpstr>
      <vt:lpstr>հավելված3</vt:lpstr>
      <vt:lpstr>հավելված4</vt:lpstr>
      <vt:lpstr>հավելված5</vt:lpstr>
      <vt:lpstr>հավելված6</vt:lpstr>
      <vt:lpstr>հավելված7</vt:lpstr>
      <vt:lpstr>հավելված 8</vt:lpstr>
      <vt:lpstr>հավելված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https:/mul2-moj.gov.am/tasks/638768/oneclick/ba9bf107d312d9d083b680fa12df347cd8c562d3830f47947eae18abba3b7a4b.xlsx?token=8e73d35a12872b36ce8e65ae5928919a</cp:keywords>
  <cp:lastModifiedBy>Susanna Arzumanyan</cp:lastModifiedBy>
  <cp:lastPrinted>2023-07-04T14:08:26Z</cp:lastPrinted>
  <dcterms:created xsi:type="dcterms:W3CDTF">2019-04-01T15:06:48Z</dcterms:created>
  <dcterms:modified xsi:type="dcterms:W3CDTF">2023-08-03T05:48:33Z</dcterms:modified>
</cp:coreProperties>
</file>