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ayane Badalyan\Desktop\Grin E\Naxagic\"/>
    </mc:Choice>
  </mc:AlternateContent>
  <xr:revisionPtr revIDLastSave="0" documentId="13_ncr:1_{9B08B77E-3849-4BC9-BF1B-554500C2AF0D}" xr6:coauthVersionLast="46" xr6:coauthVersionMax="46" xr10:uidLastSave="{00000000-0000-0000-0000-000000000000}"/>
  <bookViews>
    <workbookView xWindow="30" yWindow="0" windowWidth="28770" windowHeight="15480" activeTab="4" xr2:uid="{00000000-000D-0000-FFFF-FFFF00000000}"/>
  </bookViews>
  <sheets>
    <sheet name="havelvac 1" sheetId="48" r:id="rId1"/>
    <sheet name="havelvac 2" sheetId="49" r:id="rId2"/>
    <sheet name="3" sheetId="53" r:id="rId3"/>
    <sheet name="havelvac 4" sheetId="47" r:id="rId4"/>
    <sheet name="havelvac 5" sheetId="52" r:id="rId5"/>
  </sheets>
  <definedNames>
    <definedName name="AgencyCode" localSheetId="2">#REF!</definedName>
    <definedName name="AgencyCode" localSheetId="0">#REF!</definedName>
    <definedName name="AgencyCode" localSheetId="3">#REF!</definedName>
    <definedName name="AgencyCode" localSheetId="4">#REF!</definedName>
    <definedName name="AgencyCode">#REF!</definedName>
    <definedName name="AgencyName" localSheetId="2">#REF!</definedName>
    <definedName name="AgencyName" localSheetId="0">#REF!</definedName>
    <definedName name="AgencyName" localSheetId="3">#REF!</definedName>
    <definedName name="AgencyName" localSheetId="4">#REF!</definedName>
    <definedName name="AgencyName">#REF!</definedName>
    <definedName name="åû" localSheetId="2">#REF!</definedName>
    <definedName name="åû">#REF!</definedName>
    <definedName name="davit" localSheetId="2">#REF!</definedName>
    <definedName name="davit" localSheetId="0">#REF!</definedName>
    <definedName name="davit" localSheetId="3">#REF!</definedName>
    <definedName name="davit" localSheetId="4">#REF!</definedName>
    <definedName name="davit">#REF!</definedName>
    <definedName name="Functional1" localSheetId="2">#REF!</definedName>
    <definedName name="Functional1" localSheetId="0">#REF!</definedName>
    <definedName name="Functional1" localSheetId="3">#REF!</definedName>
    <definedName name="Functional1" localSheetId="4">#REF!</definedName>
    <definedName name="Functional1">#REF!</definedName>
    <definedName name="ggg" localSheetId="2">#REF!</definedName>
    <definedName name="ggg" localSheetId="0">#REF!</definedName>
    <definedName name="ggg" localSheetId="3">#REF!</definedName>
    <definedName name="ggg" localSheetId="4">#REF!</definedName>
    <definedName name="ggg">#REF!</definedName>
    <definedName name="mas" localSheetId="2">#REF!</definedName>
    <definedName name="mas">#REF!</definedName>
    <definedName name="mass" localSheetId="2">#REF!</definedName>
    <definedName name="mass">#REF!</definedName>
    <definedName name="PANature" localSheetId="2">#REF!</definedName>
    <definedName name="PANature" localSheetId="0">#REF!</definedName>
    <definedName name="PANature" localSheetId="3">#REF!</definedName>
    <definedName name="PANature" localSheetId="4">#REF!</definedName>
    <definedName name="PANature">#REF!</definedName>
    <definedName name="PAType" localSheetId="2">#REF!</definedName>
    <definedName name="PAType" localSheetId="0">#REF!</definedName>
    <definedName name="PAType" localSheetId="3">#REF!</definedName>
    <definedName name="PAType" localSheetId="4">#REF!</definedName>
    <definedName name="PAType">#REF!</definedName>
    <definedName name="Performance2" localSheetId="2">#REF!</definedName>
    <definedName name="Performance2" localSheetId="0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2">#REF!</definedName>
    <definedName name="PerformanceType" localSheetId="0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2">'3'!$B$1:$J$25</definedName>
    <definedName name="_xlnm.Print_Titles" localSheetId="2">'3'!$7:$7</definedName>
    <definedName name="x" localSheetId="2">#REF!</definedName>
    <definedName name="x">#REF!</definedName>
    <definedName name="Հավելված" localSheetId="2">#REF!</definedName>
    <definedName name="Հավելված" localSheetId="0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2">#REF!</definedName>
    <definedName name="Մաս" localSheetId="0">#REF!</definedName>
    <definedName name="Մաս" localSheetId="3">#REF!</definedName>
    <definedName name="Մաս" localSheetId="4">#REF!</definedName>
    <definedName name="Մաս">#REF!</definedName>
    <definedName name="շախմատիստ" localSheetId="2">#REF!</definedName>
    <definedName name="շախմատիստ" localSheetId="0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E26" i="53" l="1"/>
  <c r="I24" i="53"/>
  <c r="F24" i="53"/>
  <c r="F23" i="53" s="1"/>
  <c r="H31" i="49"/>
  <c r="H30" i="49" s="1"/>
  <c r="I31" i="49"/>
  <c r="E32" i="48"/>
  <c r="E26" i="48" s="1"/>
  <c r="F32" i="48"/>
  <c r="F26" i="48" s="1"/>
  <c r="F22" i="53" l="1"/>
  <c r="I23" i="53"/>
  <c r="F21" i="53" l="1"/>
  <c r="F19" i="53" s="1"/>
  <c r="I22" i="53"/>
  <c r="I21" i="53" l="1"/>
  <c r="I19" i="53" s="1"/>
  <c r="F17" i="53"/>
  <c r="F15" i="53" l="1"/>
  <c r="F14" i="53" s="1"/>
  <c r="F13" i="53" s="1"/>
  <c r="F11" i="53" s="1"/>
  <c r="I17" i="53"/>
  <c r="I15" i="53" l="1"/>
  <c r="I14" i="53" s="1"/>
  <c r="I13" i="53" s="1"/>
  <c r="I11" i="53" s="1"/>
  <c r="C18" i="47" l="1"/>
  <c r="C19" i="52" s="1"/>
  <c r="C17" i="47"/>
  <c r="C18" i="52" s="1"/>
  <c r="C16" i="47"/>
  <c r="C17" i="52" s="1"/>
  <c r="C15" i="47"/>
  <c r="C16" i="52" s="1"/>
  <c r="C13" i="47"/>
  <c r="B13" i="47"/>
  <c r="B13" i="52" s="1"/>
  <c r="G19" i="49" l="1"/>
  <c r="C13" i="52" l="1"/>
  <c r="C19" i="47"/>
  <c r="C20" i="52" s="1"/>
  <c r="I30" i="49" l="1"/>
  <c r="H29" i="49" l="1"/>
  <c r="H49" i="49"/>
  <c r="I29" i="49"/>
  <c r="I49" i="49"/>
  <c r="I48" i="49" s="1"/>
  <c r="I47" i="49" s="1"/>
  <c r="I46" i="49" s="1"/>
  <c r="H48" i="49" l="1"/>
  <c r="H47" i="49" s="1"/>
  <c r="H46" i="49" s="1"/>
  <c r="G25" i="53"/>
  <c r="I28" i="49"/>
  <c r="I27" i="49" s="1"/>
  <c r="I25" i="49" s="1"/>
  <c r="I23" i="49" s="1"/>
  <c r="H28" i="49"/>
  <c r="H27" i="49" s="1"/>
  <c r="H25" i="49" s="1"/>
  <c r="H23" i="49" s="1"/>
  <c r="E12" i="48"/>
  <c r="F12" i="48"/>
  <c r="F11" i="48" s="1"/>
  <c r="F10" i="48" s="1"/>
  <c r="E25" i="53" l="1"/>
  <c r="G24" i="53"/>
  <c r="J25" i="53"/>
  <c r="D22" i="52"/>
  <c r="D42" i="52" s="1"/>
  <c r="E11" i="48"/>
  <c r="E10" i="48" s="1"/>
  <c r="H17" i="49"/>
  <c r="H15" i="49" s="1"/>
  <c r="H13" i="49" s="1"/>
  <c r="H12" i="49" s="1"/>
  <c r="H11" i="49" s="1"/>
  <c r="H21" i="49"/>
  <c r="H19" i="49"/>
  <c r="I19" i="49"/>
  <c r="I17" i="49"/>
  <c r="I15" i="49" s="1"/>
  <c r="I13" i="49" s="1"/>
  <c r="I12" i="49" s="1"/>
  <c r="I11" i="49" s="1"/>
  <c r="I21" i="49"/>
  <c r="D21" i="47"/>
  <c r="D33" i="47" s="1"/>
  <c r="E22" i="52"/>
  <c r="E42" i="52" s="1"/>
  <c r="E21" i="47"/>
  <c r="E33" i="47" s="1"/>
  <c r="G23" i="53" l="1"/>
  <c r="E24" i="53"/>
  <c r="J22" i="53"/>
  <c r="H25" i="53"/>
  <c r="J24" i="53"/>
  <c r="H22" i="53" l="1"/>
  <c r="H21" i="53" s="1"/>
  <c r="J21" i="53"/>
  <c r="J19" i="53" s="1"/>
  <c r="J23" i="53"/>
  <c r="H23" i="53" s="1"/>
  <c r="H24" i="53"/>
  <c r="G22" i="53"/>
  <c r="E23" i="53"/>
  <c r="J17" i="53" l="1"/>
  <c r="H19" i="53"/>
  <c r="G21" i="53"/>
  <c r="G19" i="53" s="1"/>
  <c r="E22" i="53"/>
  <c r="E21" i="53" s="1"/>
  <c r="G17" i="53" l="1"/>
  <c r="E19" i="53"/>
  <c r="J15" i="53"/>
  <c r="H17" i="53"/>
  <c r="J14" i="53" l="1"/>
  <c r="H15" i="53"/>
  <c r="G15" i="53"/>
  <c r="E17" i="53"/>
  <c r="E15" i="53" l="1"/>
  <c r="G14" i="53"/>
  <c r="H14" i="53"/>
  <c r="J13" i="53"/>
  <c r="J11" i="53" l="1"/>
  <c r="H11" i="53" s="1"/>
  <c r="H13" i="53"/>
  <c r="E14" i="53"/>
  <c r="G13" i="53"/>
  <c r="E13" i="53" l="1"/>
  <c r="G11" i="53"/>
  <c r="E11" i="53" s="1"/>
</calcChain>
</file>

<file path=xl/sharedStrings.xml><?xml version="1.0" encoding="utf-8"?>
<sst xmlns="http://schemas.openxmlformats.org/spreadsheetml/2006/main" count="234" uniqueCount="132">
  <si>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</si>
  <si>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</si>
  <si>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</si>
  <si>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</si>
  <si>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</si>
  <si>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</si>
  <si>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</si>
  <si>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</si>
  <si>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</si>
  <si>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</si>
  <si>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</si>
  <si>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</si>
  <si>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</si>
  <si>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</si>
  <si>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</si>
  <si>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</si>
  <si>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</si>
  <si>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</si>
  <si>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</si>
  <si>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</si>
  <si>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</si>
  <si>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</si>
  <si>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</si>
  <si>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</si>
  <si>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</si>
  <si>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</si>
  <si>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</si>
  <si>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</si>
  <si>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         ՄԱՍ 2. ՊԵՏԱԿԱՆ ՄԱՐՄՆԻ ԳԾՈՎ ԱՐԴՅՈՒՆՔԱՅԻՆ (ԿԱՏԱՐՈՂԱԿԱՆ) ՑՈՒՑԱՆԻՇՆԵՐԸ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</si>
  <si>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</si>
  <si>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</si>
  <si>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</si>
  <si>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</si>
  <si>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</si>
  <si>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</si>
  <si>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>Ծրագրի միջոցառումները</t>
  </si>
  <si>
    <t xml:space="preserve"> 11001</t>
  </si>
  <si>
    <t xml:space="preserve"> ԱՅԼ  ԾԱԽՍԵՐ</t>
  </si>
  <si>
    <t>ԸՆԴԱՄԵՆԸ</t>
  </si>
  <si>
    <t>Տարի</t>
  </si>
  <si>
    <t>Ինն ամիս</t>
  </si>
  <si>
    <t xml:space="preserve">                                                    </t>
  </si>
  <si>
    <t xml:space="preserve">                                         ՀԱՅԱՍՏԱՆԻ ՀԱՆՐԱՊԵՏՈՒԹՅԱՆ</t>
  </si>
  <si>
    <t xml:space="preserve">                                            ՎԱՐՉԱՊԵՏԻ ԱՇԽԱՏԱԿԱԶՄԻ</t>
  </si>
  <si>
    <t xml:space="preserve">      </t>
  </si>
  <si>
    <t>Ա.ՀԱՐՈՒԹՅՈՒՆՅԱՆ</t>
  </si>
  <si>
    <t xml:space="preserve">             ՂԵԿԱՎԱՐ՝                                                                          Ա.ՀԱՐՈՒԹՅՈՒՆՅԱՆ</t>
  </si>
  <si>
    <t xml:space="preserve">                                                                    ՂԵԿԱՎԱՐ՝                                                    Ա.ՀԱՐՈՒԹՅՈՒՆՅԱՆ                                          </t>
  </si>
  <si>
    <t>ՀՀ տարածքային կառավարման և ենթակառուցվածքների նախարարություն</t>
  </si>
  <si>
    <t xml:space="preserve"> Ծրագիրը</t>
  </si>
  <si>
    <t xml:space="preserve"> Միջոցառումը</t>
  </si>
  <si>
    <t>Ցուցանիշների փոփոխությունը (ավելացումները նշված են դրական նշանով, իսկ նվազեցումները` փակագծերում)</t>
  </si>
  <si>
    <t xml:space="preserve">ՀԱՅԱՍՏԱՆԻ ՀԱՆՐԱՊԵՏՈՒԹՅԱՆ                                                                            ՎԱՐՉԱՊԵՏԻ ԱՇԽԱՏԱԿԱԶՄԻ                                                                                                                                      ՂԵԿԱՎԱՐ՝                                                                         </t>
  </si>
  <si>
    <t xml:space="preserve">                                                       ՂԵԿԱՎԱՐ՝                                                    Ա.ՀԱՐՈՒԹՅՈՒՆՅԱՆ                                          </t>
  </si>
  <si>
    <t>Ցուցանիշների փոփոխությունը (ավելացումները նշված են դրական նշանով)</t>
  </si>
  <si>
    <t>Աղյուսակ 9.7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</si>
  <si>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</si>
  <si>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>ՀՀ կառավարության 2023 թվականի</t>
  </si>
  <si>
    <t xml:space="preserve">ՀՀ կառավարության  2023 թվականի </t>
  </si>
  <si>
    <t>Աղյուսակ 9.1.7</t>
  </si>
  <si>
    <t>Հավելված N 4</t>
  </si>
  <si>
    <t>Հավելված N 2</t>
  </si>
  <si>
    <t>Հավելված N 1</t>
  </si>
  <si>
    <t xml:space="preserve"> 1001</t>
  </si>
  <si>
    <t xml:space="preserve"> Տարածքային կառավարման ոլորտում քաղաքականության մշակում, ծրագրերի համակարգում և մոնիտորինգի իրականացում</t>
  </si>
  <si>
    <t xml:space="preserve"> Տարածքային կառավարման բնագավառում պետական արդյունավետ քաղաքականության մշակման և իրականացման ապահովում</t>
  </si>
  <si>
    <t xml:space="preserve"> Տարածքային կառավարման քաղաքականության իրագործմանն ուղղված ծրագրերի  ազդեցության և արդյունավետության բարելավում</t>
  </si>
  <si>
    <t xml:space="preserve"> Տարածքային կառավարման և ենթակառուցվածքների քաղաքականության մշակում և ծառայությունների մատուցում</t>
  </si>
  <si>
    <t xml:space="preserve"> 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</si>
  <si>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</si>
  <si>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</si>
  <si>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</si>
  <si>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ՀՀ տարածքային կառավարման և ենթակառուցվածքների նախարարություն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</si>
  <si>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</si>
  <si>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         ՄԱՍ 1. ՊԵՏԱԿԱՆ ՄԱՐՄՆԻ ԳԾՈՎ ԱՐԴՅՈՒՆՔԱՅԻՆ (ԿԱՏԱՐՈՂԱԿԱՆ) ՑՈՒՑԱՆԻՇՆԵՐԸ</t>
  </si>
  <si>
    <t>Ոռոգման համակարգի առողջացում</t>
  </si>
  <si>
    <t>Ծրագրի նպատակը`</t>
  </si>
  <si>
    <t>Ոռոգման ծառայությունների հասանելիության և մատչելիության ապահովում</t>
  </si>
  <si>
    <t>Վերջնական արդյունքի նկարագրությունը՝</t>
  </si>
  <si>
    <t>Ոռոգման ջրի մատակարարման արդյունավետության և հասանելիության բարելավում, կորուստների կրճատում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</si>
  <si>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</si>
  <si>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 </t>
  </si>
  <si>
    <t xml:space="preserve"> Միջոցառման տեսակը՝</t>
  </si>
  <si>
    <t xml:space="preserve"> Ծառայությունների մատուցում 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</si>
  <si>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</si>
  <si>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</si>
  <si>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</si>
  <si>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</si>
  <si>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</si>
  <si>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>ՀՀ ՏԱՐԱԾՔԱՅԻՆ ԿԱՌԱՎԱՐՄԱՆ ԵՎ ԵՆԹԱԿԱՌՈՒՑՎԱԾՔՆԵՐԻ ՆԱԽԱՐԱՐՈՒԹՅՈՒՆ</t>
  </si>
  <si>
    <t xml:space="preserve"> Ոռոգման համակարգի առողջացում</t>
  </si>
  <si>
    <t xml:space="preserve"> 11010</t>
  </si>
  <si>
    <t xml:space="preserve"> ՀՀ  տարածքային կառավարման և ենթակառուցվածքների նախարարության ջրային կոմիտե</t>
  </si>
  <si>
    <t xml:space="preserve"> ԴՐԱՄԱՇՆՈՐՀՆԵՐ</t>
  </si>
  <si>
    <t xml:space="preserve"> Ընթացիկ դրամաշնորհներ պետական հատվածի այլ մակարդակներին</t>
  </si>
  <si>
    <t>- Այլ ընթացիկ դրամաշնորհներ</t>
  </si>
  <si>
    <t>Հավելված N3</t>
  </si>
  <si>
    <t xml:space="preserve">«ՀԱՅԱUՏԱՆԻ ՀԱՆՐԱՊԵՏՈՒԹՅԱՆ 2023 ԹՎԱԿԱՆԻ ՊԵՏԱԿԱՆ ԲՅՈՒՋԵԻ ՄԱUԻՆ» OՐԵՆՔԻ N 1 ՀԱՎԵԼՎԱԾԻ N 4 ԱՂՅՈՒՍԱԿՈՒՄ  ԵՎ ՀԱՅԱՍՏԱՆԻ ՀԱՆՐԱՊԵՏՈՒԹՅԱՆ ԿԱՌԱՎԱՐՈՒԹՅԱՆ 2022 ԹՎԱԿԱՆԻ ԴԵԿՏԵՄԲԵՐԻ 29-Ի N 2111-Ն ՈՐՈՇՄԱՆ N 5 ՀԱՎԵԼՎԱԾԻ N 3 ԱՂՅՈՒՍԱԿՈՒՄ ԿԱՏԱՐՎՈՂ ՓՈՓՈԽՈՒԹՅՈՒՆՆԵՐԸ </t>
  </si>
  <si>
    <t>հազ. դրամ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</si>
  <si>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</si>
  <si>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</si>
  <si>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Միջոց առում</t>
  </si>
  <si>
    <t>Վարկային միջոցներ</t>
  </si>
  <si>
    <t xml:space="preserve"> Համաֆինան սավորում</t>
  </si>
  <si>
    <t>այդ թվում` ըստ կատարողների</t>
  </si>
  <si>
    <t>ՀՀ տարածքային կառավարման և ենթակառուցվածքների նախարարության ջրային կոմիտե</t>
  </si>
  <si>
    <t>այդ թվում` բյուջետային ծախսերի տնտեսագիտական դասակարգման հոդվածներ</t>
  </si>
  <si>
    <t>Ցուցանիշների փոփոխությունը 
(նվազեցումները նշված են փակագծերում)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</si>
  <si>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</si>
  <si>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</si>
  <si>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</si>
  <si>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</si>
  <si>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>Ցուցանիշների փոփոխությունը                   (նվազեցումները նշված են փակագծերում)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</si>
  <si>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</si>
  <si>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</si>
  <si>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</si>
  <si>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</si>
  <si>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 </t>
  </si>
  <si>
    <t xml:space="preserve"> Նկարագրությունը` </t>
  </si>
  <si>
    <t xml:space="preserve"> Միջոցառման տեսակը` </t>
  </si>
  <si>
    <t xml:space="preserve"> Ակտիվն օգտագործող կազմակերպության(ների) անվանում(ները)՛ </t>
  </si>
  <si>
    <t xml:space="preserve">  Մասնագիտացված միավոր </t>
  </si>
  <si>
    <t xml:space="preserve"> Արդյունքի չափորոշիչներ </t>
  </si>
  <si>
    <t xml:space="preserve"> Միջոցառման վրա կատարվող ծախսը (հազար դրամ) </t>
  </si>
  <si>
    <t>Աղյուսակ 9.1.25</t>
  </si>
  <si>
    <t xml:space="preserve"> ՀՀ տարածքային կառավարման և ենթակառուցվածքների նախարարության ջրային կոմիտե</t>
  </si>
  <si>
    <t xml:space="preserve"> ՄԱՍ 1. ՊԵՏԱԿԱՆ ՄԱՐՄՆԻ ԳԾՈՎ ԱՐԴՅՈՒՆՔԱՅԻՆ (ԿԱՏԱՐՈՂԱԿԱՆ) ՑՈՒՑԱՆԻՇՆԵՐԸ </t>
  </si>
  <si>
    <t>Հավելված N 5</t>
  </si>
  <si>
    <t xml:space="preserve"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ԹԻՎ 2111-Ն ՈՐՈՇՄԱՆ N 5 ՀԱՎԵԼՎԱԾԻ N 1  ԱՂՅՈՒՍԱԿՈՒՄ ԿԱՏԱՐՎՈՂ   ՓՈՓՈԽՈՒԹՅՈՒՆՆԵՐԸ  </t>
  </si>
  <si>
    <t xml:space="preserve">ՀԱՅԱՍՏԱՆԻ ՀԱՆՐԱՊԵՏՈՒԹՅԱՆ ԿԱՌԱՎԱՐՈՒԹՅԱՆ 2022 ԹՎԱԿԱՆԻ ԴԵԿՏԵՄԲԵՐԻ 29-Ի N 2111-Ն ՈՐՈՇՄԱՆ N 3  ԵՎ N 4 ՀԱՎԵԼՎԱԾՆԵՐՈՒՄ ԿԱՏԱՐՎՈՂ  ՓՈՓՈԽՈՒԹՅՈՒՆՆԵՐԸ  </t>
  </si>
  <si>
    <t xml:space="preserve">ՀԱՅԱՍՏԱՆԻ ՀԱՆՐԱՊԵՏՈՒԹՅԱՆ ԿԱՌԱՎԱՐՈՒԹՅԱՆ 2022 ԹՎԱԿԱՆԻ ԴԵԿՏԵՄԲԵՐԻ 29-Ի ԹԻՎ 2111-Ն ՈՐՈՇՄԱՆ N 9 ՀԱՎԵԼՎԱԾԻ N 9.7 ԱՂՅՈՒՍԱԿՈՒՄ ԿԱՏԱՐՎՈՂ ՓՈՓՈԽՈՒԹՅՈՒՆՆԵՐԸ  </t>
  </si>
  <si>
    <t xml:space="preserve">ՀԱՅԱՍՏԱՆԻ ՀԱՆՐԱՊԵՏՈՒԹՅԱՆ ԿԱՌԱՎԱՐՈՒԹՅԱՆ 2022 ԹՎԱԿԱՆԻ ԴԵԿՏԵՄԲԵՐԻ 29-Ի ԹԻՎ 2111-Ն ՈՐՈՇՄԱՆ N 9.1 ՀԱՎԵԼՎԱԾԻ NN 9.1.7 ԵՎ 9.1.25 ԱՂՅՈՒՍԱԿՆԵՐՈՒՄ ԿԱՏԱՐՎՈՂ ՓՈՓՈԽՈՒԹՅՈՒՆՆԵՐԸ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</si>
</sst>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-* #,##0.00_р_._-;\-* #,##0.00_р_._-;_-* &quot;-&quot;??_р_._-;_-@_-"/>
    <numFmt numFmtId="166" formatCode="0.0_);\(0.0\)"/>
    <numFmt numFmtId="167" formatCode="##,##0.0;\(##,##0.0\);\-"/>
    <numFmt numFmtId="168" formatCode="#,##0.0_);\(#,##0.0\)"/>
    <numFmt numFmtId="169" formatCode="#,##0.0;[Red]#,##0.0"/>
    <numFmt numFmtId="170" formatCode="_(* #,##0.0_);_(* \(#,##0.0\);_(* &quot;-&quot;??_);_(@_)"/>
    <numFmt numFmtId="171" formatCode="_(* #,##0.0_);_(* \(#,##0.0\);_(* &quot;-&quot;?_);_(@_)"/>
  </numFmts>
  <fonts count="2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8"/>
      <name val="GHEA Grapalat"/>
      <family val="2"/>
    </font>
    <font>
      <sz val="10"/>
      <name val="Arial Unicode"/>
      <family val="2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color theme="1"/>
      <name val="GHEA Grapalat"/>
      <family val="3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b/>
      <sz val="8"/>
      <name val="GHEA Grapalat"/>
      <family val="2"/>
    </font>
    <font>
      <b/>
      <sz val="12"/>
      <color theme="1"/>
      <name val="GHEA Grapalat"/>
      <family val="3"/>
    </font>
    <font>
      <sz val="12"/>
      <color theme="0"/>
      <name val="GHEA Grapalat"/>
      <family val="3"/>
    </font>
    <font>
      <sz val="10"/>
      <name val="GHEA Grapalat"/>
      <family val="2"/>
    </font>
    <font>
      <sz val="12"/>
      <name val="Arial LatRus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7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9" fillId="0" borderId="0"/>
    <xf numFmtId="165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2" fillId="0" borderId="0">
      <alignment horizontal="left" vertical="top" wrapText="1"/>
    </xf>
    <xf numFmtId="167" fontId="12" fillId="0" borderId="0" applyFill="0" applyBorder="0" applyProtection="0">
      <alignment horizontal="right" vertical="top"/>
    </xf>
    <xf numFmtId="0" fontId="1" fillId="0" borderId="0"/>
    <xf numFmtId="0" fontId="6" fillId="0" borderId="0"/>
    <xf numFmtId="164" fontId="9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0" fontId="12" fillId="0" borderId="0">
      <alignment horizontal="left" vertical="top" wrapText="1"/>
    </xf>
    <xf numFmtId="0" fontId="9" fillId="0" borderId="0"/>
    <xf numFmtId="167" fontId="22" fillId="0" borderId="0" applyFill="0" applyBorder="0" applyProtection="0">
      <alignment horizontal="right" vertical="top"/>
    </xf>
    <xf numFmtId="0" fontId="11" fillId="0" borderId="0"/>
    <xf numFmtId="164" fontId="11" fillId="0" borderId="0" applyFont="0" applyFill="0" applyBorder="0" applyAlignment="0" applyProtection="0"/>
    <xf numFmtId="0" fontId="12" fillId="0" borderId="0">
      <alignment horizontal="left" vertical="top" wrapText="1"/>
    </xf>
  </cellStyleXfs>
  <cellXfs count="176">
    <xf numFmtId="0" fontId="0" fillId="0" borderId="0" xfId="0"/>
    <xf numFmtId="0" fontId="14" fillId="0" borderId="0" xfId="0" applyFont="1"/>
    <xf numFmtId="0" fontId="14" fillId="0" borderId="0" xfId="0" applyFont="1" applyAlignment="1">
      <alignment horizontal="right"/>
    </xf>
    <xf numFmtId="0" fontId="14" fillId="0" borderId="0" xfId="0" applyFont="1" applyAlignment="1">
      <alignment horizontal="left" vertical="top" wrapText="1"/>
    </xf>
    <xf numFmtId="0" fontId="14" fillId="0" borderId="7" xfId="0" applyFont="1" applyBorder="1" applyAlignment="1">
      <alignment horizontal="center" vertical="center" wrapText="1"/>
    </xf>
    <xf numFmtId="170" fontId="15" fillId="0" borderId="7" xfId="18" applyNumberFormat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left" vertical="top" wrapText="1"/>
    </xf>
    <xf numFmtId="0" fontId="15" fillId="0" borderId="7" xfId="0" applyFont="1" applyBorder="1" applyAlignment="1">
      <alignment horizontal="left" vertical="top" wrapText="1"/>
    </xf>
    <xf numFmtId="0" fontId="14" fillId="0" borderId="7" xfId="0" applyFont="1" applyBorder="1"/>
    <xf numFmtId="0" fontId="15" fillId="0" borderId="7" xfId="0" applyFont="1" applyBorder="1"/>
    <xf numFmtId="0" fontId="15" fillId="0" borderId="0" xfId="0" applyFont="1"/>
    <xf numFmtId="0" fontId="15" fillId="0" borderId="3" xfId="0" applyFont="1" applyBorder="1"/>
    <xf numFmtId="0" fontId="14" fillId="3" borderId="3" xfId="0" applyFont="1" applyFill="1" applyBorder="1" applyAlignment="1">
      <alignment vertical="top" wrapText="1"/>
    </xf>
    <xf numFmtId="0" fontId="15" fillId="0" borderId="0" xfId="0" applyFont="1" applyAlignment="1">
      <alignment vertical="top"/>
    </xf>
    <xf numFmtId="0" fontId="15" fillId="0" borderId="0" xfId="0" applyFont="1" applyAlignment="1">
      <alignment horizontal="center" vertical="top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vertical="top"/>
    </xf>
    <xf numFmtId="0" fontId="16" fillId="0" borderId="7" xfId="0" applyFont="1" applyBorder="1" applyAlignment="1">
      <alignment vertical="center" wrapText="1"/>
    </xf>
    <xf numFmtId="2" fontId="14" fillId="0" borderId="4" xfId="0" applyNumberFormat="1" applyFont="1" applyBorder="1" applyAlignment="1">
      <alignment wrapText="1"/>
    </xf>
    <xf numFmtId="0" fontId="15" fillId="0" borderId="0" xfId="14" applyFont="1">
      <alignment horizontal="left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/>
    </xf>
    <xf numFmtId="0" fontId="15" fillId="0" borderId="7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center" wrapText="1"/>
    </xf>
    <xf numFmtId="169" fontId="14" fillId="0" borderId="0" xfId="0" applyNumberFormat="1" applyFont="1"/>
    <xf numFmtId="0" fontId="19" fillId="0" borderId="7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top" wrapText="1"/>
    </xf>
    <xf numFmtId="0" fontId="14" fillId="0" borderId="10" xfId="0" applyFont="1" applyBorder="1" applyAlignment="1">
      <alignment vertical="top" wrapText="1"/>
    </xf>
    <xf numFmtId="2" fontId="19" fillId="0" borderId="0" xfId="0" applyNumberFormat="1" applyFont="1" applyAlignment="1">
      <alignment horizontal="left" vertical="top" wrapText="1"/>
    </xf>
    <xf numFmtId="49" fontId="15" fillId="0" borderId="10" xfId="0" applyNumberFormat="1" applyFont="1" applyBorder="1" applyAlignment="1">
      <alignment horizontal="left" vertical="top" wrapText="1"/>
    </xf>
    <xf numFmtId="49" fontId="15" fillId="0" borderId="0" xfId="14" applyNumberFormat="1" applyFont="1" applyAlignment="1">
      <alignment horizontal="center" vertical="top" wrapText="1"/>
    </xf>
    <xf numFmtId="49" fontId="15" fillId="0" borderId="11" xfId="14" applyNumberFormat="1" applyFont="1" applyBorder="1" applyAlignment="1">
      <alignment horizontal="center" vertical="top" wrapText="1"/>
    </xf>
    <xf numFmtId="0" fontId="15" fillId="0" borderId="11" xfId="14" applyFont="1" applyBorder="1" applyAlignment="1">
      <alignment horizontal="center" vertical="top" wrapText="1"/>
    </xf>
    <xf numFmtId="49" fontId="15" fillId="0" borderId="11" xfId="0" applyNumberFormat="1" applyFont="1" applyBorder="1" applyAlignment="1">
      <alignment horizontal="left" vertical="top" wrapText="1"/>
    </xf>
    <xf numFmtId="169" fontId="15" fillId="0" borderId="11" xfId="15" applyNumberFormat="1" applyFont="1" applyFill="1" applyBorder="1" applyAlignment="1">
      <alignment horizontal="center" vertical="center"/>
    </xf>
    <xf numFmtId="0" fontId="15" fillId="0" borderId="0" xfId="14" applyFont="1" applyAlignment="1">
      <alignment horizontal="center" vertical="top" wrapText="1"/>
    </xf>
    <xf numFmtId="49" fontId="15" fillId="0" borderId="0" xfId="0" applyNumberFormat="1" applyFont="1" applyAlignment="1">
      <alignment horizontal="left" vertical="top" wrapText="1"/>
    </xf>
    <xf numFmtId="169" fontId="15" fillId="0" borderId="0" xfId="15" applyNumberFormat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left" vertical="center" wrapText="1"/>
    </xf>
    <xf numFmtId="0" fontId="14" fillId="0" borderId="2" xfId="0" applyFont="1" applyBorder="1" applyAlignment="1">
      <alignment vertical="top" wrapText="1"/>
    </xf>
    <xf numFmtId="0" fontId="14" fillId="0" borderId="0" xfId="0" applyFont="1" applyAlignment="1">
      <alignment vertical="top" wrapText="1"/>
    </xf>
    <xf numFmtId="0" fontId="15" fillId="0" borderId="0" xfId="0" applyFont="1" applyAlignment="1">
      <alignment vertical="top" wrapText="1"/>
    </xf>
    <xf numFmtId="0" fontId="14" fillId="0" borderId="0" xfId="0" applyFont="1" applyAlignment="1">
      <alignment horizontal="center"/>
    </xf>
    <xf numFmtId="0" fontId="14" fillId="0" borderId="1" xfId="0" applyFont="1" applyBorder="1" applyAlignment="1">
      <alignment vertical="top" wrapText="1"/>
    </xf>
    <xf numFmtId="166" fontId="15" fillId="0" borderId="0" xfId="11" applyNumberFormat="1" applyFont="1" applyAlignment="1">
      <alignment horizontal="center" vertical="center"/>
    </xf>
    <xf numFmtId="0" fontId="15" fillId="0" borderId="1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168" fontId="14" fillId="0" borderId="0" xfId="0" applyNumberFormat="1" applyFont="1"/>
    <xf numFmtId="0" fontId="14" fillId="0" borderId="3" xfId="0" applyFont="1" applyBorder="1" applyAlignment="1">
      <alignment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8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170" fontId="15" fillId="0" borderId="7" xfId="8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vertical="top" wrapText="1"/>
    </xf>
    <xf numFmtId="168" fontId="15" fillId="0" borderId="0" xfId="0" applyNumberFormat="1" applyFont="1"/>
    <xf numFmtId="0" fontId="15" fillId="0" borderId="2" xfId="0" applyFont="1" applyBorder="1" applyAlignment="1">
      <alignment vertical="top" wrapText="1"/>
    </xf>
    <xf numFmtId="0" fontId="15" fillId="0" borderId="3" xfId="0" applyFont="1" applyBorder="1" applyAlignment="1">
      <alignment vertical="top" wrapText="1"/>
    </xf>
    <xf numFmtId="0" fontId="19" fillId="0" borderId="7" xfId="0" applyFont="1" applyBorder="1" applyAlignment="1">
      <alignment horizontal="left" vertical="top" wrapText="1"/>
    </xf>
    <xf numFmtId="0" fontId="15" fillId="0" borderId="7" xfId="0" applyFont="1" applyBorder="1" applyAlignment="1">
      <alignment vertical="center" wrapText="1"/>
    </xf>
    <xf numFmtId="0" fontId="15" fillId="0" borderId="0" xfId="0" applyFont="1" applyAlignment="1">
      <alignment horizontal="left" vertical="top"/>
    </xf>
    <xf numFmtId="0" fontId="15" fillId="0" borderId="7" xfId="14" applyFont="1" applyBorder="1" applyAlignment="1">
      <alignment horizontal="center" vertical="top"/>
    </xf>
    <xf numFmtId="0" fontId="15" fillId="2" borderId="7" xfId="0" applyFont="1" applyFill="1" applyBorder="1" applyAlignment="1">
      <alignment vertical="top"/>
    </xf>
    <xf numFmtId="0" fontId="18" fillId="2" borderId="7" xfId="0" applyFont="1" applyFill="1" applyBorder="1" applyAlignment="1">
      <alignment vertical="top"/>
    </xf>
    <xf numFmtId="0" fontId="14" fillId="0" borderId="7" xfId="0" applyFont="1" applyBorder="1" applyAlignment="1">
      <alignment vertical="top"/>
    </xf>
    <xf numFmtId="0" fontId="14" fillId="0" borderId="7" xfId="0" applyFont="1" applyBorder="1" applyAlignment="1">
      <alignment horizontal="center" vertical="top"/>
    </xf>
    <xf numFmtId="0" fontId="18" fillId="0" borderId="7" xfId="0" applyFont="1" applyBorder="1" applyAlignment="1">
      <alignment vertical="top"/>
    </xf>
    <xf numFmtId="49" fontId="15" fillId="0" borderId="7" xfId="14" applyNumberFormat="1" applyFont="1" applyBorder="1" applyAlignment="1">
      <alignment vertical="top"/>
    </xf>
    <xf numFmtId="0" fontId="15" fillId="0" borderId="7" xfId="14" applyFont="1" applyBorder="1" applyAlignment="1">
      <alignment vertical="top"/>
    </xf>
    <xf numFmtId="0" fontId="15" fillId="0" borderId="7" xfId="21" applyFont="1" applyBorder="1">
      <alignment horizontal="left" vertical="top" wrapText="1"/>
    </xf>
    <xf numFmtId="0" fontId="19" fillId="0" borderId="7" xfId="21" applyFont="1" applyBorder="1">
      <alignment horizontal="left" vertical="top" wrapText="1"/>
    </xf>
    <xf numFmtId="0" fontId="15" fillId="0" borderId="7" xfId="0" applyFont="1" applyBorder="1" applyAlignment="1">
      <alignment vertical="top"/>
    </xf>
    <xf numFmtId="0" fontId="14" fillId="0" borderId="11" xfId="0" applyFont="1" applyBorder="1"/>
    <xf numFmtId="0" fontId="14" fillId="0" borderId="0" xfId="0" applyFont="1" applyAlignment="1">
      <alignment wrapText="1"/>
    </xf>
    <xf numFmtId="0" fontId="15" fillId="0" borderId="0" xfId="22" applyFont="1" applyAlignment="1">
      <alignment horizontal="center" vertical="center" wrapText="1"/>
    </xf>
    <xf numFmtId="0" fontId="15" fillId="0" borderId="0" xfId="22" applyFont="1" applyAlignment="1">
      <alignment vertical="center" wrapText="1"/>
    </xf>
    <xf numFmtId="0" fontId="15" fillId="0" borderId="0" xfId="14" applyFont="1" applyAlignment="1">
      <alignment horizontal="right" vertical="center"/>
    </xf>
    <xf numFmtId="0" fontId="15" fillId="0" borderId="0" xfId="14" applyFont="1" applyAlignment="1">
      <alignment vertical="center" wrapText="1"/>
    </xf>
    <xf numFmtId="49" fontId="15" fillId="0" borderId="0" xfId="22" applyNumberFormat="1" applyFont="1" applyAlignment="1">
      <alignment horizontal="center" vertical="center" wrapText="1"/>
    </xf>
    <xf numFmtId="0" fontId="19" fillId="0" borderId="0" xfId="14" applyFont="1" applyAlignment="1">
      <alignment horizontal="right" wrapText="1"/>
    </xf>
    <xf numFmtId="0" fontId="20" fillId="0" borderId="0" xfId="22" applyFont="1" applyAlignment="1">
      <alignment horizontal="center" vertical="center" wrapText="1"/>
    </xf>
    <xf numFmtId="0" fontId="20" fillId="0" borderId="0" xfId="22" applyFont="1" applyAlignment="1">
      <alignment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top" wrapText="1"/>
    </xf>
    <xf numFmtId="0" fontId="21" fillId="0" borderId="0" xfId="22" applyFont="1" applyAlignment="1">
      <alignment vertical="center" wrapText="1"/>
    </xf>
    <xf numFmtId="0" fontId="20" fillId="0" borderId="7" xfId="0" applyFont="1" applyBorder="1" applyAlignment="1">
      <alignment horizontal="left" vertical="top" wrapText="1"/>
    </xf>
    <xf numFmtId="167" fontId="20" fillId="0" borderId="7" xfId="15" applyFont="1" applyFill="1" applyBorder="1" applyAlignment="1">
      <alignment horizontal="center" vertical="center"/>
    </xf>
    <xf numFmtId="167" fontId="20" fillId="0" borderId="7" xfId="23" applyFont="1" applyFill="1" applyBorder="1" applyAlignment="1">
      <alignment horizontal="center" vertical="center"/>
    </xf>
    <xf numFmtId="0" fontId="23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center" vertical="top" wrapText="1"/>
    </xf>
    <xf numFmtId="167" fontId="15" fillId="0" borderId="7" xfId="15" applyFont="1" applyFill="1" applyBorder="1" applyAlignment="1">
      <alignment horizontal="center" vertical="top"/>
    </xf>
    <xf numFmtId="167" fontId="15" fillId="0" borderId="7" xfId="15" applyFont="1" applyFill="1" applyBorder="1" applyAlignment="1">
      <alignment horizontal="center" vertical="center"/>
    </xf>
    <xf numFmtId="171" fontId="15" fillId="0" borderId="0" xfId="24" applyNumberFormat="1" applyFont="1"/>
    <xf numFmtId="49" fontId="15" fillId="4" borderId="7" xfId="0" applyNumberFormat="1" applyFont="1" applyFill="1" applyBorder="1" applyAlignment="1">
      <alignment horizontal="left" vertical="center" wrapText="1"/>
    </xf>
    <xf numFmtId="171" fontId="15" fillId="4" borderId="7" xfId="25" applyNumberFormat="1" applyFont="1" applyFill="1" applyBorder="1" applyAlignment="1">
      <alignment horizontal="center" vertical="center" wrapText="1"/>
    </xf>
    <xf numFmtId="171" fontId="15" fillId="4" borderId="0" xfId="24" applyNumberFormat="1" applyFont="1" applyFill="1"/>
    <xf numFmtId="49" fontId="19" fillId="4" borderId="7" xfId="0" applyNumberFormat="1" applyFont="1" applyFill="1" applyBorder="1" applyAlignment="1">
      <alignment horizontal="left" vertical="center" wrapText="1"/>
    </xf>
    <xf numFmtId="49" fontId="15" fillId="4" borderId="7" xfId="0" quotePrefix="1" applyNumberFormat="1" applyFont="1" applyFill="1" applyBorder="1" applyAlignment="1">
      <alignment horizontal="left" vertical="center" wrapText="1"/>
    </xf>
    <xf numFmtId="171" fontId="15" fillId="0" borderId="7" xfId="25" applyNumberFormat="1" applyFont="1" applyFill="1" applyBorder="1" applyAlignment="1">
      <alignment horizontal="center" vertical="center" wrapText="1"/>
    </xf>
    <xf numFmtId="0" fontId="24" fillId="0" borderId="0" xfId="22" applyFont="1" applyAlignment="1">
      <alignment horizontal="center" vertical="center" wrapText="1"/>
    </xf>
    <xf numFmtId="0" fontId="24" fillId="0" borderId="0" xfId="22" applyFont="1" applyAlignment="1">
      <alignment vertical="center" wrapText="1"/>
    </xf>
    <xf numFmtId="164" fontId="24" fillId="0" borderId="0" xfId="22" applyNumberFormat="1" applyFont="1" applyAlignment="1">
      <alignment vertical="center" wrapText="1"/>
    </xf>
    <xf numFmtId="0" fontId="25" fillId="0" borderId="7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5" fillId="4" borderId="0" xfId="22" applyFont="1" applyFill="1" applyAlignment="1">
      <alignment horizontal="left" vertical="top" wrapText="1"/>
    </xf>
    <xf numFmtId="0" fontId="15" fillId="4" borderId="0" xfId="0" applyFont="1" applyFill="1" applyAlignment="1">
      <alignment horizontal="left" vertical="top" wrapText="1"/>
    </xf>
    <xf numFmtId="0" fontId="26" fillId="4" borderId="0" xfId="22" applyFont="1" applyFill="1" applyAlignment="1">
      <alignment horizontal="left" vertical="top" wrapText="1"/>
    </xf>
    <xf numFmtId="0" fontId="20" fillId="4" borderId="7" xfId="22" applyFont="1" applyFill="1" applyBorder="1" applyAlignment="1">
      <alignment horizontal="left" vertical="top" wrapText="1"/>
    </xf>
    <xf numFmtId="0" fontId="20" fillId="4" borderId="7" xfId="22" applyFont="1" applyFill="1" applyBorder="1" applyAlignment="1">
      <alignment vertical="top" wrapText="1"/>
    </xf>
    <xf numFmtId="0" fontId="15" fillId="4" borderId="0" xfId="22" applyFont="1" applyFill="1" applyAlignment="1">
      <alignment vertical="top" wrapText="1"/>
    </xf>
    <xf numFmtId="0" fontId="15" fillId="4" borderId="7" xfId="22" applyFont="1" applyFill="1" applyBorder="1" applyAlignment="1">
      <alignment horizontal="left" vertical="top" wrapText="1"/>
    </xf>
    <xf numFmtId="0" fontId="19" fillId="4" borderId="7" xfId="22" applyFont="1" applyFill="1" applyBorder="1" applyAlignment="1">
      <alignment vertical="top" wrapText="1"/>
    </xf>
    <xf numFmtId="164" fontId="15" fillId="4" borderId="0" xfId="22" applyNumberFormat="1" applyFont="1" applyFill="1" applyAlignment="1">
      <alignment vertical="top" wrapText="1"/>
    </xf>
    <xf numFmtId="0" fontId="20" fillId="4" borderId="0" xfId="22" applyFont="1" applyFill="1" applyAlignment="1">
      <alignment horizontal="right" vertical="center"/>
    </xf>
    <xf numFmtId="0" fontId="19" fillId="4" borderId="0" xfId="22" applyFont="1" applyFill="1" applyAlignment="1">
      <alignment vertical="top" wrapText="1"/>
    </xf>
    <xf numFmtId="0" fontId="26" fillId="4" borderId="0" xfId="0" applyFont="1" applyFill="1" applyAlignment="1">
      <alignment horizontal="left" vertical="top" wrapText="1"/>
    </xf>
    <xf numFmtId="0" fontId="15" fillId="0" borderId="7" xfId="0" applyFont="1" applyBorder="1" applyAlignment="1">
      <alignment horizontal="center" vertical="center" wrapText="1"/>
    </xf>
    <xf numFmtId="49" fontId="19" fillId="0" borderId="7" xfId="0" applyNumberFormat="1" applyFont="1" applyBorder="1" applyAlignment="1">
      <alignment horizontal="left" vertical="center" wrapText="1"/>
    </xf>
    <xf numFmtId="170" fontId="15" fillId="0" borderId="7" xfId="8" applyNumberFormat="1" applyFont="1" applyFill="1" applyBorder="1" applyAlignment="1">
      <alignment horizontal="right" vertical="center" wrapText="1"/>
    </xf>
    <xf numFmtId="170" fontId="21" fillId="4" borderId="0" xfId="8" applyNumberFormat="1" applyFont="1" applyFill="1" applyBorder="1" applyAlignment="1">
      <alignment horizontal="right" vertical="center" wrapText="1"/>
    </xf>
    <xf numFmtId="0" fontId="15" fillId="0" borderId="0" xfId="22" applyFont="1" applyAlignment="1">
      <alignment horizontal="left" vertical="top" wrapText="1"/>
    </xf>
    <xf numFmtId="0" fontId="15" fillId="4" borderId="0" xfId="0" applyFont="1" applyFill="1" applyAlignment="1">
      <alignment vertical="top"/>
    </xf>
    <xf numFmtId="0" fontId="15" fillId="0" borderId="0" xfId="22" applyFont="1" applyAlignment="1">
      <alignment vertical="top"/>
    </xf>
    <xf numFmtId="0" fontId="15" fillId="4" borderId="7" xfId="22" applyFont="1" applyFill="1" applyBorder="1" applyAlignment="1">
      <alignment vertical="top" wrapText="1"/>
    </xf>
    <xf numFmtId="0" fontId="20" fillId="4" borderId="0" xfId="22" applyFont="1" applyFill="1" applyAlignment="1">
      <alignment vertical="top"/>
    </xf>
    <xf numFmtId="0" fontId="14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wrapText="1"/>
    </xf>
    <xf numFmtId="0" fontId="15" fillId="0" borderId="5" xfId="0" applyFont="1" applyBorder="1" applyAlignment="1">
      <alignment horizontal="center" wrapText="1"/>
    </xf>
    <xf numFmtId="0" fontId="15" fillId="0" borderId="10" xfId="0" applyFont="1" applyBorder="1" applyAlignment="1">
      <alignment horizontal="center" wrapText="1"/>
    </xf>
    <xf numFmtId="0" fontId="14" fillId="0" borderId="9" xfId="0" applyFont="1" applyBorder="1" applyAlignment="1">
      <alignment horizontal="right"/>
    </xf>
    <xf numFmtId="0" fontId="15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14" fillId="0" borderId="4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0" xfId="14" applyFont="1" applyAlignment="1">
      <alignment horizontal="right" vertical="center" wrapText="1"/>
    </xf>
    <xf numFmtId="0" fontId="15" fillId="0" borderId="0" xfId="14" applyFont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7" xfId="22" applyFont="1" applyBorder="1" applyAlignment="1">
      <alignment horizontal="center" vertical="center" wrapText="1"/>
    </xf>
    <xf numFmtId="168" fontId="20" fillId="0" borderId="7" xfId="22" applyNumberFormat="1" applyFont="1" applyBorder="1" applyAlignment="1">
      <alignment horizontal="center" vertical="center" wrapText="1"/>
    </xf>
    <xf numFmtId="168" fontId="20" fillId="0" borderId="4" xfId="22" applyNumberFormat="1" applyFont="1" applyBorder="1" applyAlignment="1">
      <alignment horizontal="center" vertical="center" wrapText="1"/>
    </xf>
    <xf numFmtId="168" fontId="20" fillId="0" borderId="5" xfId="22" applyNumberFormat="1" applyFont="1" applyBorder="1" applyAlignment="1">
      <alignment horizontal="center" vertical="center" wrapText="1"/>
    </xf>
    <xf numFmtId="168" fontId="20" fillId="0" borderId="10" xfId="22" applyNumberFormat="1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top" wrapText="1"/>
    </xf>
    <xf numFmtId="1" fontId="17" fillId="4" borderId="7" xfId="24" applyNumberFormat="1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14" applyFont="1" applyAlignment="1">
      <alignment horizontal="center" vertical="top"/>
    </xf>
    <xf numFmtId="0" fontId="15" fillId="0" borderId="0" xfId="0" applyFont="1" applyAlignment="1">
      <alignment horizontal="left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left" vertical="center" wrapText="1"/>
    </xf>
    <xf numFmtId="0" fontId="15" fillId="0" borderId="10" xfId="0" applyFont="1" applyBorder="1" applyAlignment="1">
      <alignment horizontal="center" vertical="center" wrapText="1"/>
    </xf>
    <xf numFmtId="170" fontId="15" fillId="0" borderId="4" xfId="18" applyNumberFormat="1" applyFont="1" applyFill="1" applyBorder="1" applyAlignment="1">
      <alignment horizontal="center" vertical="center" wrapText="1"/>
    </xf>
    <xf numFmtId="170" fontId="15" fillId="0" borderId="10" xfId="18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20" fillId="4" borderId="0" xfId="0" applyFont="1" applyFill="1" applyAlignment="1">
      <alignment horizontal="center" vertical="top"/>
    </xf>
  </cellXfs>
  <cellStyles count="27">
    <cellStyle name="Comma" xfId="8" builtinId="3"/>
    <cellStyle name="Comma 15" xfId="18" xr:uid="{00000000-0005-0000-0000-000001000000}"/>
    <cellStyle name="Comma 2" xfId="10" xr:uid="{00000000-0005-0000-0000-000002000000}"/>
    <cellStyle name="Comma 4 2" xfId="25" xr:uid="{00000000-0005-0000-0000-000003000000}"/>
    <cellStyle name="Normal" xfId="0" builtinId="0"/>
    <cellStyle name="Normal 10" xfId="4" xr:uid="{00000000-0005-0000-0000-000005000000}"/>
    <cellStyle name="Normal 11 2" xfId="24" xr:uid="{00000000-0005-0000-0000-000006000000}"/>
    <cellStyle name="Normal 12" xfId="19" xr:uid="{00000000-0005-0000-0000-000007000000}"/>
    <cellStyle name="Normal 12 3" xfId="26" xr:uid="{00000000-0005-0000-0000-000008000000}"/>
    <cellStyle name="Normal 2" xfId="1" xr:uid="{00000000-0005-0000-0000-000009000000}"/>
    <cellStyle name="Normal 2 2" xfId="12" xr:uid="{00000000-0005-0000-0000-00000A000000}"/>
    <cellStyle name="Normal 3" xfId="3" xr:uid="{00000000-0005-0000-0000-00000B000000}"/>
    <cellStyle name="Normal 4" xfId="5" xr:uid="{00000000-0005-0000-0000-00000C000000}"/>
    <cellStyle name="Normal 5" xfId="9" xr:uid="{00000000-0005-0000-0000-00000D000000}"/>
    <cellStyle name="Normal 5 2" xfId="17" xr:uid="{00000000-0005-0000-0000-00000E000000}"/>
    <cellStyle name="Normal 5 3" xfId="22" xr:uid="{00000000-0005-0000-0000-00000F000000}"/>
    <cellStyle name="Normal 6" xfId="11" xr:uid="{00000000-0005-0000-0000-000010000000}"/>
    <cellStyle name="Normal 7" xfId="13" xr:uid="{00000000-0005-0000-0000-000011000000}"/>
    <cellStyle name="Normal 8" xfId="14" xr:uid="{00000000-0005-0000-0000-000012000000}"/>
    <cellStyle name="Normal 8 2" xfId="20" xr:uid="{00000000-0005-0000-0000-000013000000}"/>
    <cellStyle name="Normal 9" xfId="16" xr:uid="{00000000-0005-0000-0000-000014000000}"/>
    <cellStyle name="Percent 2" xfId="2" xr:uid="{00000000-0005-0000-0000-000015000000}"/>
    <cellStyle name="SN_241" xfId="15" xr:uid="{00000000-0005-0000-0000-000016000000}"/>
    <cellStyle name="SN_b" xfId="23" xr:uid="{00000000-0005-0000-0000-000017000000}"/>
    <cellStyle name="Обычный 2" xfId="6" xr:uid="{00000000-0005-0000-0000-000018000000}"/>
    <cellStyle name="Обычный 4" xfId="21" xr:uid="{00000000-0005-0000-0000-000019000000}"/>
    <cellStyle name="Финансовый 3" xfId="7" xr:uid="{00000000-0005-0000-0000-00001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43"/>
  <sheetViews>
    <sheetView workbookViewId="0">
      <selection activeCell="D11" sqref="D11"/>
    </sheetView>
  </sheetViews>
  <sheetFormatPr defaultColWidth="9.140625" defaultRowHeight="17.25"/>
  <cols>
    <col min="1" max="1" width="9.140625" style="1"/>
    <col min="2" max="2" width="12.140625" style="1" customWidth="1"/>
    <col min="3" max="3" width="16.5703125" style="1" customWidth="1"/>
    <col min="4" max="4" width="83.28515625" style="1" customWidth="1"/>
    <col min="5" max="6" width="23.7109375" style="1" customWidth="1"/>
    <col min="7" max="16384" width="9.140625" style="1"/>
  </cols>
  <sheetData>
    <row r="1" spans="2:6" ht="16.5" customHeight="1">
      <c r="F1" s="2" t="s">
        <v>62</v>
      </c>
    </row>
    <row r="2" spans="2:6" ht="16.5" customHeight="1">
      <c r="F2" s="2" t="s">
        <v>57</v>
      </c>
    </row>
    <row r="3" spans="2:6" ht="16.5" customHeight="1">
      <c r="F3" s="2" t="s">
        <v>8</v>
      </c>
    </row>
    <row r="4" spans="2:6">
      <c r="E4" s="2"/>
      <c r="F4" s="2"/>
    </row>
    <row r="5" spans="2:6" ht="80.25" customHeight="1">
      <c r="B5" s="134" t="s">
        <v>128</v>
      </c>
      <c r="C5" s="134"/>
      <c r="D5" s="134"/>
      <c r="E5" s="134"/>
      <c r="F5" s="134"/>
    </row>
    <row r="7" spans="2:6" ht="15" customHeight="1">
      <c r="E7" s="138" t="s">
        <v>29</v>
      </c>
      <c r="F7" s="138"/>
    </row>
    <row r="8" spans="2:6" s="3" customFormat="1" ht="79.5" customHeight="1">
      <c r="B8" s="141" t="s">
        <v>10</v>
      </c>
      <c r="C8" s="142"/>
      <c r="D8" s="143" t="s">
        <v>11</v>
      </c>
      <c r="E8" s="141" t="s">
        <v>51</v>
      </c>
      <c r="F8" s="142"/>
    </row>
    <row r="9" spans="2:6" s="3" customFormat="1" ht="35.25" customHeight="1">
      <c r="B9" s="4" t="s">
        <v>49</v>
      </c>
      <c r="C9" s="4" t="s">
        <v>50</v>
      </c>
      <c r="D9" s="144"/>
      <c r="E9" s="5" t="s">
        <v>40</v>
      </c>
      <c r="F9" s="5" t="s">
        <v>39</v>
      </c>
    </row>
    <row r="10" spans="2:6" s="3" customFormat="1" ht="22.5" customHeight="1">
      <c r="B10" s="6"/>
      <c r="C10" s="145" t="s">
        <v>38</v>
      </c>
      <c r="D10" s="146"/>
      <c r="E10" s="58">
        <f t="shared" ref="E10:F10" si="0">+E11</f>
        <v>0</v>
      </c>
      <c r="F10" s="58">
        <f t="shared" si="0"/>
        <v>0</v>
      </c>
    </row>
    <row r="11" spans="2:6" ht="34.5">
      <c r="B11" s="9"/>
      <c r="C11" s="19"/>
      <c r="D11" s="18" t="s">
        <v>48</v>
      </c>
      <c r="E11" s="58">
        <f t="shared" ref="E11:F11" si="1">+E12+E26</f>
        <v>0</v>
      </c>
      <c r="F11" s="58">
        <f t="shared" si="1"/>
        <v>0</v>
      </c>
    </row>
    <row r="12" spans="2:6" s="11" customFormat="1">
      <c r="B12" s="8" t="s">
        <v>63</v>
      </c>
      <c r="C12" s="8"/>
      <c r="D12" s="67" t="s">
        <v>21</v>
      </c>
      <c r="E12" s="58">
        <f t="shared" ref="E12:F12" si="2">+E19</f>
        <v>28849</v>
      </c>
      <c r="F12" s="58">
        <f t="shared" si="2"/>
        <v>28849</v>
      </c>
    </row>
    <row r="13" spans="2:6" s="11" customFormat="1" ht="34.5">
      <c r="B13" s="8"/>
      <c r="C13" s="8"/>
      <c r="D13" s="8" t="s">
        <v>64</v>
      </c>
      <c r="E13" s="58"/>
      <c r="F13" s="58"/>
    </row>
    <row r="14" spans="2:6" s="11" customFormat="1">
      <c r="B14" s="8"/>
      <c r="C14" s="8"/>
      <c r="D14" s="67" t="s">
        <v>22</v>
      </c>
      <c r="E14" s="58"/>
      <c r="F14" s="58"/>
    </row>
    <row r="15" spans="2:6" s="11" customFormat="1" ht="34.5">
      <c r="B15" s="8"/>
      <c r="C15" s="8"/>
      <c r="D15" s="8" t="s">
        <v>65</v>
      </c>
      <c r="E15" s="58"/>
      <c r="F15" s="58"/>
    </row>
    <row r="16" spans="2:6" s="11" customFormat="1">
      <c r="B16" s="8"/>
      <c r="C16" s="8"/>
      <c r="D16" s="67" t="s">
        <v>23</v>
      </c>
      <c r="E16" s="58"/>
      <c r="F16" s="58"/>
    </row>
    <row r="17" spans="2:6" s="11" customFormat="1" ht="34.5">
      <c r="B17" s="8"/>
      <c r="C17" s="8"/>
      <c r="D17" s="8" t="s">
        <v>66</v>
      </c>
      <c r="E17" s="58"/>
      <c r="F17" s="58"/>
    </row>
    <row r="18" spans="2:6" s="11" customFormat="1" ht="16.5" customHeight="1">
      <c r="B18" s="135" t="s">
        <v>14</v>
      </c>
      <c r="C18" s="136"/>
      <c r="D18" s="136"/>
      <c r="E18" s="136"/>
      <c r="F18" s="137"/>
    </row>
    <row r="19" spans="2:6" s="11" customFormat="1">
      <c r="B19" s="10"/>
      <c r="C19" s="80" t="s">
        <v>36</v>
      </c>
      <c r="D19" s="12" t="s">
        <v>24</v>
      </c>
      <c r="E19" s="58">
        <v>28849</v>
      </c>
      <c r="F19" s="58">
        <v>28849</v>
      </c>
    </row>
    <row r="20" spans="2:6" s="11" customFormat="1" ht="34.5">
      <c r="B20" s="10"/>
      <c r="C20" s="80"/>
      <c r="D20" s="13" t="s">
        <v>67</v>
      </c>
      <c r="E20" s="58"/>
      <c r="F20" s="58"/>
    </row>
    <row r="21" spans="2:6" s="11" customFormat="1">
      <c r="B21" s="10"/>
      <c r="C21" s="80"/>
      <c r="D21" s="12" t="s">
        <v>25</v>
      </c>
      <c r="E21" s="58"/>
      <c r="F21" s="58"/>
    </row>
    <row r="22" spans="2:6" s="11" customFormat="1" ht="69">
      <c r="B22" s="10"/>
      <c r="C22" s="80"/>
      <c r="D22" s="13" t="s">
        <v>68</v>
      </c>
      <c r="E22" s="58"/>
      <c r="F22" s="58"/>
    </row>
    <row r="23" spans="2:6" s="11" customFormat="1">
      <c r="B23" s="10"/>
      <c r="C23" s="80"/>
      <c r="D23" s="12" t="s">
        <v>26</v>
      </c>
      <c r="E23" s="58"/>
      <c r="F23" s="58"/>
    </row>
    <row r="24" spans="2:6" s="11" customFormat="1">
      <c r="B24" s="10"/>
      <c r="C24" s="80"/>
      <c r="D24" s="8" t="s">
        <v>27</v>
      </c>
      <c r="E24" s="58"/>
      <c r="F24" s="58"/>
    </row>
    <row r="25" spans="2:6" s="3" customFormat="1">
      <c r="B25" s="78">
        <v>1004</v>
      </c>
      <c r="C25" s="78"/>
      <c r="D25" s="79" t="s">
        <v>21</v>
      </c>
      <c r="E25" s="58"/>
      <c r="F25" s="58"/>
    </row>
    <row r="26" spans="2:6" s="3" customFormat="1">
      <c r="B26" s="78"/>
      <c r="C26" s="78"/>
      <c r="D26" s="78" t="s">
        <v>75</v>
      </c>
      <c r="E26" s="58">
        <f t="shared" ref="E26:F26" si="3">+E32</f>
        <v>-28849</v>
      </c>
      <c r="F26" s="58">
        <f t="shared" si="3"/>
        <v>-28849</v>
      </c>
    </row>
    <row r="27" spans="2:6" s="3" customFormat="1">
      <c r="B27" s="78"/>
      <c r="C27" s="78"/>
      <c r="D27" s="79" t="s">
        <v>76</v>
      </c>
      <c r="E27" s="58"/>
      <c r="F27" s="58"/>
    </row>
    <row r="28" spans="2:6" s="3" customFormat="1" ht="34.5">
      <c r="B28" s="78"/>
      <c r="C28" s="78"/>
      <c r="D28" s="78" t="s">
        <v>77</v>
      </c>
      <c r="E28" s="58"/>
      <c r="F28" s="58"/>
    </row>
    <row r="29" spans="2:6" s="3" customFormat="1">
      <c r="B29" s="78"/>
      <c r="C29" s="78"/>
      <c r="D29" s="79" t="s">
        <v>78</v>
      </c>
      <c r="E29" s="58"/>
      <c r="F29" s="58"/>
    </row>
    <row r="30" spans="2:6" s="3" customFormat="1" ht="49.5" customHeight="1">
      <c r="B30" s="78"/>
      <c r="C30" s="78"/>
      <c r="D30" s="78" t="s">
        <v>79</v>
      </c>
      <c r="E30" s="58"/>
      <c r="F30" s="58"/>
    </row>
    <row r="31" spans="2:6" s="11" customFormat="1" ht="16.5" customHeight="1">
      <c r="B31" s="135" t="s">
        <v>14</v>
      </c>
      <c r="C31" s="136"/>
      <c r="D31" s="136"/>
      <c r="E31" s="136"/>
      <c r="F31" s="137"/>
    </row>
    <row r="32" spans="2:6" s="3" customFormat="1">
      <c r="B32" s="78"/>
      <c r="C32" s="78">
        <v>11010</v>
      </c>
      <c r="D32" s="79" t="s">
        <v>5</v>
      </c>
      <c r="E32" s="58">
        <f>-E19</f>
        <v>-28849</v>
      </c>
      <c r="F32" s="58">
        <f>-F19</f>
        <v>-28849</v>
      </c>
    </row>
    <row r="33" spans="2:6" s="3" customFormat="1" ht="69">
      <c r="B33" s="78"/>
      <c r="C33" s="78"/>
      <c r="D33" s="78" t="s">
        <v>80</v>
      </c>
      <c r="E33" s="58"/>
      <c r="F33" s="58"/>
    </row>
    <row r="34" spans="2:6" s="3" customFormat="1">
      <c r="B34" s="78"/>
      <c r="C34" s="78"/>
      <c r="D34" s="79" t="s">
        <v>25</v>
      </c>
      <c r="E34" s="58"/>
      <c r="F34" s="58"/>
    </row>
    <row r="35" spans="2:6" s="3" customFormat="1" ht="69">
      <c r="B35" s="78"/>
      <c r="C35" s="78"/>
      <c r="D35" s="78" t="s">
        <v>81</v>
      </c>
      <c r="E35" s="58"/>
      <c r="F35" s="58"/>
    </row>
    <row r="36" spans="2:6" s="3" customFormat="1">
      <c r="B36" s="78"/>
      <c r="C36" s="78"/>
      <c r="D36" s="79" t="s">
        <v>82</v>
      </c>
      <c r="E36" s="58"/>
      <c r="F36" s="58"/>
    </row>
    <row r="37" spans="2:6" s="3" customFormat="1">
      <c r="B37" s="78"/>
      <c r="C37" s="78"/>
      <c r="D37" s="78" t="s">
        <v>83</v>
      </c>
      <c r="E37" s="58"/>
      <c r="F37" s="58"/>
    </row>
    <row r="40" spans="2:6" ht="15" customHeight="1"/>
    <row r="41" spans="2:6" s="16" customFormat="1" ht="15" customHeight="1">
      <c r="B41" s="14" t="s">
        <v>42</v>
      </c>
      <c r="C41" s="15"/>
      <c r="D41" s="15"/>
      <c r="E41" s="17"/>
    </row>
    <row r="42" spans="2:6" s="16" customFormat="1" ht="15" customHeight="1">
      <c r="B42" s="14" t="s">
        <v>43</v>
      </c>
      <c r="C42" s="14"/>
      <c r="D42" s="14"/>
      <c r="E42" s="14"/>
    </row>
    <row r="43" spans="2:6" s="16" customFormat="1">
      <c r="B43" s="139" t="s">
        <v>41</v>
      </c>
      <c r="C43" s="139"/>
      <c r="D43" s="140" t="s">
        <v>46</v>
      </c>
      <c r="E43" s="140"/>
      <c r="F43" s="140"/>
    </row>
  </sheetData>
  <mergeCells count="10">
    <mergeCell ref="B5:F5"/>
    <mergeCell ref="B18:F18"/>
    <mergeCell ref="E7:F7"/>
    <mergeCell ref="B31:F31"/>
    <mergeCell ref="B43:C43"/>
    <mergeCell ref="D43:F43"/>
    <mergeCell ref="B8:C8"/>
    <mergeCell ref="D8:D9"/>
    <mergeCell ref="C10:D10"/>
    <mergeCell ref="E8:F8"/>
  </mergeCells>
  <pageMargins left="0.16" right="0" top="0.27" bottom="0.24" header="0.2" footer="0.16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52"/>
  <sheetViews>
    <sheetView workbookViewId="0">
      <selection activeCell="B6" sqref="B6:I6"/>
    </sheetView>
  </sheetViews>
  <sheetFormatPr defaultColWidth="9.140625" defaultRowHeight="17.25"/>
  <cols>
    <col min="1" max="1" width="9.140625" style="1"/>
    <col min="2" max="2" width="8.28515625" style="1" customWidth="1"/>
    <col min="3" max="3" width="8.85546875" style="1" customWidth="1"/>
    <col min="4" max="4" width="6.7109375" style="1" customWidth="1"/>
    <col min="5" max="5" width="9.85546875" style="1" customWidth="1"/>
    <col min="6" max="6" width="9.28515625" style="1" customWidth="1"/>
    <col min="7" max="7" width="70.7109375" style="1" customWidth="1"/>
    <col min="8" max="9" width="20.28515625" style="1" customWidth="1"/>
    <col min="10" max="10" width="9.85546875" style="1" bestFit="1" customWidth="1"/>
    <col min="11" max="16384" width="9.140625" style="1"/>
  </cols>
  <sheetData>
    <row r="1" spans="2:10">
      <c r="I1" s="2" t="s">
        <v>61</v>
      </c>
    </row>
    <row r="2" spans="2:10">
      <c r="I2" s="2" t="s">
        <v>58</v>
      </c>
    </row>
    <row r="3" spans="2:10">
      <c r="I3" s="2" t="s">
        <v>8</v>
      </c>
    </row>
    <row r="6" spans="2:10" ht="36.75" customHeight="1">
      <c r="B6" s="148" t="s">
        <v>129</v>
      </c>
      <c r="C6" s="148"/>
      <c r="D6" s="148"/>
      <c r="E6" s="148"/>
      <c r="F6" s="148"/>
      <c r="G6" s="148"/>
      <c r="H6" s="148"/>
      <c r="I6" s="148"/>
    </row>
    <row r="8" spans="2:10">
      <c r="I8" s="1" t="s">
        <v>29</v>
      </c>
    </row>
    <row r="9" spans="2:10" s="3" customFormat="1" ht="73.5" customHeight="1">
      <c r="B9" s="141" t="s">
        <v>30</v>
      </c>
      <c r="C9" s="149"/>
      <c r="D9" s="142"/>
      <c r="E9" s="150" t="s">
        <v>10</v>
      </c>
      <c r="F9" s="150"/>
      <c r="G9" s="141" t="s">
        <v>56</v>
      </c>
      <c r="H9" s="141" t="s">
        <v>51</v>
      </c>
      <c r="I9" s="142"/>
    </row>
    <row r="10" spans="2:10" s="3" customFormat="1" ht="51.75">
      <c r="B10" s="21" t="s">
        <v>31</v>
      </c>
      <c r="C10" s="22" t="s">
        <v>32</v>
      </c>
      <c r="D10" s="22" t="s">
        <v>33</v>
      </c>
      <c r="E10" s="4" t="s">
        <v>12</v>
      </c>
      <c r="F10" s="4" t="s">
        <v>13</v>
      </c>
      <c r="G10" s="150"/>
      <c r="H10" s="5" t="s">
        <v>40</v>
      </c>
      <c r="I10" s="5" t="s">
        <v>39</v>
      </c>
    </row>
    <row r="11" spans="2:10" s="3" customFormat="1">
      <c r="B11" s="7"/>
      <c r="C11" s="7"/>
      <c r="D11" s="7"/>
      <c r="E11" s="4"/>
      <c r="F11" s="4"/>
      <c r="G11" s="23" t="s">
        <v>15</v>
      </c>
      <c r="H11" s="58">
        <f t="shared" ref="H11:I11" si="0">+H12</f>
        <v>0</v>
      </c>
      <c r="I11" s="58">
        <f t="shared" si="0"/>
        <v>0</v>
      </c>
    </row>
    <row r="12" spans="2:10" s="3" customFormat="1" ht="34.5">
      <c r="B12" s="76"/>
      <c r="C12" s="76"/>
      <c r="D12" s="76"/>
      <c r="E12" s="77"/>
      <c r="F12" s="77"/>
      <c r="G12" s="19" t="s">
        <v>48</v>
      </c>
      <c r="H12" s="58">
        <f t="shared" ref="H12:I12" si="1">H31+H13</f>
        <v>0</v>
      </c>
      <c r="I12" s="58">
        <f t="shared" si="1"/>
        <v>0</v>
      </c>
    </row>
    <row r="13" spans="2:10" s="20" customFormat="1" ht="34.5">
      <c r="B13" s="8" t="s">
        <v>34</v>
      </c>
      <c r="C13" s="8"/>
      <c r="D13" s="8"/>
      <c r="E13" s="8"/>
      <c r="F13" s="8"/>
      <c r="G13" s="8" t="s">
        <v>69</v>
      </c>
      <c r="H13" s="58">
        <f t="shared" ref="H13:I13" si="2">+H15</f>
        <v>28849</v>
      </c>
      <c r="I13" s="58">
        <f t="shared" si="2"/>
        <v>28849</v>
      </c>
      <c r="J13" s="3"/>
    </row>
    <row r="14" spans="2:10" s="20" customFormat="1">
      <c r="B14" s="8"/>
      <c r="C14" s="8"/>
      <c r="D14" s="8"/>
      <c r="E14" s="8"/>
      <c r="F14" s="8"/>
      <c r="G14" s="8" t="s">
        <v>16</v>
      </c>
      <c r="H14" s="58"/>
      <c r="I14" s="58"/>
    </row>
    <row r="15" spans="2:10" s="20" customFormat="1" ht="51.75">
      <c r="B15" s="8"/>
      <c r="C15" s="8" t="s">
        <v>34</v>
      </c>
      <c r="D15" s="8"/>
      <c r="E15" s="8"/>
      <c r="F15" s="8"/>
      <c r="G15" s="8" t="s">
        <v>70</v>
      </c>
      <c r="H15" s="58">
        <f t="shared" ref="H15:I15" si="3">+H17</f>
        <v>28849</v>
      </c>
      <c r="I15" s="58">
        <f t="shared" si="3"/>
        <v>28849</v>
      </c>
    </row>
    <row r="16" spans="2:10" s="20" customFormat="1">
      <c r="B16" s="8"/>
      <c r="C16" s="8"/>
      <c r="D16" s="8"/>
      <c r="E16" s="8"/>
      <c r="F16" s="8"/>
      <c r="G16" s="8" t="s">
        <v>16</v>
      </c>
      <c r="H16" s="58"/>
      <c r="I16" s="58"/>
    </row>
    <row r="17" spans="2:9" s="20" customFormat="1">
      <c r="B17" s="8"/>
      <c r="C17" s="8"/>
      <c r="D17" s="8" t="s">
        <v>34</v>
      </c>
      <c r="E17" s="8"/>
      <c r="F17" s="8"/>
      <c r="G17" s="8" t="s">
        <v>71</v>
      </c>
      <c r="H17" s="58">
        <f t="shared" ref="H17:I17" si="4">H23</f>
        <v>28849</v>
      </c>
      <c r="I17" s="58">
        <f t="shared" si="4"/>
        <v>28849</v>
      </c>
    </row>
    <row r="18" spans="2:9" s="3" customFormat="1">
      <c r="B18" s="8"/>
      <c r="C18" s="8"/>
      <c r="D18" s="8"/>
      <c r="E18" s="8"/>
      <c r="F18" s="8"/>
      <c r="G18" s="8" t="s">
        <v>16</v>
      </c>
      <c r="H18" s="58"/>
      <c r="I18" s="58"/>
    </row>
    <row r="19" spans="2:9" s="3" customFormat="1" ht="34.5">
      <c r="B19" s="76"/>
      <c r="C19" s="76"/>
      <c r="D19" s="76"/>
      <c r="E19" s="77"/>
      <c r="F19" s="77"/>
      <c r="G19" s="19" t="str">
        <f>+'havelvac 1'!D11</f>
        <v>ՀՀ տարածքային կառավարման և ենթակառուցվածքների նախարարություն</v>
      </c>
      <c r="H19" s="58">
        <f t="shared" ref="H19:I19" si="5">+H23</f>
        <v>28849</v>
      </c>
      <c r="I19" s="58">
        <f t="shared" si="5"/>
        <v>28849</v>
      </c>
    </row>
    <row r="20" spans="2:9" s="3" customFormat="1">
      <c r="B20" s="76"/>
      <c r="C20" s="76"/>
      <c r="D20" s="76"/>
      <c r="E20" s="77"/>
      <c r="F20" s="77"/>
      <c r="G20" s="28" t="s">
        <v>16</v>
      </c>
      <c r="H20" s="58"/>
      <c r="I20" s="58"/>
    </row>
    <row r="21" spans="2:9" s="3" customFormat="1" ht="51.75">
      <c r="B21" s="76"/>
      <c r="C21" s="76"/>
      <c r="D21" s="76"/>
      <c r="E21" s="70" t="s">
        <v>63</v>
      </c>
      <c r="F21" s="70"/>
      <c r="G21" s="28" t="s">
        <v>64</v>
      </c>
      <c r="H21" s="58">
        <f t="shared" ref="H21:I21" si="6">+H23</f>
        <v>28849</v>
      </c>
      <c r="I21" s="58">
        <f t="shared" si="6"/>
        <v>28849</v>
      </c>
    </row>
    <row r="22" spans="2:9" s="3" customFormat="1">
      <c r="B22" s="76"/>
      <c r="C22" s="76"/>
      <c r="D22" s="76"/>
      <c r="E22" s="70"/>
      <c r="F22" s="70"/>
      <c r="G22" s="28" t="s">
        <v>16</v>
      </c>
      <c r="H22" s="58"/>
      <c r="I22" s="58"/>
    </row>
    <row r="23" spans="2:9" s="20" customFormat="1" ht="34.5">
      <c r="B23" s="76"/>
      <c r="C23" s="76"/>
      <c r="D23" s="76"/>
      <c r="E23" s="77"/>
      <c r="F23" s="77" t="s">
        <v>36</v>
      </c>
      <c r="G23" s="28" t="s">
        <v>67</v>
      </c>
      <c r="H23" s="58">
        <f t="shared" ref="H23:I23" si="7">+H25</f>
        <v>28849</v>
      </c>
      <c r="I23" s="58">
        <f t="shared" si="7"/>
        <v>28849</v>
      </c>
    </row>
    <row r="24" spans="2:9" s="20" customFormat="1">
      <c r="B24" s="76"/>
      <c r="C24" s="76"/>
      <c r="D24" s="76"/>
      <c r="E24" s="77"/>
      <c r="F24" s="77"/>
      <c r="G24" s="29" t="s">
        <v>17</v>
      </c>
      <c r="H24" s="58"/>
      <c r="I24" s="58"/>
    </row>
    <row r="25" spans="2:9" s="20" customFormat="1" ht="34.5">
      <c r="B25" s="76"/>
      <c r="C25" s="76"/>
      <c r="D25" s="76"/>
      <c r="E25" s="77"/>
      <c r="F25" s="77"/>
      <c r="G25" s="30" t="s">
        <v>72</v>
      </c>
      <c r="H25" s="58">
        <f t="shared" ref="H25:I25" si="8">+H27</f>
        <v>28849</v>
      </c>
      <c r="I25" s="58">
        <f t="shared" si="8"/>
        <v>28849</v>
      </c>
    </row>
    <row r="26" spans="2:9" s="20" customFormat="1" ht="34.5">
      <c r="B26" s="76"/>
      <c r="C26" s="76"/>
      <c r="D26" s="76"/>
      <c r="E26" s="77"/>
      <c r="F26" s="77"/>
      <c r="G26" s="29" t="s">
        <v>18</v>
      </c>
      <c r="H26" s="58"/>
      <c r="I26" s="58"/>
    </row>
    <row r="27" spans="2:9" s="20" customFormat="1" ht="21.75" customHeight="1">
      <c r="B27" s="76"/>
      <c r="C27" s="76"/>
      <c r="D27" s="76"/>
      <c r="E27" s="77"/>
      <c r="F27" s="77"/>
      <c r="G27" s="29" t="s">
        <v>19</v>
      </c>
      <c r="H27" s="58">
        <f t="shared" ref="H27:I29" si="9">+H28</f>
        <v>28849</v>
      </c>
      <c r="I27" s="58">
        <f t="shared" si="9"/>
        <v>28849</v>
      </c>
    </row>
    <row r="28" spans="2:9" s="20" customFormat="1" ht="21.75" customHeight="1">
      <c r="B28" s="76"/>
      <c r="C28" s="76"/>
      <c r="D28" s="76"/>
      <c r="E28" s="77"/>
      <c r="F28" s="77"/>
      <c r="G28" s="29" t="s">
        <v>20</v>
      </c>
      <c r="H28" s="58">
        <f t="shared" si="9"/>
        <v>28849</v>
      </c>
      <c r="I28" s="58">
        <f t="shared" si="9"/>
        <v>28849</v>
      </c>
    </row>
    <row r="29" spans="2:9" s="20" customFormat="1" ht="21.75" customHeight="1">
      <c r="B29" s="76"/>
      <c r="C29" s="76"/>
      <c r="D29" s="76"/>
      <c r="E29" s="77"/>
      <c r="F29" s="77"/>
      <c r="G29" s="7" t="s">
        <v>37</v>
      </c>
      <c r="H29" s="58">
        <f t="shared" si="9"/>
        <v>28849</v>
      </c>
      <c r="I29" s="58">
        <f t="shared" si="9"/>
        <v>28849</v>
      </c>
    </row>
    <row r="30" spans="2:9" s="20" customFormat="1" ht="57" customHeight="1">
      <c r="B30" s="76"/>
      <c r="C30" s="76"/>
      <c r="D30" s="76"/>
      <c r="E30" s="77"/>
      <c r="F30" s="77"/>
      <c r="G30" s="31" t="s">
        <v>73</v>
      </c>
      <c r="H30" s="58">
        <f>-H31</f>
        <v>28849</v>
      </c>
      <c r="I30" s="58">
        <f t="shared" ref="I30" si="10">+H30</f>
        <v>28849</v>
      </c>
    </row>
    <row r="31" spans="2:9" ht="22.5" customHeight="1">
      <c r="B31" s="71" t="s">
        <v>84</v>
      </c>
      <c r="C31" s="71"/>
      <c r="D31" s="71"/>
      <c r="E31" s="73"/>
      <c r="F31" s="73"/>
      <c r="G31" s="25" t="s">
        <v>85</v>
      </c>
      <c r="H31" s="58">
        <f t="shared" ref="H31:I31" si="11">+H33</f>
        <v>-28849</v>
      </c>
      <c r="I31" s="58">
        <f t="shared" si="11"/>
        <v>-28849</v>
      </c>
    </row>
    <row r="32" spans="2:9">
      <c r="B32" s="71"/>
      <c r="C32" s="72"/>
      <c r="D32" s="72"/>
      <c r="E32" s="73"/>
      <c r="F32" s="73"/>
      <c r="G32" s="24" t="s">
        <v>16</v>
      </c>
      <c r="H32" s="58"/>
      <c r="I32" s="58"/>
    </row>
    <row r="33" spans="2:10" ht="34.5">
      <c r="B33" s="71"/>
      <c r="C33" s="72" t="s">
        <v>86</v>
      </c>
      <c r="D33" s="72"/>
      <c r="E33" s="73"/>
      <c r="F33" s="73"/>
      <c r="G33" s="25" t="s">
        <v>87</v>
      </c>
      <c r="H33" s="58">
        <v>-28849</v>
      </c>
      <c r="I33" s="58">
        <v>-28849</v>
      </c>
    </row>
    <row r="34" spans="2:10">
      <c r="B34" s="71"/>
      <c r="C34" s="71"/>
      <c r="D34" s="72"/>
      <c r="E34" s="73"/>
      <c r="F34" s="73"/>
      <c r="G34" s="24" t="s">
        <v>16</v>
      </c>
      <c r="H34" s="58"/>
      <c r="I34" s="58"/>
    </row>
    <row r="35" spans="2:10">
      <c r="B35" s="71"/>
      <c r="C35" s="71"/>
      <c r="D35" s="72" t="s">
        <v>84</v>
      </c>
      <c r="E35" s="73"/>
      <c r="F35" s="73"/>
      <c r="G35" s="25" t="s">
        <v>88</v>
      </c>
      <c r="H35" s="58">
        <v>-28849</v>
      </c>
      <c r="I35" s="58">
        <v>-28849</v>
      </c>
      <c r="J35" s="26"/>
    </row>
    <row r="36" spans="2:10">
      <c r="B36" s="71"/>
      <c r="C36" s="71"/>
      <c r="D36" s="71"/>
      <c r="E36" s="73"/>
      <c r="F36" s="73"/>
      <c r="G36" s="25" t="s">
        <v>16</v>
      </c>
      <c r="H36" s="58"/>
      <c r="I36" s="58"/>
    </row>
    <row r="37" spans="2:10" ht="34.5">
      <c r="B37" s="71"/>
      <c r="C37" s="71"/>
      <c r="D37" s="71"/>
      <c r="E37" s="73"/>
      <c r="F37" s="73"/>
      <c r="G37" s="25" t="s">
        <v>89</v>
      </c>
      <c r="H37" s="58">
        <v>-28849</v>
      </c>
      <c r="I37" s="58">
        <v>-28849</v>
      </c>
    </row>
    <row r="38" spans="2:10">
      <c r="B38" s="71"/>
      <c r="C38" s="71"/>
      <c r="D38" s="71"/>
      <c r="E38" s="73"/>
      <c r="F38" s="73"/>
      <c r="G38" s="25" t="s">
        <v>16</v>
      </c>
      <c r="H38" s="58"/>
      <c r="I38" s="58"/>
    </row>
    <row r="39" spans="2:10">
      <c r="B39" s="71"/>
      <c r="C39" s="71"/>
      <c r="D39" s="71"/>
      <c r="E39" s="74">
        <v>1004</v>
      </c>
      <c r="F39" s="74"/>
      <c r="G39" s="25" t="s">
        <v>90</v>
      </c>
      <c r="H39" s="58">
        <v>-28849</v>
      </c>
      <c r="I39" s="58">
        <v>-28849</v>
      </c>
    </row>
    <row r="40" spans="2:10">
      <c r="B40" s="71"/>
      <c r="C40" s="71"/>
      <c r="D40" s="71"/>
      <c r="E40" s="74"/>
      <c r="F40" s="74"/>
      <c r="G40" s="25" t="s">
        <v>16</v>
      </c>
      <c r="H40" s="58"/>
      <c r="I40" s="58"/>
    </row>
    <row r="41" spans="2:10" ht="86.25">
      <c r="B41" s="71"/>
      <c r="C41" s="71"/>
      <c r="D41" s="71"/>
      <c r="E41" s="74"/>
      <c r="F41" s="74" t="s">
        <v>91</v>
      </c>
      <c r="G41" s="25" t="s">
        <v>80</v>
      </c>
      <c r="H41" s="58">
        <v>-28849</v>
      </c>
      <c r="I41" s="58">
        <v>-28849</v>
      </c>
    </row>
    <row r="42" spans="2:10">
      <c r="B42" s="71"/>
      <c r="C42" s="71"/>
      <c r="D42" s="71"/>
      <c r="E42" s="75"/>
      <c r="F42" s="75"/>
      <c r="G42" s="25" t="s">
        <v>17</v>
      </c>
      <c r="H42" s="58"/>
      <c r="I42" s="58"/>
    </row>
    <row r="43" spans="2:10" ht="34.5">
      <c r="B43" s="71"/>
      <c r="C43" s="71"/>
      <c r="D43" s="71"/>
      <c r="E43" s="75"/>
      <c r="F43" s="75"/>
      <c r="G43" s="25" t="s">
        <v>92</v>
      </c>
      <c r="H43" s="58">
        <v>-28849</v>
      </c>
      <c r="I43" s="58">
        <v>-28849</v>
      </c>
    </row>
    <row r="44" spans="2:10" ht="34.5">
      <c r="B44" s="71"/>
      <c r="C44" s="71"/>
      <c r="D44" s="71"/>
      <c r="E44" s="75"/>
      <c r="F44" s="75"/>
      <c r="G44" s="27" t="s">
        <v>18</v>
      </c>
      <c r="H44" s="58"/>
      <c r="I44" s="58"/>
    </row>
    <row r="45" spans="2:10">
      <c r="B45" s="71"/>
      <c r="C45" s="71"/>
      <c r="D45" s="71"/>
      <c r="E45" s="75"/>
      <c r="F45" s="75"/>
      <c r="G45" s="25" t="s">
        <v>19</v>
      </c>
      <c r="H45" s="58">
        <v>-28849</v>
      </c>
      <c r="I45" s="58">
        <v>-28849</v>
      </c>
    </row>
    <row r="46" spans="2:10">
      <c r="B46" s="71"/>
      <c r="C46" s="71"/>
      <c r="D46" s="71"/>
      <c r="E46" s="75"/>
      <c r="F46" s="75"/>
      <c r="G46" s="25" t="s">
        <v>20</v>
      </c>
      <c r="H46" s="58">
        <f t="shared" ref="H46:H48" si="12">H47</f>
        <v>-28849</v>
      </c>
      <c r="I46" s="58">
        <f>I47</f>
        <v>-28849</v>
      </c>
    </row>
    <row r="47" spans="2:10">
      <c r="B47" s="71"/>
      <c r="C47" s="71"/>
      <c r="D47" s="71"/>
      <c r="E47" s="75"/>
      <c r="F47" s="75"/>
      <c r="G47" s="25" t="s">
        <v>93</v>
      </c>
      <c r="H47" s="58">
        <f t="shared" si="12"/>
        <v>-28849</v>
      </c>
      <c r="I47" s="58">
        <f>I48</f>
        <v>-28849</v>
      </c>
    </row>
    <row r="48" spans="2:10" ht="34.5">
      <c r="B48" s="71"/>
      <c r="C48" s="71"/>
      <c r="D48" s="71"/>
      <c r="E48" s="75"/>
      <c r="F48" s="75"/>
      <c r="G48" s="25" t="s">
        <v>94</v>
      </c>
      <c r="H48" s="58">
        <f t="shared" si="12"/>
        <v>-28849</v>
      </c>
      <c r="I48" s="58">
        <f>I49</f>
        <v>-28849</v>
      </c>
    </row>
    <row r="49" spans="2:9">
      <c r="B49" s="71"/>
      <c r="C49" s="71"/>
      <c r="D49" s="71"/>
      <c r="E49" s="75"/>
      <c r="F49" s="75"/>
      <c r="G49" s="25" t="s">
        <v>95</v>
      </c>
      <c r="H49" s="58">
        <f>-H30</f>
        <v>-28849</v>
      </c>
      <c r="I49" s="58">
        <f>-I30</f>
        <v>-28849</v>
      </c>
    </row>
    <row r="50" spans="2:9" s="20" customFormat="1">
      <c r="B50" s="32"/>
      <c r="C50" s="33"/>
      <c r="D50" s="33"/>
      <c r="E50" s="34"/>
      <c r="F50" s="34"/>
      <c r="G50" s="35"/>
      <c r="H50" s="36"/>
      <c r="I50" s="36"/>
    </row>
    <row r="51" spans="2:9" s="20" customFormat="1">
      <c r="B51" s="32"/>
      <c r="C51" s="32"/>
      <c r="D51" s="32"/>
      <c r="E51" s="37"/>
      <c r="F51" s="37"/>
      <c r="G51" s="38"/>
      <c r="H51" s="39"/>
      <c r="I51" s="39"/>
    </row>
    <row r="52" spans="2:9" s="16" customFormat="1" ht="54.75" customHeight="1">
      <c r="B52" s="14" t="s">
        <v>44</v>
      </c>
      <c r="C52" s="147" t="s">
        <v>52</v>
      </c>
      <c r="D52" s="147"/>
      <c r="E52" s="147"/>
      <c r="F52" s="147"/>
      <c r="G52" s="147"/>
      <c r="H52" s="147" t="s">
        <v>45</v>
      </c>
      <c r="I52" s="147"/>
    </row>
  </sheetData>
  <mergeCells count="7">
    <mergeCell ref="C52:G52"/>
    <mergeCell ref="H52:I52"/>
    <mergeCell ref="B6:I6"/>
    <mergeCell ref="B9:D9"/>
    <mergeCell ref="E9:F9"/>
    <mergeCell ref="G9:G10"/>
    <mergeCell ref="H9:I9"/>
  </mergeCells>
  <pageMargins left="0.2" right="0" top="0.75" bottom="0.75" header="0.3" footer="0.3"/>
  <pageSetup paperSize="9" scale="80" orientation="portrait" r:id="rId1"/>
  <ignoredErrors>
    <ignoredError sqref="B13:G49 H13:I29 H31:I49 I3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N36"/>
  <sheetViews>
    <sheetView zoomScaleNormal="100" workbookViewId="0"/>
  </sheetViews>
  <sheetFormatPr defaultRowHeight="17.25"/>
  <cols>
    <col min="1" max="1" width="9.140625" style="84"/>
    <col min="2" max="2" width="11.85546875" style="83" customWidth="1"/>
    <col min="3" max="3" width="16.42578125" style="83" customWidth="1"/>
    <col min="4" max="4" width="68.42578125" style="84" customWidth="1"/>
    <col min="5" max="5" width="16.7109375" style="84" customWidth="1"/>
    <col min="6" max="6" width="17.140625" style="84" customWidth="1"/>
    <col min="7" max="8" width="16.7109375" style="84" customWidth="1"/>
    <col min="9" max="9" width="15.85546875" style="84" customWidth="1"/>
    <col min="10" max="10" width="16.7109375" style="84" customWidth="1"/>
    <col min="11" max="11" width="10.5703125" style="84" bestFit="1" customWidth="1"/>
    <col min="12" max="16384" width="9.140625" style="84"/>
  </cols>
  <sheetData>
    <row r="1" spans="2:14" ht="17.25" customHeight="1">
      <c r="J1" s="85" t="s">
        <v>96</v>
      </c>
      <c r="K1" s="86"/>
    </row>
    <row r="2" spans="2:14" ht="17.25" customHeight="1">
      <c r="J2" s="85" t="s">
        <v>58</v>
      </c>
      <c r="K2" s="86"/>
    </row>
    <row r="3" spans="2:14" ht="17.25" customHeight="1">
      <c r="J3" s="85" t="s">
        <v>8</v>
      </c>
      <c r="K3" s="86"/>
    </row>
    <row r="4" spans="2:14">
      <c r="B4" s="151"/>
      <c r="C4" s="151"/>
      <c r="D4" s="151"/>
      <c r="E4" s="151"/>
      <c r="F4" s="151"/>
    </row>
    <row r="5" spans="2:14" ht="66.75" customHeight="1">
      <c r="B5" s="152" t="s">
        <v>97</v>
      </c>
      <c r="C5" s="152"/>
      <c r="D5" s="152"/>
      <c r="E5" s="152"/>
      <c r="F5" s="152"/>
      <c r="G5" s="152"/>
      <c r="H5" s="152"/>
      <c r="I5" s="152"/>
      <c r="J5" s="152"/>
    </row>
    <row r="6" spans="2:14" ht="17.25" customHeight="1">
      <c r="B6" s="87"/>
      <c r="C6" s="87"/>
      <c r="D6" s="83"/>
      <c r="J6" s="88" t="s">
        <v>98</v>
      </c>
    </row>
    <row r="7" spans="2:14" s="89" customFormat="1" ht="44.25" customHeight="1">
      <c r="B7" s="153" t="s">
        <v>10</v>
      </c>
      <c r="C7" s="153"/>
      <c r="D7" s="154" t="s">
        <v>99</v>
      </c>
      <c r="E7" s="156" t="s">
        <v>107</v>
      </c>
      <c r="F7" s="157"/>
      <c r="G7" s="157"/>
      <c r="H7" s="157"/>
      <c r="I7" s="157"/>
      <c r="J7" s="158"/>
    </row>
    <row r="8" spans="2:14" s="89" customFormat="1" ht="24.75" customHeight="1">
      <c r="B8" s="153"/>
      <c r="C8" s="153"/>
      <c r="D8" s="154"/>
      <c r="E8" s="155" t="s">
        <v>40</v>
      </c>
      <c r="F8" s="155"/>
      <c r="G8" s="155"/>
      <c r="H8" s="155" t="s">
        <v>39</v>
      </c>
      <c r="I8" s="155"/>
      <c r="J8" s="155"/>
    </row>
    <row r="9" spans="2:14" s="90" customFormat="1" ht="18" customHeight="1">
      <c r="B9" s="153"/>
      <c r="C9" s="153"/>
      <c r="D9" s="154"/>
      <c r="E9" s="153" t="s">
        <v>100</v>
      </c>
      <c r="F9" s="159" t="s">
        <v>16</v>
      </c>
      <c r="G9" s="159"/>
      <c r="H9" s="153" t="s">
        <v>100</v>
      </c>
      <c r="I9" s="159" t="s">
        <v>16</v>
      </c>
      <c r="J9" s="159"/>
    </row>
    <row r="10" spans="2:14" s="93" customFormat="1" ht="43.5" customHeight="1">
      <c r="B10" s="91" t="s">
        <v>12</v>
      </c>
      <c r="C10" s="91" t="s">
        <v>101</v>
      </c>
      <c r="D10" s="154"/>
      <c r="E10" s="153"/>
      <c r="F10" s="92" t="s">
        <v>102</v>
      </c>
      <c r="G10" s="92" t="s">
        <v>103</v>
      </c>
      <c r="H10" s="153"/>
      <c r="I10" s="92" t="s">
        <v>102</v>
      </c>
      <c r="J10" s="92" t="s">
        <v>103</v>
      </c>
    </row>
    <row r="11" spans="2:14" s="93" customFormat="1">
      <c r="B11" s="94"/>
      <c r="C11" s="94"/>
      <c r="D11" s="94" t="s">
        <v>15</v>
      </c>
      <c r="E11" s="96">
        <f>+F11+G11</f>
        <v>-28849</v>
      </c>
      <c r="F11" s="96">
        <f>+F13</f>
        <v>0</v>
      </c>
      <c r="G11" s="96">
        <f>+G13</f>
        <v>-28849</v>
      </c>
      <c r="H11" s="96">
        <f>+I11+J11</f>
        <v>-28849</v>
      </c>
      <c r="I11" s="96">
        <f>+I13</f>
        <v>0</v>
      </c>
      <c r="J11" s="96">
        <f>+J13</f>
        <v>-28849</v>
      </c>
    </row>
    <row r="12" spans="2:14" s="112" customFormat="1">
      <c r="B12" s="111"/>
      <c r="C12" s="111"/>
      <c r="D12" s="7" t="s">
        <v>16</v>
      </c>
      <c r="E12" s="98"/>
      <c r="F12" s="98"/>
      <c r="G12" s="98"/>
      <c r="H12" s="99"/>
      <c r="I12" s="99"/>
      <c r="J12" s="99"/>
      <c r="K12" s="93"/>
      <c r="L12" s="93"/>
      <c r="M12" s="93"/>
      <c r="N12" s="93"/>
    </row>
    <row r="13" spans="2:14" s="112" customFormat="1">
      <c r="B13" s="111"/>
      <c r="C13" s="111"/>
      <c r="D13" s="94" t="s">
        <v>20</v>
      </c>
      <c r="E13" s="96">
        <f>+F13+G13</f>
        <v>-28849</v>
      </c>
      <c r="F13" s="96">
        <f>+F14</f>
        <v>0</v>
      </c>
      <c r="G13" s="96">
        <f>+G14</f>
        <v>-28849</v>
      </c>
      <c r="H13" s="96">
        <f>+I13+J13</f>
        <v>-28849</v>
      </c>
      <c r="I13" s="96">
        <f>+I14</f>
        <v>0</v>
      </c>
      <c r="J13" s="96">
        <f>+J14</f>
        <v>-28849</v>
      </c>
      <c r="K13" s="93"/>
      <c r="L13" s="93"/>
      <c r="M13" s="93"/>
      <c r="N13" s="93"/>
    </row>
    <row r="14" spans="2:14" s="90" customFormat="1" ht="38.25" customHeight="1">
      <c r="B14" s="94"/>
      <c r="C14" s="94"/>
      <c r="D14" s="94" t="s">
        <v>89</v>
      </c>
      <c r="E14" s="96">
        <f>+F14+G14</f>
        <v>-28849</v>
      </c>
      <c r="F14" s="96">
        <f>+F15</f>
        <v>0</v>
      </c>
      <c r="G14" s="96">
        <f>+G15</f>
        <v>-28849</v>
      </c>
      <c r="H14" s="96">
        <f>+I14+J14</f>
        <v>-28849</v>
      </c>
      <c r="I14" s="96">
        <f>+I15</f>
        <v>0</v>
      </c>
      <c r="J14" s="96">
        <f>+J15</f>
        <v>-28849</v>
      </c>
      <c r="K14" s="93"/>
      <c r="L14" s="93"/>
      <c r="M14" s="93"/>
      <c r="N14" s="93"/>
    </row>
    <row r="15" spans="2:14" ht="21" customHeight="1">
      <c r="B15" s="40">
        <v>1004</v>
      </c>
      <c r="C15" s="40"/>
      <c r="D15" s="97" t="s">
        <v>75</v>
      </c>
      <c r="E15" s="95">
        <f>+F15+G15</f>
        <v>-28849</v>
      </c>
      <c r="F15" s="95">
        <f>+F17</f>
        <v>0</v>
      </c>
      <c r="G15" s="95">
        <f>+G17</f>
        <v>-28849</v>
      </c>
      <c r="H15" s="95">
        <f>+I15+J15</f>
        <v>-28849</v>
      </c>
      <c r="I15" s="95">
        <f>+I17</f>
        <v>0</v>
      </c>
      <c r="J15" s="95">
        <f>+J17</f>
        <v>-28849</v>
      </c>
      <c r="K15" s="93"/>
      <c r="L15" s="93"/>
      <c r="M15" s="93"/>
      <c r="N15" s="93"/>
    </row>
    <row r="16" spans="2:14">
      <c r="B16" s="7"/>
      <c r="C16" s="7"/>
      <c r="D16" s="7" t="s">
        <v>16</v>
      </c>
      <c r="E16" s="98"/>
      <c r="F16" s="98"/>
      <c r="G16" s="98"/>
      <c r="H16" s="99"/>
      <c r="I16" s="99"/>
      <c r="J16" s="99"/>
      <c r="K16" s="93"/>
      <c r="L16" s="93"/>
      <c r="M16" s="93"/>
      <c r="N16" s="93"/>
    </row>
    <row r="17" spans="2:14" s="101" customFormat="1" ht="90.75" customHeight="1">
      <c r="B17" s="4"/>
      <c r="C17" s="4" t="s">
        <v>91</v>
      </c>
      <c r="D17" s="40" t="s">
        <v>80</v>
      </c>
      <c r="E17" s="100">
        <f t="shared" ref="E17" si="0">+F17+G17</f>
        <v>-28849</v>
      </c>
      <c r="F17" s="100">
        <f>+F19</f>
        <v>0</v>
      </c>
      <c r="G17" s="100">
        <f>+G19</f>
        <v>-28849</v>
      </c>
      <c r="H17" s="100">
        <f t="shared" ref="H17" si="1">+I17+J17</f>
        <v>-28849</v>
      </c>
      <c r="I17" s="100">
        <f>+I19</f>
        <v>0</v>
      </c>
      <c r="J17" s="100">
        <f>+J19</f>
        <v>-28849</v>
      </c>
      <c r="K17" s="93"/>
      <c r="L17" s="93"/>
      <c r="M17" s="93"/>
      <c r="N17" s="93"/>
    </row>
    <row r="18" spans="2:14" s="104" customFormat="1" ht="21.75" customHeight="1">
      <c r="B18" s="160"/>
      <c r="C18" s="160"/>
      <c r="D18" s="102" t="s">
        <v>104</v>
      </c>
      <c r="E18" s="103"/>
      <c r="F18" s="103"/>
      <c r="G18" s="103"/>
      <c r="H18" s="103"/>
      <c r="I18" s="103"/>
      <c r="J18" s="103"/>
      <c r="K18" s="93"/>
      <c r="L18" s="93"/>
      <c r="M18" s="93"/>
      <c r="N18" s="93"/>
    </row>
    <row r="19" spans="2:14" s="104" customFormat="1" ht="38.25" customHeight="1">
      <c r="B19" s="160"/>
      <c r="C19" s="160"/>
      <c r="D19" s="105" t="s">
        <v>105</v>
      </c>
      <c r="E19" s="103">
        <f>F19+G19</f>
        <v>-28849</v>
      </c>
      <c r="F19" s="103">
        <f>+F21</f>
        <v>0</v>
      </c>
      <c r="G19" s="103">
        <f>+G21</f>
        <v>-28849</v>
      </c>
      <c r="H19" s="103">
        <f>I19+J19</f>
        <v>-28849</v>
      </c>
      <c r="I19" s="103">
        <f>+I21</f>
        <v>0</v>
      </c>
      <c r="J19" s="103">
        <f>+J21</f>
        <v>-28849</v>
      </c>
      <c r="K19" s="93"/>
      <c r="L19" s="93"/>
      <c r="M19" s="93"/>
      <c r="N19" s="93"/>
    </row>
    <row r="20" spans="2:14" s="104" customFormat="1" ht="39.75" customHeight="1">
      <c r="B20" s="160"/>
      <c r="C20" s="160"/>
      <c r="D20" s="102" t="s">
        <v>106</v>
      </c>
      <c r="E20" s="103"/>
      <c r="F20" s="103"/>
      <c r="G20" s="103"/>
      <c r="H20" s="103"/>
      <c r="I20" s="103"/>
      <c r="J20" s="103"/>
      <c r="K20" s="93"/>
      <c r="L20" s="93"/>
      <c r="M20" s="93"/>
      <c r="N20" s="93"/>
    </row>
    <row r="21" spans="2:14" s="104" customFormat="1" ht="18.75" customHeight="1">
      <c r="B21" s="160"/>
      <c r="C21" s="160"/>
      <c r="D21" s="102" t="s">
        <v>19</v>
      </c>
      <c r="E21" s="103">
        <f t="shared" ref="E21:J24" si="2">+E22</f>
        <v>-28849</v>
      </c>
      <c r="F21" s="103">
        <f t="shared" si="2"/>
        <v>0</v>
      </c>
      <c r="G21" s="103">
        <f t="shared" si="2"/>
        <v>-28849</v>
      </c>
      <c r="H21" s="103">
        <f t="shared" si="2"/>
        <v>-28849</v>
      </c>
      <c r="I21" s="103">
        <f t="shared" si="2"/>
        <v>0</v>
      </c>
      <c r="J21" s="103">
        <f t="shared" si="2"/>
        <v>-28849</v>
      </c>
    </row>
    <row r="22" spans="2:14" s="104" customFormat="1">
      <c r="B22" s="160"/>
      <c r="C22" s="160"/>
      <c r="D22" s="102" t="s">
        <v>20</v>
      </c>
      <c r="E22" s="103">
        <f>F22+G22</f>
        <v>-28849</v>
      </c>
      <c r="F22" s="103">
        <f t="shared" si="2"/>
        <v>0</v>
      </c>
      <c r="G22" s="103">
        <f t="shared" si="2"/>
        <v>-28849</v>
      </c>
      <c r="H22" s="103">
        <f>I22+J22</f>
        <v>-28849</v>
      </c>
      <c r="I22" s="103">
        <f t="shared" si="2"/>
        <v>0</v>
      </c>
      <c r="J22" s="103">
        <f>J25</f>
        <v>-28849</v>
      </c>
    </row>
    <row r="23" spans="2:14" s="104" customFormat="1">
      <c r="B23" s="160"/>
      <c r="C23" s="160"/>
      <c r="D23" s="102" t="s">
        <v>93</v>
      </c>
      <c r="E23" s="103">
        <f>+F23+G23</f>
        <v>-28849</v>
      </c>
      <c r="F23" s="103">
        <f t="shared" si="2"/>
        <v>0</v>
      </c>
      <c r="G23" s="103">
        <f t="shared" si="2"/>
        <v>-28849</v>
      </c>
      <c r="H23" s="103">
        <f>+I23+J23</f>
        <v>-28849</v>
      </c>
      <c r="I23" s="103">
        <f t="shared" si="2"/>
        <v>0</v>
      </c>
      <c r="J23" s="103">
        <f t="shared" si="2"/>
        <v>-28849</v>
      </c>
    </row>
    <row r="24" spans="2:14" s="104" customFormat="1" ht="34.5">
      <c r="B24" s="160"/>
      <c r="C24" s="160"/>
      <c r="D24" s="106" t="s">
        <v>94</v>
      </c>
      <c r="E24" s="107">
        <f t="shared" ref="E24" si="3">+F24+G24</f>
        <v>-28849</v>
      </c>
      <c r="F24" s="107">
        <f t="shared" si="2"/>
        <v>0</v>
      </c>
      <c r="G24" s="107">
        <f t="shared" si="2"/>
        <v>-28849</v>
      </c>
      <c r="H24" s="107">
        <f t="shared" ref="H24" si="4">+I24+J24</f>
        <v>-28849</v>
      </c>
      <c r="I24" s="107">
        <f t="shared" si="2"/>
        <v>0</v>
      </c>
      <c r="J24" s="107">
        <f t="shared" si="2"/>
        <v>-28849</v>
      </c>
    </row>
    <row r="25" spans="2:14" s="104" customFormat="1" ht="29.25" customHeight="1">
      <c r="B25" s="160"/>
      <c r="C25" s="160"/>
      <c r="D25" s="102" t="s">
        <v>95</v>
      </c>
      <c r="E25" s="107">
        <f>+F25+G25</f>
        <v>-28849</v>
      </c>
      <c r="F25" s="103">
        <v>0</v>
      </c>
      <c r="G25" s="107">
        <f>+'havelvac 2'!H49</f>
        <v>-28849</v>
      </c>
      <c r="H25" s="107">
        <f>+I25+J25</f>
        <v>-28849</v>
      </c>
      <c r="I25" s="103">
        <v>0</v>
      </c>
      <c r="J25" s="107">
        <f>+G25</f>
        <v>-28849</v>
      </c>
    </row>
    <row r="26" spans="2:14" s="109" customFormat="1">
      <c r="B26" s="108"/>
      <c r="C26" s="108"/>
      <c r="E26" s="110" t="e">
        <f>+#REF!-#REF!</f>
        <v>#REF!</v>
      </c>
    </row>
    <row r="27" spans="2:14" s="109" customFormat="1">
      <c r="B27" s="108"/>
      <c r="C27" s="108"/>
    </row>
    <row r="28" spans="2:14" s="109" customFormat="1">
      <c r="B28" s="108"/>
      <c r="C28" s="108"/>
    </row>
    <row r="29" spans="2:14" s="109" customFormat="1">
      <c r="B29" s="108"/>
      <c r="C29" s="108"/>
    </row>
    <row r="30" spans="2:14" s="109" customFormat="1">
      <c r="B30" s="108"/>
      <c r="C30" s="108"/>
    </row>
    <row r="31" spans="2:14" s="109" customFormat="1">
      <c r="B31" s="108"/>
      <c r="C31" s="108"/>
    </row>
    <row r="32" spans="2:14" s="109" customFormat="1">
      <c r="B32" s="108"/>
      <c r="C32" s="108"/>
    </row>
    <row r="33" spans="2:3" s="109" customFormat="1">
      <c r="B33" s="108"/>
      <c r="C33" s="108"/>
    </row>
    <row r="34" spans="2:3" s="109" customFormat="1">
      <c r="B34" s="108"/>
      <c r="C34" s="108"/>
    </row>
    <row r="35" spans="2:3" s="109" customFormat="1">
      <c r="B35" s="108"/>
      <c r="C35" s="108"/>
    </row>
    <row r="36" spans="2:3" s="109" customFormat="1">
      <c r="B36" s="108"/>
      <c r="C36" s="108"/>
    </row>
  </sheetData>
  <mergeCells count="13">
    <mergeCell ref="B18:B25"/>
    <mergeCell ref="C18:C25"/>
    <mergeCell ref="B4:F4"/>
    <mergeCell ref="B5:J5"/>
    <mergeCell ref="B7:C9"/>
    <mergeCell ref="D7:D10"/>
    <mergeCell ref="E8:G8"/>
    <mergeCell ref="H8:J8"/>
    <mergeCell ref="E7:J7"/>
    <mergeCell ref="E9:E10"/>
    <mergeCell ref="F9:G9"/>
    <mergeCell ref="H9:H10"/>
    <mergeCell ref="I9:J9"/>
  </mergeCells>
  <printOptions horizontalCentered="1"/>
  <pageMargins left="0.23622047244094499" right="0.15748031496063" top="0.196850393700787" bottom="0.27559055118110198" header="0.15748031496063" footer="0.196850393700787"/>
  <pageSetup paperSize="9" scale="55" firstPageNumber="23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J39"/>
  <sheetViews>
    <sheetView workbookViewId="0">
      <selection activeCell="A6" sqref="A6:E6"/>
    </sheetView>
  </sheetViews>
  <sheetFormatPr defaultColWidth="9.140625" defaultRowHeight="17.25"/>
  <cols>
    <col min="1" max="1" width="4" style="11" customWidth="1"/>
    <col min="2" max="2" width="33.85546875" style="11" customWidth="1"/>
    <col min="3" max="3" width="73.140625" style="11" customWidth="1"/>
    <col min="4" max="5" width="22.5703125" style="11" customWidth="1"/>
    <col min="6" max="16384" width="9.140625" style="11"/>
  </cols>
  <sheetData>
    <row r="2" spans="1:10" ht="15" customHeight="1">
      <c r="E2" s="59" t="s">
        <v>60</v>
      </c>
    </row>
    <row r="3" spans="1:10">
      <c r="E3" s="59" t="s">
        <v>58</v>
      </c>
    </row>
    <row r="4" spans="1:10">
      <c r="E4" s="59" t="s">
        <v>8</v>
      </c>
    </row>
    <row r="5" spans="1:10">
      <c r="E5" s="59"/>
    </row>
    <row r="6" spans="1:10" ht="58.5" customHeight="1">
      <c r="A6" s="162" t="s">
        <v>130</v>
      </c>
      <c r="B6" s="162"/>
      <c r="C6" s="162"/>
      <c r="D6" s="162"/>
      <c r="E6" s="162"/>
    </row>
    <row r="7" spans="1:10">
      <c r="A7" s="60"/>
      <c r="B7" s="60"/>
      <c r="C7" s="60"/>
      <c r="D7" s="60"/>
      <c r="E7" s="61" t="s">
        <v>55</v>
      </c>
    </row>
    <row r="8" spans="1:10">
      <c r="A8" s="163" t="s">
        <v>48</v>
      </c>
      <c r="B8" s="163"/>
      <c r="C8" s="163"/>
      <c r="D8" s="163"/>
      <c r="E8" s="163"/>
    </row>
    <row r="9" spans="1:10" ht="12.75" customHeight="1">
      <c r="A9" s="62"/>
      <c r="B9" s="62"/>
      <c r="C9" s="62"/>
      <c r="D9" s="62"/>
      <c r="E9" s="62"/>
    </row>
    <row r="10" spans="1:10" ht="15" customHeight="1">
      <c r="A10" s="164" t="s">
        <v>28</v>
      </c>
      <c r="B10" s="164"/>
      <c r="C10" s="164"/>
      <c r="D10" s="164"/>
      <c r="E10" s="164"/>
    </row>
    <row r="12" spans="1:10" ht="25.5" customHeight="1">
      <c r="B12" s="63" t="s">
        <v>1</v>
      </c>
      <c r="C12" s="63" t="s">
        <v>2</v>
      </c>
      <c r="D12" s="43"/>
      <c r="E12" s="46"/>
    </row>
    <row r="13" spans="1:10" ht="51" customHeight="1">
      <c r="B13" s="47" t="str">
        <f>+'havelvac 2'!E21</f>
        <v xml:space="preserve"> 1001</v>
      </c>
      <c r="C13" s="24" t="str">
        <f>+'havelvac 2'!G21</f>
        <v xml:space="preserve"> Տարածքային կառավարման ոլորտում քաղաքականության մշակում, ծրագրերի համակարգում և մոնիտորինգի իրականացում</v>
      </c>
      <c r="D13" s="48"/>
      <c r="E13" s="46"/>
    </row>
    <row r="15" spans="1:10" ht="58.5" customHeight="1">
      <c r="B15" s="49" t="s">
        <v>3</v>
      </c>
      <c r="C15" s="47" t="str">
        <f>+'havelvac 2'!E21</f>
        <v xml:space="preserve"> 1001</v>
      </c>
      <c r="D15" s="172" t="s">
        <v>54</v>
      </c>
      <c r="E15" s="173"/>
    </row>
    <row r="16" spans="1:10">
      <c r="B16" s="49" t="s">
        <v>4</v>
      </c>
      <c r="C16" s="50" t="str">
        <f>+'havelvac 2'!F23</f>
        <v xml:space="preserve"> 11001</v>
      </c>
      <c r="D16" s="5" t="s">
        <v>40</v>
      </c>
      <c r="E16" s="5" t="s">
        <v>39</v>
      </c>
      <c r="G16" s="64"/>
      <c r="H16" s="64"/>
      <c r="I16" s="64"/>
      <c r="J16" s="64"/>
    </row>
    <row r="17" spans="2:6" ht="34.5">
      <c r="B17" s="49" t="s">
        <v>5</v>
      </c>
      <c r="C17" s="24" t="str">
        <f>+'havelvac 2'!G23</f>
        <v xml:space="preserve"> Տարածքային կառավարման և ենթակառուցվածքների քաղաքականության մշակում և ծառայությունների մատուցում</v>
      </c>
      <c r="D17" s="55"/>
      <c r="E17" s="65"/>
    </row>
    <row r="18" spans="2:6" ht="86.25">
      <c r="B18" s="49" t="s">
        <v>9</v>
      </c>
      <c r="C18" s="47" t="str">
        <f>+'havelvac 1'!D22</f>
        <v xml:space="preserve"> 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v>
      </c>
      <c r="D18" s="56"/>
      <c r="E18" s="65"/>
    </row>
    <row r="19" spans="2:6">
      <c r="B19" s="49" t="s">
        <v>6</v>
      </c>
      <c r="C19" s="50" t="str">
        <f>+'havelvac 1'!D24</f>
        <v xml:space="preserve"> Ծառայությունների մատուցում</v>
      </c>
      <c r="D19" s="56"/>
      <c r="E19" s="65"/>
    </row>
    <row r="20" spans="2:6">
      <c r="B20" s="165" t="s">
        <v>0</v>
      </c>
      <c r="C20" s="166"/>
      <c r="D20" s="57"/>
      <c r="E20" s="66"/>
    </row>
    <row r="21" spans="2:6" ht="17.25" customHeight="1">
      <c r="B21" s="167" t="s">
        <v>7</v>
      </c>
      <c r="C21" s="168"/>
      <c r="D21" s="58">
        <f>+'havelvac 1'!E12</f>
        <v>28849</v>
      </c>
      <c r="E21" s="58">
        <f>+'havelvac 1'!F12</f>
        <v>28849</v>
      </c>
    </row>
    <row r="22" spans="2:6" ht="14.25" customHeight="1">
      <c r="B22" s="48"/>
      <c r="C22" s="48"/>
      <c r="D22" s="48"/>
      <c r="E22" s="46"/>
    </row>
    <row r="23" spans="2:6" s="113" customFormat="1" ht="23.25" customHeight="1">
      <c r="B23" s="116" t="s">
        <v>108</v>
      </c>
      <c r="C23" s="117" t="s">
        <v>109</v>
      </c>
      <c r="D23" s="118"/>
      <c r="E23" s="118"/>
      <c r="F23" s="115"/>
    </row>
    <row r="24" spans="2:6" s="113" customFormat="1" ht="18.75" customHeight="1">
      <c r="B24" s="119">
        <v>1004</v>
      </c>
      <c r="C24" s="120" t="s">
        <v>90</v>
      </c>
      <c r="D24" s="118"/>
      <c r="E24" s="121"/>
      <c r="F24" s="115"/>
    </row>
    <row r="25" spans="2:6" s="113" customFormat="1" ht="30" customHeight="1">
      <c r="B25" s="122" t="s">
        <v>110</v>
      </c>
      <c r="C25" s="123"/>
      <c r="D25" s="118"/>
      <c r="E25" s="118"/>
      <c r="F25" s="115"/>
    </row>
    <row r="26" spans="2:6" s="114" customFormat="1" ht="57.75" customHeight="1">
      <c r="B26" s="24" t="s">
        <v>111</v>
      </c>
      <c r="C26" s="27">
        <v>1004</v>
      </c>
      <c r="D26" s="165" t="s">
        <v>112</v>
      </c>
      <c r="E26" s="171"/>
      <c r="F26" s="124"/>
    </row>
    <row r="27" spans="2:6" s="114" customFormat="1" ht="34.5" customHeight="1">
      <c r="B27" s="24" t="s">
        <v>113</v>
      </c>
      <c r="C27" s="27">
        <v>11010</v>
      </c>
      <c r="D27" s="125" t="s">
        <v>114</v>
      </c>
      <c r="E27" s="125" t="s">
        <v>115</v>
      </c>
      <c r="F27" s="124"/>
    </row>
    <row r="28" spans="2:6" s="114" customFormat="1" ht="96.75" customHeight="1">
      <c r="B28" s="24" t="s">
        <v>116</v>
      </c>
      <c r="C28" s="126" t="s">
        <v>117</v>
      </c>
      <c r="D28" s="68"/>
      <c r="E28" s="68"/>
      <c r="F28" s="124"/>
    </row>
    <row r="29" spans="2:6" s="114" customFormat="1" ht="91.5" customHeight="1">
      <c r="B29" s="24" t="s">
        <v>118</v>
      </c>
      <c r="C29" s="126" t="s">
        <v>81</v>
      </c>
      <c r="D29" s="68"/>
      <c r="E29" s="68"/>
      <c r="F29" s="124"/>
    </row>
    <row r="30" spans="2:6" s="114" customFormat="1" ht="37.5" customHeight="1">
      <c r="B30" s="24" t="s">
        <v>119</v>
      </c>
      <c r="C30" s="27" t="s">
        <v>83</v>
      </c>
      <c r="D30" s="68"/>
      <c r="E30" s="68"/>
      <c r="F30" s="124"/>
    </row>
    <row r="31" spans="2:6" s="114" customFormat="1" ht="54" customHeight="1">
      <c r="B31" s="24" t="s">
        <v>120</v>
      </c>
      <c r="C31" s="27" t="s">
        <v>121</v>
      </c>
      <c r="D31" s="68"/>
      <c r="E31" s="68"/>
      <c r="F31" s="124"/>
    </row>
    <row r="32" spans="2:6" s="114" customFormat="1" ht="18" customHeight="1">
      <c r="B32" s="169" t="s">
        <v>122</v>
      </c>
      <c r="C32" s="169"/>
      <c r="D32" s="8"/>
      <c r="E32" s="8"/>
      <c r="F32" s="124"/>
    </row>
    <row r="33" spans="1:6" s="114" customFormat="1" ht="26.25" customHeight="1">
      <c r="B33" s="170" t="s">
        <v>123</v>
      </c>
      <c r="C33" s="170"/>
      <c r="D33" s="127">
        <f t="shared" ref="D33:E33" si="0">-D21</f>
        <v>-28849</v>
      </c>
      <c r="E33" s="127">
        <f t="shared" si="0"/>
        <v>-28849</v>
      </c>
      <c r="F33" s="124"/>
    </row>
    <row r="34" spans="1:6" s="114" customFormat="1">
      <c r="E34" s="128"/>
      <c r="F34" s="124"/>
    </row>
    <row r="37" spans="1:6" s="69" customFormat="1" ht="15" customHeight="1">
      <c r="A37" s="14" t="s">
        <v>42</v>
      </c>
      <c r="B37" s="15"/>
      <c r="C37" s="15"/>
      <c r="D37" s="14"/>
    </row>
    <row r="38" spans="1:6" s="69" customFormat="1" ht="15" customHeight="1">
      <c r="A38" s="14" t="s">
        <v>43</v>
      </c>
      <c r="B38" s="14"/>
      <c r="C38" s="14"/>
      <c r="D38" s="14"/>
    </row>
    <row r="39" spans="1:6">
      <c r="B39" s="161" t="s">
        <v>47</v>
      </c>
      <c r="C39" s="161"/>
      <c r="D39" s="161"/>
      <c r="E39" s="161"/>
    </row>
  </sheetData>
  <mergeCells count="10">
    <mergeCell ref="B39:E39"/>
    <mergeCell ref="A6:E6"/>
    <mergeCell ref="A8:E8"/>
    <mergeCell ref="A10:E10"/>
    <mergeCell ref="B20:C20"/>
    <mergeCell ref="B21:C21"/>
    <mergeCell ref="B32:C32"/>
    <mergeCell ref="B33:C33"/>
    <mergeCell ref="D26:E26"/>
    <mergeCell ref="D15:E15"/>
  </mergeCells>
  <pageMargins left="0.25" right="0" top="0" bottom="0" header="0.3" footer="0.3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J47"/>
  <sheetViews>
    <sheetView tabSelected="1" topLeftCell="A13" workbookViewId="0">
      <selection activeCell="K19" sqref="K19"/>
    </sheetView>
  </sheetViews>
  <sheetFormatPr defaultColWidth="9.140625" defaultRowHeight="17.25"/>
  <cols>
    <col min="1" max="1" width="4" style="1" customWidth="1"/>
    <col min="2" max="2" width="34.140625" style="1" customWidth="1"/>
    <col min="3" max="3" width="66.140625" style="1" customWidth="1"/>
    <col min="4" max="5" width="19.85546875" style="1" customWidth="1"/>
    <col min="6" max="16384" width="9.140625" style="1"/>
  </cols>
  <sheetData>
    <row r="2" spans="1:5" ht="15" customHeight="1">
      <c r="E2" s="2" t="s">
        <v>127</v>
      </c>
    </row>
    <row r="3" spans="1:5">
      <c r="E3" s="2" t="s">
        <v>58</v>
      </c>
    </row>
    <row r="4" spans="1:5">
      <c r="E4" s="2" t="s">
        <v>8</v>
      </c>
    </row>
    <row r="5" spans="1:5">
      <c r="E5" s="2"/>
    </row>
    <row r="6" spans="1:5" ht="58.5" customHeight="1">
      <c r="A6" s="134" t="s">
        <v>131</v>
      </c>
      <c r="B6" s="134"/>
      <c r="C6" s="134"/>
      <c r="D6" s="134"/>
      <c r="E6" s="134"/>
    </row>
    <row r="7" spans="1:5">
      <c r="A7" s="53"/>
      <c r="B7" s="53"/>
      <c r="C7" s="53"/>
      <c r="D7" s="53"/>
      <c r="E7" s="54" t="s">
        <v>59</v>
      </c>
    </row>
    <row r="8" spans="1:5">
      <c r="A8" s="163" t="s">
        <v>48</v>
      </c>
      <c r="B8" s="163"/>
      <c r="C8" s="163"/>
      <c r="D8" s="163"/>
      <c r="E8" s="163"/>
    </row>
    <row r="9" spans="1:5" ht="12.75" customHeight="1">
      <c r="A9" s="44"/>
      <c r="B9" s="44"/>
      <c r="C9" s="44"/>
      <c r="D9" s="44"/>
      <c r="E9" s="44"/>
    </row>
    <row r="10" spans="1:5" ht="15" customHeight="1">
      <c r="A10" s="164" t="s">
        <v>74</v>
      </c>
      <c r="B10" s="164"/>
      <c r="C10" s="164"/>
      <c r="D10" s="164"/>
      <c r="E10" s="164"/>
    </row>
    <row r="12" spans="1:5">
      <c r="B12" s="45" t="s">
        <v>1</v>
      </c>
      <c r="C12" s="45" t="s">
        <v>2</v>
      </c>
      <c r="D12" s="42"/>
      <c r="E12" s="46"/>
    </row>
    <row r="13" spans="1:5" ht="51.75">
      <c r="B13" s="47" t="str">
        <f>+'havelvac 4'!B13</f>
        <v xml:space="preserve"> 1001</v>
      </c>
      <c r="C13" s="24" t="str">
        <f>+'havelvac 1'!D13</f>
        <v xml:space="preserve"> Տարածքային կառավարման ոլորտում քաղաքականության մշակում, ծրագրերի համակարգում և մոնիտորինգի իրականացում</v>
      </c>
      <c r="D13" s="48"/>
      <c r="E13" s="46"/>
    </row>
    <row r="14" spans="1:5">
      <c r="B14" s="81"/>
    </row>
    <row r="15" spans="1:5" ht="23.25" customHeight="1">
      <c r="A15" s="82"/>
      <c r="B15" s="43" t="s">
        <v>35</v>
      </c>
    </row>
    <row r="16" spans="1:5" ht="54" customHeight="1">
      <c r="B16" s="68" t="s">
        <v>3</v>
      </c>
      <c r="C16" s="8" t="str">
        <f>+'havelvac 4'!C15</f>
        <v xml:space="preserve"> 1001</v>
      </c>
      <c r="D16" s="172" t="s">
        <v>54</v>
      </c>
      <c r="E16" s="173"/>
    </row>
    <row r="17" spans="2:10">
      <c r="B17" s="49" t="s">
        <v>4</v>
      </c>
      <c r="C17" s="47" t="str">
        <f>+'havelvac 4'!C16</f>
        <v xml:space="preserve"> 11001</v>
      </c>
      <c r="D17" s="5" t="s">
        <v>40</v>
      </c>
      <c r="E17" s="5" t="s">
        <v>39</v>
      </c>
      <c r="G17" s="51"/>
      <c r="H17" s="51"/>
      <c r="I17" s="51"/>
      <c r="J17" s="51"/>
    </row>
    <row r="18" spans="2:10" ht="51.75">
      <c r="B18" s="49" t="s">
        <v>5</v>
      </c>
      <c r="C18" s="47" t="str">
        <f>+'havelvac 4'!C17</f>
        <v xml:space="preserve"> Տարածքային կառավարման և ենթակառուցվածքների քաղաքականության մշակում և ծառայությունների մատուցում</v>
      </c>
      <c r="D18" s="55"/>
      <c r="E18" s="41"/>
    </row>
    <row r="19" spans="2:10" ht="86.25">
      <c r="B19" s="49" t="s">
        <v>9</v>
      </c>
      <c r="C19" s="47" t="str">
        <f>+'havelvac 4'!C18</f>
        <v xml:space="preserve"> 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v>
      </c>
      <c r="D19" s="56"/>
      <c r="E19" s="41"/>
    </row>
    <row r="20" spans="2:10">
      <c r="B20" s="49" t="s">
        <v>6</v>
      </c>
      <c r="C20" s="47" t="str">
        <f>+'havelvac 4'!C19</f>
        <v xml:space="preserve"> Ծառայությունների մատուցում</v>
      </c>
      <c r="D20" s="56"/>
      <c r="E20" s="41"/>
    </row>
    <row r="21" spans="2:10">
      <c r="B21" s="165" t="s">
        <v>0</v>
      </c>
      <c r="C21" s="166"/>
      <c r="D21" s="57"/>
      <c r="E21" s="52"/>
    </row>
    <row r="22" spans="2:10" ht="17.25" customHeight="1">
      <c r="B22" s="167" t="s">
        <v>7</v>
      </c>
      <c r="C22" s="168"/>
      <c r="D22" s="58">
        <f>+'havelvac 1'!E12</f>
        <v>28849</v>
      </c>
      <c r="E22" s="58">
        <f>+'havelvac 1'!F12</f>
        <v>28849</v>
      </c>
    </row>
    <row r="23" spans="2:10" ht="14.25" customHeight="1">
      <c r="B23" s="48"/>
      <c r="C23" s="48"/>
      <c r="D23" s="48"/>
      <c r="E23" s="46"/>
    </row>
    <row r="24" spans="2:10" s="113" customFormat="1">
      <c r="B24" s="23"/>
      <c r="C24" s="23"/>
      <c r="D24" s="129"/>
      <c r="E24" s="54" t="s">
        <v>124</v>
      </c>
      <c r="F24" s="129"/>
    </row>
    <row r="25" spans="2:10" s="129" customFormat="1" ht="20.45" customHeight="1">
      <c r="B25" s="175" t="s">
        <v>125</v>
      </c>
      <c r="C25" s="175"/>
      <c r="D25" s="130"/>
      <c r="E25" s="130"/>
    </row>
    <row r="26" spans="2:10" s="129" customFormat="1" ht="16.5" customHeight="1">
      <c r="B26" s="175"/>
      <c r="C26" s="175"/>
    </row>
    <row r="27" spans="2:10" s="129" customFormat="1" ht="21.75" customHeight="1">
      <c r="B27" s="131" t="s">
        <v>126</v>
      </c>
      <c r="C27" s="131"/>
    </row>
    <row r="28" spans="2:10" s="129" customFormat="1" ht="21.75" customHeight="1">
      <c r="B28" s="131"/>
      <c r="C28" s="131"/>
    </row>
    <row r="29" spans="2:10" s="113" customFormat="1">
      <c r="B29" s="114"/>
      <c r="C29" s="114"/>
      <c r="D29" s="114"/>
      <c r="E29" s="114"/>
    </row>
    <row r="30" spans="2:10" s="113" customFormat="1" ht="23.25" customHeight="1">
      <c r="B30" s="116" t="s">
        <v>108</v>
      </c>
      <c r="C30" s="117" t="s">
        <v>109</v>
      </c>
      <c r="D30" s="118"/>
      <c r="E30" s="118"/>
    </row>
    <row r="31" spans="2:10" s="113" customFormat="1" ht="18.75" customHeight="1">
      <c r="B31" s="119">
        <v>1004</v>
      </c>
      <c r="C31" s="132" t="s">
        <v>90</v>
      </c>
      <c r="D31" s="118"/>
      <c r="E31" s="121"/>
    </row>
    <row r="32" spans="2:10" s="113" customFormat="1" ht="12.75" customHeight="1">
      <c r="B32" s="114"/>
      <c r="C32" s="114"/>
      <c r="D32" s="114"/>
      <c r="E32" s="114"/>
    </row>
    <row r="33" spans="1:5" s="113" customFormat="1">
      <c r="B33" s="133" t="s">
        <v>110</v>
      </c>
      <c r="C33" s="118"/>
      <c r="D33" s="118"/>
      <c r="E33" s="118"/>
    </row>
    <row r="34" spans="1:5" s="113" customFormat="1" ht="9" customHeight="1">
      <c r="B34" s="114"/>
      <c r="C34" s="114"/>
      <c r="D34" s="114"/>
      <c r="E34" s="114"/>
    </row>
    <row r="35" spans="1:5" s="114" customFormat="1" ht="55.5" customHeight="1">
      <c r="B35" s="24" t="s">
        <v>111</v>
      </c>
      <c r="C35" s="27">
        <v>1004</v>
      </c>
      <c r="D35" s="165" t="s">
        <v>107</v>
      </c>
      <c r="E35" s="171"/>
    </row>
    <row r="36" spans="1:5" s="114" customFormat="1" ht="39" customHeight="1">
      <c r="B36" s="24" t="s">
        <v>113</v>
      </c>
      <c r="C36" s="27">
        <v>11010</v>
      </c>
      <c r="D36" s="125" t="s">
        <v>114</v>
      </c>
      <c r="E36" s="125" t="s">
        <v>115</v>
      </c>
    </row>
    <row r="37" spans="1:5" s="114" customFormat="1" ht="96" customHeight="1">
      <c r="B37" s="24" t="s">
        <v>116</v>
      </c>
      <c r="C37" s="126" t="s">
        <v>117</v>
      </c>
      <c r="D37" s="68"/>
      <c r="E37" s="68"/>
    </row>
    <row r="38" spans="1:5" s="114" customFormat="1" ht="96.75" customHeight="1">
      <c r="B38" s="24" t="s">
        <v>118</v>
      </c>
      <c r="C38" s="126" t="s">
        <v>81</v>
      </c>
      <c r="D38" s="68"/>
      <c r="E38" s="68"/>
    </row>
    <row r="39" spans="1:5" s="114" customFormat="1" ht="41.25" customHeight="1">
      <c r="B39" s="24" t="s">
        <v>119</v>
      </c>
      <c r="C39" s="27" t="s">
        <v>83</v>
      </c>
      <c r="D39" s="68"/>
      <c r="E39" s="68"/>
    </row>
    <row r="40" spans="1:5" s="114" customFormat="1" ht="51.75">
      <c r="B40" s="24" t="s">
        <v>120</v>
      </c>
      <c r="C40" s="27" t="s">
        <v>121</v>
      </c>
      <c r="D40" s="68"/>
      <c r="E40" s="68"/>
    </row>
    <row r="41" spans="1:5" s="114" customFormat="1" ht="17.25" customHeight="1">
      <c r="B41" s="169" t="s">
        <v>122</v>
      </c>
      <c r="C41" s="169"/>
      <c r="D41" s="8"/>
      <c r="E41" s="8"/>
    </row>
    <row r="42" spans="1:5" s="114" customFormat="1" ht="19.5" customHeight="1">
      <c r="B42" s="170" t="s">
        <v>123</v>
      </c>
      <c r="C42" s="170"/>
      <c r="D42" s="127">
        <f t="shared" ref="D42:E42" si="0">-D22</f>
        <v>-28849</v>
      </c>
      <c r="E42" s="127">
        <f t="shared" si="0"/>
        <v>-28849</v>
      </c>
    </row>
    <row r="45" spans="1:5" s="16" customFormat="1" ht="15" customHeight="1">
      <c r="A45" s="14" t="s">
        <v>42</v>
      </c>
      <c r="B45" s="15"/>
      <c r="C45" s="15"/>
      <c r="D45" s="17"/>
    </row>
    <row r="46" spans="1:5" s="16" customFormat="1" ht="15" customHeight="1">
      <c r="A46" s="14" t="s">
        <v>43</v>
      </c>
      <c r="B46" s="14"/>
      <c r="C46" s="14"/>
      <c r="D46" s="14"/>
    </row>
    <row r="47" spans="1:5">
      <c r="B47" s="174" t="s">
        <v>53</v>
      </c>
      <c r="C47" s="174"/>
      <c r="D47" s="174"/>
      <c r="E47" s="174"/>
    </row>
  </sheetData>
  <mergeCells count="11">
    <mergeCell ref="A6:E6"/>
    <mergeCell ref="A8:E8"/>
    <mergeCell ref="A10:E10"/>
    <mergeCell ref="B21:C21"/>
    <mergeCell ref="D16:E16"/>
    <mergeCell ref="B47:E47"/>
    <mergeCell ref="B22:C22"/>
    <mergeCell ref="B25:C26"/>
    <mergeCell ref="B41:C41"/>
    <mergeCell ref="B42:C42"/>
    <mergeCell ref="D35:E35"/>
  </mergeCells>
  <pageMargins left="0.25" right="0" top="0" bottom="0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havelvac 1</vt:lpstr>
      <vt:lpstr>havelvac 2</vt:lpstr>
      <vt:lpstr>3</vt:lpstr>
      <vt:lpstr>havelvac 4</vt:lpstr>
      <vt:lpstr>havelvac 5</vt:lpstr>
      <vt:lpstr>'3'!Print_Area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https://mul2-mta.gov.am/tasks/1290871/oneclick/2023_DAHK.xlsx?token=9848f41a35f2b9b576f9312bcc5e1aa7</cp:keywords>
  <cp:lastModifiedBy>Gayane Badalyan</cp:lastModifiedBy>
  <cp:lastPrinted>2022-03-24T12:47:04Z</cp:lastPrinted>
  <dcterms:created xsi:type="dcterms:W3CDTF">2019-11-13T13:19:06Z</dcterms:created>
  <dcterms:modified xsi:type="dcterms:W3CDTF">2023-08-02T13:39:46Z</dcterms:modified>
</cp:coreProperties>
</file>