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7July\AJ\"/>
    </mc:Choice>
  </mc:AlternateContent>
  <bookViews>
    <workbookView xWindow="0" yWindow="0" windowWidth="28800" windowHeight="12480"/>
  </bookViews>
  <sheets>
    <sheet name="1" sheetId="18" r:id="rId1"/>
    <sheet name="2" sheetId="22" r:id="rId2"/>
    <sheet name="3" sheetId="17" r:id="rId3"/>
    <sheet name="4" sheetId="23" r:id="rId4"/>
    <sheet name="5" sheetId="20" r:id="rId5"/>
    <sheet name="6" sheetId="21" r:id="rId6"/>
    <sheet name="7" sheetId="24" r:id="rId7"/>
  </sheets>
  <externalReferences>
    <externalReference r:id="rId8"/>
  </externalReferences>
  <definedNames>
    <definedName name="_xlnm.Print_Area" localSheetId="0">'1'!$A$1:$E$37</definedName>
    <definedName name="_xlnm.Print_Area" localSheetId="4">'5'!$A$1:$E$37</definedName>
    <definedName name="_xlnm.Print_Area" localSheetId="5">'6'!$A$1:$E$39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23" l="1"/>
  <c r="D10" i="23"/>
  <c r="E10" i="22"/>
  <c r="F10" i="22"/>
  <c r="G10" i="22"/>
  <c r="H10" i="22"/>
  <c r="D10" i="22"/>
  <c r="H45" i="17"/>
  <c r="G45" i="17"/>
  <c r="F14" i="22"/>
  <c r="F12" i="22"/>
  <c r="H16" i="24"/>
  <c r="H15" i="24"/>
  <c r="H14" i="24"/>
  <c r="H10" i="24"/>
  <c r="B12" i="24"/>
  <c r="A10" i="24"/>
  <c r="A7" i="20"/>
  <c r="C12" i="23"/>
  <c r="C16" i="23"/>
  <c r="F17" i="17"/>
  <c r="E12" i="22"/>
  <c r="G12" i="22"/>
  <c r="H12" i="22"/>
  <c r="C12" i="22"/>
  <c r="F19" i="17"/>
  <c r="E25" i="18"/>
  <c r="E24" i="18"/>
  <c r="B19" i="21"/>
  <c r="A19" i="21"/>
  <c r="B18" i="21"/>
  <c r="B17" i="21"/>
  <c r="B16" i="21"/>
  <c r="B15" i="21"/>
  <c r="B14" i="21"/>
  <c r="B18" i="20"/>
  <c r="B17" i="20"/>
  <c r="B16" i="20"/>
  <c r="B15" i="20"/>
  <c r="B14" i="20"/>
  <c r="C14" i="23"/>
  <c r="B14" i="23"/>
  <c r="A14" i="23"/>
  <c r="E21" i="17"/>
  <c r="H28" i="17"/>
  <c r="H25" i="17"/>
  <c r="H23" i="17"/>
  <c r="H21" i="17"/>
  <c r="G28" i="17"/>
  <c r="G25" i="17"/>
  <c r="G23" i="17"/>
  <c r="G21" i="17"/>
  <c r="C14" i="22"/>
  <c r="B14" i="22"/>
  <c r="A14" i="22"/>
  <c r="G6" i="17"/>
  <c r="D9" i="23"/>
  <c r="E9" i="23"/>
  <c r="B11" i="20"/>
  <c r="B11" i="21"/>
  <c r="A11" i="20"/>
  <c r="A11" i="21"/>
  <c r="D19" i="17"/>
  <c r="B35" i="21"/>
  <c r="B34" i="21"/>
  <c r="B33" i="21"/>
  <c r="B32" i="21"/>
  <c r="B30" i="21"/>
  <c r="A30" i="21"/>
  <c r="B33" i="20"/>
  <c r="B32" i="20"/>
  <c r="B31" i="20"/>
  <c r="B30" i="20"/>
  <c r="B28" i="20"/>
  <c r="A28" i="20"/>
  <c r="H44" i="17"/>
  <c r="H43" i="17"/>
  <c r="H41" i="17"/>
  <c r="H39" i="17"/>
  <c r="A7" i="21"/>
  <c r="D25" i="18"/>
  <c r="D24" i="18"/>
  <c r="G27" i="17"/>
  <c r="G26" i="17"/>
  <c r="H27" i="17"/>
  <c r="H26" i="17"/>
  <c r="G44" i="17"/>
  <c r="G43" i="17"/>
  <c r="G41" i="17"/>
  <c r="G39" i="17"/>
  <c r="G37" i="17"/>
  <c r="G34" i="17"/>
  <c r="G32" i="17"/>
  <c r="G30" i="17"/>
  <c r="G19" i="17"/>
  <c r="G17" i="17"/>
  <c r="G15" i="17"/>
  <c r="G13" i="17"/>
  <c r="G11" i="17"/>
  <c r="D18" i="18"/>
  <c r="E18" i="18"/>
  <c r="H19" i="17"/>
  <c r="H17" i="17"/>
  <c r="H15" i="17"/>
  <c r="H13" i="17"/>
  <c r="H11" i="17"/>
  <c r="H37" i="17"/>
  <c r="H34" i="17"/>
  <c r="H32" i="17"/>
  <c r="H30" i="17"/>
  <c r="D14" i="22"/>
  <c r="D12" i="22"/>
  <c r="D11" i="18"/>
  <c r="D10" i="18"/>
  <c r="D9" i="18"/>
  <c r="C21" i="20"/>
  <c r="C21" i="21"/>
  <c r="D16" i="23"/>
  <c r="D14" i="23"/>
  <c r="D12" i="23"/>
  <c r="E16" i="23"/>
  <c r="E14" i="23"/>
  <c r="E12" i="23"/>
  <c r="D21" i="20"/>
  <c r="D21" i="21"/>
  <c r="E11" i="18"/>
  <c r="E10" i="18"/>
  <c r="E9" i="18"/>
</calcChain>
</file>

<file path=xl/sharedStrings.xml><?xml version="1.0" encoding="utf-8"?>
<sst xmlns="http://schemas.openxmlformats.org/spreadsheetml/2006/main" count="235" uniqueCount="133">
  <si>
    <t xml:space="preserve">        ------------  N ---------- որոշման</t>
  </si>
  <si>
    <t xml:space="preserve"> ------------  N ---------- որոշման</t>
  </si>
  <si>
    <t xml:space="preserve"> այդ թվում`</t>
  </si>
  <si>
    <t xml:space="preserve"> Գործառական դասիչը</t>
  </si>
  <si>
    <t xml:space="preserve"> Ծրագրային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</si>
  <si>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</si>
  <si>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</si>
  <si>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</si>
  <si>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</si>
  <si>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</si>
  <si>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</si>
  <si>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</si>
  <si>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</si>
  <si>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</si>
  <si>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</si>
  <si>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</si>
  <si>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</si>
  <si>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</si>
  <si>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</si>
  <si>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</si>
  <si>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</si>
  <si>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</si>
  <si>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</si>
  <si>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</si>
  <si>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</si>
  <si>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</si>
  <si>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</si>
  <si>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</si>
  <si>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</si>
  <si>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</si>
  <si>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</si>
  <si>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</si>
  <si>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</si>
  <si>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</si>
  <si>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</si>
  <si>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Հավելված 4</t>
  </si>
  <si>
    <t xml:space="preserve"> Ինն ամիս</t>
  </si>
  <si>
    <t xml:space="preserve"> 01</t>
  </si>
  <si>
    <t>Հավելված 3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</si>
  <si>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</si>
  <si>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11001</t>
  </si>
  <si>
    <t>Միջոցառում</t>
  </si>
  <si>
    <t>Ծրագիր</t>
  </si>
  <si>
    <t xml:space="preserve"> Ինն ամիս </t>
  </si>
  <si>
    <t xml:space="preserve"> Ծառայությունների մատուցում </t>
  </si>
  <si>
    <t xml:space="preserve"> Միջոցառման վրա կատարված ծախսը (հազար դրամ) </t>
  </si>
  <si>
    <t>Հավելված 1</t>
  </si>
  <si>
    <t>Հավելված 2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</si>
  <si>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</si>
  <si>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</si>
  <si>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</si>
  <si>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</si>
  <si>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</si>
  <si>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</si>
  <si>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</si>
  <si>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</si>
  <si>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</si>
  <si>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ՀՀ կառավարություն </t>
  </si>
  <si>
    <t xml:space="preserve"> Միջոցառումն իրականացնողի անվանումը</t>
  </si>
  <si>
    <t>ՀՀ կառավարություն</t>
  </si>
  <si>
    <t>Ցուցանիշների փոփոխությունները (ավելացումները նշված են դրական նշանով,իսկ նվազեցումները՝ փակագծերում)</t>
  </si>
  <si>
    <t xml:space="preserve"> ՀՀ կառավարություն </t>
  </si>
  <si>
    <t xml:space="preserve">ՀՀ կառավարության 2023 թվականի </t>
  </si>
  <si>
    <t>ՀՀ կառավարության 2023 թվականի</t>
  </si>
  <si>
    <t xml:space="preserve"> ԸՆԴՀԱՆՈՒՐ ԲՆՈՒՅԹԻ ՀԱՆՐԱՅԻՆ ԾԱՌԱՅՈՒԹՅՈՒՆՆԵՐ</t>
  </si>
  <si>
    <t>01</t>
  </si>
  <si>
    <t>հազար դրամներով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</si>
  <si>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</si>
  <si>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9.1 ՀԱՎԵԼՎԱԾԻ  9.1.58 ԱՂՅՈՒՍԱԿՈՒՄ ԿԱՏԱՐՎՈՂ ՓՈՓՈԽՈՒԹՅՈՒՆՆԵՐԸ </t>
  </si>
  <si>
    <t xml:space="preserve"> ՀԱՅԱՍՏԱՆԻ ՀԱՆՐԱՊԵՏՈՒԹՅԱՆ ԿԱՌԱՎԱՐՈՒԹՅԱՆ 2022 ԹՎԱԿԱՆԻ ԴԵԿՏԵՄԲԵՐԻ 29-Ի N 2111-Ն ՈՐՈՇՄԱՆ N 9 ՀԱՎԵԼՎԱԾԻ  N 9.47 ԱՂՅՈՒՍԱԿՈՒՄ ԿԱՏԱՐՎՈՂ ՓՈՓՈԽՈՒԹՅՈՒՆՆԵՐԸ </t>
  </si>
  <si>
    <t>ՀՀ կառավարության 2021 թվականի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</si>
  <si>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</si>
  <si>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</si>
  <si>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</si>
  <si>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</si>
  <si>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</si>
  <si>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</si>
  <si>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
տազոտական,
գեոդեզիա-
քարտեզագրա
կան աշխա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</si>
  <si>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</si>
  <si>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</si>
  <si>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</si>
  <si>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</si>
  <si>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</si>
  <si>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</si>
  <si>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</si>
  <si>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</si>
  <si>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ՈՉ ՖԻՆԱՆՍԱԿԱՆ ԱԿՏԻՎՆԵՐԻ ԳԾՈՎ ԾԱԽՍԵՐ</t>
  </si>
  <si>
    <t xml:space="preserve"> ՀԻՄՆԱԿԱՆ ՄԻՋՈՑՆԵՐ</t>
  </si>
  <si>
    <t>Հավելված 6</t>
  </si>
  <si>
    <t>Հավելված 5</t>
  </si>
  <si>
    <t xml:space="preserve"> ՀԱՅԱՍՏԱՆԻ ՀԱՆՐԱՊԵՏՈՒԹՅԱՆ ԿԱՌԱՎԱՐՈՒԹՅԱՆ 2022 ԹՎԱԿԱՆԻ ԴԵԿՏԵՄԲԵՐԻ 29-Ի N 2111-Ն ՈՐՈՇՄԱՆ N 5 ՀԱՎԵԼՎԱԾԻ  N 2 ԱՂՅՈՒՍԱԿՈՒՄ ԿԱՏԱՐՎՈՂ ՓՈՓՈԽՈՒԹՅՈՒՆՆԵՐԸ ԵՎ ԼՐԱՑՈՒՄՆԵՐԸ</t>
  </si>
  <si>
    <t xml:space="preserve"> Պետական մարմինների կողմից օգտագործվող ոչ ֆինանսական ակտիվների հետ գործառնություններ</t>
  </si>
  <si>
    <t xml:space="preserve"> Ակտիվն օգտագործող կազմակերպության(ների) անվանում(ները)՛ </t>
  </si>
  <si>
    <t xml:space="preserve">
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</si>
  <si>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</si>
  <si>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</si>
  <si>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</si>
  <si>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</si>
  <si>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</si>
  <si>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</si>
  <si>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</si>
  <si>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</si>
  <si>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</si>
  <si>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>Բաժին N 01</t>
  </si>
  <si>
    <t>Խումբ N 01</t>
  </si>
  <si>
    <t>Դաս N 01</t>
  </si>
  <si>
    <t>Օրենսդիր և  գործադիր մարմիններ, պետական կառավարում</t>
  </si>
  <si>
    <t>ՀԱՅԱՍՏԱՆԻ ՀԱՆՐԱՊԵՏՈՒԹՅԱՆ ԿԱՌԱՎԱՐՈՒԹՅԱՆ 2022 ԹՎԱԿԱՆԻ ԴԵԿՏԵՄԲԵՐԻ 29-Ի N 2111-Ն ՈՐՈՇՄԱՆ  N 10 ՀԱՎԵԼՎԱԾՈՒՄ ԿԱՏԱՐՎՈՂ ՓՈՓՈԽՈՒԹՅՈՒՆՆԵՐԸ ԵՎ ԼՐԱՑՈՒՄՆԵՐԸ</t>
  </si>
  <si>
    <t>Հավելված 7</t>
  </si>
  <si>
    <t>«ՀԱՅԱՍՏԱՆԻ ՀԱՆՐԱՊԵՏՈՒԹՅԱՆ 2023 ԹՎԱԿԱՆԻ ՊԵՏԱԿԱՆ ԲՅՈՒՋԵԻ ՄԱՍԻՆ» ՀԱՅԱՍՏԱՆԻ ՀԱՆՐԱՊԵՏՈՒԹՅԱՆ ՕՐԵՆՔԻ N 1 ՀԱՎԵԼՎԱԾԻ  N 3 ԱՂՅՈՒՍԱԿՈՒՄ ԿԱՏԱՐՎՈՂ LՐԱՑՈՒՄՆԵՐԸ</t>
  </si>
  <si>
    <t xml:space="preserve"> ՇԵՆՔԵՐ ԵՎ ՇԻՆՈՒԹՅՈՒՆՆԵՐ</t>
  </si>
  <si>
    <t xml:space="preserve"> ՀՀ Ազգային ժողովի շենքային պայմանների բարելավում</t>
  </si>
  <si>
    <t xml:space="preserve"> -  Շենքերի և շինությունների կապիտալ վերանորոգում</t>
  </si>
  <si>
    <t>ՀՀ Ազգային ժողովի լիազորությունների իրականացման ապահովում</t>
  </si>
  <si>
    <t xml:space="preserve"> ՀՀ Ազգային ժողովի շենք-շինությունների կապիտալ վերանորոգում և նախագծանախահաշվային փաստաթղթերի ձեռքբերում</t>
  </si>
  <si>
    <t xml:space="preserve"> ՀՀ Ազգային ժողով</t>
  </si>
  <si>
    <t xml:space="preserve"> Օրենսդրական դաշտի ձևավորում և կատարելագործում</t>
  </si>
  <si>
    <t xml:space="preserve"> Արդյունավետ օրենսդրական դաշտի ապահովում</t>
  </si>
  <si>
    <t>ՀՀ Ազգային ժողով</t>
  </si>
  <si>
    <t xml:space="preserve"> ՀԱՅԱՍՏԱՆԻ ՀԱՆՐԱՊԵՏՈՒԹՅԱՆ ԿԱՌԱՎԱՐՈՒԹՅԱՆ 2022 ԹՎԱԿԱՆԻ ԴԵԿՏԵՄԲԵՐԻ 29-Ի N 2111-Ն ՈՐՈՇՄԱՆ N 9.1 ՀԱՎԵԼՎԱԾԻ  N 9.1.2 ԱՂՅՈՒՍԱԿՈՒՄ ԿԱՏԱՐՎՈՂ ՓՈՓՈԽՈՒԹՅՈՒՆՆԵՐԸ ԵՎ ԼՐԱՑՈՒՄՆԵՐԸ</t>
  </si>
  <si>
    <t>1024     31003</t>
  </si>
  <si>
    <t>45611300/501</t>
  </si>
  <si>
    <t>այլ շենքերի, շինությունների հիմնանորոգում</t>
  </si>
  <si>
    <t>ԳՀ</t>
  </si>
  <si>
    <t>դրամ</t>
  </si>
  <si>
    <t>տեխնիկական հսկողության ծառայություններ</t>
  </si>
  <si>
    <t>ՄԱ</t>
  </si>
  <si>
    <t>հեղինակային հսկողության ծառայություններ</t>
  </si>
  <si>
    <t xml:space="preserve"> ՀԱՅԱՍՏԱՆԻ ՀԱՆՐԱՊԵՏՈՒԹՅԱՆ ԿԱՌԱՎԱՐՈՒԹՅԱՆ 2022 ԹՎԱԿԱՆԻ ԴԵԿՏԵՄԲԵՐԻ 29-Ի N 2111-Ն ՈՐՈՇՄԱՆ N 9 ՀԱՎԵԼՎԱԾԻ 9.2 ԱՂՅՈՒՍԱԿՈՒՄ ԿԱՏԱՐՎՈՂ ՓՈՓՈԽՈՒԹՅՈՒՆՆԵՐԸ ԵՎ ԼՐԱՑՈՒՄՆԵՐԸ</t>
  </si>
  <si>
    <t>ԸՆԹԱՑԻԿ ԾԱԽՍԵՐ</t>
  </si>
  <si>
    <t>ԱՅԼ ԾԱԽՍԵՐ</t>
  </si>
  <si>
    <t>Պահուստային միջոցներ</t>
  </si>
  <si>
    <t xml:space="preserve"> «ՀԱՅԱՍՏԱՆԻ ՀԱՆՐԱՊԵՏՈՒԹՅԱՆ 2023 ԹՎԱԿԱՆԻ ՊԵՏԱԿԱՆ ԲՅՈՒՋԵԻ ՄԱՍԻՆ» ՀԱՅԱՍՏԱՆԻ ՀԱՆՐԱՊԵՏՈՒԹՅԱՆ ՕՐԵՆՔԻ N 1 ՀԱՎԵԼՎԱԾԻ  N 2 ԱՂՅՈՒՍԱԿՈՒՄ ԿԱՏԱՐՎՈՂ ՎԵՐԱԲԱՇԽՈՒՄԸ ՈՒ ԼՐԱՑՈՒՄԸ ԵՎ ՀԱՅԱՍՏԱՆԻ ՀԱՆՐԱՊԵՏՈՒԹՅԱՆ ԿԱՌԱՎԱՐՈՒԹՅԱՆ 2022 ԹՎԱԿԱՆԻ ԴԵԿՏԵՄԲԵՐԻ 29-Ի N 2111-Ն ՈՐՈՇՄԱՆ N 5 ՀԱՎԵԼՎԱԾԻ 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</si>
</sst>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,##0.0"/>
    <numFmt numFmtId="165" formatCode="#,##0.0_);\(#,##0.0\)"/>
    <numFmt numFmtId="166" formatCode="##,##0.0;\(##,##0.0\);\-"/>
  </numFmts>
  <fonts count="39">
    <font>
      <sz val="10"/>
      <name val="Times Armenian"/>
    </font>
    <font>
      <sz val="10"/>
      <name val="Times Armenian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name val="Times Armenian"/>
      <family val="1"/>
    </font>
    <font>
      <b/>
      <i/>
      <sz val="12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sz val="11"/>
      <color theme="1"/>
      <name val="Times Armenian"/>
      <family val="2"/>
    </font>
    <font>
      <sz val="11"/>
      <color theme="1"/>
      <name val="Calibri"/>
      <family val="2"/>
      <scheme val="minor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6" borderId="0" applyNumberFormat="0" applyBorder="0" applyAlignment="0" applyProtection="0"/>
    <xf numFmtId="0" fontId="18" fillId="27" borderId="19" applyNumberFormat="0" applyAlignment="0" applyProtection="0"/>
    <xf numFmtId="0" fontId="19" fillId="28" borderId="20" applyNumberFormat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29" borderId="0" applyNumberFormat="0" applyBorder="0" applyAlignment="0" applyProtection="0"/>
    <xf numFmtId="0" fontId="22" fillId="0" borderId="21" applyNumberFormat="0" applyFill="0" applyAlignment="0" applyProtection="0"/>
    <xf numFmtId="0" fontId="23" fillId="0" borderId="22" applyNumberFormat="0" applyFill="0" applyAlignment="0" applyProtection="0"/>
    <xf numFmtId="0" fontId="24" fillId="0" borderId="23" applyNumberFormat="0" applyFill="0" applyAlignment="0" applyProtection="0"/>
    <xf numFmtId="0" fontId="24" fillId="0" borderId="0" applyNumberFormat="0" applyFill="0" applyBorder="0" applyAlignment="0" applyProtection="0"/>
    <xf numFmtId="0" fontId="25" fillId="30" borderId="19" applyNumberFormat="0" applyAlignment="0" applyProtection="0"/>
    <xf numFmtId="0" fontId="26" fillId="0" borderId="24" applyNumberFormat="0" applyFill="0" applyAlignment="0" applyProtection="0"/>
    <xf numFmtId="0" fontId="27" fillId="31" borderId="0" applyNumberFormat="0" applyBorder="0" applyAlignment="0" applyProtection="0"/>
    <xf numFmtId="0" fontId="2" fillId="0" borderId="0"/>
    <xf numFmtId="0" fontId="2" fillId="0" borderId="0"/>
    <xf numFmtId="0" fontId="5" fillId="0" borderId="0">
      <alignment horizontal="left" vertical="top" wrapText="1"/>
    </xf>
    <xf numFmtId="0" fontId="28" fillId="0" borderId="0"/>
    <xf numFmtId="0" fontId="29" fillId="0" borderId="0"/>
    <xf numFmtId="0" fontId="5" fillId="0" borderId="0">
      <alignment horizontal="left" vertical="top" wrapText="1"/>
    </xf>
    <xf numFmtId="0" fontId="15" fillId="0" borderId="0"/>
    <xf numFmtId="0" fontId="5" fillId="0" borderId="0">
      <alignment horizontal="left" vertical="top" wrapText="1"/>
    </xf>
    <xf numFmtId="0" fontId="14" fillId="32" borderId="25" applyNumberFormat="0" applyFont="0" applyAlignment="0" applyProtection="0"/>
    <xf numFmtId="0" fontId="15" fillId="32" borderId="25" applyNumberFormat="0" applyFont="0" applyAlignment="0" applyProtection="0"/>
    <xf numFmtId="0" fontId="30" fillId="27" borderId="26" applyNumberFormat="0" applyAlignment="0" applyProtection="0"/>
    <xf numFmtId="166" fontId="5" fillId="0" borderId="0" applyFill="0" applyBorder="0" applyProtection="0">
      <alignment horizontal="right" vertical="top"/>
    </xf>
    <xf numFmtId="166" fontId="4" fillId="0" borderId="0" applyFill="0" applyBorder="0" applyProtection="0">
      <alignment horizontal="right" vertical="top"/>
    </xf>
    <xf numFmtId="166" fontId="6" fillId="0" borderId="0" applyFill="0" applyBorder="0" applyProtection="0">
      <alignment horizontal="right" vertical="top"/>
    </xf>
    <xf numFmtId="0" fontId="31" fillId="0" borderId="0" applyNumberFormat="0" applyFill="0" applyBorder="0" applyAlignment="0" applyProtection="0"/>
    <xf numFmtId="0" fontId="32" fillId="0" borderId="27" applyNumberFormat="0" applyFill="0" applyAlignment="0" applyProtection="0"/>
    <xf numFmtId="0" fontId="33" fillId="0" borderId="0" applyNumberFormat="0" applyFill="0" applyBorder="0" applyAlignment="0" applyProtection="0"/>
    <xf numFmtId="0" fontId="12" fillId="0" borderId="0"/>
    <xf numFmtId="0" fontId="3" fillId="0" borderId="0"/>
    <xf numFmtId="43" fontId="1" fillId="0" borderId="0" applyFont="0" applyFill="0" applyBorder="0" applyAlignment="0" applyProtection="0"/>
  </cellStyleXfs>
  <cellXfs count="167">
    <xf numFmtId="0" fontId="0" fillId="0" borderId="0" xfId="0"/>
    <xf numFmtId="0" fontId="8" fillId="33" borderId="0" xfId="0" applyFont="1" applyFill="1" applyAlignment="1">
      <alignment horizontal="left" vertical="top" wrapText="1"/>
    </xf>
    <xf numFmtId="166" fontId="8" fillId="33" borderId="1" xfId="49" applyNumberFormat="1" applyFont="1" applyFill="1" applyBorder="1" applyAlignment="1">
      <alignment horizontal="right" vertical="top"/>
    </xf>
    <xf numFmtId="0" fontId="8" fillId="33" borderId="0" xfId="0" applyFont="1" applyFill="1"/>
    <xf numFmtId="0" fontId="34" fillId="33" borderId="0" xfId="0" applyFont="1" applyFill="1" applyAlignment="1">
      <alignment horizontal="center" wrapText="1"/>
    </xf>
    <xf numFmtId="165" fontId="8" fillId="33" borderId="1" xfId="0" applyNumberFormat="1" applyFont="1" applyFill="1" applyBorder="1" applyAlignment="1">
      <alignment horizontal="right" vertical="top" wrapText="1"/>
    </xf>
    <xf numFmtId="0" fontId="35" fillId="33" borderId="1" xfId="0" applyFont="1" applyFill="1" applyBorder="1" applyAlignment="1">
      <alignment horizontal="left" vertical="top" wrapText="1"/>
    </xf>
    <xf numFmtId="0" fontId="35" fillId="33" borderId="0" xfId="0" applyFont="1" applyFill="1" applyAlignment="1">
      <alignment horizontal="left" vertical="top" wrapText="1"/>
    </xf>
    <xf numFmtId="0" fontId="8" fillId="33" borderId="2" xfId="0" applyFont="1" applyFill="1" applyBorder="1" applyAlignment="1">
      <alignment horizontal="left" vertical="top" wrapText="1"/>
    </xf>
    <xf numFmtId="0" fontId="8" fillId="33" borderId="3" xfId="0" applyFont="1" applyFill="1" applyBorder="1" applyAlignment="1">
      <alignment horizontal="left" vertical="top" wrapText="1"/>
    </xf>
    <xf numFmtId="0" fontId="8" fillId="33" borderId="4" xfId="0" applyFont="1" applyFill="1" applyBorder="1" applyAlignment="1">
      <alignment horizontal="left" vertical="top" wrapText="1"/>
    </xf>
    <xf numFmtId="0" fontId="8" fillId="0" borderId="0" xfId="0" applyFont="1" applyFill="1"/>
    <xf numFmtId="0" fontId="8" fillId="0" borderId="0" xfId="0" applyFont="1"/>
    <xf numFmtId="0" fontId="8" fillId="0" borderId="0" xfId="0" applyFont="1" applyFill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Alignment="1">
      <alignment horizontal="left" vertical="top" wrapText="1"/>
    </xf>
    <xf numFmtId="165" fontId="9" fillId="0" borderId="1" xfId="0" applyNumberFormat="1" applyFont="1" applyBorder="1" applyAlignment="1">
      <alignment horizontal="right" vertical="top" wrapText="1"/>
    </xf>
    <xf numFmtId="0" fontId="10" fillId="33" borderId="0" xfId="0" applyFont="1" applyFill="1" applyAlignment="1">
      <alignment horizontal="left" vertical="top" wrapText="1"/>
    </xf>
    <xf numFmtId="165" fontId="9" fillId="33" borderId="1" xfId="0" applyNumberFormat="1" applyFont="1" applyFill="1" applyBorder="1" applyAlignment="1">
      <alignment horizontal="right" vertical="top" wrapText="1"/>
    </xf>
    <xf numFmtId="164" fontId="9" fillId="0" borderId="1" xfId="0" applyNumberFormat="1" applyFont="1" applyBorder="1" applyAlignment="1">
      <alignment horizontal="right" vertical="top" wrapText="1"/>
    </xf>
    <xf numFmtId="0" fontId="8" fillId="33" borderId="0" xfId="0" applyFont="1" applyFill="1" applyAlignment="1">
      <alignment horizontal="center"/>
    </xf>
    <xf numFmtId="0" fontId="7" fillId="33" borderId="0" xfId="0" applyFont="1" applyFill="1" applyBorder="1" applyAlignment="1">
      <alignment vertical="center" wrapText="1"/>
    </xf>
    <xf numFmtId="164" fontId="9" fillId="33" borderId="1" xfId="0" applyNumberFormat="1" applyFont="1" applyFill="1" applyBorder="1" applyAlignment="1">
      <alignment horizontal="right" vertical="top" wrapText="1"/>
    </xf>
    <xf numFmtId="0" fontId="8" fillId="33" borderId="0" xfId="0" applyFont="1" applyFill="1" applyAlignment="1">
      <alignment wrapText="1"/>
    </xf>
    <xf numFmtId="166" fontId="8" fillId="33" borderId="1" xfId="49" applyNumberFormat="1" applyFont="1" applyFill="1" applyBorder="1" applyAlignment="1">
      <alignment horizontal="right" vertical="top" wrapText="1"/>
    </xf>
    <xf numFmtId="166" fontId="9" fillId="33" borderId="1" xfId="51" applyNumberFormat="1" applyFont="1" applyFill="1" applyBorder="1" applyAlignment="1">
      <alignment horizontal="right" vertical="top" wrapText="1"/>
    </xf>
    <xf numFmtId="0" fontId="8" fillId="0" borderId="5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8" fillId="33" borderId="5" xfId="0" applyFont="1" applyFill="1" applyBorder="1" applyAlignment="1">
      <alignment horizontal="left" vertical="top" wrapText="1"/>
    </xf>
    <xf numFmtId="0" fontId="9" fillId="33" borderId="5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4" fillId="33" borderId="0" xfId="0" applyFont="1" applyFill="1" applyAlignment="1">
      <alignment wrapText="1"/>
    </xf>
    <xf numFmtId="0" fontId="34" fillId="34" borderId="0" xfId="0" applyFont="1" applyFill="1" applyAlignment="1">
      <alignment wrapText="1"/>
    </xf>
    <xf numFmtId="43" fontId="8" fillId="0" borderId="0" xfId="57" applyFont="1" applyAlignment="1">
      <alignment vertical="center" wrapText="1"/>
    </xf>
    <xf numFmtId="43" fontId="8" fillId="0" borderId="0" xfId="57" applyFont="1" applyAlignment="1">
      <alignment horizontal="center" vertical="center" wrapText="1"/>
    </xf>
    <xf numFmtId="43" fontId="7" fillId="0" borderId="0" xfId="57" applyFont="1" applyAlignment="1">
      <alignment vertical="center" wrapText="1"/>
    </xf>
    <xf numFmtId="0" fontId="8" fillId="0" borderId="1" xfId="4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43" fontId="11" fillId="0" borderId="0" xfId="57" applyFont="1" applyAlignment="1">
      <alignment wrapText="1"/>
    </xf>
    <xf numFmtId="0" fontId="8" fillId="33" borderId="7" xfId="0" applyFont="1" applyFill="1" applyBorder="1" applyAlignment="1">
      <alignment horizontal="left" vertical="top" wrapText="1"/>
    </xf>
    <xf numFmtId="0" fontId="8" fillId="33" borderId="8" xfId="0" applyFont="1" applyFill="1" applyBorder="1" applyAlignment="1">
      <alignment horizontal="left" vertical="top" wrapText="1"/>
    </xf>
    <xf numFmtId="0" fontId="8" fillId="33" borderId="1" xfId="43" applyFont="1" applyFill="1" applyBorder="1" applyAlignment="1">
      <alignment horizontal="left" vertical="top" wrapText="1"/>
    </xf>
    <xf numFmtId="0" fontId="34" fillId="33" borderId="1" xfId="44" applyFont="1" applyFill="1" applyBorder="1" applyAlignment="1">
      <alignment horizontal="center" vertical="center"/>
    </xf>
    <xf numFmtId="164" fontId="34" fillId="33" borderId="9" xfId="44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36" fillId="0" borderId="0" xfId="44" applyFont="1"/>
    <xf numFmtId="0" fontId="8" fillId="0" borderId="5" xfId="44" applyFont="1" applyBorder="1" applyAlignment="1">
      <alignment vertical="center"/>
    </xf>
    <xf numFmtId="0" fontId="34" fillId="0" borderId="5" xfId="44" applyFont="1" applyBorder="1" applyAlignment="1">
      <alignment horizontal="center" vertical="center"/>
    </xf>
    <xf numFmtId="0" fontId="34" fillId="0" borderId="1" xfId="44" applyFont="1" applyBorder="1" applyAlignment="1">
      <alignment vertical="center"/>
    </xf>
    <xf numFmtId="165" fontId="8" fillId="0" borderId="0" xfId="0" applyNumberFormat="1" applyFont="1"/>
    <xf numFmtId="0" fontId="13" fillId="33" borderId="1" xfId="0" applyFont="1" applyFill="1" applyBorder="1" applyAlignment="1">
      <alignment horizontal="center" vertical="center" wrapText="1"/>
    </xf>
    <xf numFmtId="0" fontId="8" fillId="0" borderId="0" xfId="44" applyFont="1" applyAlignment="1">
      <alignment vertical="center"/>
    </xf>
    <xf numFmtId="0" fontId="34" fillId="0" borderId="1" xfId="44" applyFont="1" applyBorder="1" applyAlignment="1">
      <alignment vertical="center" wrapText="1"/>
    </xf>
    <xf numFmtId="166" fontId="8" fillId="33" borderId="1" xfId="49" applyFont="1" applyFill="1" applyBorder="1" applyAlignment="1">
      <alignment horizontal="right" vertical="center"/>
    </xf>
    <xf numFmtId="0" fontId="34" fillId="0" borderId="1" xfId="44" applyFont="1" applyBorder="1" applyAlignment="1">
      <alignment horizontal="left" vertical="center"/>
    </xf>
    <xf numFmtId="166" fontId="8" fillId="33" borderId="18" xfId="49" applyNumberFormat="1" applyFont="1" applyFill="1" applyBorder="1" applyAlignment="1">
      <alignment horizontal="center"/>
    </xf>
    <xf numFmtId="165" fontId="8" fillId="0" borderId="1" xfId="0" applyNumberFormat="1" applyFont="1" applyBorder="1" applyAlignment="1">
      <alignment horizontal="center" wrapText="1"/>
    </xf>
    <xf numFmtId="0" fontId="8" fillId="33" borderId="1" xfId="0" applyFont="1" applyFill="1" applyBorder="1" applyAlignment="1">
      <alignment horizontal="center" vertical="center" wrapText="1"/>
    </xf>
    <xf numFmtId="0" fontId="8" fillId="33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3" fillId="3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33" borderId="1" xfId="0" applyFont="1" applyFill="1" applyBorder="1" applyAlignment="1">
      <alignment horizontal="left" vertical="top" wrapText="1"/>
    </xf>
    <xf numFmtId="0" fontId="9" fillId="33" borderId="1" xfId="0" applyFont="1" applyFill="1" applyBorder="1" applyAlignment="1">
      <alignment horizontal="left" vertical="top" wrapText="1"/>
    </xf>
    <xf numFmtId="0" fontId="8" fillId="0" borderId="0" xfId="44" applyFont="1" applyAlignment="1">
      <alignment horizontal="right" vertical="center"/>
    </xf>
    <xf numFmtId="0" fontId="8" fillId="33" borderId="18" xfId="0" applyFont="1" applyFill="1" applyBorder="1" applyAlignment="1">
      <alignment horizontal="left" vertical="top" wrapText="1"/>
    </xf>
    <xf numFmtId="166" fontId="8" fillId="33" borderId="1" xfId="50" applyNumberFormat="1" applyFont="1" applyFill="1" applyBorder="1" applyAlignment="1">
      <alignment horizontal="right" vertical="top" wrapText="1"/>
    </xf>
    <xf numFmtId="49" fontId="37" fillId="0" borderId="1" xfId="0" applyNumberFormat="1" applyFont="1" applyFill="1" applyBorder="1" applyAlignment="1">
      <alignment horizontal="center" vertical="center" textRotation="90" wrapText="1"/>
    </xf>
    <xf numFmtId="165" fontId="37" fillId="0" borderId="1" xfId="0" applyNumberFormat="1" applyFont="1" applyFill="1" applyBorder="1" applyAlignment="1">
      <alignment horizontal="center" vertical="center" wrapText="1"/>
    </xf>
    <xf numFmtId="0" fontId="37" fillId="0" borderId="1" xfId="0" applyNumberFormat="1" applyFont="1" applyFill="1" applyBorder="1" applyAlignment="1">
      <alignment horizontal="center" vertical="center" wrapText="1"/>
    </xf>
    <xf numFmtId="165" fontId="37" fillId="0" borderId="6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165" fontId="36" fillId="0" borderId="1" xfId="0" applyNumberFormat="1" applyFont="1" applyBorder="1" applyAlignment="1">
      <alignment horizontal="center" vertical="center" wrapText="1"/>
    </xf>
    <xf numFmtId="49" fontId="8" fillId="33" borderId="7" xfId="0" applyNumberFormat="1" applyFont="1" applyFill="1" applyBorder="1" applyAlignment="1">
      <alignment horizontal="left" vertical="top" wrapText="1"/>
    </xf>
    <xf numFmtId="49" fontId="8" fillId="33" borderId="3" xfId="0" applyNumberFormat="1" applyFont="1" applyFill="1" applyBorder="1" applyAlignment="1">
      <alignment horizontal="left" vertical="top" wrapText="1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65" fontId="36" fillId="0" borderId="1" xfId="0" applyNumberFormat="1" applyFont="1" applyBorder="1" applyAlignment="1">
      <alignment horizontal="center" wrapText="1"/>
    </xf>
    <xf numFmtId="0" fontId="9" fillId="0" borderId="1" xfId="40" applyFont="1" applyBorder="1" applyAlignment="1">
      <alignment horizontal="left" vertical="center" wrapText="1"/>
    </xf>
    <xf numFmtId="0" fontId="8" fillId="0" borderId="0" xfId="40" applyFont="1" applyAlignment="1">
      <alignment horizontal="left" vertical="top" wrapText="1"/>
    </xf>
    <xf numFmtId="165" fontId="37" fillId="0" borderId="6" xfId="0" applyNumberFormat="1" applyFont="1" applyFill="1" applyBorder="1" applyAlignment="1">
      <alignment horizontal="center" vertical="center" wrapText="1"/>
    </xf>
    <xf numFmtId="0" fontId="8" fillId="33" borderId="9" xfId="0" applyFont="1" applyFill="1" applyBorder="1" applyAlignment="1">
      <alignment horizontal="center" vertical="center" wrapText="1"/>
    </xf>
    <xf numFmtId="0" fontId="8" fillId="33" borderId="10" xfId="0" applyFont="1" applyFill="1" applyBorder="1" applyAlignment="1">
      <alignment horizontal="center" vertical="center" wrapText="1"/>
    </xf>
    <xf numFmtId="0" fontId="8" fillId="33" borderId="1" xfId="0" applyFont="1" applyFill="1" applyBorder="1" applyAlignment="1">
      <alignment horizontal="center" vertical="center" wrapText="1"/>
    </xf>
    <xf numFmtId="0" fontId="8" fillId="33" borderId="1" xfId="0" applyFont="1" applyFill="1" applyBorder="1" applyAlignment="1">
      <alignment horizontal="center" vertical="top" wrapText="1"/>
    </xf>
    <xf numFmtId="0" fontId="8" fillId="33" borderId="0" xfId="0" applyFont="1" applyFill="1" applyAlignment="1">
      <alignment horizontal="right"/>
    </xf>
    <xf numFmtId="0" fontId="7" fillId="33" borderId="0" xfId="0" applyFont="1" applyFill="1" applyBorder="1" applyAlignment="1">
      <alignment horizontal="center" vertical="center" wrapText="1"/>
    </xf>
    <xf numFmtId="0" fontId="9" fillId="33" borderId="0" xfId="0" applyFont="1" applyFill="1" applyBorder="1" applyAlignment="1">
      <alignment horizontal="right" vertical="top" wrapText="1"/>
    </xf>
    <xf numFmtId="0" fontId="34" fillId="33" borderId="0" xfId="0" applyFont="1" applyFill="1" applyAlignment="1">
      <alignment horizontal="right" wrapText="1"/>
    </xf>
    <xf numFmtId="0" fontId="34" fillId="34" borderId="0" xfId="0" applyFont="1" applyFill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top" wrapText="1"/>
    </xf>
    <xf numFmtId="49" fontId="37" fillId="0" borderId="12" xfId="0" applyNumberFormat="1" applyFont="1" applyFill="1" applyBorder="1" applyAlignment="1">
      <alignment horizontal="center" vertical="center" wrapText="1"/>
    </xf>
    <xf numFmtId="49" fontId="37" fillId="0" borderId="13" xfId="0" applyNumberFormat="1" applyFont="1" applyFill="1" applyBorder="1" applyAlignment="1">
      <alignment horizontal="center" vertical="center" wrapText="1"/>
    </xf>
    <xf numFmtId="49" fontId="37" fillId="0" borderId="14" xfId="0" applyNumberFormat="1" applyFont="1" applyFill="1" applyBorder="1" applyAlignment="1">
      <alignment horizontal="center" vertical="center" wrapText="1"/>
    </xf>
    <xf numFmtId="49" fontId="37" fillId="0" borderId="15" xfId="0" applyNumberFormat="1" applyFont="1" applyFill="1" applyBorder="1" applyAlignment="1">
      <alignment horizontal="center" vertical="center" wrapText="1"/>
    </xf>
    <xf numFmtId="0" fontId="37" fillId="0" borderId="5" xfId="0" applyNumberFormat="1" applyFont="1" applyFill="1" applyBorder="1" applyAlignment="1">
      <alignment horizontal="center" vertical="center" wrapText="1"/>
    </xf>
    <xf numFmtId="0" fontId="37" fillId="0" borderId="16" xfId="0" applyNumberFormat="1" applyFont="1" applyFill="1" applyBorder="1" applyAlignment="1">
      <alignment horizontal="center" vertical="center" wrapText="1"/>
    </xf>
    <xf numFmtId="0" fontId="37" fillId="0" borderId="6" xfId="0" applyNumberFormat="1" applyFont="1" applyFill="1" applyBorder="1" applyAlignment="1">
      <alignment horizontal="center" vertical="center" wrapText="1"/>
    </xf>
    <xf numFmtId="165" fontId="37" fillId="0" borderId="5" xfId="0" applyNumberFormat="1" applyFont="1" applyFill="1" applyBorder="1" applyAlignment="1">
      <alignment horizontal="center" vertical="center" wrapText="1"/>
    </xf>
    <xf numFmtId="165" fontId="37" fillId="0" borderId="16" xfId="0" applyNumberFormat="1" applyFont="1" applyFill="1" applyBorder="1" applyAlignment="1">
      <alignment horizontal="center" vertical="center" wrapText="1"/>
    </xf>
    <xf numFmtId="165" fontId="37" fillId="0" borderId="6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37" fillId="0" borderId="9" xfId="0" applyNumberFormat="1" applyFont="1" applyFill="1" applyBorder="1" applyAlignment="1">
      <alignment horizontal="center" vertical="center" wrapText="1"/>
    </xf>
    <xf numFmtId="165" fontId="37" fillId="0" borderId="17" xfId="0" applyNumberFormat="1" applyFont="1" applyFill="1" applyBorder="1" applyAlignment="1">
      <alignment horizontal="center" vertical="center" wrapText="1"/>
    </xf>
    <xf numFmtId="165" fontId="37" fillId="0" borderId="10" xfId="0" applyNumberFormat="1" applyFont="1" applyFill="1" applyBorder="1" applyAlignment="1">
      <alignment horizontal="center" vertical="center" wrapText="1"/>
    </xf>
    <xf numFmtId="0" fontId="13" fillId="33" borderId="1" xfId="0" applyFont="1" applyFill="1" applyBorder="1" applyAlignment="1">
      <alignment vertical="center" wrapText="1"/>
    </xf>
    <xf numFmtId="0" fontId="13" fillId="33" borderId="9" xfId="0" applyFont="1" applyFill="1" applyBorder="1" applyAlignment="1">
      <alignment horizontal="center" vertical="center" wrapText="1"/>
    </xf>
    <xf numFmtId="0" fontId="13" fillId="33" borderId="10" xfId="0" applyFont="1" applyFill="1" applyBorder="1" applyAlignment="1">
      <alignment horizontal="center" vertical="center" wrapText="1"/>
    </xf>
    <xf numFmtId="0" fontId="37" fillId="33" borderId="0" xfId="0" applyFont="1" applyFill="1" applyAlignment="1">
      <alignment horizontal="center" vertical="center" wrapText="1"/>
    </xf>
    <xf numFmtId="0" fontId="34" fillId="33" borderId="0" xfId="0" applyFont="1" applyFill="1" applyAlignment="1">
      <alignment horizontal="center" vertical="center" wrapText="1"/>
    </xf>
    <xf numFmtId="0" fontId="9" fillId="33" borderId="0" xfId="0" applyFont="1" applyFill="1" applyBorder="1" applyAlignment="1">
      <alignment horizontal="right" wrapText="1"/>
    </xf>
    <xf numFmtId="0" fontId="8" fillId="0" borderId="0" xfId="0" applyFont="1" applyFill="1" applyBorder="1" applyAlignment="1">
      <alignment horizontal="center" vertical="center" wrapText="1"/>
    </xf>
    <xf numFmtId="49" fontId="37" fillId="0" borderId="1" xfId="0" applyNumberFormat="1" applyFont="1" applyFill="1" applyBorder="1" applyAlignment="1">
      <alignment horizontal="center" vertical="center" wrapText="1"/>
    </xf>
    <xf numFmtId="0" fontId="37" fillId="0" borderId="1" xfId="0" applyNumberFormat="1" applyFont="1" applyFill="1" applyBorder="1" applyAlignment="1">
      <alignment horizontal="center" vertical="center" wrapText="1"/>
    </xf>
    <xf numFmtId="0" fontId="8" fillId="33" borderId="11" xfId="0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1" xfId="40" applyFont="1" applyBorder="1" applyAlignment="1">
      <alignment horizontal="right" vertical="top" wrapText="1"/>
    </xf>
    <xf numFmtId="0" fontId="8" fillId="0" borderId="0" xfId="40" applyFont="1" applyAlignment="1">
      <alignment horizontal="left" vertical="top" wrapText="1"/>
    </xf>
    <xf numFmtId="0" fontId="9" fillId="0" borderId="0" xfId="0" applyFont="1" applyBorder="1" applyAlignment="1">
      <alignment horizontal="right" vertical="top" wrapText="1"/>
    </xf>
    <xf numFmtId="0" fontId="8" fillId="0" borderId="0" xfId="4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Fill="1" applyAlignment="1">
      <alignment horizontal="right"/>
    </xf>
    <xf numFmtId="0" fontId="8" fillId="0" borderId="0" xfId="0" applyFont="1" applyAlignment="1">
      <alignment horizontal="center" vertical="top"/>
    </xf>
    <xf numFmtId="0" fontId="8" fillId="33" borderId="1" xfId="0" applyFont="1" applyFill="1" applyBorder="1" applyAlignment="1">
      <alignment horizontal="left" vertical="top" wrapText="1"/>
    </xf>
    <xf numFmtId="0" fontId="8" fillId="33" borderId="0" xfId="0" applyFont="1" applyFill="1" applyAlignment="1">
      <alignment horizontal="center" vertical="top"/>
    </xf>
    <xf numFmtId="0" fontId="8" fillId="33" borderId="0" xfId="0" applyFont="1" applyFill="1" applyAlignment="1">
      <alignment horizontal="left" vertical="top" wrapText="1"/>
    </xf>
    <xf numFmtId="0" fontId="9" fillId="33" borderId="1" xfId="0" applyFont="1" applyFill="1" applyBorder="1" applyAlignment="1">
      <alignment horizontal="left" vertical="top" wrapText="1"/>
    </xf>
    <xf numFmtId="0" fontId="8" fillId="33" borderId="0" xfId="0" applyFont="1" applyFill="1" applyBorder="1" applyAlignment="1">
      <alignment horizontal="center" vertical="center" wrapText="1"/>
    </xf>
    <xf numFmtId="0" fontId="8" fillId="33" borderId="0" xfId="0" applyFont="1" applyFill="1" applyBorder="1" applyAlignment="1">
      <alignment horizontal="right"/>
    </xf>
    <xf numFmtId="0" fontId="34" fillId="33" borderId="9" xfId="44" applyFont="1" applyFill="1" applyBorder="1" applyAlignment="1">
      <alignment horizontal="center" vertical="center"/>
    </xf>
    <xf numFmtId="0" fontId="34" fillId="33" borderId="10" xfId="44" applyFont="1" applyFill="1" applyBorder="1" applyAlignment="1">
      <alignment horizontal="center" vertical="center"/>
    </xf>
    <xf numFmtId="165" fontId="8" fillId="33" borderId="9" xfId="44" applyNumberFormat="1" applyFont="1" applyFill="1" applyBorder="1" applyAlignment="1">
      <alignment horizontal="center" vertical="center" wrapText="1"/>
    </xf>
    <xf numFmtId="0" fontId="36" fillId="0" borderId="10" xfId="44" applyFont="1" applyBorder="1" applyAlignment="1">
      <alignment vertical="center"/>
    </xf>
    <xf numFmtId="0" fontId="34" fillId="0" borderId="9" xfId="44" applyFont="1" applyBorder="1" applyAlignment="1">
      <alignment horizontal="left" vertical="center"/>
    </xf>
    <xf numFmtId="0" fontId="34" fillId="0" borderId="17" xfId="44" applyFont="1" applyBorder="1" applyAlignment="1">
      <alignment horizontal="left" vertical="center"/>
    </xf>
    <xf numFmtId="0" fontId="34" fillId="0" borderId="10" xfId="44" applyFont="1" applyBorder="1" applyAlignment="1">
      <alignment horizontal="left" vertical="center"/>
    </xf>
    <xf numFmtId="165" fontId="8" fillId="0" borderId="1" xfId="44" applyNumberFormat="1" applyFont="1" applyBorder="1" applyAlignment="1">
      <alignment horizontal="center" vertical="center"/>
    </xf>
    <xf numFmtId="0" fontId="34" fillId="0" borderId="1" xfId="44" applyFont="1" applyBorder="1" applyAlignment="1">
      <alignment horizontal="center" vertical="center" wrapText="1"/>
    </xf>
    <xf numFmtId="0" fontId="34" fillId="0" borderId="5" xfId="44" applyFont="1" applyBorder="1" applyAlignment="1">
      <alignment vertical="center" wrapText="1"/>
    </xf>
    <xf numFmtId="164" fontId="8" fillId="0" borderId="5" xfId="44" applyNumberFormat="1" applyFont="1" applyBorder="1" applyAlignment="1">
      <alignment horizontal="center" vertical="center"/>
    </xf>
    <xf numFmtId="165" fontId="8" fillId="0" borderId="1" xfId="44" applyNumberFormat="1" applyFont="1" applyBorder="1" applyAlignment="1">
      <alignment horizontal="center" vertical="center" wrapText="1"/>
    </xf>
    <xf numFmtId="0" fontId="34" fillId="33" borderId="1" xfId="44" applyFont="1" applyFill="1" applyBorder="1" applyAlignment="1">
      <alignment horizontal="left" vertical="center"/>
    </xf>
    <xf numFmtId="0" fontId="34" fillId="0" borderId="9" xfId="44" applyFont="1" applyBorder="1" applyAlignment="1">
      <alignment horizontal="left" vertical="center" wrapText="1"/>
    </xf>
    <xf numFmtId="0" fontId="34" fillId="0" borderId="17" xfId="44" applyFont="1" applyBorder="1" applyAlignment="1">
      <alignment horizontal="left" vertical="center" wrapText="1"/>
    </xf>
    <xf numFmtId="0" fontId="34" fillId="0" borderId="10" xfId="44" applyFont="1" applyBorder="1" applyAlignment="1">
      <alignment horizontal="left" vertical="center" wrapText="1"/>
    </xf>
    <xf numFmtId="0" fontId="34" fillId="0" borderId="12" xfId="44" applyFont="1" applyBorder="1" applyAlignment="1">
      <alignment horizontal="center" vertical="center" wrapText="1"/>
    </xf>
    <xf numFmtId="0" fontId="34" fillId="0" borderId="13" xfId="44" applyFont="1" applyBorder="1" applyAlignment="1">
      <alignment horizontal="center" vertical="center" wrapText="1"/>
    </xf>
    <xf numFmtId="0" fontId="34" fillId="0" borderId="14" xfId="44" applyFont="1" applyBorder="1" applyAlignment="1">
      <alignment horizontal="center" vertical="center" wrapText="1"/>
    </xf>
    <xf numFmtId="0" fontId="34" fillId="0" borderId="15" xfId="44" applyFont="1" applyBorder="1" applyAlignment="1">
      <alignment horizontal="center" vertical="center" wrapText="1"/>
    </xf>
    <xf numFmtId="0" fontId="8" fillId="0" borderId="0" xfId="44" applyFont="1" applyAlignment="1">
      <alignment horizontal="right" vertical="center"/>
    </xf>
    <xf numFmtId="0" fontId="8" fillId="0" borderId="0" xfId="44" applyFont="1" applyAlignment="1">
      <alignment horizontal="center" vertical="center" wrapText="1"/>
    </xf>
    <xf numFmtId="0" fontId="8" fillId="0" borderId="0" xfId="44" applyFont="1" applyAlignment="1">
      <alignment horizontal="center" wrapText="1"/>
    </xf>
    <xf numFmtId="0" fontId="8" fillId="0" borderId="0" xfId="44" applyFont="1" applyAlignment="1">
      <alignment horizontal="center"/>
    </xf>
    <xf numFmtId="0" fontId="8" fillId="0" borderId="1" xfId="44" applyFont="1" applyBorder="1" applyAlignment="1">
      <alignment horizontal="center" vertical="center"/>
    </xf>
    <xf numFmtId="0" fontId="34" fillId="0" borderId="9" xfId="44" applyFont="1" applyBorder="1" applyAlignment="1">
      <alignment horizontal="center" vertical="center"/>
    </xf>
    <xf numFmtId="0" fontId="34" fillId="0" borderId="17" xfId="44" applyFont="1" applyBorder="1" applyAlignment="1">
      <alignment horizontal="center" vertical="center"/>
    </xf>
    <xf numFmtId="0" fontId="34" fillId="0" borderId="9" xfId="44" applyFont="1" applyBorder="1" applyAlignment="1">
      <alignment horizontal="center" vertical="center" wrapText="1"/>
    </xf>
    <xf numFmtId="0" fontId="34" fillId="0" borderId="17" xfId="44" applyFont="1" applyBorder="1" applyAlignment="1">
      <alignment horizontal="center" vertical="center" wrapText="1"/>
    </xf>
    <xf numFmtId="0" fontId="34" fillId="0" borderId="10" xfId="44" applyFont="1" applyBorder="1" applyAlignment="1">
      <alignment horizontal="center" vertical="center" wrapText="1"/>
    </xf>
  </cellXfs>
  <cellStyles count="58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57" builtinId="3"/>
    <cellStyle name="Comma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10" xfId="38"/>
    <cellStyle name="Normal 11 2" xfId="39"/>
    <cellStyle name="Normal 12" xfId="40"/>
    <cellStyle name="Normal 13" xfId="41"/>
    <cellStyle name="Normal 2" xfId="42"/>
    <cellStyle name="Normal 3" xfId="43"/>
    <cellStyle name="Normal 4" xfId="44"/>
    <cellStyle name="Normal 8" xfId="45"/>
    <cellStyle name="Note 2" xfId="46"/>
    <cellStyle name="Note 3" xfId="47"/>
    <cellStyle name="Output 2" xfId="48"/>
    <cellStyle name="SN_241" xfId="49"/>
    <cellStyle name="SN_b" xfId="50"/>
    <cellStyle name="SN_it" xfId="51"/>
    <cellStyle name="Title 2" xfId="52"/>
    <cellStyle name="Total 2" xfId="53"/>
    <cellStyle name="Warning Text 2" xfId="54"/>
    <cellStyle name="Обычный 2" xfId="55"/>
    <cellStyle name="Стиль 1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cure4/Downloads/New%20folder/1.Havelv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A7" t="str">
            <v xml:space="preserve"> ՀՀ Ազգային ժողով</v>
          </cell>
        </row>
      </sheetData>
      <sheetData sheetId="5" refreshError="1">
        <row r="16">
          <cell r="B16" t="str">
            <v xml:space="preserve"> ՀՀ Ազգային ժողովի շենքային պայմանների բարելավում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4" zoomScale="85" zoomScaleNormal="85" workbookViewId="0">
      <selection activeCell="K9" sqref="K9"/>
    </sheetView>
  </sheetViews>
  <sheetFormatPr defaultRowHeight="17.25"/>
  <cols>
    <col min="1" max="1" width="12" style="1" customWidth="1"/>
    <col min="2" max="2" width="15.28515625" style="1" customWidth="1"/>
    <col min="3" max="3" width="76.140625" style="1" customWidth="1"/>
    <col min="4" max="4" width="17" style="1" customWidth="1"/>
    <col min="5" max="5" width="19.85546875" style="1" customWidth="1"/>
    <col min="6" max="6" width="14.28515625" style="1" customWidth="1"/>
    <col min="7" max="7" width="15.7109375" style="1" bestFit="1" customWidth="1"/>
    <col min="8" max="16384" width="9.140625" style="1"/>
  </cols>
  <sheetData>
    <row r="1" spans="1:7" s="3" customFormat="1" ht="27.75" customHeight="1">
      <c r="A1" s="90" t="s">
        <v>46</v>
      </c>
      <c r="B1" s="90"/>
      <c r="C1" s="90"/>
      <c r="D1" s="90"/>
      <c r="E1" s="90"/>
    </row>
    <row r="2" spans="1:7" s="3" customFormat="1">
      <c r="A2" s="90" t="s">
        <v>62</v>
      </c>
      <c r="B2" s="90"/>
      <c r="C2" s="90"/>
      <c r="D2" s="90"/>
      <c r="E2" s="90"/>
    </row>
    <row r="3" spans="1:7" s="3" customFormat="1">
      <c r="A3" s="90" t="s">
        <v>0</v>
      </c>
      <c r="B3" s="90"/>
      <c r="C3" s="90"/>
      <c r="D3" s="90"/>
      <c r="E3" s="90"/>
    </row>
    <row r="4" spans="1:7" s="3" customFormat="1" ht="14.25" customHeight="1"/>
    <row r="5" spans="1:7" s="3" customFormat="1" ht="87.75" customHeight="1">
      <c r="A5" s="91" t="s">
        <v>132</v>
      </c>
      <c r="B5" s="91"/>
      <c r="C5" s="91"/>
      <c r="D5" s="91"/>
      <c r="E5" s="91"/>
      <c r="F5" s="21"/>
      <c r="G5" s="21"/>
    </row>
    <row r="6" spans="1:7" ht="16.5" customHeight="1">
      <c r="D6" s="92" t="s">
        <v>66</v>
      </c>
      <c r="E6" s="92"/>
    </row>
    <row r="7" spans="1:7" ht="95.25" customHeight="1">
      <c r="A7" s="88" t="s">
        <v>4</v>
      </c>
      <c r="B7" s="88"/>
      <c r="C7" s="88" t="s">
        <v>18</v>
      </c>
      <c r="D7" s="86" t="s">
        <v>60</v>
      </c>
      <c r="E7" s="87"/>
    </row>
    <row r="8" spans="1:7" ht="39" customHeight="1">
      <c r="A8" s="60" t="s">
        <v>42</v>
      </c>
      <c r="B8" s="60" t="s">
        <v>19</v>
      </c>
      <c r="C8" s="88"/>
      <c r="D8" s="60" t="s">
        <v>36</v>
      </c>
      <c r="E8" s="60" t="s">
        <v>5</v>
      </c>
    </row>
    <row r="9" spans="1:7">
      <c r="A9" s="67"/>
      <c r="B9" s="67"/>
      <c r="C9" s="67" t="s">
        <v>20</v>
      </c>
      <c r="D9" s="2">
        <f>+D10+D24</f>
        <v>0</v>
      </c>
      <c r="E9" s="2">
        <f>+E10+E24</f>
        <v>0</v>
      </c>
    </row>
    <row r="10" spans="1:7" ht="21.75" customHeight="1">
      <c r="A10" s="67"/>
      <c r="B10" s="67"/>
      <c r="C10" s="65" t="s">
        <v>115</v>
      </c>
      <c r="D10" s="71">
        <f>D11</f>
        <v>43800</v>
      </c>
      <c r="E10" s="71">
        <f>E11</f>
        <v>43800</v>
      </c>
    </row>
    <row r="11" spans="1:7" ht="21.75" customHeight="1">
      <c r="A11" s="67">
        <v>1024</v>
      </c>
      <c r="B11" s="67"/>
      <c r="C11" s="66" t="s">
        <v>10</v>
      </c>
      <c r="D11" s="24">
        <f>+D18</f>
        <v>43800</v>
      </c>
      <c r="E11" s="24">
        <f>+E18</f>
        <v>43800</v>
      </c>
    </row>
    <row r="12" spans="1:7" ht="45" customHeight="1">
      <c r="A12" s="67"/>
      <c r="B12" s="67"/>
      <c r="C12" s="67" t="s">
        <v>113</v>
      </c>
      <c r="D12" s="67"/>
      <c r="E12" s="67"/>
    </row>
    <row r="13" spans="1:7" ht="23.25" customHeight="1">
      <c r="A13" s="67"/>
      <c r="B13" s="67"/>
      <c r="C13" s="66" t="s">
        <v>11</v>
      </c>
      <c r="D13" s="67"/>
      <c r="E13" s="67"/>
    </row>
    <row r="14" spans="1:7" ht="23.25" customHeight="1">
      <c r="A14" s="67"/>
      <c r="B14" s="67"/>
      <c r="C14" s="65" t="s">
        <v>116</v>
      </c>
      <c r="D14" s="67"/>
      <c r="E14" s="67"/>
    </row>
    <row r="15" spans="1:7" ht="23.25" customHeight="1">
      <c r="A15" s="67"/>
      <c r="B15" s="67"/>
      <c r="C15" s="66" t="s">
        <v>12</v>
      </c>
      <c r="D15" s="67"/>
      <c r="E15" s="67"/>
    </row>
    <row r="16" spans="1:7" ht="30.75" customHeight="1">
      <c r="A16" s="67"/>
      <c r="B16" s="67"/>
      <c r="C16" s="65" t="s">
        <v>117</v>
      </c>
      <c r="D16" s="67"/>
      <c r="E16" s="67"/>
    </row>
    <row r="17" spans="1:5">
      <c r="A17" s="89" t="s">
        <v>13</v>
      </c>
      <c r="B17" s="89"/>
      <c r="C17" s="89"/>
      <c r="D17" s="89"/>
      <c r="E17" s="89"/>
    </row>
    <row r="18" spans="1:5" ht="21" customHeight="1">
      <c r="A18" s="67"/>
      <c r="B18" s="67">
        <v>31003</v>
      </c>
      <c r="C18" s="66" t="s">
        <v>14</v>
      </c>
      <c r="D18" s="24">
        <f>'3'!G21</f>
        <v>43800</v>
      </c>
      <c r="E18" s="24">
        <f>'3'!H21</f>
        <v>43800</v>
      </c>
    </row>
    <row r="19" spans="1:5" ht="45" customHeight="1">
      <c r="A19" s="67"/>
      <c r="B19" s="67"/>
      <c r="C19" s="65" t="s">
        <v>111</v>
      </c>
      <c r="D19" s="67"/>
      <c r="E19" s="67"/>
    </row>
    <row r="20" spans="1:5" ht="28.5" customHeight="1">
      <c r="A20" s="67"/>
      <c r="B20" s="67"/>
      <c r="C20" s="66" t="s">
        <v>15</v>
      </c>
      <c r="D20" s="67"/>
      <c r="E20" s="67"/>
    </row>
    <row r="21" spans="1:5" ht="60.75" customHeight="1">
      <c r="A21" s="67"/>
      <c r="B21" s="67"/>
      <c r="C21" s="65" t="s">
        <v>114</v>
      </c>
      <c r="D21" s="67"/>
      <c r="E21" s="67"/>
    </row>
    <row r="22" spans="1:5" ht="23.25" customHeight="1">
      <c r="A22" s="67"/>
      <c r="B22" s="67"/>
      <c r="C22" s="66" t="s">
        <v>16</v>
      </c>
      <c r="D22" s="67"/>
      <c r="E22" s="67"/>
    </row>
    <row r="23" spans="1:5" ht="52.5" customHeight="1">
      <c r="A23" s="67"/>
      <c r="B23" s="67"/>
      <c r="C23" s="65" t="s">
        <v>91</v>
      </c>
      <c r="D23" s="67"/>
      <c r="E23" s="67"/>
    </row>
    <row r="24" spans="1:5" ht="27.75" customHeight="1">
      <c r="A24" s="67"/>
      <c r="B24" s="67"/>
      <c r="C24" s="67" t="s">
        <v>56</v>
      </c>
      <c r="D24" s="71">
        <f>D25</f>
        <v>-43800</v>
      </c>
      <c r="E24" s="71">
        <f>E25</f>
        <v>-43800</v>
      </c>
    </row>
    <row r="25" spans="1:5" ht="27" customHeight="1">
      <c r="A25" s="67">
        <v>1139</v>
      </c>
      <c r="B25" s="67"/>
      <c r="C25" s="68" t="s">
        <v>10</v>
      </c>
      <c r="D25" s="24">
        <f>D32</f>
        <v>-43800</v>
      </c>
      <c r="E25" s="24">
        <f>E32</f>
        <v>-43800</v>
      </c>
    </row>
    <row r="26" spans="1:5" ht="30" customHeight="1">
      <c r="A26" s="67"/>
      <c r="B26" s="67"/>
      <c r="C26" s="67" t="s">
        <v>48</v>
      </c>
      <c r="D26" s="67"/>
      <c r="E26" s="67"/>
    </row>
    <row r="27" spans="1:5" ht="24.75" customHeight="1">
      <c r="A27" s="67"/>
      <c r="B27" s="67"/>
      <c r="C27" s="68" t="s">
        <v>11</v>
      </c>
      <c r="D27" s="67"/>
      <c r="E27" s="67"/>
    </row>
    <row r="28" spans="1:5" ht="57.75" customHeight="1">
      <c r="A28" s="67"/>
      <c r="B28" s="67"/>
      <c r="C28" s="67" t="s">
        <v>49</v>
      </c>
      <c r="D28" s="67"/>
      <c r="E28" s="67"/>
    </row>
    <row r="29" spans="1:5" ht="26.25" customHeight="1">
      <c r="A29" s="67"/>
      <c r="B29" s="67"/>
      <c r="C29" s="68" t="s">
        <v>12</v>
      </c>
      <c r="D29" s="67"/>
      <c r="E29" s="67"/>
    </row>
    <row r="30" spans="1:5" ht="40.5" customHeight="1">
      <c r="A30" s="67"/>
      <c r="B30" s="67"/>
      <c r="C30" s="67" t="s">
        <v>50</v>
      </c>
      <c r="D30" s="67"/>
      <c r="E30" s="67"/>
    </row>
    <row r="31" spans="1:5">
      <c r="A31" s="89" t="s">
        <v>13</v>
      </c>
      <c r="B31" s="89"/>
      <c r="C31" s="89"/>
      <c r="D31" s="89"/>
      <c r="E31" s="89"/>
    </row>
    <row r="32" spans="1:5" ht="36" customHeight="1">
      <c r="A32" s="67"/>
      <c r="B32" s="67" t="s">
        <v>40</v>
      </c>
      <c r="C32" s="68" t="s">
        <v>14</v>
      </c>
      <c r="D32" s="24">
        <v>-43800</v>
      </c>
      <c r="E32" s="24">
        <v>-43800</v>
      </c>
    </row>
    <row r="33" spans="1:5" ht="27" customHeight="1">
      <c r="A33" s="67"/>
      <c r="B33" s="67"/>
      <c r="C33" s="67" t="s">
        <v>51</v>
      </c>
      <c r="D33" s="67"/>
      <c r="E33" s="67"/>
    </row>
    <row r="34" spans="1:5" ht="26.25" customHeight="1">
      <c r="A34" s="67"/>
      <c r="B34" s="67"/>
      <c r="C34" s="68" t="s">
        <v>15</v>
      </c>
      <c r="D34" s="67"/>
      <c r="E34" s="67"/>
    </row>
    <row r="35" spans="1:5" ht="82.5" customHeight="1">
      <c r="A35" s="67"/>
      <c r="B35" s="67"/>
      <c r="C35" s="67" t="s">
        <v>52</v>
      </c>
      <c r="D35" s="67"/>
      <c r="E35" s="67"/>
    </row>
    <row r="36" spans="1:5" ht="22.5" customHeight="1">
      <c r="A36" s="67"/>
      <c r="B36" s="67"/>
      <c r="C36" s="68" t="s">
        <v>16</v>
      </c>
      <c r="D36" s="67"/>
      <c r="E36" s="67"/>
    </row>
    <row r="37" spans="1:5" ht="22.5" customHeight="1">
      <c r="A37" s="67"/>
      <c r="B37" s="67"/>
      <c r="C37" s="67" t="s">
        <v>17</v>
      </c>
      <c r="D37" s="67"/>
      <c r="E37" s="67"/>
    </row>
  </sheetData>
  <mergeCells count="10">
    <mergeCell ref="D7:E7"/>
    <mergeCell ref="C7:C8"/>
    <mergeCell ref="A31:E31"/>
    <mergeCell ref="A17:E17"/>
    <mergeCell ref="A1:E1"/>
    <mergeCell ref="A2:E2"/>
    <mergeCell ref="A3:E3"/>
    <mergeCell ref="A5:E5"/>
    <mergeCell ref="D6:E6"/>
    <mergeCell ref="A7:B7"/>
  </mergeCells>
  <pageMargins left="0" right="0" top="0" bottom="0" header="0" footer="0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D10" sqref="D10:H10"/>
    </sheetView>
  </sheetViews>
  <sheetFormatPr defaultRowHeight="17.25"/>
  <cols>
    <col min="1" max="2" width="9.28515625" style="12" bestFit="1" customWidth="1"/>
    <col min="3" max="3" width="44.28515625" style="12" customWidth="1"/>
    <col min="4" max="4" width="15.28515625" style="12" customWidth="1"/>
    <col min="5" max="5" width="19.28515625" style="12" customWidth="1"/>
    <col min="6" max="6" width="20.5703125" style="12" customWidth="1"/>
    <col min="7" max="7" width="23.28515625" style="12" customWidth="1"/>
    <col min="8" max="8" width="18.42578125" style="12" customWidth="1"/>
    <col min="9" max="16384" width="9.140625" style="12"/>
  </cols>
  <sheetData>
    <row r="1" spans="1:8" ht="25.5" customHeight="1">
      <c r="A1" s="93" t="s">
        <v>47</v>
      </c>
      <c r="B1" s="93"/>
      <c r="C1" s="93"/>
      <c r="D1" s="93"/>
      <c r="E1" s="93"/>
      <c r="F1" s="93"/>
      <c r="G1" s="93"/>
      <c r="H1" s="93"/>
    </row>
    <row r="2" spans="1:8" ht="13.5" customHeight="1">
      <c r="A2" s="93" t="s">
        <v>63</v>
      </c>
      <c r="B2" s="93"/>
      <c r="C2" s="93"/>
      <c r="D2" s="93"/>
      <c r="E2" s="93"/>
      <c r="F2" s="93"/>
      <c r="G2" s="93"/>
      <c r="H2" s="93"/>
    </row>
    <row r="3" spans="1:8" ht="13.5" customHeight="1">
      <c r="A3" s="94" t="s">
        <v>1</v>
      </c>
      <c r="B3" s="94"/>
      <c r="C3" s="94"/>
      <c r="D3" s="94"/>
      <c r="E3" s="94"/>
      <c r="F3" s="94"/>
      <c r="G3" s="94"/>
      <c r="H3" s="94"/>
    </row>
    <row r="5" spans="1:8" ht="67.5" customHeight="1">
      <c r="A5" s="95" t="s">
        <v>109</v>
      </c>
      <c r="B5" s="95"/>
      <c r="C5" s="95"/>
      <c r="D5" s="95"/>
      <c r="E5" s="95"/>
      <c r="F5" s="95"/>
      <c r="G5" s="95"/>
      <c r="H5" s="95"/>
    </row>
    <row r="6" spans="1:8">
      <c r="G6" s="96" t="s">
        <v>66</v>
      </c>
      <c r="H6" s="96"/>
    </row>
    <row r="7" spans="1:8" s="30" customFormat="1" ht="54" customHeight="1">
      <c r="A7" s="97" t="s">
        <v>71</v>
      </c>
      <c r="B7" s="98"/>
      <c r="C7" s="101" t="s">
        <v>72</v>
      </c>
      <c r="D7" s="104" t="s">
        <v>73</v>
      </c>
      <c r="E7" s="107" t="s">
        <v>60</v>
      </c>
      <c r="F7" s="107"/>
      <c r="G7" s="107"/>
      <c r="H7" s="107"/>
    </row>
    <row r="8" spans="1:8" s="30" customFormat="1" ht="21" customHeight="1">
      <c r="A8" s="99"/>
      <c r="B8" s="100"/>
      <c r="C8" s="102"/>
      <c r="D8" s="105"/>
      <c r="E8" s="108" t="s">
        <v>74</v>
      </c>
      <c r="F8" s="109"/>
      <c r="G8" s="109"/>
      <c r="H8" s="110"/>
    </row>
    <row r="9" spans="1:8" s="30" customFormat="1" ht="106.5" customHeight="1">
      <c r="A9" s="72" t="s">
        <v>42</v>
      </c>
      <c r="B9" s="72" t="s">
        <v>41</v>
      </c>
      <c r="C9" s="103"/>
      <c r="D9" s="106"/>
      <c r="E9" s="73" t="s">
        <v>75</v>
      </c>
      <c r="F9" s="73" t="s">
        <v>76</v>
      </c>
      <c r="G9" s="73" t="s">
        <v>77</v>
      </c>
      <c r="H9" s="73" t="s">
        <v>78</v>
      </c>
    </row>
    <row r="10" spans="1:8" s="30" customFormat="1" ht="21" customHeight="1">
      <c r="A10" s="72"/>
      <c r="B10" s="72"/>
      <c r="C10" s="74" t="s">
        <v>79</v>
      </c>
      <c r="D10" s="75">
        <f>+D12</f>
        <v>43800</v>
      </c>
      <c r="E10" s="85">
        <f t="shared" ref="E10:H10" si="0">+E12</f>
        <v>0</v>
      </c>
      <c r="F10" s="85">
        <f t="shared" si="0"/>
        <v>43800</v>
      </c>
      <c r="G10" s="85">
        <f t="shared" si="0"/>
        <v>0</v>
      </c>
      <c r="H10" s="85">
        <f t="shared" si="0"/>
        <v>0</v>
      </c>
    </row>
    <row r="11" spans="1:8" s="31" customFormat="1">
      <c r="A11" s="72"/>
      <c r="B11" s="72"/>
      <c r="C11" s="74" t="s">
        <v>80</v>
      </c>
      <c r="D11" s="75"/>
      <c r="E11" s="75"/>
      <c r="F11" s="75"/>
      <c r="G11" s="75"/>
      <c r="H11" s="75"/>
    </row>
    <row r="12" spans="1:8" s="30" customFormat="1" ht="36" customHeight="1">
      <c r="A12" s="62"/>
      <c r="B12" s="76"/>
      <c r="C12" s="76" t="str">
        <f>+'1'!C10</f>
        <v xml:space="preserve"> ՀՀ Ազգային ժողով</v>
      </c>
      <c r="D12" s="77">
        <f>+D14</f>
        <v>43800</v>
      </c>
      <c r="E12" s="77">
        <f>+E14</f>
        <v>0</v>
      </c>
      <c r="F12" s="77">
        <f>+F14</f>
        <v>43800</v>
      </c>
      <c r="G12" s="77">
        <f>+G14</f>
        <v>0</v>
      </c>
      <c r="H12" s="77">
        <f>+H14</f>
        <v>0</v>
      </c>
    </row>
    <row r="13" spans="1:8" s="30" customFormat="1">
      <c r="A13" s="62"/>
      <c r="B13" s="62"/>
      <c r="C13" s="62" t="s">
        <v>81</v>
      </c>
      <c r="D13" s="32"/>
      <c r="E13" s="32"/>
      <c r="F13" s="32"/>
      <c r="G13" s="32"/>
      <c r="H13" s="32"/>
    </row>
    <row r="14" spans="1:8" s="33" customFormat="1" ht="83.25" customHeight="1">
      <c r="A14" s="39">
        <f>'1'!A11</f>
        <v>1024</v>
      </c>
      <c r="B14" s="39">
        <f>'1'!B18</f>
        <v>31003</v>
      </c>
      <c r="C14" s="39" t="str">
        <f>'1'!C19</f>
        <v xml:space="preserve"> ՀՀ Ազգային ժողովի շենքային պայմանների բարելավում</v>
      </c>
      <c r="D14" s="32">
        <f>+F14</f>
        <v>43800</v>
      </c>
      <c r="E14" s="32"/>
      <c r="F14" s="32">
        <f>+'3'!G29</f>
        <v>43800</v>
      </c>
      <c r="G14" s="32"/>
      <c r="H14" s="32"/>
    </row>
  </sheetData>
  <mergeCells count="10">
    <mergeCell ref="A7:B8"/>
    <mergeCell ref="C7:C9"/>
    <mergeCell ref="D7:D9"/>
    <mergeCell ref="E7:H7"/>
    <mergeCell ref="E8:H8"/>
    <mergeCell ref="A1:H1"/>
    <mergeCell ref="A2:H2"/>
    <mergeCell ref="A3:H3"/>
    <mergeCell ref="A5:H5"/>
    <mergeCell ref="G6:H6"/>
  </mergeCells>
  <pageMargins left="0" right="0" top="0" bottom="0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4" zoomScaleNormal="100" workbookViewId="0">
      <selection activeCell="F17" sqref="F17"/>
    </sheetView>
  </sheetViews>
  <sheetFormatPr defaultRowHeight="17.25"/>
  <cols>
    <col min="1" max="1" width="9.140625" style="1"/>
    <col min="2" max="2" width="8.42578125" style="1" customWidth="1"/>
    <col min="3" max="3" width="9.140625" style="1"/>
    <col min="4" max="4" width="11.42578125" style="1" customWidth="1"/>
    <col min="5" max="5" width="17" style="1" customWidth="1"/>
    <col min="6" max="6" width="55.42578125" style="1" customWidth="1"/>
    <col min="7" max="8" width="19.140625" style="1" customWidth="1"/>
    <col min="9" max="16384" width="9.140625" style="1"/>
  </cols>
  <sheetData>
    <row r="1" spans="1:8" s="3" customFormat="1" ht="18" customHeight="1">
      <c r="A1" s="93" t="s">
        <v>38</v>
      </c>
      <c r="B1" s="93"/>
      <c r="C1" s="93"/>
      <c r="D1" s="93"/>
      <c r="E1" s="93"/>
      <c r="F1" s="93"/>
      <c r="G1" s="93"/>
      <c r="H1" s="93"/>
    </row>
    <row r="2" spans="1:8" s="3" customFormat="1" ht="18" customHeight="1">
      <c r="A2" s="93" t="s">
        <v>63</v>
      </c>
      <c r="B2" s="93"/>
      <c r="C2" s="93"/>
      <c r="D2" s="93"/>
      <c r="E2" s="93"/>
      <c r="F2" s="93"/>
      <c r="G2" s="93"/>
      <c r="H2" s="93"/>
    </row>
    <row r="3" spans="1:8" s="3" customFormat="1" ht="18" customHeight="1">
      <c r="A3" s="93" t="s">
        <v>1</v>
      </c>
      <c r="B3" s="93"/>
      <c r="C3" s="93"/>
      <c r="D3" s="93"/>
      <c r="E3" s="93"/>
      <c r="F3" s="93"/>
      <c r="G3" s="93"/>
      <c r="H3" s="93"/>
    </row>
    <row r="4" spans="1:8" s="3" customFormat="1">
      <c r="A4" s="4"/>
      <c r="G4" s="23"/>
      <c r="H4" s="23"/>
    </row>
    <row r="5" spans="1:8" s="3" customFormat="1" ht="34.5" customHeight="1">
      <c r="A5" s="114" t="s">
        <v>67</v>
      </c>
      <c r="B5" s="115"/>
      <c r="C5" s="115"/>
      <c r="D5" s="115"/>
      <c r="E5" s="115"/>
      <c r="F5" s="115"/>
      <c r="G5" s="115"/>
      <c r="H5" s="115"/>
    </row>
    <row r="6" spans="1:8" ht="21" customHeight="1">
      <c r="G6" s="116" t="str">
        <f>'2'!G6</f>
        <v>հազար դրամներով</v>
      </c>
      <c r="H6" s="116"/>
    </row>
    <row r="7" spans="1:8" ht="84" customHeight="1">
      <c r="A7" s="111" t="s">
        <v>3</v>
      </c>
      <c r="B7" s="111"/>
      <c r="C7" s="111"/>
      <c r="D7" s="111" t="s">
        <v>4</v>
      </c>
      <c r="E7" s="111"/>
      <c r="F7" s="111" t="s">
        <v>39</v>
      </c>
      <c r="G7" s="112" t="s">
        <v>60</v>
      </c>
      <c r="H7" s="113"/>
    </row>
    <row r="8" spans="1:8">
      <c r="A8" s="63" t="s">
        <v>6</v>
      </c>
      <c r="B8" s="63" t="s">
        <v>7</v>
      </c>
      <c r="C8" s="63" t="s">
        <v>8</v>
      </c>
      <c r="D8" s="63" t="s">
        <v>42</v>
      </c>
      <c r="E8" s="63" t="s">
        <v>41</v>
      </c>
      <c r="F8" s="111"/>
      <c r="G8" s="53" t="s">
        <v>36</v>
      </c>
      <c r="H8" s="53" t="s">
        <v>5</v>
      </c>
    </row>
    <row r="9" spans="1:8">
      <c r="A9" s="67"/>
      <c r="B9" s="67"/>
      <c r="C9" s="67"/>
      <c r="D9" s="67"/>
      <c r="E9" s="67"/>
      <c r="F9" s="67" t="s">
        <v>20</v>
      </c>
      <c r="G9" s="5">
        <v>0</v>
      </c>
      <c r="H9" s="5">
        <v>0</v>
      </c>
    </row>
    <row r="10" spans="1:8">
      <c r="A10" s="67"/>
      <c r="B10" s="67"/>
      <c r="C10" s="67"/>
      <c r="D10" s="67"/>
      <c r="E10" s="67"/>
      <c r="F10" s="67" t="s">
        <v>2</v>
      </c>
      <c r="G10" s="67"/>
      <c r="H10" s="67"/>
    </row>
    <row r="11" spans="1:8" ht="36.75" customHeight="1">
      <c r="A11" s="78" t="s">
        <v>65</v>
      </c>
      <c r="B11" s="9"/>
      <c r="C11" s="9"/>
      <c r="D11" s="9"/>
      <c r="E11" s="9"/>
      <c r="F11" s="67" t="s">
        <v>64</v>
      </c>
      <c r="G11" s="71">
        <f>G13</f>
        <v>43800</v>
      </c>
      <c r="H11" s="71">
        <f>H13</f>
        <v>43800</v>
      </c>
    </row>
    <row r="12" spans="1:8" ht="24" customHeight="1">
      <c r="A12" s="42"/>
      <c r="B12" s="9"/>
      <c r="C12" s="9"/>
      <c r="D12" s="9"/>
      <c r="E12" s="9"/>
      <c r="F12" s="67" t="s">
        <v>2</v>
      </c>
      <c r="G12" s="67"/>
      <c r="H12" s="67"/>
    </row>
    <row r="13" spans="1:8" ht="36" customHeight="1">
      <c r="A13" s="42"/>
      <c r="B13" s="79" t="s">
        <v>65</v>
      </c>
      <c r="C13" s="9"/>
      <c r="D13" s="9"/>
      <c r="E13" s="9"/>
      <c r="F13" s="67" t="s">
        <v>84</v>
      </c>
      <c r="G13" s="71">
        <f>G15</f>
        <v>43800</v>
      </c>
      <c r="H13" s="71">
        <f>H15</f>
        <v>43800</v>
      </c>
    </row>
    <row r="14" spans="1:8" ht="21.75" customHeight="1">
      <c r="A14" s="42"/>
      <c r="B14" s="9"/>
      <c r="C14" s="9"/>
      <c r="D14" s="9"/>
      <c r="E14" s="9"/>
      <c r="F14" s="67" t="s">
        <v>2</v>
      </c>
      <c r="G14" s="67"/>
      <c r="H14" s="67"/>
    </row>
    <row r="15" spans="1:8" ht="36.75" customHeight="1">
      <c r="A15" s="42"/>
      <c r="B15" s="9"/>
      <c r="C15" s="79" t="s">
        <v>65</v>
      </c>
      <c r="D15" s="9"/>
      <c r="E15" s="9"/>
      <c r="F15" s="67" t="s">
        <v>85</v>
      </c>
      <c r="G15" s="71">
        <f>G17</f>
        <v>43800</v>
      </c>
      <c r="H15" s="71">
        <f>H17</f>
        <v>43800</v>
      </c>
    </row>
    <row r="16" spans="1:8">
      <c r="A16" s="43"/>
      <c r="B16" s="10"/>
      <c r="C16" s="10"/>
      <c r="D16" s="9"/>
      <c r="E16" s="9"/>
      <c r="F16" s="67" t="s">
        <v>2</v>
      </c>
      <c r="G16" s="67"/>
      <c r="H16" s="67"/>
    </row>
    <row r="17" spans="1:8" ht="24.75" customHeight="1">
      <c r="A17" s="42"/>
      <c r="B17" s="9"/>
      <c r="C17" s="79"/>
      <c r="D17" s="9"/>
      <c r="E17" s="9"/>
      <c r="F17" s="44" t="str">
        <f>+'1'!C10</f>
        <v xml:space="preserve"> ՀՀ Ազգային ժողով</v>
      </c>
      <c r="G17" s="24">
        <f>G19</f>
        <v>43800</v>
      </c>
      <c r="H17" s="24">
        <f>H19</f>
        <v>43800</v>
      </c>
    </row>
    <row r="18" spans="1:8">
      <c r="A18" s="43"/>
      <c r="B18" s="10"/>
      <c r="C18" s="10"/>
      <c r="D18" s="9"/>
      <c r="E18" s="9"/>
      <c r="F18" s="44" t="s">
        <v>2</v>
      </c>
      <c r="G18" s="67"/>
      <c r="H18" s="67"/>
    </row>
    <row r="19" spans="1:8" ht="42" customHeight="1">
      <c r="A19" s="67"/>
      <c r="B19" s="67"/>
      <c r="C19" s="67"/>
      <c r="D19" s="67">
        <f>'1'!A11</f>
        <v>1024</v>
      </c>
      <c r="E19" s="67"/>
      <c r="F19" s="67" t="str">
        <f>'1'!C12</f>
        <v>ՀՀ Ազգային ժողովի լիազորությունների իրականացման ապահովում</v>
      </c>
      <c r="G19" s="24">
        <f>+G21</f>
        <v>43800</v>
      </c>
      <c r="H19" s="24">
        <f>+H21</f>
        <v>43800</v>
      </c>
    </row>
    <row r="20" spans="1:8">
      <c r="A20" s="67"/>
      <c r="B20" s="67"/>
      <c r="C20" s="67"/>
      <c r="D20" s="67"/>
      <c r="E20" s="67"/>
      <c r="F20" s="67" t="s">
        <v>2</v>
      </c>
      <c r="G20" s="67"/>
      <c r="H20" s="67"/>
    </row>
    <row r="21" spans="1:8" ht="39" customHeight="1">
      <c r="A21" s="67"/>
      <c r="B21" s="67"/>
      <c r="C21" s="67"/>
      <c r="D21" s="67"/>
      <c r="E21" s="67">
        <f>'1'!B18</f>
        <v>31003</v>
      </c>
      <c r="F21" s="65" t="s">
        <v>111</v>
      </c>
      <c r="G21" s="24">
        <f>G23</f>
        <v>43800</v>
      </c>
      <c r="H21" s="24">
        <f>H23</f>
        <v>43800</v>
      </c>
    </row>
    <row r="22" spans="1:8">
      <c r="A22" s="67"/>
      <c r="B22" s="67"/>
      <c r="C22" s="67"/>
      <c r="D22" s="67"/>
      <c r="E22" s="67"/>
      <c r="F22" s="65" t="s">
        <v>33</v>
      </c>
      <c r="G22" s="67"/>
      <c r="H22" s="67"/>
    </row>
    <row r="23" spans="1:8" ht="17.25" customHeight="1">
      <c r="A23" s="67"/>
      <c r="B23" s="67"/>
      <c r="C23" s="67"/>
      <c r="D23" s="67"/>
      <c r="E23" s="67"/>
      <c r="F23" s="65" t="s">
        <v>118</v>
      </c>
      <c r="G23" s="25">
        <f>G25</f>
        <v>43800</v>
      </c>
      <c r="H23" s="25">
        <f>H25</f>
        <v>43800</v>
      </c>
    </row>
    <row r="24" spans="1:8" ht="32.25" customHeight="1">
      <c r="A24" s="67"/>
      <c r="B24" s="67"/>
      <c r="C24" s="67"/>
      <c r="D24" s="67"/>
      <c r="E24" s="67"/>
      <c r="F24" s="65" t="s">
        <v>34</v>
      </c>
      <c r="G24" s="24"/>
      <c r="H24" s="24"/>
    </row>
    <row r="25" spans="1:8" ht="20.25" customHeight="1">
      <c r="A25" s="67"/>
      <c r="B25" s="67"/>
      <c r="C25" s="67"/>
      <c r="D25" s="67"/>
      <c r="E25" s="67"/>
      <c r="F25" s="65" t="s">
        <v>9</v>
      </c>
      <c r="G25" s="24">
        <f>G28</f>
        <v>43800</v>
      </c>
      <c r="H25" s="24">
        <f>H28</f>
        <v>43800</v>
      </c>
    </row>
    <row r="26" spans="1:8" s="7" customFormat="1" ht="19.5" customHeight="1">
      <c r="A26" s="6"/>
      <c r="B26" s="6"/>
      <c r="C26" s="6"/>
      <c r="D26" s="6"/>
      <c r="E26" s="6"/>
      <c r="F26" s="65" t="s">
        <v>86</v>
      </c>
      <c r="G26" s="24">
        <f t="shared" ref="G26:H28" si="0">G27</f>
        <v>43800</v>
      </c>
      <c r="H26" s="24">
        <f t="shared" si="0"/>
        <v>43800</v>
      </c>
    </row>
    <row r="27" spans="1:8" ht="21.75" customHeight="1">
      <c r="A27" s="67"/>
      <c r="B27" s="67"/>
      <c r="C27" s="67"/>
      <c r="D27" s="67"/>
      <c r="E27" s="67"/>
      <c r="F27" s="65" t="s">
        <v>87</v>
      </c>
      <c r="G27" s="24">
        <f t="shared" si="0"/>
        <v>43800</v>
      </c>
      <c r="H27" s="24">
        <f t="shared" si="0"/>
        <v>43800</v>
      </c>
    </row>
    <row r="28" spans="1:8" s="7" customFormat="1" ht="18.75" customHeight="1">
      <c r="A28" s="6"/>
      <c r="B28" s="6"/>
      <c r="C28" s="6"/>
      <c r="D28" s="6"/>
      <c r="E28" s="6"/>
      <c r="F28" s="65" t="s">
        <v>110</v>
      </c>
      <c r="G28" s="24">
        <f t="shared" si="0"/>
        <v>43800</v>
      </c>
      <c r="H28" s="24">
        <f t="shared" si="0"/>
        <v>43800</v>
      </c>
    </row>
    <row r="29" spans="1:8" ht="54.75" customHeight="1">
      <c r="A29" s="67"/>
      <c r="B29" s="67"/>
      <c r="C29" s="67"/>
      <c r="D29" s="67"/>
      <c r="E29" s="67"/>
      <c r="F29" s="65" t="s">
        <v>112</v>
      </c>
      <c r="G29" s="24">
        <v>43800</v>
      </c>
      <c r="H29" s="24">
        <v>43800</v>
      </c>
    </row>
    <row r="30" spans="1:8" ht="50.25" customHeight="1">
      <c r="A30" s="8" t="s">
        <v>53</v>
      </c>
      <c r="B30" s="8"/>
      <c r="C30" s="8"/>
      <c r="D30" s="9"/>
      <c r="E30" s="9"/>
      <c r="F30" s="8" t="s">
        <v>54</v>
      </c>
      <c r="G30" s="71">
        <f>G32</f>
        <v>-43800</v>
      </c>
      <c r="H30" s="71">
        <f>H32</f>
        <v>-43800</v>
      </c>
    </row>
    <row r="31" spans="1:8">
      <c r="A31" s="9"/>
      <c r="B31" s="9"/>
      <c r="C31" s="9"/>
      <c r="D31" s="9"/>
      <c r="E31" s="9"/>
      <c r="F31" s="9" t="s">
        <v>2</v>
      </c>
      <c r="G31" s="67"/>
      <c r="H31" s="67"/>
    </row>
    <row r="32" spans="1:8" ht="37.5" customHeight="1">
      <c r="A32" s="9"/>
      <c r="B32" s="9" t="s">
        <v>37</v>
      </c>
      <c r="C32" s="9"/>
      <c r="D32" s="9"/>
      <c r="E32" s="9"/>
      <c r="F32" s="9" t="s">
        <v>55</v>
      </c>
      <c r="G32" s="71">
        <f>G34</f>
        <v>-43800</v>
      </c>
      <c r="H32" s="71">
        <f>H34</f>
        <v>-43800</v>
      </c>
    </row>
    <row r="33" spans="1:8">
      <c r="A33" s="9"/>
      <c r="B33" s="9"/>
      <c r="C33" s="9"/>
      <c r="D33" s="9"/>
      <c r="E33" s="9"/>
      <c r="F33" s="9" t="s">
        <v>2</v>
      </c>
      <c r="G33" s="67"/>
      <c r="H33" s="67"/>
    </row>
    <row r="34" spans="1:8" ht="23.25" customHeight="1">
      <c r="A34" s="10"/>
      <c r="B34" s="10"/>
      <c r="C34" s="10" t="s">
        <v>37</v>
      </c>
      <c r="D34" s="10"/>
      <c r="E34" s="10"/>
      <c r="F34" s="9" t="s">
        <v>48</v>
      </c>
      <c r="G34" s="71">
        <f>G37</f>
        <v>-43800</v>
      </c>
      <c r="H34" s="71">
        <f>H37</f>
        <v>-43800</v>
      </c>
    </row>
    <row r="35" spans="1:8">
      <c r="A35" s="67"/>
      <c r="B35" s="67"/>
      <c r="C35" s="67"/>
      <c r="D35" s="67"/>
      <c r="E35" s="67"/>
      <c r="F35" s="70" t="s">
        <v>2</v>
      </c>
      <c r="G35" s="67"/>
      <c r="H35" s="67"/>
    </row>
    <row r="36" spans="1:8">
      <c r="A36" s="67"/>
      <c r="B36" s="67"/>
      <c r="C36" s="67"/>
      <c r="D36" s="67"/>
      <c r="E36" s="67"/>
      <c r="F36" s="66" t="s">
        <v>56</v>
      </c>
      <c r="G36" s="67"/>
      <c r="H36" s="67"/>
    </row>
    <row r="37" spans="1:8" ht="25.5" customHeight="1">
      <c r="A37" s="67"/>
      <c r="B37" s="67"/>
      <c r="C37" s="67"/>
      <c r="D37" s="67">
        <v>1139</v>
      </c>
      <c r="E37" s="67"/>
      <c r="F37" s="67" t="s">
        <v>51</v>
      </c>
      <c r="G37" s="24">
        <f>G39</f>
        <v>-43800</v>
      </c>
      <c r="H37" s="24">
        <f>H39</f>
        <v>-43800</v>
      </c>
    </row>
    <row r="38" spans="1:8" ht="27" customHeight="1">
      <c r="A38" s="67"/>
      <c r="B38" s="67"/>
      <c r="C38" s="67"/>
      <c r="D38" s="67"/>
      <c r="E38" s="67"/>
      <c r="F38" s="67" t="s">
        <v>2</v>
      </c>
      <c r="G38" s="67"/>
      <c r="H38" s="67"/>
    </row>
    <row r="39" spans="1:8" ht="34.5" customHeight="1">
      <c r="A39" s="67"/>
      <c r="B39" s="67"/>
      <c r="C39" s="67"/>
      <c r="D39" s="67"/>
      <c r="E39" s="67">
        <v>11001</v>
      </c>
      <c r="F39" s="67" t="s">
        <v>51</v>
      </c>
      <c r="G39" s="24">
        <f>G41</f>
        <v>-43800</v>
      </c>
      <c r="H39" s="24">
        <f>H41</f>
        <v>-43800</v>
      </c>
    </row>
    <row r="40" spans="1:8" ht="34.5" customHeight="1">
      <c r="A40" s="67"/>
      <c r="B40" s="67"/>
      <c r="C40" s="67"/>
      <c r="D40" s="67"/>
      <c r="E40" s="67"/>
      <c r="F40" s="67" t="s">
        <v>33</v>
      </c>
      <c r="G40" s="67"/>
      <c r="H40" s="67"/>
    </row>
    <row r="41" spans="1:8" ht="27" customHeight="1">
      <c r="A41" s="67"/>
      <c r="B41" s="67"/>
      <c r="C41" s="67"/>
      <c r="D41" s="67"/>
      <c r="E41" s="67"/>
      <c r="F41" s="66" t="s">
        <v>56</v>
      </c>
      <c r="G41" s="25">
        <f>G43</f>
        <v>-43800</v>
      </c>
      <c r="H41" s="25">
        <f>H43</f>
        <v>-43800</v>
      </c>
    </row>
    <row r="42" spans="1:8" ht="34.5" customHeight="1">
      <c r="A42" s="67"/>
      <c r="B42" s="67"/>
      <c r="C42" s="67"/>
      <c r="D42" s="67"/>
      <c r="E42" s="67"/>
      <c r="F42" s="67" t="s">
        <v>34</v>
      </c>
      <c r="G42" s="67"/>
      <c r="H42" s="67"/>
    </row>
    <row r="43" spans="1:8" ht="24.75" customHeight="1">
      <c r="A43" s="67"/>
      <c r="B43" s="67"/>
      <c r="C43" s="67"/>
      <c r="D43" s="67"/>
      <c r="E43" s="67"/>
      <c r="F43" s="65" t="s">
        <v>9</v>
      </c>
      <c r="G43" s="24">
        <f t="shared" ref="G43:H44" si="1">G44</f>
        <v>-43800</v>
      </c>
      <c r="H43" s="24">
        <f t="shared" si="1"/>
        <v>-43800</v>
      </c>
    </row>
    <row r="44" spans="1:8" ht="34.5" customHeight="1">
      <c r="A44" s="67"/>
      <c r="B44" s="67"/>
      <c r="C44" s="67"/>
      <c r="D44" s="67"/>
      <c r="E44" s="67"/>
      <c r="F44" s="65" t="s">
        <v>129</v>
      </c>
      <c r="G44" s="24">
        <f t="shared" si="1"/>
        <v>-43800</v>
      </c>
      <c r="H44" s="24">
        <f t="shared" si="1"/>
        <v>-43800</v>
      </c>
    </row>
    <row r="45" spans="1:8" ht="24.75" customHeight="1">
      <c r="A45" s="67"/>
      <c r="B45" s="67"/>
      <c r="C45" s="67"/>
      <c r="D45" s="67"/>
      <c r="E45" s="67"/>
      <c r="F45" s="65" t="s">
        <v>130</v>
      </c>
      <c r="G45" s="24">
        <f>+G46</f>
        <v>-43800</v>
      </c>
      <c r="H45" s="24">
        <f>+H46</f>
        <v>-43800</v>
      </c>
    </row>
    <row r="46" spans="1:8" ht="24.75" customHeight="1">
      <c r="A46" s="67"/>
      <c r="B46" s="67"/>
      <c r="C46" s="67"/>
      <c r="D46" s="67"/>
      <c r="E46" s="67"/>
      <c r="F46" s="65" t="s">
        <v>131</v>
      </c>
      <c r="G46" s="24">
        <v>-43800</v>
      </c>
      <c r="H46" s="24">
        <v>-43800</v>
      </c>
    </row>
  </sheetData>
  <mergeCells count="9">
    <mergeCell ref="A7:C7"/>
    <mergeCell ref="D7:E7"/>
    <mergeCell ref="F7:F8"/>
    <mergeCell ref="G7:H7"/>
    <mergeCell ref="A1:H1"/>
    <mergeCell ref="A2:H2"/>
    <mergeCell ref="A3:H3"/>
    <mergeCell ref="A5:H5"/>
    <mergeCell ref="G6:H6"/>
  </mergeCells>
  <pageMargins left="0" right="0" top="0" bottom="0" header="0" footer="0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I14" sqref="I14"/>
    </sheetView>
  </sheetViews>
  <sheetFormatPr defaultRowHeight="17.25"/>
  <cols>
    <col min="1" max="1" width="10.85546875" style="12" customWidth="1"/>
    <col min="2" max="2" width="11.5703125" style="12" customWidth="1"/>
    <col min="3" max="3" width="46" style="12" customWidth="1"/>
    <col min="4" max="5" width="20" style="12" customWidth="1"/>
    <col min="6" max="16384" width="9.140625" style="12"/>
  </cols>
  <sheetData>
    <row r="1" spans="1:10" ht="13.5" customHeight="1">
      <c r="A1" s="93" t="s">
        <v>35</v>
      </c>
      <c r="B1" s="93"/>
      <c r="C1" s="93"/>
      <c r="D1" s="93"/>
      <c r="E1" s="93"/>
      <c r="F1" s="34"/>
      <c r="G1" s="34"/>
    </row>
    <row r="2" spans="1:10" ht="13.5" customHeight="1">
      <c r="A2" s="93" t="s">
        <v>70</v>
      </c>
      <c r="B2" s="93"/>
      <c r="C2" s="93"/>
      <c r="D2" s="93"/>
      <c r="E2" s="93"/>
      <c r="F2" s="34"/>
      <c r="G2" s="34"/>
    </row>
    <row r="3" spans="1:10" ht="13.5" customHeight="1">
      <c r="A3" s="94" t="s">
        <v>1</v>
      </c>
      <c r="B3" s="94"/>
      <c r="C3" s="94"/>
      <c r="D3" s="94"/>
      <c r="E3" s="94"/>
      <c r="F3" s="35"/>
      <c r="G3" s="35"/>
    </row>
    <row r="5" spans="1:10" ht="59.25" customHeight="1">
      <c r="A5" s="117" t="s">
        <v>90</v>
      </c>
      <c r="B5" s="117"/>
      <c r="C5" s="117"/>
      <c r="D5" s="117"/>
      <c r="E5" s="117"/>
    </row>
    <row r="7" spans="1:10" s="31" customFormat="1">
      <c r="A7" s="80"/>
      <c r="B7" s="80"/>
      <c r="C7" s="81"/>
      <c r="D7" s="120" t="s">
        <v>66</v>
      </c>
      <c r="E7" s="120"/>
      <c r="G7" s="36"/>
      <c r="H7" s="36"/>
      <c r="I7" s="36"/>
      <c r="J7" s="36"/>
    </row>
    <row r="8" spans="1:10" s="30" customFormat="1" ht="68.25" customHeight="1">
      <c r="A8" s="118" t="s">
        <v>71</v>
      </c>
      <c r="B8" s="118"/>
      <c r="C8" s="119" t="s">
        <v>82</v>
      </c>
      <c r="D8" s="112" t="s">
        <v>60</v>
      </c>
      <c r="E8" s="113"/>
      <c r="G8" s="37"/>
      <c r="H8" s="37"/>
      <c r="I8" s="37"/>
      <c r="J8" s="37"/>
    </row>
    <row r="9" spans="1:10" s="30" customFormat="1" ht="56.25" customHeight="1">
      <c r="A9" s="72" t="s">
        <v>42</v>
      </c>
      <c r="B9" s="72" t="s">
        <v>41</v>
      </c>
      <c r="C9" s="119"/>
      <c r="D9" s="74" t="str">
        <f>'3'!G8</f>
        <v xml:space="preserve"> Ինն ամիս</v>
      </c>
      <c r="E9" s="74" t="str">
        <f>'3'!H8</f>
        <v xml:space="preserve"> Տարի</v>
      </c>
      <c r="G9" s="37"/>
      <c r="H9" s="37"/>
      <c r="I9" s="37"/>
      <c r="J9" s="37"/>
    </row>
    <row r="10" spans="1:10" s="30" customFormat="1" ht="30.75" customHeight="1">
      <c r="A10" s="72"/>
      <c r="B10" s="72"/>
      <c r="C10" s="74" t="s">
        <v>79</v>
      </c>
      <c r="D10" s="73">
        <f>+D12</f>
        <v>43800</v>
      </c>
      <c r="E10" s="73">
        <f>+E12</f>
        <v>43800</v>
      </c>
      <c r="G10" s="37"/>
      <c r="H10" s="37"/>
      <c r="I10" s="37"/>
      <c r="J10" s="37"/>
    </row>
    <row r="11" spans="1:10" s="31" customFormat="1" ht="33.75" customHeight="1">
      <c r="A11" s="72"/>
      <c r="B11" s="72"/>
      <c r="C11" s="74" t="s">
        <v>80</v>
      </c>
      <c r="D11" s="74"/>
      <c r="E11" s="73"/>
      <c r="G11" s="36"/>
      <c r="H11" s="36"/>
      <c r="I11" s="36"/>
      <c r="J11" s="36"/>
    </row>
    <row r="12" spans="1:10" s="30" customFormat="1" ht="22.5" customHeight="1">
      <c r="A12" s="62"/>
      <c r="B12" s="76"/>
      <c r="C12" s="76" t="str">
        <f>+'1'!C10</f>
        <v xml:space="preserve"> ՀՀ Ազգային ժողով</v>
      </c>
      <c r="D12" s="82">
        <f>+D14</f>
        <v>43800</v>
      </c>
      <c r="E12" s="82">
        <f>+E14</f>
        <v>43800</v>
      </c>
      <c r="G12" s="37"/>
      <c r="H12" s="37"/>
      <c r="I12" s="37"/>
      <c r="J12" s="37"/>
    </row>
    <row r="13" spans="1:10" s="30" customFormat="1">
      <c r="A13" s="62"/>
      <c r="B13" s="62"/>
      <c r="C13" s="62" t="s">
        <v>81</v>
      </c>
      <c r="D13" s="59"/>
      <c r="E13" s="59"/>
      <c r="G13" s="37"/>
      <c r="H13" s="37"/>
      <c r="I13" s="37"/>
      <c r="J13" s="37"/>
    </row>
    <row r="14" spans="1:10" s="33" customFormat="1" ht="63" customHeight="1">
      <c r="A14" s="39">
        <f>'1'!A11</f>
        <v>1024</v>
      </c>
      <c r="B14" s="39">
        <f>'1'!B18</f>
        <v>31003</v>
      </c>
      <c r="C14" s="39" t="str">
        <f>'1'!C19</f>
        <v xml:space="preserve"> ՀՀ Ազգային ժողովի շենքային պայմանների բարելավում</v>
      </c>
      <c r="D14" s="59">
        <f>D16</f>
        <v>43800</v>
      </c>
      <c r="E14" s="59">
        <f>E16</f>
        <v>43800</v>
      </c>
      <c r="G14" s="38"/>
      <c r="H14" s="38"/>
      <c r="I14" s="38"/>
      <c r="J14" s="38"/>
    </row>
    <row r="15" spans="1:10" s="33" customFormat="1" ht="25.5" customHeight="1">
      <c r="A15" s="39"/>
      <c r="B15" s="39"/>
      <c r="C15" s="39" t="s">
        <v>83</v>
      </c>
      <c r="D15" s="59"/>
      <c r="E15" s="59"/>
      <c r="G15" s="38"/>
      <c r="H15" s="38"/>
      <c r="I15" s="38"/>
      <c r="J15" s="38"/>
    </row>
    <row r="16" spans="1:10" s="40" customFormat="1" ht="30" customHeight="1">
      <c r="A16" s="39"/>
      <c r="B16" s="39"/>
      <c r="C16" s="83" t="str">
        <f>+C12</f>
        <v xml:space="preserve"> ՀՀ Ազգային ժողով</v>
      </c>
      <c r="D16" s="58">
        <f>'1'!D18</f>
        <v>43800</v>
      </c>
      <c r="E16" s="58">
        <f>'1'!E18</f>
        <v>43800</v>
      </c>
      <c r="G16" s="41"/>
      <c r="H16" s="41"/>
      <c r="I16" s="41"/>
      <c r="J16" s="41"/>
    </row>
  </sheetData>
  <mergeCells count="8">
    <mergeCell ref="A1:E1"/>
    <mergeCell ref="A2:E2"/>
    <mergeCell ref="A3:E3"/>
    <mergeCell ref="A5:E5"/>
    <mergeCell ref="A8:B8"/>
    <mergeCell ref="C8:C9"/>
    <mergeCell ref="D8:E8"/>
    <mergeCell ref="D7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22" zoomScaleNormal="100" workbookViewId="0">
      <selection activeCell="D37" sqref="D37"/>
    </sheetView>
  </sheetViews>
  <sheetFormatPr defaultRowHeight="17.25"/>
  <cols>
    <col min="1" max="1" width="28.5703125" style="15" customWidth="1"/>
    <col min="2" max="2" width="47.5703125" style="15" customWidth="1"/>
    <col min="3" max="4" width="21.7109375" style="15" customWidth="1"/>
    <col min="5" max="5" width="40.42578125" style="15" customWidth="1"/>
    <col min="6" max="6" width="9.140625" style="15"/>
    <col min="7" max="7" width="12.140625" style="15" customWidth="1"/>
    <col min="8" max="16384" width="9.140625" style="15"/>
  </cols>
  <sheetData>
    <row r="1" spans="1:6" s="11" customFormat="1">
      <c r="A1" s="90" t="s">
        <v>89</v>
      </c>
      <c r="B1" s="90"/>
      <c r="C1" s="90"/>
      <c r="D1" s="90"/>
    </row>
    <row r="2" spans="1:6" s="11" customFormat="1">
      <c r="A2" s="129" t="s">
        <v>62</v>
      </c>
      <c r="B2" s="129"/>
      <c r="C2" s="129"/>
      <c r="D2" s="129"/>
    </row>
    <row r="3" spans="1:6" s="11" customFormat="1">
      <c r="A3" s="129" t="s">
        <v>0</v>
      </c>
      <c r="B3" s="129"/>
      <c r="C3" s="129"/>
      <c r="D3" s="129"/>
    </row>
    <row r="4" spans="1:6" s="11" customFormat="1" ht="18" customHeight="1">
      <c r="D4" s="13"/>
      <c r="E4" s="13"/>
    </row>
    <row r="5" spans="1:6" s="11" customFormat="1" ht="58.5" customHeight="1">
      <c r="A5" s="117" t="s">
        <v>128</v>
      </c>
      <c r="B5" s="117"/>
      <c r="C5" s="117"/>
      <c r="D5" s="117"/>
      <c r="E5" s="14"/>
      <c r="F5" s="14"/>
    </row>
    <row r="6" spans="1:6" s="12" customFormat="1" ht="8.25" customHeight="1"/>
    <row r="7" spans="1:6" ht="22.5" customHeight="1">
      <c r="A7" s="130" t="str">
        <f>+'1'!C10</f>
        <v xml:space="preserve"> ՀՀ Ազգային ժողով</v>
      </c>
      <c r="B7" s="130"/>
      <c r="C7" s="130"/>
      <c r="D7" s="130"/>
    </row>
    <row r="8" spans="1:6" ht="23.25" customHeight="1">
      <c r="A8" s="128" t="s">
        <v>31</v>
      </c>
      <c r="B8" s="128"/>
      <c r="C8" s="128"/>
      <c r="D8" s="128"/>
    </row>
    <row r="9" spans="1:6" s="12" customFormat="1" ht="15" customHeight="1">
      <c r="C9" s="126"/>
      <c r="D9" s="126"/>
    </row>
    <row r="10" spans="1:6" ht="24.75" customHeight="1">
      <c r="A10" s="65" t="s">
        <v>21</v>
      </c>
      <c r="B10" s="122" t="s">
        <v>22</v>
      </c>
      <c r="C10" s="122"/>
      <c r="D10" s="122"/>
    </row>
    <row r="11" spans="1:6" ht="24" customHeight="1">
      <c r="A11" s="66">
        <f>'1'!A11</f>
        <v>1024</v>
      </c>
      <c r="B11" s="123" t="str">
        <f>'1'!C12</f>
        <v>ՀՀ Ազգային ժողովի լիազորությունների իրականացման ապահովում</v>
      </c>
      <c r="C11" s="123"/>
      <c r="D11" s="123"/>
    </row>
    <row r="13" spans="1:6" ht="27.75" customHeight="1">
      <c r="A13" s="122" t="s">
        <v>23</v>
      </c>
      <c r="B13" s="122"/>
      <c r="C13" s="122"/>
      <c r="D13" s="122"/>
    </row>
    <row r="14" spans="1:6" ht="66.75" customHeight="1">
      <c r="A14" s="26" t="s">
        <v>24</v>
      </c>
      <c r="B14" s="27">
        <f>'1'!A11</f>
        <v>1024</v>
      </c>
      <c r="C14" s="112" t="s">
        <v>60</v>
      </c>
      <c r="D14" s="113"/>
    </row>
    <row r="15" spans="1:6" ht="40.5" customHeight="1">
      <c r="A15" s="65" t="s">
        <v>25</v>
      </c>
      <c r="B15" s="66">
        <f>'1'!B18</f>
        <v>31003</v>
      </c>
      <c r="C15" s="64" t="s">
        <v>43</v>
      </c>
      <c r="D15" s="64" t="s">
        <v>26</v>
      </c>
    </row>
    <row r="16" spans="1:6" ht="39" customHeight="1">
      <c r="A16" s="65" t="s">
        <v>27</v>
      </c>
      <c r="B16" s="65" t="str">
        <f>'1'!C19</f>
        <v xml:space="preserve"> ՀՀ Ազգային ժողովի շենքային պայմանների բարելավում</v>
      </c>
      <c r="C16" s="65"/>
      <c r="D16" s="65"/>
    </row>
    <row r="17" spans="1:6" ht="78.75" customHeight="1">
      <c r="A17" s="65" t="s">
        <v>28</v>
      </c>
      <c r="B17" s="65" t="str">
        <f>'1'!C21</f>
        <v xml:space="preserve"> ՀՀ Ազգային ժողովի շենք-շինությունների կապիտալ վերանորոգում և նախագծանախահաշվային փաստաթղթերի ձեռքբերում</v>
      </c>
      <c r="C17" s="65"/>
      <c r="D17" s="65"/>
    </row>
    <row r="18" spans="1:6" ht="22.5" customHeight="1">
      <c r="A18" s="65" t="s">
        <v>29</v>
      </c>
      <c r="B18" s="68" t="str">
        <f>'1'!C23</f>
        <v xml:space="preserve"> Պետական մարմինների կողմից օգտագործվող ոչ ֆինանսական ակտիվների հետ գործառնություններ</v>
      </c>
      <c r="C18" s="65"/>
      <c r="D18" s="65"/>
    </row>
    <row r="19" spans="1:6" ht="54" customHeight="1">
      <c r="A19" s="67" t="s">
        <v>92</v>
      </c>
      <c r="B19" s="68" t="s">
        <v>115</v>
      </c>
      <c r="C19" s="65"/>
      <c r="D19" s="65"/>
    </row>
    <row r="20" spans="1:6" ht="21.75" customHeight="1">
      <c r="A20" s="121" t="s">
        <v>30</v>
      </c>
      <c r="B20" s="121"/>
      <c r="C20" s="65"/>
      <c r="D20" s="65"/>
    </row>
    <row r="21" spans="1:6" ht="24" customHeight="1">
      <c r="A21" s="122" t="s">
        <v>45</v>
      </c>
      <c r="B21" s="122"/>
      <c r="C21" s="19">
        <f>'1'!D18</f>
        <v>43800</v>
      </c>
      <c r="D21" s="19">
        <f>'1'!E18</f>
        <v>43800</v>
      </c>
    </row>
    <row r="23" spans="1:6" s="11" customFormat="1" ht="47.25" customHeight="1">
      <c r="A23" s="117" t="s">
        <v>69</v>
      </c>
      <c r="B23" s="117"/>
      <c r="C23" s="117"/>
      <c r="D23" s="117"/>
      <c r="E23" s="14"/>
      <c r="F23" s="14"/>
    </row>
    <row r="24" spans="1:6" ht="22.5" customHeight="1">
      <c r="A24" s="127" t="s">
        <v>61</v>
      </c>
      <c r="B24" s="127"/>
      <c r="C24" s="127"/>
      <c r="D24" s="127"/>
    </row>
    <row r="25" spans="1:6" ht="24.75" customHeight="1">
      <c r="A25" s="125" t="s">
        <v>31</v>
      </c>
      <c r="B25" s="125"/>
      <c r="C25" s="125"/>
      <c r="D25" s="125"/>
    </row>
    <row r="26" spans="1:6">
      <c r="A26" s="84"/>
      <c r="B26" s="84"/>
      <c r="C26" s="124"/>
      <c r="D26" s="124"/>
    </row>
    <row r="27" spans="1:6" ht="24.75" customHeight="1">
      <c r="A27" s="65" t="s">
        <v>21</v>
      </c>
      <c r="B27" s="122" t="s">
        <v>22</v>
      </c>
      <c r="C27" s="122"/>
      <c r="D27" s="122"/>
    </row>
    <row r="28" spans="1:6" ht="27" customHeight="1">
      <c r="A28" s="66">
        <f>'1'!A25</f>
        <v>1139</v>
      </c>
      <c r="B28" s="123" t="str">
        <f>'1'!C26</f>
        <v xml:space="preserve"> ՀՀ կառավարության պահուստային ֆոնդ</v>
      </c>
      <c r="C28" s="123"/>
      <c r="D28" s="123"/>
    </row>
    <row r="30" spans="1:6" ht="65.25" customHeight="1">
      <c r="A30" s="65" t="s">
        <v>24</v>
      </c>
      <c r="B30" s="66">
        <f>'1'!A25</f>
        <v>1139</v>
      </c>
      <c r="C30" s="112" t="s">
        <v>60</v>
      </c>
      <c r="D30" s="113"/>
    </row>
    <row r="31" spans="1:6" ht="39" customHeight="1">
      <c r="A31" s="65" t="s">
        <v>25</v>
      </c>
      <c r="B31" s="66" t="str">
        <f>'1'!B32</f>
        <v xml:space="preserve"> 11001</v>
      </c>
      <c r="C31" s="64" t="s">
        <v>43</v>
      </c>
      <c r="D31" s="64" t="s">
        <v>26</v>
      </c>
    </row>
    <row r="32" spans="1:6" ht="34.5">
      <c r="A32" s="65" t="s">
        <v>27</v>
      </c>
      <c r="B32" s="66" t="str">
        <f>'1'!C33</f>
        <v>ՀՀ կառավարության պահուստային ֆոնդ</v>
      </c>
      <c r="C32" s="65"/>
      <c r="D32" s="65"/>
    </row>
    <row r="33" spans="1:4" ht="115.5" customHeight="1">
      <c r="A33" s="65" t="s">
        <v>28</v>
      </c>
      <c r="B33" s="66" t="str">
        <f>'1'!C35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33" s="65"/>
      <c r="D33" s="65"/>
    </row>
    <row r="34" spans="1:4" ht="23.25" customHeight="1">
      <c r="A34" s="65" t="s">
        <v>29</v>
      </c>
      <c r="B34" s="66" t="s">
        <v>44</v>
      </c>
      <c r="C34" s="65"/>
      <c r="D34" s="65"/>
    </row>
    <row r="35" spans="1:4" ht="51.75">
      <c r="A35" s="65" t="s">
        <v>58</v>
      </c>
      <c r="B35" s="66" t="s">
        <v>57</v>
      </c>
      <c r="C35" s="65"/>
      <c r="D35" s="65"/>
    </row>
    <row r="36" spans="1:4" ht="22.5" customHeight="1">
      <c r="A36" s="121" t="s">
        <v>30</v>
      </c>
      <c r="B36" s="121"/>
      <c r="C36" s="65"/>
      <c r="D36" s="65"/>
    </row>
    <row r="37" spans="1:4" ht="21.75" customHeight="1">
      <c r="A37" s="122" t="s">
        <v>45</v>
      </c>
      <c r="B37" s="122"/>
      <c r="C37" s="16">
        <v>-43800</v>
      </c>
      <c r="D37" s="16">
        <v>-43800</v>
      </c>
    </row>
  </sheetData>
  <mergeCells count="22">
    <mergeCell ref="A8:D8"/>
    <mergeCell ref="A1:D1"/>
    <mergeCell ref="A2:D2"/>
    <mergeCell ref="A3:D3"/>
    <mergeCell ref="A5:D5"/>
    <mergeCell ref="A7:D7"/>
    <mergeCell ref="A25:D25"/>
    <mergeCell ref="C14:D14"/>
    <mergeCell ref="A20:B20"/>
    <mergeCell ref="A21:B21"/>
    <mergeCell ref="C9:D9"/>
    <mergeCell ref="B10:D10"/>
    <mergeCell ref="B11:D11"/>
    <mergeCell ref="A13:D13"/>
    <mergeCell ref="A23:D23"/>
    <mergeCell ref="A24:D24"/>
    <mergeCell ref="A36:B36"/>
    <mergeCell ref="A37:B37"/>
    <mergeCell ref="B27:D27"/>
    <mergeCell ref="B28:D28"/>
    <mergeCell ref="C26:D26"/>
    <mergeCell ref="C30:D30"/>
  </mergeCells>
  <pageMargins left="0" right="0" top="0" bottom="0" header="0" footer="0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37" zoomScaleNormal="100" workbookViewId="0">
      <selection activeCell="K36" sqref="K36"/>
    </sheetView>
  </sheetViews>
  <sheetFormatPr defaultRowHeight="15"/>
  <cols>
    <col min="1" max="1" width="28.5703125" style="17" customWidth="1"/>
    <col min="2" max="2" width="58.28515625" style="17" customWidth="1"/>
    <col min="3" max="3" width="21.85546875" style="17" customWidth="1"/>
    <col min="4" max="4" width="22.85546875" style="17" customWidth="1"/>
    <col min="5" max="5" width="15.5703125" style="17" customWidth="1"/>
    <col min="6" max="6" width="9.140625" style="17"/>
    <col min="7" max="7" width="12.140625" style="17" customWidth="1"/>
    <col min="8" max="16384" width="9.140625" style="17"/>
  </cols>
  <sheetData>
    <row r="1" spans="1:6" s="3" customFormat="1" ht="17.25">
      <c r="A1" s="136" t="s">
        <v>88</v>
      </c>
      <c r="B1" s="136"/>
      <c r="C1" s="136"/>
      <c r="D1" s="136"/>
    </row>
    <row r="2" spans="1:6" s="3" customFormat="1" ht="17.25">
      <c r="A2" s="136" t="s">
        <v>62</v>
      </c>
      <c r="B2" s="136"/>
      <c r="C2" s="136"/>
      <c r="D2" s="136"/>
    </row>
    <row r="3" spans="1:6" s="3" customFormat="1" ht="17.25">
      <c r="A3" s="136" t="s">
        <v>0</v>
      </c>
      <c r="B3" s="136"/>
      <c r="C3" s="136"/>
      <c r="D3" s="136"/>
    </row>
    <row r="4" spans="1:6" s="3" customFormat="1" ht="18" customHeight="1">
      <c r="D4" s="20"/>
      <c r="E4" s="20"/>
    </row>
    <row r="5" spans="1:6" s="3" customFormat="1" ht="51.75" customHeight="1">
      <c r="A5" s="135" t="s">
        <v>119</v>
      </c>
      <c r="B5" s="135"/>
      <c r="C5" s="135"/>
      <c r="D5" s="135"/>
      <c r="E5" s="21"/>
      <c r="F5" s="21"/>
    </row>
    <row r="6" spans="1:6" s="3" customFormat="1" ht="17.25"/>
    <row r="7" spans="1:6" s="1" customFormat="1" ht="20.25" customHeight="1">
      <c r="A7" s="132" t="str">
        <f>+'5'!A7:D7</f>
        <v xml:space="preserve"> ՀՀ Ազգային ժողով</v>
      </c>
      <c r="B7" s="132"/>
      <c r="C7" s="132"/>
      <c r="D7" s="132"/>
    </row>
    <row r="8" spans="1:6" s="1" customFormat="1" ht="20.25" customHeight="1">
      <c r="A8" s="133" t="s">
        <v>32</v>
      </c>
      <c r="B8" s="133"/>
      <c r="C8" s="133"/>
      <c r="D8" s="133"/>
    </row>
    <row r="9" spans="1:6" s="3" customFormat="1" ht="15" customHeight="1">
      <c r="C9" s="92"/>
      <c r="D9" s="92"/>
    </row>
    <row r="10" spans="1:6" ht="30" customHeight="1">
      <c r="A10" s="67" t="s">
        <v>21</v>
      </c>
      <c r="B10" s="131" t="s">
        <v>22</v>
      </c>
      <c r="C10" s="131"/>
      <c r="D10" s="131"/>
    </row>
    <row r="11" spans="1:6" ht="30" customHeight="1">
      <c r="A11" s="68">
        <f>'5'!A11</f>
        <v>1024</v>
      </c>
      <c r="B11" s="134" t="str">
        <f>'5'!B11:D11</f>
        <v>ՀՀ Ազգային ժողովի լիազորությունների իրականացման ապահովում</v>
      </c>
      <c r="C11" s="134"/>
      <c r="D11" s="134"/>
    </row>
    <row r="12" spans="1:6" ht="17.25">
      <c r="A12" s="1"/>
      <c r="B12" s="1"/>
      <c r="C12" s="1"/>
      <c r="D12" s="1"/>
    </row>
    <row r="13" spans="1:6" ht="24.75" customHeight="1">
      <c r="A13" s="131" t="s">
        <v>23</v>
      </c>
      <c r="B13" s="131"/>
      <c r="C13" s="131"/>
      <c r="D13" s="131"/>
    </row>
    <row r="14" spans="1:6" ht="55.5" customHeight="1">
      <c r="A14" s="28" t="s">
        <v>24</v>
      </c>
      <c r="B14" s="29">
        <f>'1'!A11</f>
        <v>1024</v>
      </c>
      <c r="C14" s="112" t="s">
        <v>60</v>
      </c>
      <c r="D14" s="113"/>
    </row>
    <row r="15" spans="1:6" ht="42.75" customHeight="1">
      <c r="A15" s="67" t="s">
        <v>25</v>
      </c>
      <c r="B15" s="68">
        <f>'1'!B18</f>
        <v>31003</v>
      </c>
      <c r="C15" s="61" t="s">
        <v>43</v>
      </c>
      <c r="D15" s="61" t="s">
        <v>26</v>
      </c>
    </row>
    <row r="16" spans="1:6" ht="36" customHeight="1">
      <c r="A16" s="67" t="s">
        <v>27</v>
      </c>
      <c r="B16" s="68" t="str">
        <f>'1'!C19</f>
        <v xml:space="preserve"> ՀՀ Ազգային ժողովի շենքային պայմանների բարելավում</v>
      </c>
      <c r="C16" s="67"/>
      <c r="D16" s="67"/>
    </row>
    <row r="17" spans="1:6" ht="72.75" customHeight="1">
      <c r="A17" s="67" t="s">
        <v>28</v>
      </c>
      <c r="B17" s="68" t="str">
        <f>'1'!C21</f>
        <v xml:space="preserve"> ՀՀ Ազգային ժողովի շենք-շինությունների կապիտալ վերանորոգում և նախագծանախահաշվային փաստաթղթերի ձեռքբերում</v>
      </c>
      <c r="C17" s="67"/>
      <c r="D17" s="67"/>
    </row>
    <row r="18" spans="1:6" ht="63" customHeight="1">
      <c r="A18" s="67" t="s">
        <v>29</v>
      </c>
      <c r="B18" s="68" t="str">
        <f>'1'!C23</f>
        <v xml:space="preserve"> Պետական մարմինների կողմից օգտագործվող ոչ ֆինանսական ակտիվների հետ գործառնություններ</v>
      </c>
      <c r="C18" s="67"/>
      <c r="D18" s="67"/>
    </row>
    <row r="19" spans="1:6" ht="64.5" customHeight="1">
      <c r="A19" s="67" t="str">
        <f>'5'!A19</f>
        <v xml:space="preserve"> Ակտիվն օգտագործող կազմակերպության(ների) անվանում(ները)՛ </v>
      </c>
      <c r="B19" s="67" t="str">
        <f>'5'!B19</f>
        <v xml:space="preserve"> ՀՀ Ազգային ժողով</v>
      </c>
      <c r="C19" s="67"/>
      <c r="D19" s="67"/>
    </row>
    <row r="20" spans="1:6" ht="19.5" customHeight="1">
      <c r="A20" s="89" t="s">
        <v>30</v>
      </c>
      <c r="B20" s="89"/>
      <c r="C20" s="67"/>
      <c r="D20" s="67"/>
    </row>
    <row r="21" spans="1:6" ht="27" customHeight="1">
      <c r="A21" s="131" t="s">
        <v>45</v>
      </c>
      <c r="B21" s="131"/>
      <c r="C21" s="22">
        <f>'5'!C21</f>
        <v>43800</v>
      </c>
      <c r="D21" s="22">
        <f>'5'!D21</f>
        <v>43800</v>
      </c>
    </row>
    <row r="23" spans="1:6" s="3" customFormat="1" ht="43.5" customHeight="1">
      <c r="A23" s="135" t="s">
        <v>68</v>
      </c>
      <c r="B23" s="135"/>
      <c r="C23" s="135"/>
      <c r="D23" s="135"/>
      <c r="E23" s="21"/>
      <c r="F23" s="21"/>
    </row>
    <row r="25" spans="1:6" s="1" customFormat="1" ht="20.25" customHeight="1">
      <c r="A25" s="132" t="s">
        <v>59</v>
      </c>
      <c r="B25" s="132"/>
      <c r="C25" s="132"/>
      <c r="D25" s="132"/>
    </row>
    <row r="26" spans="1:6" s="1" customFormat="1" ht="18.75" customHeight="1">
      <c r="A26" s="133" t="s">
        <v>32</v>
      </c>
      <c r="B26" s="133"/>
      <c r="C26" s="133"/>
      <c r="D26" s="133"/>
    </row>
    <row r="27" spans="1:6" s="3" customFormat="1" ht="15" customHeight="1"/>
    <row r="28" spans="1:6" ht="17.25">
      <c r="C28" s="92"/>
      <c r="D28" s="92"/>
    </row>
    <row r="29" spans="1:6" ht="26.25" customHeight="1">
      <c r="A29" s="67" t="s">
        <v>21</v>
      </c>
      <c r="B29" s="131" t="s">
        <v>22</v>
      </c>
      <c r="C29" s="131"/>
      <c r="D29" s="131"/>
    </row>
    <row r="30" spans="1:6" ht="26.25" customHeight="1">
      <c r="A30" s="68">
        <f>'1'!A25</f>
        <v>1139</v>
      </c>
      <c r="B30" s="134" t="str">
        <f>'1'!C26</f>
        <v xml:space="preserve"> ՀՀ կառավարության պահուստային ֆոնդ</v>
      </c>
      <c r="C30" s="134"/>
      <c r="D30" s="134"/>
    </row>
    <row r="31" spans="1:6" ht="17.25">
      <c r="A31" s="1"/>
      <c r="B31" s="1"/>
      <c r="C31" s="1"/>
      <c r="D31" s="1"/>
    </row>
    <row r="32" spans="1:6" ht="53.25" customHeight="1">
      <c r="A32" s="67" t="s">
        <v>24</v>
      </c>
      <c r="B32" s="68">
        <f>'1'!A25</f>
        <v>1139</v>
      </c>
      <c r="C32" s="112" t="s">
        <v>60</v>
      </c>
      <c r="D32" s="113"/>
    </row>
    <row r="33" spans="1:4" ht="17.25">
      <c r="A33" s="67" t="s">
        <v>25</v>
      </c>
      <c r="B33" s="68" t="str">
        <f>'1'!B32</f>
        <v xml:space="preserve"> 11001</v>
      </c>
      <c r="C33" s="61" t="s">
        <v>43</v>
      </c>
      <c r="D33" s="61" t="s">
        <v>26</v>
      </c>
    </row>
    <row r="34" spans="1:4" ht="43.5" customHeight="1">
      <c r="A34" s="67" t="s">
        <v>27</v>
      </c>
      <c r="B34" s="68" t="str">
        <f>'1'!C33</f>
        <v>ՀՀ կառավարության պահուստային ֆոնդ</v>
      </c>
      <c r="C34" s="67"/>
      <c r="D34" s="67"/>
    </row>
    <row r="35" spans="1:4" ht="118.5" customHeight="1">
      <c r="A35" s="67" t="s">
        <v>28</v>
      </c>
      <c r="B35" s="68" t="str">
        <f>'1'!C35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35" s="67"/>
      <c r="D35" s="67"/>
    </row>
    <row r="36" spans="1:4" ht="36" customHeight="1">
      <c r="A36" s="67" t="s">
        <v>29</v>
      </c>
      <c r="B36" s="68" t="s">
        <v>44</v>
      </c>
      <c r="C36" s="67"/>
      <c r="D36" s="67"/>
    </row>
    <row r="37" spans="1:4" ht="66.75" customHeight="1">
      <c r="A37" s="67" t="s">
        <v>58</v>
      </c>
      <c r="B37" s="68" t="s">
        <v>57</v>
      </c>
      <c r="C37" s="67"/>
      <c r="D37" s="67"/>
    </row>
    <row r="38" spans="1:4" ht="26.25" customHeight="1">
      <c r="A38" s="89" t="s">
        <v>30</v>
      </c>
      <c r="B38" s="89"/>
      <c r="C38" s="67"/>
      <c r="D38" s="67"/>
    </row>
    <row r="39" spans="1:4" ht="34.5" customHeight="1">
      <c r="A39" s="131" t="s">
        <v>45</v>
      </c>
      <c r="B39" s="131"/>
      <c r="C39" s="18">
        <v>-43800</v>
      </c>
      <c r="D39" s="18">
        <v>-43800</v>
      </c>
    </row>
  </sheetData>
  <mergeCells count="22">
    <mergeCell ref="A23:D23"/>
    <mergeCell ref="C9:D9"/>
    <mergeCell ref="A1:D1"/>
    <mergeCell ref="A2:D2"/>
    <mergeCell ref="A3:D3"/>
    <mergeCell ref="A5:D5"/>
    <mergeCell ref="A7:D7"/>
    <mergeCell ref="A8:D8"/>
    <mergeCell ref="B10:D10"/>
    <mergeCell ref="B11:D11"/>
    <mergeCell ref="C14:D14"/>
    <mergeCell ref="A20:B20"/>
    <mergeCell ref="A21:B21"/>
    <mergeCell ref="A13:D13"/>
    <mergeCell ref="A38:B38"/>
    <mergeCell ref="A39:B39"/>
    <mergeCell ref="A25:D25"/>
    <mergeCell ref="A26:D26"/>
    <mergeCell ref="C28:D28"/>
    <mergeCell ref="B29:D29"/>
    <mergeCell ref="B30:D30"/>
    <mergeCell ref="C32:D32"/>
  </mergeCells>
  <pageMargins left="0.7" right="0.7" top="0.75" bottom="0.75" header="0.3" footer="0.3"/>
  <pageSetup paperSize="9" scale="64" orientation="portrait" r:id="rId1"/>
  <colBreaks count="1" manualBreakCount="1">
    <brk id="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zoomScaleNormal="100" zoomScaleSheetLayoutView="100" workbookViewId="0">
      <selection activeCell="B22" sqref="B22"/>
    </sheetView>
  </sheetViews>
  <sheetFormatPr defaultRowHeight="17.25"/>
  <cols>
    <col min="1" max="1" width="17" style="12" customWidth="1"/>
    <col min="2" max="2" width="26.42578125" style="12" customWidth="1"/>
    <col min="3" max="3" width="12.85546875" style="12" customWidth="1"/>
    <col min="4" max="4" width="8" style="12" customWidth="1"/>
    <col min="5" max="5" width="3.7109375" style="12" customWidth="1"/>
    <col min="6" max="6" width="17.85546875" style="12" customWidth="1"/>
    <col min="7" max="7" width="14.5703125" style="12" customWidth="1"/>
    <col min="8" max="8" width="9.140625" style="12"/>
    <col min="9" max="9" width="16.85546875" style="12" customWidth="1"/>
    <col min="10" max="10" width="13.42578125" style="12" customWidth="1"/>
    <col min="11" max="14" width="9.140625" style="12"/>
    <col min="15" max="15" width="10.42578125" style="12" bestFit="1" customWidth="1"/>
    <col min="16" max="16384" width="9.140625" style="12"/>
  </cols>
  <sheetData>
    <row r="1" spans="1:15">
      <c r="I1" s="47" t="s">
        <v>108</v>
      </c>
    </row>
    <row r="2" spans="1:15">
      <c r="A2" s="54"/>
      <c r="B2" s="54"/>
      <c r="C2" s="54"/>
      <c r="D2" s="54"/>
      <c r="E2" s="54"/>
      <c r="F2" s="54"/>
      <c r="G2" s="54"/>
      <c r="H2" s="54"/>
      <c r="I2" s="69" t="s">
        <v>62</v>
      </c>
      <c r="K2" s="90"/>
      <c r="L2" s="90"/>
      <c r="M2" s="90"/>
      <c r="N2" s="90"/>
      <c r="O2" s="90"/>
    </row>
    <row r="3" spans="1:15">
      <c r="A3" s="54"/>
      <c r="B3" s="54"/>
      <c r="C3" s="54"/>
      <c r="D3" s="54"/>
      <c r="E3" s="54"/>
      <c r="F3" s="54"/>
      <c r="G3" s="54"/>
      <c r="H3" s="54"/>
      <c r="I3" s="69" t="s">
        <v>0</v>
      </c>
      <c r="K3" s="90"/>
      <c r="L3" s="90"/>
      <c r="M3" s="90"/>
      <c r="N3" s="90"/>
      <c r="O3" s="90"/>
    </row>
    <row r="4" spans="1:15">
      <c r="A4" s="157"/>
      <c r="B4" s="157"/>
      <c r="C4" s="157"/>
      <c r="D4" s="157"/>
      <c r="E4" s="157"/>
      <c r="F4" s="157"/>
      <c r="G4" s="157"/>
      <c r="H4" s="157"/>
      <c r="I4" s="157"/>
      <c r="K4" s="90"/>
      <c r="L4" s="90"/>
      <c r="M4" s="90"/>
      <c r="N4" s="90"/>
      <c r="O4" s="90"/>
    </row>
    <row r="5" spans="1:15" ht="34.5" customHeight="1">
      <c r="A5" s="158" t="s">
        <v>107</v>
      </c>
      <c r="B5" s="158"/>
      <c r="C5" s="158"/>
      <c r="D5" s="158"/>
      <c r="E5" s="158"/>
      <c r="F5" s="158"/>
      <c r="G5" s="158"/>
      <c r="H5" s="158"/>
      <c r="I5" s="158"/>
    </row>
    <row r="6" spans="1:15">
      <c r="A6" s="48"/>
      <c r="B6" s="48"/>
      <c r="C6" s="48"/>
      <c r="D6" s="48"/>
      <c r="E6" s="48"/>
      <c r="F6" s="48"/>
      <c r="G6" s="159" t="s">
        <v>93</v>
      </c>
      <c r="H6" s="160"/>
      <c r="I6" s="160"/>
    </row>
    <row r="7" spans="1:15" ht="81" customHeight="1">
      <c r="A7" s="162" t="s">
        <v>94</v>
      </c>
      <c r="B7" s="163"/>
      <c r="C7" s="163"/>
      <c r="D7" s="163"/>
      <c r="E7" s="163"/>
      <c r="F7" s="163"/>
      <c r="G7" s="164" t="s">
        <v>95</v>
      </c>
      <c r="H7" s="165"/>
      <c r="I7" s="166"/>
    </row>
    <row r="8" spans="1:15">
      <c r="A8" s="161" t="s">
        <v>96</v>
      </c>
      <c r="B8" s="145" t="s">
        <v>97</v>
      </c>
      <c r="C8" s="145" t="s">
        <v>98</v>
      </c>
      <c r="D8" s="145" t="s">
        <v>99</v>
      </c>
      <c r="E8" s="145"/>
      <c r="F8" s="145" t="s">
        <v>100</v>
      </c>
      <c r="G8" s="145" t="s">
        <v>101</v>
      </c>
      <c r="H8" s="153" t="s">
        <v>102</v>
      </c>
      <c r="I8" s="154"/>
    </row>
    <row r="9" spans="1:15" ht="25.5" customHeight="1">
      <c r="A9" s="161"/>
      <c r="B9" s="145"/>
      <c r="C9" s="145"/>
      <c r="D9" s="145"/>
      <c r="E9" s="145"/>
      <c r="F9" s="145"/>
      <c r="G9" s="145"/>
      <c r="H9" s="155"/>
      <c r="I9" s="156"/>
    </row>
    <row r="10" spans="1:15">
      <c r="A10" s="141" t="str">
        <f>+'[1]5'!A7:E7</f>
        <v xml:space="preserve"> ՀՀ Ազգային ժողով</v>
      </c>
      <c r="B10" s="142"/>
      <c r="C10" s="142"/>
      <c r="D10" s="142"/>
      <c r="E10" s="142"/>
      <c r="F10" s="142"/>
      <c r="G10" s="143"/>
      <c r="H10" s="144">
        <f>+H12</f>
        <v>43800</v>
      </c>
      <c r="I10" s="144"/>
    </row>
    <row r="11" spans="1:15" ht="38.25" customHeight="1">
      <c r="A11" s="49" t="s">
        <v>103</v>
      </c>
      <c r="B11" s="50" t="s">
        <v>104</v>
      </c>
      <c r="C11" s="50" t="s">
        <v>105</v>
      </c>
      <c r="D11" s="146" t="s">
        <v>106</v>
      </c>
      <c r="E11" s="146"/>
      <c r="F11" s="146"/>
      <c r="G11" s="146"/>
      <c r="H11" s="147"/>
      <c r="I11" s="147"/>
    </row>
    <row r="12" spans="1:15" ht="44.25" customHeight="1">
      <c r="A12" s="51" t="s">
        <v>120</v>
      </c>
      <c r="B12" s="150" t="str">
        <f>+'[1]6'!B16</f>
        <v xml:space="preserve"> ՀՀ Ազգային ժողովի շենքային պայմանների բարելավում</v>
      </c>
      <c r="C12" s="151"/>
      <c r="D12" s="151"/>
      <c r="E12" s="151"/>
      <c r="F12" s="151"/>
      <c r="G12" s="152"/>
      <c r="H12" s="144">
        <v>43800</v>
      </c>
      <c r="I12" s="144"/>
    </row>
    <row r="13" spans="1:15">
      <c r="A13" s="149"/>
      <c r="B13" s="149"/>
      <c r="C13" s="149"/>
      <c r="D13" s="149"/>
      <c r="E13" s="149"/>
      <c r="F13" s="149"/>
      <c r="G13" s="149"/>
      <c r="H13" s="148">
        <v>0</v>
      </c>
      <c r="I13" s="148"/>
    </row>
    <row r="14" spans="1:15" ht="51.75">
      <c r="A14" s="51" t="s">
        <v>121</v>
      </c>
      <c r="B14" s="55" t="s">
        <v>122</v>
      </c>
      <c r="C14" s="45" t="s">
        <v>123</v>
      </c>
      <c r="D14" s="137" t="s">
        <v>124</v>
      </c>
      <c r="E14" s="138"/>
      <c r="F14" s="56">
        <v>42900000</v>
      </c>
      <c r="G14" s="46">
        <v>1</v>
      </c>
      <c r="H14" s="139">
        <f>SUM(G14*F14/1000)</f>
        <v>42900</v>
      </c>
      <c r="I14" s="140"/>
      <c r="J14" s="52"/>
      <c r="O14" s="52"/>
    </row>
    <row r="15" spans="1:15" ht="51.75">
      <c r="A15" s="57">
        <v>71351540</v>
      </c>
      <c r="B15" s="55" t="s">
        <v>125</v>
      </c>
      <c r="C15" s="45" t="s">
        <v>123</v>
      </c>
      <c r="D15" s="137" t="s">
        <v>124</v>
      </c>
      <c r="E15" s="138"/>
      <c r="F15" s="56">
        <v>643500</v>
      </c>
      <c r="G15" s="46">
        <v>1</v>
      </c>
      <c r="H15" s="139">
        <f>SUM(G15*F15/1000)</f>
        <v>643.5</v>
      </c>
      <c r="I15" s="140"/>
    </row>
    <row r="16" spans="1:15" ht="51.75">
      <c r="A16" s="57">
        <v>98111140</v>
      </c>
      <c r="B16" s="55" t="s">
        <v>127</v>
      </c>
      <c r="C16" s="45" t="s">
        <v>126</v>
      </c>
      <c r="D16" s="137" t="s">
        <v>124</v>
      </c>
      <c r="E16" s="138"/>
      <c r="F16" s="56">
        <v>257400</v>
      </c>
      <c r="G16" s="46">
        <v>1</v>
      </c>
      <c r="H16" s="139">
        <f>SUM(G16*F16/1000)</f>
        <v>257.39999999999998</v>
      </c>
      <c r="I16" s="140"/>
    </row>
  </sheetData>
  <mergeCells count="29">
    <mergeCell ref="K2:O2"/>
    <mergeCell ref="K3:O3"/>
    <mergeCell ref="K4:O4"/>
    <mergeCell ref="H8:I9"/>
    <mergeCell ref="D8:E9"/>
    <mergeCell ref="A4:I4"/>
    <mergeCell ref="A5:I5"/>
    <mergeCell ref="C8:C9"/>
    <mergeCell ref="G6:I6"/>
    <mergeCell ref="A8:A9"/>
    <mergeCell ref="A7:F7"/>
    <mergeCell ref="B8:B9"/>
    <mergeCell ref="G7:I7"/>
    <mergeCell ref="D16:E16"/>
    <mergeCell ref="H16:I16"/>
    <mergeCell ref="A10:G10"/>
    <mergeCell ref="H10:I10"/>
    <mergeCell ref="G8:G9"/>
    <mergeCell ref="D11:G11"/>
    <mergeCell ref="H11:I11"/>
    <mergeCell ref="F8:F9"/>
    <mergeCell ref="D15:E15"/>
    <mergeCell ref="D14:E14"/>
    <mergeCell ref="H15:I15"/>
    <mergeCell ref="H13:I13"/>
    <mergeCell ref="A13:G13"/>
    <mergeCell ref="B12:G12"/>
    <mergeCell ref="H12:I12"/>
    <mergeCell ref="H14:I14"/>
  </mergeCells>
  <pageMargins left="0.7" right="0.7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</dc:creator>
  <cp:keywords>https://mul2.gov.am/tasks/825277/oneclick/bc0156f455e2d2b145b886c355f5dd8f66f0b23f444f1bbab8e35739a5dbd855.xlsx?token=d3cfe7bc1b783deb768f4eff356f2d3d</cp:keywords>
  <cp:lastModifiedBy>Susanna Arzumanyan</cp:lastModifiedBy>
  <cp:lastPrinted>2023-06-13T12:28:01Z</cp:lastPrinted>
  <dcterms:created xsi:type="dcterms:W3CDTF">2010-10-06T16:54:53Z</dcterms:created>
  <dcterms:modified xsi:type="dcterms:W3CDTF">2023-07-21T07:30:01Z</dcterms:modified>
</cp:coreProperties>
</file>