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7July\Het gnacac\23177Կրթություն Սամբո\ԼրամշակվածՖինալ\"/>
    </mc:Choice>
  </mc:AlternateContent>
  <bookViews>
    <workbookView xWindow="0" yWindow="0" windowWidth="28800" windowHeight="12480" tabRatio="759" activeTab="5"/>
  </bookViews>
  <sheets>
    <sheet name="Havelvats 1" sheetId="27" r:id="rId1"/>
    <sheet name="Havelvats 2 " sheetId="32" r:id="rId2"/>
    <sheet name="Havelvac 3" sheetId="53" r:id="rId3"/>
    <sheet name="Havelvats 4" sheetId="29" r:id="rId4"/>
    <sheet name="Havelvats 5" sheetId="50" r:id="rId5"/>
    <sheet name="Havelvats 6" sheetId="54" r:id="rId6"/>
  </sheets>
  <definedNames>
    <definedName name="a" localSheetId="2">#REF!</definedName>
    <definedName name="a">#REF!</definedName>
    <definedName name="AgencyCode" localSheetId="2">#REF!</definedName>
    <definedName name="AgencyCode" localSheetId="1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2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2">#REF!</definedName>
    <definedName name="ggg" localSheetId="4">#REF!</definedName>
    <definedName name="ggg" localSheetId="5">#REF!</definedName>
    <definedName name="ggg">#REF!</definedName>
    <definedName name="HAVELVAC10">#REF!</definedName>
    <definedName name="PANature" localSheetId="2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1'!$A$1:$E$24</definedName>
    <definedName name="_xlnm.Print_Area" localSheetId="1">'Havelvats 2 '!$A$1:$H$32</definedName>
    <definedName name="_xlnm.Print_Area" localSheetId="5">'Havelvats 6'!$A$1:$H$51</definedName>
    <definedName name="Հավելված" localSheetId="2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2">#REF!</definedName>
    <definedName name="Մաս" localSheetId="4">#REF!</definedName>
    <definedName name="Մաս" localSheetId="5">#REF!</definedName>
    <definedName name="Մաս">#REF!</definedName>
    <definedName name="շախմատիստ" localSheetId="2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 concurrentCalc="0"/>
</workbook>
</file>

<file path=xl/calcChain.xml><?xml version="1.0" encoding="utf-8"?>
<calcChain xmlns="http://schemas.openxmlformats.org/spreadsheetml/2006/main">
  <c r="H78" i="54" l="1"/>
  <c r="H77" i="54"/>
  <c r="H76" i="54"/>
  <c r="H75" i="54"/>
  <c r="H73" i="54"/>
  <c r="H71" i="54"/>
  <c r="G78" i="54"/>
  <c r="G77" i="54"/>
  <c r="G76" i="54"/>
  <c r="G75" i="54"/>
  <c r="G73" i="54"/>
  <c r="G71" i="54"/>
  <c r="H70" i="54"/>
  <c r="H69" i="54"/>
  <c r="H68" i="54"/>
  <c r="H67" i="54"/>
  <c r="H65" i="54"/>
  <c r="H63" i="54"/>
  <c r="G70" i="54"/>
  <c r="G69" i="54"/>
  <c r="G68" i="54"/>
  <c r="G67" i="54"/>
  <c r="G65" i="54"/>
  <c r="G63" i="54"/>
  <c r="H61" i="54"/>
  <c r="H59" i="54"/>
  <c r="H57" i="54"/>
  <c r="H55" i="54"/>
  <c r="H53" i="54"/>
  <c r="H52" i="54"/>
  <c r="G61" i="54"/>
  <c r="G59" i="54"/>
  <c r="G57" i="54"/>
  <c r="G55" i="54"/>
  <c r="G53" i="54"/>
  <c r="G52" i="54"/>
  <c r="H51" i="54"/>
  <c r="H50" i="54"/>
  <c r="H49" i="54"/>
  <c r="H48" i="54"/>
  <c r="H47" i="54"/>
  <c r="H45" i="54"/>
  <c r="H43" i="54"/>
  <c r="H41" i="54"/>
  <c r="H39" i="54"/>
  <c r="H37" i="54"/>
  <c r="H35" i="54"/>
  <c r="H33" i="54"/>
  <c r="G51" i="54"/>
  <c r="G50" i="54"/>
  <c r="G49" i="54"/>
  <c r="G48" i="54"/>
  <c r="G47" i="54"/>
  <c r="G45" i="54"/>
  <c r="G43" i="54"/>
  <c r="G41" i="54"/>
  <c r="G39" i="54"/>
  <c r="G37" i="54"/>
  <c r="G35" i="54"/>
  <c r="G33" i="54"/>
  <c r="H32" i="54"/>
  <c r="H31" i="54"/>
  <c r="H30" i="54"/>
  <c r="H29" i="54"/>
  <c r="H28" i="54"/>
  <c r="H26" i="54"/>
  <c r="H24" i="54"/>
  <c r="H22" i="54"/>
  <c r="H20" i="54"/>
  <c r="H18" i="54"/>
  <c r="H16" i="54"/>
  <c r="H14" i="54"/>
  <c r="G32" i="54"/>
  <c r="G31" i="54"/>
  <c r="G30" i="54"/>
  <c r="G29" i="54"/>
  <c r="G28" i="54"/>
  <c r="G26" i="54"/>
  <c r="G24" i="54"/>
  <c r="G22" i="54"/>
  <c r="G20" i="54"/>
  <c r="G18" i="54"/>
  <c r="G16" i="54"/>
  <c r="G14" i="54"/>
  <c r="H13" i="54"/>
  <c r="H11" i="54"/>
  <c r="G13" i="54"/>
  <c r="G11" i="54"/>
  <c r="E71" i="29"/>
  <c r="E73" i="50"/>
  <c r="D71" i="29"/>
  <c r="D73" i="50"/>
  <c r="H51" i="32"/>
  <c r="H50" i="32"/>
  <c r="H49" i="32"/>
  <c r="H48" i="32"/>
  <c r="H47" i="32"/>
  <c r="H45" i="32"/>
  <c r="H43" i="32"/>
  <c r="H41" i="32"/>
  <c r="H39" i="32"/>
  <c r="H37" i="32"/>
  <c r="H35" i="32"/>
  <c r="H33" i="32"/>
  <c r="G51" i="32"/>
  <c r="G50" i="32"/>
  <c r="G49" i="32"/>
  <c r="G48" i="32"/>
  <c r="G47" i="32"/>
  <c r="G45" i="32"/>
  <c r="G43" i="32"/>
  <c r="G41" i="32"/>
  <c r="G39" i="32"/>
  <c r="G37" i="32"/>
  <c r="G35" i="32"/>
  <c r="G33" i="32"/>
  <c r="E12" i="27"/>
  <c r="E25" i="27"/>
  <c r="E11" i="27"/>
  <c r="D12" i="27"/>
  <c r="D25" i="27"/>
  <c r="D11" i="27"/>
  <c r="E42" i="50"/>
  <c r="D42" i="50"/>
  <c r="E42" i="29"/>
  <c r="D42" i="29"/>
  <c r="G16" i="53"/>
  <c r="G15" i="53"/>
  <c r="G14" i="53"/>
  <c r="H78" i="32"/>
  <c r="H77" i="32"/>
  <c r="H76" i="32"/>
  <c r="H75" i="32"/>
  <c r="H73" i="32"/>
  <c r="H71" i="32"/>
  <c r="G78" i="32"/>
  <c r="G77" i="32"/>
  <c r="G76" i="32"/>
  <c r="G75" i="32"/>
  <c r="G73" i="32"/>
  <c r="G71" i="32"/>
  <c r="E39" i="27"/>
  <c r="D39" i="27"/>
  <c r="E27" i="50"/>
  <c r="D27" i="50"/>
  <c r="D27" i="29"/>
  <c r="E27" i="29"/>
  <c r="D61" i="29"/>
  <c r="D63" i="50"/>
  <c r="E61" i="29"/>
  <c r="E63" i="50"/>
  <c r="G70" i="32"/>
  <c r="G61" i="32"/>
  <c r="H70" i="32"/>
  <c r="H61" i="32"/>
  <c r="D38" i="27"/>
  <c r="E38" i="27"/>
  <c r="D9" i="27"/>
  <c r="E9" i="27"/>
  <c r="G59" i="32"/>
  <c r="G57" i="32"/>
  <c r="G55" i="32"/>
  <c r="G53" i="32"/>
  <c r="G52" i="32"/>
  <c r="H59" i="32"/>
  <c r="H57" i="32"/>
  <c r="H55" i="32"/>
  <c r="H53" i="32"/>
  <c r="H52" i="32"/>
  <c r="G69" i="32"/>
  <c r="G68" i="32"/>
  <c r="G67" i="32"/>
  <c r="G65" i="32"/>
  <c r="G63" i="32"/>
  <c r="H69" i="32"/>
  <c r="H68" i="32"/>
  <c r="H67" i="32"/>
  <c r="H65" i="32"/>
  <c r="H63" i="32"/>
  <c r="G32" i="32"/>
  <c r="H32" i="32"/>
  <c r="G13" i="53"/>
  <c r="G12" i="53"/>
  <c r="G11" i="53"/>
  <c r="G10" i="53"/>
  <c r="G31" i="32"/>
  <c r="G30" i="32"/>
  <c r="H31" i="32"/>
  <c r="H30" i="32"/>
  <c r="H29" i="32"/>
  <c r="H28" i="32"/>
  <c r="H26" i="32"/>
  <c r="H24" i="32"/>
  <c r="G29" i="32"/>
  <c r="H22" i="32"/>
  <c r="H20" i="32"/>
  <c r="H18" i="32"/>
  <c r="H16" i="32"/>
  <c r="H14" i="32"/>
  <c r="H13" i="32"/>
  <c r="H11" i="32"/>
  <c r="G28" i="32"/>
  <c r="G26" i="32"/>
  <c r="G24" i="32"/>
  <c r="G22" i="32"/>
  <c r="G20" i="32"/>
  <c r="G18" i="32"/>
  <c r="G16" i="32"/>
  <c r="G14" i="32"/>
  <c r="G13" i="32"/>
  <c r="G11" i="32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<sst xmlns="http://schemas.openxmlformats.org/spreadsheetml/2006/main" count="448" uniqueCount="130">
  <si>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</si>
  <si>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</si>
  <si>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</si>
  <si>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</si>
  <si>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</si>
  <si>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</si>
  <si>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</si>
  <si>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</si>
  <si>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</si>
  <si>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</si>
  <si>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</si>
  <si>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</si>
  <si>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</si>
  <si>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</si>
  <si>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</si>
  <si>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</si>
  <si>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</si>
  <si>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</si>
  <si>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</si>
  <si>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</si>
  <si>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</si>
  <si>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</si>
  <si>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</si>
  <si>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</si>
  <si>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</si>
  <si>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</si>
  <si>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</si>
  <si>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</si>
  <si>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</si>
  <si>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</si>
  <si>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</si>
  <si>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</si>
  <si>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</si>
  <si>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</si>
  <si>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</si>
  <si>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</si>
  <si>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</si>
  <si>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</si>
  <si>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</si>
  <si>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</si>
  <si>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</si>
  <si>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</si>
  <si>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</si>
  <si>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</si>
  <si>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</si>
  <si>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</si>
  <si>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</si>
  <si>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</si>
  <si>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</si>
  <si>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</si>
  <si>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</si>
  <si>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</si>
  <si>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</si>
  <si>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</si>
  <si>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</si>
  <si>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</si>
  <si>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</si>
  <si>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</si>
  <si>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 xml:space="preserve">ՀՀ կառավարության  2023 թվականի </t>
  </si>
  <si>
    <t xml:space="preserve">Ցուցանիշների փոփոխությունը  (ավելացումները նշված են դրական նշանով, իսկ նվազեցումները՝ փակագծերում)  </t>
  </si>
  <si>
    <t>Աղյուսակ 9․1․13</t>
  </si>
  <si>
    <t>Միջոցառումն իրականացնողի անվանումը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</si>
  <si>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</si>
  <si>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</si>
  <si>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</si>
  <si>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</si>
  <si>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</si>
  <si>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Ծառայությունների մատուցում </t>
  </si>
  <si>
    <t>Հավելված N 3</t>
  </si>
  <si>
    <t xml:space="preserve"> ԴՐԱՄԱՇՆՈՐՀՆԵՐ</t>
  </si>
  <si>
    <t>Ընթացիկ դրամաշնորհներ պետական հատվածի այլ մակարդակներին</t>
  </si>
  <si>
    <t xml:space="preserve"> -  Այլ ընթացիկ դրամաշնորհներ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</si>
  <si>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</si>
  <si>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</si>
  <si>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</si>
  <si>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</si>
  <si>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</si>
  <si>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</si>
  <si>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</si>
  <si>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</si>
  <si>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</si>
  <si>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</si>
  <si>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</si>
  <si>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</si>
  <si>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</si>
  <si>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</si>
  <si>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</si>
  <si>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</si>
  <si>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</si>
  <si>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</si>
  <si>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Աղյուսակ 9․47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</si>
  <si>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</si>
  <si>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</si>
  <si>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փոփոխությունը (նվազեցումները նշված են փակագծերում)</t>
  </si>
  <si>
    <t>ՀԱՅԱՍՏԱՆԻ ՀԱՆՐԱՊԵՏՈՒԹՅԱՆ ԿԱՌԱՎԱՐՈՒԹՅԱՆ 2022 ԹՎԱԿԱՆԻ ԴԵԿՏԵՄԲԵՐԻ 29-Ի N 2111-Ն ՈՐՈՇՄԱՆ N 9 ՀԱՎԵԼՎԱԾԻ  N 9.13 և 9.47 ԱՂՅՈՒՍԱԿՆԵՐՈՒՄ ԿԱՏԱՐՎՈՂ ՓՈՓՈԽՈՒԹՅՈՒՆՆԵՐԸ ԵՎ ԼՐԱՑՈՒՄՆԵՐԸ</t>
  </si>
  <si>
    <t>Աղյուսակ 9․1.58</t>
  </si>
  <si>
    <t>ՀԱՅԱՍՏԱՆԻ ՀԱՆՐԱՊԵՏՈՒԹՅԱՆ ԿԱՌԱՎԱՐՈՒԹՅԱՆ 2022 ԹՎԱԿԱՆԻ ԴԵԿՏԵՄԲԵՐԻ 29-Ի N 2111-Ն ՈՐՈՇՄԱՆ N 9․1 ՀԱՎԵԼՎԱԾԻ  N 9.1․13 ԵՎ 9.1.58 ԱՂՅՈՒՍԱԿՆԵՐՈՒՄ ԿԱՏԱՐՎՈՂ ՓՈՓՈԽՈՒԹՅՈՒՆՆԵՐԸ ԵՎ ԼՐԱՑՈՒՄՆԵՐԸ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</si>
  <si>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</si>
  <si>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</si>
  <si>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 xml:space="preserve">  Մասնագիտացված կազմակերպություններ </t>
  </si>
  <si>
    <t>Երևանում կայանալիք սամբոյի մեծահասակների աշխարհի առաջնության անցկացում</t>
  </si>
  <si>
    <t>2023 թ. Երևանում կայանալիք սամբոյի մեծահասակների աշխարհի առաջնության կազմակերպում և անցկացում</t>
  </si>
  <si>
    <t>«Հայաստանի սամբոյի ֆեդերացիա» ՀԿ</t>
  </si>
  <si>
    <t xml:space="preserve"> Երևանում կայանալիք սամբոյի մեծահասակների աշխարհի առաջնության անցկացում</t>
  </si>
  <si>
    <t>ՄԱՍ 1. ՊԵՏԱԿԱՆ ՄԱՐՄՆԻ ԳԾՈՎ ԱՐԴՅՈՒՆՔԱՅԻՆ (ԿԱՏԱՐՈՂԱԿԱՆ) ՑՈՒՑԱՆԻՇՆԵՐԸ</t>
  </si>
  <si>
    <t>Մասնակիցների ընդհանուր թիվ ՀՀ-ից, մարդ, որից</t>
  </si>
  <si>
    <t>Մարզիկների թիվ ՀՀ-ից, մարդ, որից</t>
  </si>
  <si>
    <t xml:space="preserve">իգական սեռի ներկայացուցիչներ, տոկոս </t>
  </si>
  <si>
    <t xml:space="preserve">արական սեռի ներկայացուցիչներ, տոկոս 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</si>
  <si>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</si>
  <si>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</si>
  <si>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</si>
  <si>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</si>
  <si>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</si>
  <si>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>09</t>
  </si>
  <si>
    <t xml:space="preserve"> ԿՐԹՈՒԹՅՈՒՆ</t>
  </si>
  <si>
    <t>05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</si>
  <si>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</si>
  <si>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</si>
  <si>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</si>
  <si>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</si>
  <si>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ՀԱՅԱՍՏԱՆԻ ՀԱՆՐԱՊԵՏՈՒԹՅԱՆ ԿԱՌԱՎԱՐՈՒԹՅԱՆ 2022 ԹՎԱԿԱՆԻ ԴԵԿՏԵՄԲԵՐԻ 29-Ի N 2111-Ն ՈՐՈՇՄԱՆ N 5 ՀԱՎԵԼՎԱԾԻ N 7 ԱՂՅՈՒՍԱԿՈՒՄ ԿԱՏԱՐՎՈՂ ՓՈՓՈԽՈՒԹՅՈՒՆՆԵՐԸ ԵՎ ԼՐԱՑՈՒՄՆԵՐԸ</t>
  </si>
  <si>
    <t xml:space="preserve">ՀՀ հանրակրթական ծրագրեր իրականացնող ուսումնական հաստատությունների 11-րդ դասարանների աշակերտների ռազմամարզական ճամբարի կազմակերպում </t>
  </si>
  <si>
    <t>«Արամ Մանուկյանի անվան մարզառազմական մասնագիտացված դպրոց» ՊՈԱԿ</t>
  </si>
  <si>
    <t xml:space="preserve">Արտադպրոցական դաստիարակության ծրագիր 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</si>
  <si>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 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</si>
  <si>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</si>
  <si>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 11-րդ դասարանի աշակերտների թիվ, մարդ </t>
  </si>
  <si>
    <t>Հավելված N 6</t>
  </si>
  <si>
    <t xml:space="preserve">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</si>
</sst>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_);\(#,##0.0\)"/>
    <numFmt numFmtId="169" formatCode="General_)"/>
  </numFmts>
  <fonts count="9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name val="GHEA Grapalat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i/>
      <sz val="11"/>
      <name val="GHEA Grapalat"/>
      <family val="2"/>
    </font>
    <font>
      <i/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31">
      <protection locked="0"/>
    </xf>
    <xf numFmtId="169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28">
    <xf numFmtId="0" fontId="0" fillId="0" borderId="0" xfId="0"/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7" xfId="165" applyFont="1" applyFill="1" applyBorder="1">
      <alignment horizontal="left" vertical="top" wrapText="1"/>
    </xf>
    <xf numFmtId="0" fontId="73" fillId="0" borderId="27" xfId="165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8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2" xfId="0" applyFont="1" applyFill="1" applyBorder="1" applyAlignment="1">
      <alignment vertical="top" wrapText="1"/>
    </xf>
    <xf numFmtId="0" fontId="73" fillId="0" borderId="32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167" fontId="73" fillId="0" borderId="27" xfId="0" applyNumberFormat="1" applyFont="1" applyFill="1" applyBorder="1" applyAlignment="1">
      <alignment vertical="center" wrapText="1"/>
    </xf>
    <xf numFmtId="0" fontId="85" fillId="0" borderId="27" xfId="0" applyFont="1" applyFill="1" applyBorder="1" applyAlignment="1">
      <alignment horizontal="left" vertical="top" wrapText="1"/>
    </xf>
    <xf numFmtId="166" fontId="17" fillId="0" borderId="27" xfId="0" applyNumberFormat="1" applyFont="1" applyFill="1" applyBorder="1" applyAlignment="1">
      <alignment vertical="top" wrapText="1"/>
    </xf>
    <xf numFmtId="0" fontId="17" fillId="0" borderId="27" xfId="0" applyFont="1" applyFill="1" applyBorder="1" applyAlignment="1">
      <alignment horizontal="left" vertical="center" wrapText="1"/>
    </xf>
    <xf numFmtId="0" fontId="73" fillId="0" borderId="27" xfId="0" applyFont="1" applyFill="1" applyBorder="1" applyAlignment="1"/>
    <xf numFmtId="0" fontId="73" fillId="0" borderId="27" xfId="165" applyFont="1" applyFill="1" applyBorder="1" applyAlignment="1">
      <alignment horizontal="center" vertical="top"/>
    </xf>
    <xf numFmtId="0" fontId="73" fillId="0" borderId="27" xfId="165" applyFont="1" applyFill="1" applyBorder="1" applyAlignment="1">
      <alignment vertical="top"/>
    </xf>
    <xf numFmtId="0" fontId="73" fillId="0" borderId="0" xfId="0" applyFont="1" applyFill="1" applyAlignment="1"/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vertical="top" wrapText="1"/>
    </xf>
    <xf numFmtId="0" fontId="74" fillId="0" borderId="3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5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0" fontId="85" fillId="0" borderId="36" xfId="0" applyFont="1" applyFill="1" applyBorder="1" applyAlignment="1">
      <alignment horizontal="left" vertical="top" wrapText="1"/>
    </xf>
    <xf numFmtId="0" fontId="73" fillId="0" borderId="36" xfId="8" applyFont="1" applyFill="1" applyBorder="1" applyAlignment="1">
      <alignment horizontal="left" vertical="top" wrapText="1"/>
    </xf>
    <xf numFmtId="0" fontId="73" fillId="0" borderId="28" xfId="8" applyFont="1" applyFill="1" applyBorder="1" applyAlignment="1">
      <alignment horizontal="left" vertical="top" wrapText="1"/>
    </xf>
    <xf numFmtId="0" fontId="17" fillId="0" borderId="36" xfId="8" applyFont="1" applyFill="1" applyBorder="1" applyAlignment="1">
      <alignment horizontal="left" vertical="center" wrapText="1"/>
    </xf>
    <xf numFmtId="166" fontId="73" fillId="0" borderId="36" xfId="6" applyNumberFormat="1" applyFont="1" applyFill="1" applyBorder="1" applyAlignment="1">
      <alignment horizontal="right" vertical="center"/>
    </xf>
    <xf numFmtId="0" fontId="17" fillId="0" borderId="35" xfId="0" applyFont="1" applyFill="1" applyBorder="1" applyAlignment="1"/>
    <xf numFmtId="0" fontId="73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vertical="center" wrapText="1"/>
    </xf>
    <xf numFmtId="0" fontId="85" fillId="0" borderId="36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horizontal="left" vertical="center" wrapText="1"/>
    </xf>
    <xf numFmtId="0" fontId="73" fillId="0" borderId="35" xfId="0" applyFont="1" applyFill="1" applyBorder="1" applyAlignment="1">
      <alignment vertical="top" wrapText="1"/>
    </xf>
    <xf numFmtId="0" fontId="73" fillId="0" borderId="34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3" fillId="0" borderId="36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73" fillId="0" borderId="36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8" fontId="17" fillId="0" borderId="36" xfId="0" applyNumberFormat="1" applyFont="1" applyFill="1" applyBorder="1" applyAlignment="1">
      <alignment vertical="center"/>
    </xf>
    <xf numFmtId="166" fontId="17" fillId="0" borderId="27" xfId="6" applyNumberFormat="1" applyFont="1" applyFill="1" applyBorder="1" applyAlignment="1">
      <alignment vertical="center"/>
    </xf>
    <xf numFmtId="168" fontId="17" fillId="0" borderId="27" xfId="7" applyNumberFormat="1" applyFont="1" applyFill="1" applyBorder="1" applyAlignment="1">
      <alignment horizontal="right" vertical="center" wrapText="1"/>
    </xf>
    <xf numFmtId="168" fontId="73" fillId="0" borderId="27" xfId="7" applyNumberFormat="1" applyFont="1" applyFill="1" applyBorder="1" applyAlignment="1">
      <alignment horizontal="right" vertical="center" wrapText="1"/>
    </xf>
    <xf numFmtId="166" fontId="73" fillId="0" borderId="1" xfId="6" applyNumberFormat="1" applyFont="1" applyFill="1" applyBorder="1" applyAlignment="1">
      <alignment horizontal="right" vertical="top"/>
    </xf>
    <xf numFmtId="0" fontId="87" fillId="0" borderId="0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6" xfId="0" applyFont="1" applyFill="1" applyBorder="1" applyAlignment="1"/>
    <xf numFmtId="0" fontId="17" fillId="0" borderId="34" xfId="0" applyFont="1" applyFill="1" applyBorder="1" applyAlignment="1">
      <alignment vertical="top" wrapText="1"/>
    </xf>
    <xf numFmtId="0" fontId="74" fillId="2" borderId="0" xfId="0" applyFont="1" applyFill="1"/>
    <xf numFmtId="43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43" fontId="74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74" fillId="0" borderId="0" xfId="0" applyFont="1" applyAlignment="1">
      <alignment horizontal="right"/>
    </xf>
    <xf numFmtId="0" fontId="73" fillId="2" borderId="36" xfId="8" applyFont="1" applyFill="1" applyBorder="1" applyAlignment="1">
      <alignment horizontal="center" vertical="center" wrapText="1"/>
    </xf>
    <xf numFmtId="43" fontId="73" fillId="2" borderId="0" xfId="7" applyFont="1" applyFill="1" applyAlignment="1">
      <alignment horizontal="left" vertical="top" wrapText="1"/>
    </xf>
    <xf numFmtId="0" fontId="73" fillId="2" borderId="0" xfId="8" applyFont="1" applyFill="1">
      <alignment horizontal="left" vertical="top" wrapText="1"/>
    </xf>
    <xf numFmtId="166" fontId="17" fillId="2" borderId="36" xfId="6" applyNumberFormat="1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vertical="center"/>
    </xf>
    <xf numFmtId="166" fontId="17" fillId="2" borderId="34" xfId="0" applyNumberFormat="1" applyFont="1" applyFill="1" applyBorder="1" applyAlignment="1">
      <alignment horizontal="right" vertical="center" wrapText="1"/>
    </xf>
    <xf numFmtId="0" fontId="73" fillId="2" borderId="36" xfId="8" applyFont="1" applyFill="1" applyBorder="1">
      <alignment horizontal="left" vertical="top" wrapText="1"/>
    </xf>
    <xf numFmtId="4" fontId="17" fillId="2" borderId="34" xfId="8" applyNumberFormat="1" applyFont="1" applyFill="1" applyBorder="1" applyAlignment="1">
      <alignment horizontal="center" vertical="center" wrapText="1"/>
    </xf>
    <xf numFmtId="0" fontId="85" fillId="2" borderId="36" xfId="8" applyFont="1" applyFill="1" applyBorder="1">
      <alignment horizontal="left" vertical="top" wrapText="1"/>
    </xf>
    <xf numFmtId="0" fontId="85" fillId="2" borderId="36" xfId="0" applyFont="1" applyFill="1" applyBorder="1" applyAlignment="1">
      <alignment horizontal="center" vertical="center"/>
    </xf>
    <xf numFmtId="0" fontId="85" fillId="2" borderId="34" xfId="0" applyFont="1" applyFill="1" applyBorder="1" applyAlignment="1">
      <alignment horizontal="center" vertical="center"/>
    </xf>
    <xf numFmtId="0" fontId="86" fillId="2" borderId="36" xfId="0" applyFont="1" applyFill="1" applyBorder="1" applyAlignment="1">
      <alignment vertical="center" wrapText="1"/>
    </xf>
    <xf numFmtId="166" fontId="85" fillId="2" borderId="36" xfId="6" applyNumberFormat="1" applyFont="1" applyFill="1" applyBorder="1" applyAlignment="1">
      <alignment horizontal="right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36" xfId="8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right" vertical="top" wrapText="1"/>
    </xf>
    <xf numFmtId="166" fontId="73" fillId="0" borderId="27" xfId="6" applyNumberFormat="1" applyFont="1" applyFill="1" applyBorder="1" applyAlignment="1">
      <alignment horizontal="right" vertical="center"/>
    </xf>
    <xf numFmtId="0" fontId="17" fillId="0" borderId="33" xfId="0" applyFont="1" applyFill="1" applyBorder="1" applyAlignment="1">
      <alignment vertical="top" wrapText="1"/>
    </xf>
    <xf numFmtId="166" fontId="17" fillId="0" borderId="36" xfId="6" applyNumberFormat="1" applyFont="1" applyFill="1" applyBorder="1" applyAlignment="1">
      <alignment vertical="center"/>
    </xf>
    <xf numFmtId="0" fontId="73" fillId="0" borderId="36" xfId="0" applyFont="1" applyFill="1" applyBorder="1"/>
    <xf numFmtId="168" fontId="17" fillId="0" borderId="36" xfId="7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wrapText="1"/>
    </xf>
    <xf numFmtId="0" fontId="17" fillId="0" borderId="36" xfId="0" applyFont="1" applyFill="1" applyBorder="1" applyAlignment="1">
      <alignment wrapText="1"/>
    </xf>
    <xf numFmtId="0" fontId="17" fillId="0" borderId="36" xfId="0" applyFont="1" applyFill="1" applyBorder="1" applyAlignment="1">
      <alignment horizontal="center" wrapText="1"/>
    </xf>
    <xf numFmtId="168" fontId="85" fillId="0" borderId="36" xfId="7" applyNumberFormat="1" applyFont="1" applyFill="1" applyBorder="1" applyAlignment="1">
      <alignment horizontal="right" vertical="center" wrapText="1"/>
    </xf>
    <xf numFmtId="168" fontId="73" fillId="0" borderId="36" xfId="7" applyNumberFormat="1" applyFont="1" applyFill="1" applyBorder="1" applyAlignment="1">
      <alignment horizontal="right" vertical="center" wrapText="1"/>
    </xf>
    <xf numFmtId="166" fontId="73" fillId="0" borderId="36" xfId="6" applyNumberFormat="1" applyFont="1" applyFill="1" applyBorder="1" applyAlignment="1">
      <alignment horizontal="center" vertical="center"/>
    </xf>
    <xf numFmtId="0" fontId="73" fillId="0" borderId="35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center"/>
    </xf>
    <xf numFmtId="166" fontId="73" fillId="0" borderId="0" xfId="6" applyNumberFormat="1" applyFont="1" applyFill="1" applyBorder="1" applyAlignment="1">
      <alignment vertical="center"/>
    </xf>
    <xf numFmtId="0" fontId="85" fillId="0" borderId="33" xfId="0" applyFont="1" applyFill="1" applyBorder="1" applyAlignment="1">
      <alignment horizontal="left" vertical="center" wrapText="1"/>
    </xf>
    <xf numFmtId="1" fontId="92" fillId="0" borderId="36" xfId="0" applyNumberFormat="1" applyFont="1" applyFill="1" applyBorder="1" applyAlignment="1">
      <alignment horizontal="right" vertical="center" wrapText="1"/>
    </xf>
    <xf numFmtId="0" fontId="88" fillId="0" borderId="36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center" vertical="center"/>
    </xf>
    <xf numFmtId="0" fontId="73" fillId="0" borderId="27" xfId="0" applyFont="1" applyFill="1" applyBorder="1" applyAlignment="1">
      <alignment horizontal="left" vertical="top" wrapText="1"/>
    </xf>
    <xf numFmtId="0" fontId="91" fillId="0" borderId="36" xfId="0" applyFont="1" applyFill="1" applyBorder="1" applyAlignment="1">
      <alignment horizontal="left" vertical="top" wrapText="1"/>
    </xf>
    <xf numFmtId="168" fontId="17" fillId="0" borderId="34" xfId="0" applyNumberFormat="1" applyFont="1" applyFill="1" applyBorder="1" applyAlignment="1">
      <alignment horizontal="right" vertical="top" wrapText="1"/>
    </xf>
    <xf numFmtId="0" fontId="85" fillId="0" borderId="27" xfId="165" applyFont="1" applyFill="1" applyBorder="1" applyAlignment="1">
      <alignment horizontal="left" vertical="top" wrapText="1"/>
    </xf>
    <xf numFmtId="168" fontId="85" fillId="0" borderId="27" xfId="7" applyNumberFormat="1" applyFont="1" applyFill="1" applyBorder="1" applyAlignment="1">
      <alignment horizontal="right" vertical="center" wrapText="1"/>
    </xf>
    <xf numFmtId="0" fontId="85" fillId="0" borderId="0" xfId="0" applyFont="1" applyFill="1" applyAlignment="1">
      <alignment horizontal="left" vertical="top" wrapText="1"/>
    </xf>
    <xf numFmtId="168" fontId="73" fillId="0" borderId="0" xfId="0" applyNumberFormat="1" applyFont="1" applyFill="1"/>
    <xf numFmtId="0" fontId="17" fillId="0" borderId="36" xfId="0" applyFont="1" applyFill="1" applyBorder="1" applyAlignment="1"/>
    <xf numFmtId="0" fontId="14" fillId="0" borderId="36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/>
    <xf numFmtId="0" fontId="17" fillId="2" borderId="36" xfId="0" applyFont="1" applyFill="1" applyBorder="1" applyAlignment="1">
      <alignment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17" fillId="0" borderId="3" xfId="0" applyFont="1" applyFill="1" applyBorder="1" applyAlignment="1">
      <alignment horizontal="center" vertical="top" wrapText="1"/>
    </xf>
    <xf numFmtId="0" fontId="73" fillId="0" borderId="36" xfId="8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166" fontId="73" fillId="0" borderId="0" xfId="6" applyNumberFormat="1" applyFont="1" applyFill="1" applyBorder="1" applyAlignment="1">
      <alignment horizontal="right" vertical="top"/>
    </xf>
    <xf numFmtId="166" fontId="73" fillId="0" borderId="27" xfId="6" applyNumberFormat="1" applyFont="1" applyFill="1" applyBorder="1" applyAlignment="1">
      <alignment vertical="center"/>
    </xf>
    <xf numFmtId="0" fontId="93" fillId="0" borderId="36" xfId="0" applyFont="1" applyFill="1" applyBorder="1" applyAlignment="1">
      <alignment horizontal="left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73" fillId="0" borderId="27" xfId="0" applyFont="1" applyFill="1" applyBorder="1" applyAlignment="1">
      <alignment horizontal="center" vertical="center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74" fillId="0" borderId="0" xfId="253" applyFont="1" applyFill="1"/>
    <xf numFmtId="0" fontId="74" fillId="0" borderId="0" xfId="253" applyFont="1" applyFill="1" applyAlignment="1"/>
    <xf numFmtId="0" fontId="14" fillId="0" borderId="0" xfId="253" applyFont="1" applyFill="1" applyAlignment="1">
      <alignment wrapText="1"/>
    </xf>
    <xf numFmtId="0" fontId="74" fillId="0" borderId="0" xfId="253" applyFont="1" applyFill="1" applyBorder="1"/>
    <xf numFmtId="0" fontId="74" fillId="0" borderId="0" xfId="253" applyFont="1" applyFill="1" applyBorder="1" applyAlignment="1"/>
    <xf numFmtId="0" fontId="73" fillId="0" borderId="28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17" fillId="0" borderId="0" xfId="0" applyFont="1" applyFill="1" applyAlignment="1">
      <alignment horizont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35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34" xfId="8" applyFont="1" applyFill="1" applyBorder="1" applyAlignment="1">
      <alignment horizontal="center" vertical="top" wrapText="1"/>
    </xf>
    <xf numFmtId="0" fontId="17" fillId="0" borderId="36" xfId="8" applyFont="1" applyFill="1" applyBorder="1" applyAlignment="1">
      <alignment horizontal="center" vertical="top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 vertical="top" wrapText="1"/>
    </xf>
    <xf numFmtId="49" fontId="17" fillId="0" borderId="28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0" fillId="0" borderId="2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right"/>
    </xf>
    <xf numFmtId="0" fontId="17" fillId="0" borderId="28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left" wrapText="1"/>
    </xf>
    <xf numFmtId="0" fontId="73" fillId="0" borderId="36" xfId="8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3" fillId="0" borderId="36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left" vertical="top" wrapText="1"/>
    </xf>
    <xf numFmtId="0" fontId="74" fillId="0" borderId="33" xfId="0" applyFont="1" applyFill="1" applyBorder="1" applyAlignment="1">
      <alignment horizontal="center"/>
    </xf>
    <xf numFmtId="0" fontId="74" fillId="0" borderId="34" xfId="0" applyFont="1" applyFill="1" applyBorder="1" applyAlignment="1">
      <alignment horizontal="center"/>
    </xf>
    <xf numFmtId="0" fontId="87" fillId="0" borderId="0" xfId="0" applyFont="1" applyFill="1" applyBorder="1" applyAlignment="1">
      <alignment horizontal="right" vertical="top" wrapText="1"/>
    </xf>
    <xf numFmtId="0" fontId="73" fillId="0" borderId="35" xfId="0" applyFont="1" applyFill="1" applyBorder="1" applyAlignment="1">
      <alignment horizontal="left" vertical="top"/>
    </xf>
    <xf numFmtId="0" fontId="73" fillId="0" borderId="34" xfId="0" applyFont="1" applyFill="1" applyBorder="1" applyAlignment="1">
      <alignment horizontal="left" vertical="top"/>
    </xf>
    <xf numFmtId="0" fontId="74" fillId="0" borderId="0" xfId="0" applyFont="1" applyFill="1" applyAlignment="1">
      <alignment horizontal="right"/>
    </xf>
    <xf numFmtId="0" fontId="74" fillId="0" borderId="0" xfId="253" applyFont="1" applyFill="1" applyAlignment="1">
      <alignment horizontal="center"/>
    </xf>
    <xf numFmtId="0" fontId="74" fillId="0" borderId="0" xfId="253" applyFont="1" applyFill="1" applyAlignment="1">
      <alignment horizontal="right" wrapText="1"/>
    </xf>
    <xf numFmtId="0" fontId="14" fillId="0" borderId="0" xfId="253" applyFont="1" applyFill="1" applyAlignment="1">
      <alignment horizontal="center" wrapText="1"/>
    </xf>
    <xf numFmtId="0" fontId="74" fillId="0" borderId="7" xfId="253" applyFont="1" applyFill="1" applyBorder="1" applyAlignment="1">
      <alignment horizont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7" zoomScaleNormal="100" zoomScaleSheetLayoutView="86" workbookViewId="0">
      <selection activeCell="E37" sqref="E37"/>
    </sheetView>
  </sheetViews>
  <sheetFormatPr defaultColWidth="9.140625" defaultRowHeight="17.25" x14ac:dyDescent="0.3"/>
  <cols>
    <col min="1" max="1" width="11.7109375" style="17" customWidth="1"/>
    <col min="2" max="2" width="16.140625" style="17" customWidth="1"/>
    <col min="3" max="3" width="72.42578125" style="17" customWidth="1"/>
    <col min="4" max="4" width="15.5703125" style="17" customWidth="1"/>
    <col min="5" max="5" width="14.85546875" style="17" customWidth="1"/>
    <col min="6" max="6" width="12.42578125" style="17" customWidth="1"/>
    <col min="7" max="7" width="14" style="17" customWidth="1"/>
    <col min="8" max="8" width="16.42578125" style="17" customWidth="1"/>
    <col min="9" max="16384" width="9.140625" style="17"/>
  </cols>
  <sheetData>
    <row r="1" spans="1:6" ht="37.5" customHeight="1" x14ac:dyDescent="0.3">
      <c r="D1" s="30"/>
      <c r="E1" s="165" t="s">
        <v>43</v>
      </c>
      <c r="F1" s="165"/>
    </row>
    <row r="2" spans="1:6" ht="17.25" customHeight="1" x14ac:dyDescent="0.3">
      <c r="D2" s="165" t="s">
        <v>58</v>
      </c>
      <c r="E2" s="165"/>
      <c r="F2" s="165"/>
    </row>
    <row r="3" spans="1:6" ht="17.25" customHeight="1" x14ac:dyDescent="0.3">
      <c r="D3" s="165" t="s">
        <v>9</v>
      </c>
      <c r="E3" s="165"/>
      <c r="F3" s="165"/>
    </row>
    <row r="5" spans="1:6" ht="75.75" customHeight="1" x14ac:dyDescent="0.3">
      <c r="A5" s="170" t="s">
        <v>97</v>
      </c>
      <c r="B5" s="170"/>
      <c r="C5" s="170"/>
      <c r="D5" s="170"/>
      <c r="E5" s="170"/>
      <c r="F5" s="170"/>
    </row>
    <row r="6" spans="1:6" x14ac:dyDescent="0.3">
      <c r="D6" s="169" t="s">
        <v>25</v>
      </c>
      <c r="E6" s="169"/>
    </row>
    <row r="7" spans="1:6" s="2" customFormat="1" ht="113.25" customHeight="1" x14ac:dyDescent="0.25">
      <c r="A7" s="167" t="s">
        <v>14</v>
      </c>
      <c r="B7" s="168"/>
      <c r="C7" s="166" t="s">
        <v>15</v>
      </c>
      <c r="D7" s="167" t="s">
        <v>59</v>
      </c>
      <c r="E7" s="168"/>
    </row>
    <row r="8" spans="1:6" s="2" customFormat="1" ht="43.5" customHeight="1" x14ac:dyDescent="0.25">
      <c r="A8" s="64" t="s">
        <v>39</v>
      </c>
      <c r="B8" s="64" t="s">
        <v>19</v>
      </c>
      <c r="C8" s="164"/>
      <c r="D8" s="128" t="s">
        <v>16</v>
      </c>
      <c r="E8" s="128" t="s">
        <v>17</v>
      </c>
    </row>
    <row r="9" spans="1:6" s="22" customFormat="1" x14ac:dyDescent="0.25">
      <c r="A9" s="161"/>
      <c r="B9" s="162"/>
      <c r="C9" s="21" t="s">
        <v>24</v>
      </c>
      <c r="D9" s="59">
        <f>+D11+D38</f>
        <v>0</v>
      </c>
      <c r="E9" s="59">
        <f>+E11+E38</f>
        <v>0</v>
      </c>
    </row>
    <row r="10" spans="1:6" s="2" customFormat="1" ht="18" customHeight="1" x14ac:dyDescent="0.25">
      <c r="A10" s="161"/>
      <c r="B10" s="163"/>
      <c r="C10" s="19" t="s">
        <v>35</v>
      </c>
      <c r="D10" s="23"/>
      <c r="E10" s="23"/>
    </row>
    <row r="11" spans="1:6" s="2" customFormat="1" ht="36.75" customHeight="1" x14ac:dyDescent="0.25">
      <c r="A11" s="161"/>
      <c r="B11" s="164"/>
      <c r="C11" s="5" t="s">
        <v>42</v>
      </c>
      <c r="D11" s="59">
        <f>D12+D25</f>
        <v>0</v>
      </c>
      <c r="E11" s="59">
        <f>E12+E25</f>
        <v>479820</v>
      </c>
    </row>
    <row r="12" spans="1:6" s="2" customFormat="1" x14ac:dyDescent="0.25">
      <c r="A12" s="154">
        <v>1041</v>
      </c>
      <c r="B12" s="157"/>
      <c r="C12" s="24" t="s">
        <v>28</v>
      </c>
      <c r="D12" s="25">
        <f t="shared" ref="D12:E12" si="0">D19</f>
        <v>196548</v>
      </c>
      <c r="E12" s="25">
        <f t="shared" si="0"/>
        <v>676368</v>
      </c>
    </row>
    <row r="13" spans="1:6" s="2" customFormat="1" x14ac:dyDescent="0.25">
      <c r="A13" s="155"/>
      <c r="B13" s="158"/>
      <c r="C13" s="26" t="s">
        <v>62</v>
      </c>
      <c r="D13" s="59"/>
      <c r="E13" s="59"/>
    </row>
    <row r="14" spans="1:6" s="2" customFormat="1" x14ac:dyDescent="0.25">
      <c r="A14" s="155"/>
      <c r="B14" s="158"/>
      <c r="C14" s="3" t="s">
        <v>29</v>
      </c>
      <c r="D14" s="25"/>
      <c r="E14" s="25"/>
    </row>
    <row r="15" spans="1:6" s="2" customFormat="1" ht="51.75" x14ac:dyDescent="0.3">
      <c r="A15" s="155"/>
      <c r="B15" s="158"/>
      <c r="C15" s="4" t="s">
        <v>63</v>
      </c>
      <c r="D15" s="27"/>
      <c r="E15" s="27"/>
    </row>
    <row r="16" spans="1:6" s="2" customFormat="1" x14ac:dyDescent="0.3">
      <c r="A16" s="155"/>
      <c r="B16" s="158"/>
      <c r="C16" s="3" t="s">
        <v>30</v>
      </c>
      <c r="D16" s="27"/>
      <c r="E16" s="27"/>
    </row>
    <row r="17" spans="1:5" s="2" customFormat="1" ht="34.5" x14ac:dyDescent="0.3">
      <c r="A17" s="155"/>
      <c r="B17" s="158"/>
      <c r="C17" s="4" t="s">
        <v>64</v>
      </c>
      <c r="D17" s="27"/>
      <c r="E17" s="27"/>
    </row>
    <row r="18" spans="1:5" s="2" customFormat="1" ht="15.75" customHeight="1" x14ac:dyDescent="0.3">
      <c r="A18" s="155"/>
      <c r="B18" s="66"/>
      <c r="C18" s="28" t="s">
        <v>38</v>
      </c>
      <c r="D18" s="29"/>
      <c r="E18" s="29"/>
    </row>
    <row r="19" spans="1:5" s="2" customFormat="1" ht="21" customHeight="1" x14ac:dyDescent="0.25">
      <c r="A19" s="155"/>
      <c r="B19" s="159">
        <v>11042</v>
      </c>
      <c r="C19" s="3" t="s">
        <v>31</v>
      </c>
      <c r="D19" s="58">
        <v>196548</v>
      </c>
      <c r="E19" s="58">
        <v>676368</v>
      </c>
    </row>
    <row r="20" spans="1:5" s="2" customFormat="1" ht="34.5" x14ac:dyDescent="0.25">
      <c r="A20" s="155"/>
      <c r="B20" s="160"/>
      <c r="C20" s="127" t="s">
        <v>100</v>
      </c>
      <c r="D20" s="58"/>
      <c r="E20" s="58"/>
    </row>
    <row r="21" spans="1:5" s="2" customFormat="1" x14ac:dyDescent="0.3">
      <c r="A21" s="155"/>
      <c r="B21" s="160"/>
      <c r="C21" s="3" t="s">
        <v>32</v>
      </c>
      <c r="D21" s="27"/>
      <c r="E21" s="27"/>
    </row>
    <row r="22" spans="1:5" s="2" customFormat="1" ht="34.5" x14ac:dyDescent="0.3">
      <c r="A22" s="155"/>
      <c r="B22" s="160"/>
      <c r="C22" s="127" t="s">
        <v>101</v>
      </c>
      <c r="D22" s="27"/>
      <c r="E22" s="27"/>
    </row>
    <row r="23" spans="1:5" s="2" customFormat="1" x14ac:dyDescent="0.3">
      <c r="A23" s="155"/>
      <c r="B23" s="160"/>
      <c r="C23" s="3" t="s">
        <v>33</v>
      </c>
      <c r="D23" s="27"/>
      <c r="E23" s="27"/>
    </row>
    <row r="24" spans="1:5" s="2" customFormat="1" x14ac:dyDescent="0.3">
      <c r="A24" s="155"/>
      <c r="B24" s="160"/>
      <c r="C24" s="112" t="s">
        <v>34</v>
      </c>
      <c r="D24" s="27"/>
      <c r="E24" s="27"/>
    </row>
    <row r="25" spans="1:5" s="2" customFormat="1" x14ac:dyDescent="0.25">
      <c r="A25" s="154">
        <v>1148</v>
      </c>
      <c r="B25" s="157"/>
      <c r="C25" s="138" t="s">
        <v>28</v>
      </c>
      <c r="D25" s="25">
        <f t="shared" ref="D25:E25" si="1">D32</f>
        <v>-196548</v>
      </c>
      <c r="E25" s="25">
        <f t="shared" si="1"/>
        <v>-196548</v>
      </c>
    </row>
    <row r="26" spans="1:5" s="2" customFormat="1" x14ac:dyDescent="0.25">
      <c r="A26" s="155"/>
      <c r="B26" s="158"/>
      <c r="C26" s="112" t="s">
        <v>109</v>
      </c>
      <c r="D26" s="59"/>
      <c r="E26" s="59"/>
    </row>
    <row r="27" spans="1:5" s="2" customFormat="1" x14ac:dyDescent="0.25">
      <c r="A27" s="155"/>
      <c r="B27" s="158"/>
      <c r="C27" s="138" t="s">
        <v>29</v>
      </c>
      <c r="D27" s="25"/>
      <c r="E27" s="25"/>
    </row>
    <row r="28" spans="1:5" s="2" customFormat="1" ht="69" x14ac:dyDescent="0.3">
      <c r="A28" s="155"/>
      <c r="B28" s="158"/>
      <c r="C28" s="112" t="s">
        <v>110</v>
      </c>
      <c r="D28" s="27"/>
      <c r="E28" s="27"/>
    </row>
    <row r="29" spans="1:5" s="2" customFormat="1" x14ac:dyDescent="0.3">
      <c r="A29" s="155"/>
      <c r="B29" s="158"/>
      <c r="C29" s="138" t="s">
        <v>30</v>
      </c>
      <c r="D29" s="27"/>
      <c r="E29" s="27"/>
    </row>
    <row r="30" spans="1:5" s="2" customFormat="1" ht="51.75" x14ac:dyDescent="0.3">
      <c r="A30" s="155"/>
      <c r="B30" s="158"/>
      <c r="C30" s="112" t="s">
        <v>111</v>
      </c>
      <c r="D30" s="27"/>
      <c r="E30" s="27"/>
    </row>
    <row r="31" spans="1:5" s="2" customFormat="1" ht="15.75" customHeight="1" x14ac:dyDescent="0.3">
      <c r="A31" s="155"/>
      <c r="B31" s="66"/>
      <c r="C31" s="28" t="s">
        <v>38</v>
      </c>
      <c r="D31" s="29"/>
      <c r="E31" s="29"/>
    </row>
    <row r="32" spans="1:5" s="2" customFormat="1" ht="21" customHeight="1" x14ac:dyDescent="0.25">
      <c r="A32" s="155"/>
      <c r="B32" s="159">
        <v>11016</v>
      </c>
      <c r="C32" s="138" t="s">
        <v>31</v>
      </c>
      <c r="D32" s="58">
        <v>-196548</v>
      </c>
      <c r="E32" s="58">
        <v>-196548</v>
      </c>
    </row>
    <row r="33" spans="1:7" s="2" customFormat="1" ht="51.75" x14ac:dyDescent="0.25">
      <c r="A33" s="155"/>
      <c r="B33" s="160"/>
      <c r="C33" s="112" t="s">
        <v>112</v>
      </c>
      <c r="D33" s="58"/>
      <c r="E33" s="58"/>
    </row>
    <row r="34" spans="1:7" s="2" customFormat="1" x14ac:dyDescent="0.3">
      <c r="A34" s="155"/>
      <c r="B34" s="160"/>
      <c r="C34" s="138" t="s">
        <v>32</v>
      </c>
      <c r="D34" s="27"/>
      <c r="E34" s="27"/>
    </row>
    <row r="35" spans="1:7" s="2" customFormat="1" ht="86.25" x14ac:dyDescent="0.3">
      <c r="A35" s="155"/>
      <c r="B35" s="160"/>
      <c r="C35" s="112" t="s">
        <v>113</v>
      </c>
      <c r="D35" s="27"/>
      <c r="E35" s="27"/>
    </row>
    <row r="36" spans="1:7" s="2" customFormat="1" x14ac:dyDescent="0.3">
      <c r="A36" s="155"/>
      <c r="B36" s="160"/>
      <c r="C36" s="138" t="s">
        <v>33</v>
      </c>
      <c r="D36" s="27"/>
      <c r="E36" s="27"/>
    </row>
    <row r="37" spans="1:7" s="2" customFormat="1" x14ac:dyDescent="0.3">
      <c r="A37" s="155"/>
      <c r="B37" s="160"/>
      <c r="C37" s="112" t="s">
        <v>34</v>
      </c>
      <c r="D37" s="27"/>
      <c r="E37" s="27"/>
    </row>
    <row r="38" spans="1:7" s="2" customFormat="1" x14ac:dyDescent="0.25">
      <c r="A38" s="36"/>
      <c r="B38" s="97"/>
      <c r="C38" s="37" t="s">
        <v>74</v>
      </c>
      <c r="D38" s="98">
        <f t="shared" ref="D38:E38" si="2">+D39</f>
        <v>0</v>
      </c>
      <c r="E38" s="98">
        <f t="shared" si="2"/>
        <v>-479820</v>
      </c>
    </row>
    <row r="39" spans="1:7" x14ac:dyDescent="0.3">
      <c r="A39" s="154">
        <v>1139</v>
      </c>
      <c r="B39" s="151"/>
      <c r="C39" s="38" t="s">
        <v>28</v>
      </c>
      <c r="D39" s="98">
        <f>+D45+D51</f>
        <v>0</v>
      </c>
      <c r="E39" s="98">
        <f>+E45+E51</f>
        <v>-479820</v>
      </c>
    </row>
    <row r="40" spans="1:7" ht="19.350000000000001" customHeight="1" x14ac:dyDescent="0.3">
      <c r="A40" s="155"/>
      <c r="B40" s="152"/>
      <c r="C40" s="127" t="s">
        <v>75</v>
      </c>
      <c r="D40" s="99"/>
      <c r="E40" s="99"/>
    </row>
    <row r="41" spans="1:7" x14ac:dyDescent="0.3">
      <c r="A41" s="155"/>
      <c r="B41" s="152"/>
      <c r="C41" s="39" t="s">
        <v>29</v>
      </c>
      <c r="D41" s="99"/>
      <c r="E41" s="99"/>
    </row>
    <row r="42" spans="1:7" ht="51.75" x14ac:dyDescent="0.3">
      <c r="A42" s="155"/>
      <c r="B42" s="152"/>
      <c r="C42" s="40" t="s">
        <v>76</v>
      </c>
      <c r="D42" s="99"/>
      <c r="E42" s="99"/>
    </row>
    <row r="43" spans="1:7" x14ac:dyDescent="0.3">
      <c r="A43" s="155"/>
      <c r="B43" s="152"/>
      <c r="C43" s="39" t="s">
        <v>30</v>
      </c>
      <c r="D43" s="99"/>
      <c r="E43" s="99"/>
    </row>
    <row r="44" spans="1:7" ht="34.5" x14ac:dyDescent="0.3">
      <c r="A44" s="155"/>
      <c r="B44" s="153"/>
      <c r="C44" s="41" t="s">
        <v>77</v>
      </c>
      <c r="D44" s="99"/>
      <c r="E44" s="99"/>
    </row>
    <row r="45" spans="1:7" ht="18" customHeight="1" x14ac:dyDescent="0.3">
      <c r="A45" s="155"/>
      <c r="B45" s="151" t="s">
        <v>78</v>
      </c>
      <c r="C45" s="39" t="s">
        <v>31</v>
      </c>
      <c r="D45" s="58">
        <v>-196548</v>
      </c>
      <c r="E45" s="58">
        <v>-676368</v>
      </c>
      <c r="G45" s="120"/>
    </row>
    <row r="46" spans="1:7" ht="19.350000000000001" customHeight="1" x14ac:dyDescent="0.3">
      <c r="A46" s="155"/>
      <c r="B46" s="152"/>
      <c r="C46" s="42" t="s">
        <v>75</v>
      </c>
      <c r="D46" s="99"/>
      <c r="E46" s="99"/>
    </row>
    <row r="47" spans="1:7" x14ac:dyDescent="0.3">
      <c r="A47" s="155"/>
      <c r="B47" s="152"/>
      <c r="C47" s="39" t="s">
        <v>32</v>
      </c>
      <c r="D47" s="99"/>
      <c r="E47" s="99"/>
    </row>
    <row r="48" spans="1:7" ht="69" x14ac:dyDescent="0.3">
      <c r="A48" s="155"/>
      <c r="B48" s="152"/>
      <c r="C48" s="40" t="s">
        <v>79</v>
      </c>
      <c r="D48" s="99"/>
      <c r="E48" s="99"/>
    </row>
    <row r="49" spans="1:7" x14ac:dyDescent="0.3">
      <c r="A49" s="155"/>
      <c r="B49" s="152"/>
      <c r="C49" s="39" t="s">
        <v>33</v>
      </c>
      <c r="D49" s="99"/>
      <c r="E49" s="99"/>
    </row>
    <row r="50" spans="1:7" x14ac:dyDescent="0.3">
      <c r="A50" s="155"/>
      <c r="B50" s="153"/>
      <c r="C50" s="40" t="s">
        <v>34</v>
      </c>
      <c r="D50" s="99"/>
      <c r="E50" s="99"/>
    </row>
    <row r="51" spans="1:7" ht="18" customHeight="1" x14ac:dyDescent="0.3">
      <c r="A51" s="155"/>
      <c r="B51" s="151" t="s">
        <v>78</v>
      </c>
      <c r="C51" s="39" t="s">
        <v>31</v>
      </c>
      <c r="D51" s="58">
        <v>196548</v>
      </c>
      <c r="E51" s="58">
        <v>196548</v>
      </c>
      <c r="G51" s="120"/>
    </row>
    <row r="52" spans="1:7" ht="19.350000000000001" customHeight="1" x14ac:dyDescent="0.3">
      <c r="A52" s="155"/>
      <c r="B52" s="152"/>
      <c r="C52" s="42" t="s">
        <v>75</v>
      </c>
      <c r="D52" s="99"/>
      <c r="E52" s="99"/>
    </row>
    <row r="53" spans="1:7" x14ac:dyDescent="0.3">
      <c r="A53" s="155"/>
      <c r="B53" s="152"/>
      <c r="C53" s="39" t="s">
        <v>32</v>
      </c>
      <c r="D53" s="99"/>
      <c r="E53" s="99"/>
    </row>
    <row r="54" spans="1:7" ht="69" x14ac:dyDescent="0.3">
      <c r="A54" s="155"/>
      <c r="B54" s="152"/>
      <c r="C54" s="40" t="s">
        <v>79</v>
      </c>
      <c r="D54" s="99"/>
      <c r="E54" s="99"/>
    </row>
    <row r="55" spans="1:7" x14ac:dyDescent="0.3">
      <c r="A55" s="155"/>
      <c r="B55" s="152"/>
      <c r="C55" s="39" t="s">
        <v>33</v>
      </c>
      <c r="D55" s="99"/>
      <c r="E55" s="99"/>
    </row>
    <row r="56" spans="1:7" x14ac:dyDescent="0.3">
      <c r="A56" s="156"/>
      <c r="B56" s="153"/>
      <c r="C56" s="40" t="s">
        <v>34</v>
      </c>
      <c r="D56" s="99"/>
      <c r="E56" s="99"/>
    </row>
  </sheetData>
  <mergeCells count="20">
    <mergeCell ref="D3:F3"/>
    <mergeCell ref="E1:F1"/>
    <mergeCell ref="D2:F2"/>
    <mergeCell ref="C7:C8"/>
    <mergeCell ref="A7:B7"/>
    <mergeCell ref="D6:E6"/>
    <mergeCell ref="A5:F5"/>
    <mergeCell ref="D7:E7"/>
    <mergeCell ref="A9:A11"/>
    <mergeCell ref="B9:B11"/>
    <mergeCell ref="A12:A24"/>
    <mergeCell ref="B12:B17"/>
    <mergeCell ref="B19:B24"/>
    <mergeCell ref="B51:B56"/>
    <mergeCell ref="A39:A56"/>
    <mergeCell ref="A25:A37"/>
    <mergeCell ref="B25:B30"/>
    <mergeCell ref="B32:B37"/>
    <mergeCell ref="B39:B44"/>
    <mergeCell ref="B45:B50"/>
  </mergeCells>
  <pageMargins left="0" right="0" top="0" bottom="0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8"/>
  <sheetViews>
    <sheetView topLeftCell="A46" zoomScaleNormal="100" zoomScaleSheetLayoutView="100" workbookViewId="0">
      <selection activeCell="H78" sqref="H78"/>
    </sheetView>
  </sheetViews>
  <sheetFormatPr defaultColWidth="9.140625" defaultRowHeight="17.25" x14ac:dyDescent="0.3"/>
  <cols>
    <col min="1" max="1" width="9.7109375" style="17" customWidth="1"/>
    <col min="2" max="3" width="8.140625" style="17" customWidth="1"/>
    <col min="4" max="4" width="11.5703125" style="17" customWidth="1"/>
    <col min="5" max="5" width="15.42578125" style="17" customWidth="1"/>
    <col min="6" max="6" width="62.140625" style="17" customWidth="1"/>
    <col min="7" max="7" width="15" style="129" customWidth="1"/>
    <col min="8" max="8" width="15.5703125" style="17" customWidth="1"/>
    <col min="9" max="16384" width="9.140625" style="17"/>
  </cols>
  <sheetData>
    <row r="1" spans="1:9" ht="37.5" customHeight="1" x14ac:dyDescent="0.3">
      <c r="G1" s="30"/>
      <c r="H1" s="30" t="s">
        <v>44</v>
      </c>
    </row>
    <row r="2" spans="1:9" ht="17.25" customHeight="1" x14ac:dyDescent="0.3">
      <c r="G2" s="30" t="s">
        <v>58</v>
      </c>
      <c r="H2" s="30"/>
    </row>
    <row r="3" spans="1:9" ht="17.25" customHeight="1" x14ac:dyDescent="0.3">
      <c r="G3" s="30" t="s">
        <v>9</v>
      </c>
      <c r="H3" s="30"/>
    </row>
    <row r="4" spans="1:9" ht="13.5" customHeight="1" x14ac:dyDescent="0.3"/>
    <row r="5" spans="1:9" ht="52.5" customHeight="1" x14ac:dyDescent="0.3">
      <c r="A5" s="171" t="s">
        <v>98</v>
      </c>
      <c r="B5" s="171"/>
      <c r="C5" s="171"/>
      <c r="D5" s="171"/>
      <c r="E5" s="171"/>
      <c r="F5" s="171"/>
      <c r="G5" s="171"/>
      <c r="H5" s="171"/>
      <c r="I5" s="171"/>
    </row>
    <row r="8" spans="1:9" x14ac:dyDescent="0.3">
      <c r="G8" s="185"/>
      <c r="H8" s="185"/>
    </row>
    <row r="9" spans="1:9" s="2" customFormat="1" ht="117" customHeight="1" x14ac:dyDescent="0.25">
      <c r="A9" s="184" t="s">
        <v>26</v>
      </c>
      <c r="B9" s="184"/>
      <c r="C9" s="184"/>
      <c r="D9" s="184" t="s">
        <v>14</v>
      </c>
      <c r="E9" s="184"/>
      <c r="F9" s="184" t="s">
        <v>20</v>
      </c>
      <c r="G9" s="167" t="s">
        <v>48</v>
      </c>
      <c r="H9" s="168"/>
    </row>
    <row r="10" spans="1:9" s="2" customFormat="1" ht="50.25" customHeight="1" x14ac:dyDescent="0.25">
      <c r="A10" s="133" t="s">
        <v>49</v>
      </c>
      <c r="B10" s="133" t="s">
        <v>50</v>
      </c>
      <c r="C10" s="133" t="s">
        <v>27</v>
      </c>
      <c r="D10" s="133" t="s">
        <v>18</v>
      </c>
      <c r="E10" s="133" t="s">
        <v>40</v>
      </c>
      <c r="F10" s="184"/>
      <c r="G10" s="133" t="s">
        <v>16</v>
      </c>
      <c r="H10" s="133" t="s">
        <v>17</v>
      </c>
    </row>
    <row r="11" spans="1:9" s="2" customFormat="1" x14ac:dyDescent="0.25">
      <c r="A11" s="176"/>
      <c r="B11" s="151"/>
      <c r="C11" s="151"/>
      <c r="D11" s="162"/>
      <c r="E11" s="162"/>
      <c r="F11" s="5" t="s">
        <v>24</v>
      </c>
      <c r="G11" s="59">
        <f>G13</f>
        <v>0</v>
      </c>
      <c r="H11" s="59">
        <f>H13</f>
        <v>479820</v>
      </c>
    </row>
    <row r="12" spans="1:9" s="2" customFormat="1" x14ac:dyDescent="0.25">
      <c r="A12" s="177"/>
      <c r="B12" s="152"/>
      <c r="C12" s="152"/>
      <c r="D12" s="163"/>
      <c r="E12" s="163"/>
      <c r="F12" s="114" t="s">
        <v>35</v>
      </c>
      <c r="G12" s="60"/>
      <c r="H12" s="60"/>
    </row>
    <row r="13" spans="1:9" s="2" customFormat="1" ht="34.5" x14ac:dyDescent="0.25">
      <c r="A13" s="178"/>
      <c r="B13" s="153"/>
      <c r="C13" s="153"/>
      <c r="D13" s="164"/>
      <c r="E13" s="164"/>
      <c r="F13" s="5" t="s">
        <v>42</v>
      </c>
      <c r="G13" s="60">
        <f>G14+G33</f>
        <v>0</v>
      </c>
      <c r="H13" s="60">
        <f>H14+H33</f>
        <v>479820</v>
      </c>
    </row>
    <row r="14" spans="1:9" s="2" customFormat="1" x14ac:dyDescent="0.25">
      <c r="A14" s="179" t="s">
        <v>46</v>
      </c>
      <c r="B14" s="151"/>
      <c r="C14" s="151"/>
      <c r="D14" s="182"/>
      <c r="E14" s="182"/>
      <c r="F14" s="127" t="s">
        <v>51</v>
      </c>
      <c r="G14" s="60">
        <f t="shared" ref="G14:H14" si="0">G16</f>
        <v>196548</v>
      </c>
      <c r="H14" s="60">
        <f t="shared" si="0"/>
        <v>676368</v>
      </c>
    </row>
    <row r="15" spans="1:9" s="2" customFormat="1" x14ac:dyDescent="0.25">
      <c r="A15" s="180"/>
      <c r="B15" s="153"/>
      <c r="C15" s="152"/>
      <c r="D15" s="183"/>
      <c r="E15" s="183"/>
      <c r="F15" s="53" t="s">
        <v>21</v>
      </c>
      <c r="G15" s="95"/>
      <c r="H15" s="95"/>
    </row>
    <row r="16" spans="1:9" s="2" customFormat="1" x14ac:dyDescent="0.25">
      <c r="A16" s="180"/>
      <c r="B16" s="179" t="s">
        <v>65</v>
      </c>
      <c r="C16" s="152"/>
      <c r="D16" s="183"/>
      <c r="E16" s="183"/>
      <c r="F16" s="115" t="s">
        <v>52</v>
      </c>
      <c r="G16" s="60">
        <f t="shared" ref="G16:H16" si="1">G18</f>
        <v>196548</v>
      </c>
      <c r="H16" s="60">
        <f t="shared" si="1"/>
        <v>676368</v>
      </c>
    </row>
    <row r="17" spans="1:14" s="2" customFormat="1" x14ac:dyDescent="0.25">
      <c r="A17" s="180"/>
      <c r="B17" s="180"/>
      <c r="C17" s="153"/>
      <c r="D17" s="183"/>
      <c r="E17" s="183"/>
      <c r="F17" s="53" t="s">
        <v>21</v>
      </c>
      <c r="G17" s="95"/>
      <c r="H17" s="95"/>
    </row>
    <row r="18" spans="1:14" s="2" customFormat="1" x14ac:dyDescent="0.25">
      <c r="A18" s="180"/>
      <c r="B18" s="180"/>
      <c r="C18" s="179" t="s">
        <v>65</v>
      </c>
      <c r="D18" s="183"/>
      <c r="E18" s="183"/>
      <c r="F18" s="115" t="s">
        <v>52</v>
      </c>
      <c r="G18" s="60">
        <f t="shared" ref="G18:H18" si="2">G20</f>
        <v>196548</v>
      </c>
      <c r="H18" s="60">
        <f t="shared" si="2"/>
        <v>676368</v>
      </c>
    </row>
    <row r="19" spans="1:14" s="2" customFormat="1" x14ac:dyDescent="0.25">
      <c r="A19" s="180"/>
      <c r="B19" s="180"/>
      <c r="C19" s="180"/>
      <c r="D19" s="183"/>
      <c r="E19" s="183"/>
      <c r="F19" s="53" t="s">
        <v>21</v>
      </c>
      <c r="G19" s="95"/>
      <c r="H19" s="95"/>
    </row>
    <row r="20" spans="1:14" s="2" customFormat="1" ht="36.75" customHeight="1" x14ac:dyDescent="0.25">
      <c r="A20" s="180"/>
      <c r="B20" s="180"/>
      <c r="C20" s="180"/>
      <c r="D20" s="183"/>
      <c r="E20" s="183"/>
      <c r="F20" s="48" t="s">
        <v>36</v>
      </c>
      <c r="G20" s="60">
        <f t="shared" ref="G20:H20" si="3">G22</f>
        <v>196548</v>
      </c>
      <c r="H20" s="60">
        <f t="shared" si="3"/>
        <v>676368</v>
      </c>
    </row>
    <row r="21" spans="1:14" s="2" customFormat="1" x14ac:dyDescent="0.25">
      <c r="A21" s="180"/>
      <c r="B21" s="180"/>
      <c r="C21" s="180"/>
      <c r="D21" s="189"/>
      <c r="E21" s="189"/>
      <c r="F21" s="53" t="s">
        <v>21</v>
      </c>
      <c r="G21" s="100"/>
      <c r="H21" s="100"/>
    </row>
    <row r="22" spans="1:14" s="2" customFormat="1" ht="21" customHeight="1" x14ac:dyDescent="0.25">
      <c r="A22" s="180"/>
      <c r="B22" s="180"/>
      <c r="C22" s="180"/>
      <c r="D22" s="154">
        <v>1041</v>
      </c>
      <c r="E22" s="172" t="s">
        <v>66</v>
      </c>
      <c r="F22" s="173"/>
      <c r="G22" s="116">
        <f t="shared" ref="G22:H22" si="4">+G24</f>
        <v>196548</v>
      </c>
      <c r="H22" s="116">
        <f t="shared" si="4"/>
        <v>676368</v>
      </c>
      <c r="I22" s="1"/>
      <c r="J22" s="1"/>
      <c r="K22" s="1"/>
      <c r="L22" s="1"/>
      <c r="M22" s="1"/>
      <c r="N22" s="1"/>
    </row>
    <row r="23" spans="1:14" s="2" customFormat="1" ht="18.75" customHeight="1" x14ac:dyDescent="0.25">
      <c r="A23" s="180"/>
      <c r="B23" s="180"/>
      <c r="C23" s="180"/>
      <c r="D23" s="155"/>
      <c r="E23" s="126"/>
      <c r="F23" s="114" t="s">
        <v>21</v>
      </c>
      <c r="G23" s="61"/>
      <c r="H23" s="61"/>
      <c r="I23" s="1"/>
      <c r="J23" s="1"/>
      <c r="K23" s="1"/>
      <c r="L23" s="1"/>
      <c r="M23" s="1"/>
      <c r="N23" s="1"/>
    </row>
    <row r="24" spans="1:14" s="2" customFormat="1" ht="47.25" customHeight="1" x14ac:dyDescent="0.25">
      <c r="A24" s="180"/>
      <c r="B24" s="180"/>
      <c r="C24" s="180"/>
      <c r="D24" s="155"/>
      <c r="E24" s="126">
        <v>11042</v>
      </c>
      <c r="F24" s="127" t="s">
        <v>100</v>
      </c>
      <c r="G24" s="60">
        <f t="shared" ref="G24:H24" si="5">G26</f>
        <v>196548</v>
      </c>
      <c r="H24" s="60">
        <f t="shared" si="5"/>
        <v>676368</v>
      </c>
      <c r="I24" s="1"/>
      <c r="J24" s="1"/>
      <c r="K24" s="1"/>
      <c r="L24" s="1"/>
      <c r="M24" s="1"/>
      <c r="N24" s="1"/>
    </row>
    <row r="25" spans="1:14" s="2" customFormat="1" ht="22.5" customHeight="1" x14ac:dyDescent="0.25">
      <c r="A25" s="180"/>
      <c r="B25" s="180"/>
      <c r="C25" s="180"/>
      <c r="D25" s="155"/>
      <c r="E25" s="151"/>
      <c r="F25" s="114" t="s">
        <v>41</v>
      </c>
      <c r="G25" s="61"/>
      <c r="H25" s="61"/>
    </row>
    <row r="26" spans="1:14" s="119" customFormat="1" ht="37.5" customHeight="1" x14ac:dyDescent="0.25">
      <c r="A26" s="180"/>
      <c r="B26" s="180"/>
      <c r="C26" s="180"/>
      <c r="D26" s="155"/>
      <c r="E26" s="152"/>
      <c r="F26" s="117" t="s">
        <v>36</v>
      </c>
      <c r="G26" s="118">
        <f t="shared" ref="G26:H26" si="6">G28</f>
        <v>196548</v>
      </c>
      <c r="H26" s="118">
        <f t="shared" si="6"/>
        <v>676368</v>
      </c>
    </row>
    <row r="27" spans="1:14" s="2" customFormat="1" ht="38.25" customHeight="1" x14ac:dyDescent="0.25">
      <c r="A27" s="180"/>
      <c r="B27" s="180"/>
      <c r="C27" s="180"/>
      <c r="D27" s="155"/>
      <c r="E27" s="152"/>
      <c r="F27" s="114" t="s">
        <v>37</v>
      </c>
      <c r="G27" s="61"/>
      <c r="H27" s="61"/>
    </row>
    <row r="28" spans="1:14" s="2" customFormat="1" ht="16.899999999999999" customHeight="1" x14ac:dyDescent="0.25">
      <c r="A28" s="180"/>
      <c r="B28" s="180"/>
      <c r="C28" s="180"/>
      <c r="D28" s="155"/>
      <c r="E28" s="152"/>
      <c r="F28" s="114" t="s">
        <v>22</v>
      </c>
      <c r="G28" s="61">
        <f t="shared" ref="G28:H28" si="7">G29</f>
        <v>196548</v>
      </c>
      <c r="H28" s="61">
        <f t="shared" si="7"/>
        <v>676368</v>
      </c>
    </row>
    <row r="29" spans="1:14" s="2" customFormat="1" ht="16.899999999999999" customHeight="1" x14ac:dyDescent="0.25">
      <c r="A29" s="180"/>
      <c r="B29" s="180"/>
      <c r="C29" s="180"/>
      <c r="D29" s="155"/>
      <c r="E29" s="152"/>
      <c r="F29" s="114" t="s">
        <v>23</v>
      </c>
      <c r="G29" s="61">
        <f t="shared" ref="G29:H29" si="8">+G30</f>
        <v>196548</v>
      </c>
      <c r="H29" s="61">
        <f t="shared" si="8"/>
        <v>676368</v>
      </c>
    </row>
    <row r="30" spans="1:14" s="2" customFormat="1" ht="16.899999999999999" customHeight="1" x14ac:dyDescent="0.25">
      <c r="A30" s="180"/>
      <c r="B30" s="180"/>
      <c r="C30" s="180"/>
      <c r="D30" s="155"/>
      <c r="E30" s="152"/>
      <c r="F30" s="53" t="s">
        <v>69</v>
      </c>
      <c r="G30" s="105">
        <f t="shared" ref="G30:H30" si="9">G31</f>
        <v>196548</v>
      </c>
      <c r="H30" s="105">
        <f t="shared" si="9"/>
        <v>676368</v>
      </c>
    </row>
    <row r="31" spans="1:14" s="2" customFormat="1" ht="34.5" x14ac:dyDescent="0.25">
      <c r="A31" s="180"/>
      <c r="B31" s="180"/>
      <c r="C31" s="180"/>
      <c r="D31" s="155"/>
      <c r="E31" s="152"/>
      <c r="F31" s="53" t="s">
        <v>70</v>
      </c>
      <c r="G31" s="43">
        <f t="shared" ref="G31:H31" si="10">G32</f>
        <v>196548</v>
      </c>
      <c r="H31" s="43">
        <f t="shared" si="10"/>
        <v>676368</v>
      </c>
    </row>
    <row r="32" spans="1:14" s="2" customFormat="1" x14ac:dyDescent="0.25">
      <c r="A32" s="181"/>
      <c r="B32" s="181"/>
      <c r="C32" s="181"/>
      <c r="D32" s="156"/>
      <c r="E32" s="153"/>
      <c r="F32" s="53" t="s">
        <v>71</v>
      </c>
      <c r="G32" s="96">
        <f>'Havelvats 1'!D19</f>
        <v>196548</v>
      </c>
      <c r="H32" s="96">
        <f>'Havelvats 1'!E19</f>
        <v>676368</v>
      </c>
    </row>
    <row r="33" spans="1:14" s="2" customFormat="1" x14ac:dyDescent="0.25">
      <c r="A33" s="179" t="s">
        <v>114</v>
      </c>
      <c r="B33" s="151"/>
      <c r="C33" s="151"/>
      <c r="D33" s="182"/>
      <c r="E33" s="182"/>
      <c r="F33" s="115" t="s">
        <v>115</v>
      </c>
      <c r="G33" s="60">
        <f>+G35</f>
        <v>-196548</v>
      </c>
      <c r="H33" s="60">
        <f>+H35</f>
        <v>-196548</v>
      </c>
    </row>
    <row r="34" spans="1:14" s="2" customFormat="1" x14ac:dyDescent="0.25">
      <c r="A34" s="180"/>
      <c r="B34" s="153"/>
      <c r="C34" s="152"/>
      <c r="D34" s="183"/>
      <c r="E34" s="183"/>
      <c r="F34" s="53" t="s">
        <v>21</v>
      </c>
      <c r="G34" s="95"/>
      <c r="H34" s="95"/>
    </row>
    <row r="35" spans="1:14" s="2" customFormat="1" x14ac:dyDescent="0.25">
      <c r="A35" s="180"/>
      <c r="B35" s="179" t="s">
        <v>116</v>
      </c>
      <c r="C35" s="132"/>
      <c r="D35" s="130"/>
      <c r="E35" s="125"/>
      <c r="F35" s="115" t="s">
        <v>117</v>
      </c>
      <c r="G35" s="60">
        <f t="shared" ref="G35:H35" si="11">G37</f>
        <v>-196548</v>
      </c>
      <c r="H35" s="60">
        <f t="shared" si="11"/>
        <v>-196548</v>
      </c>
    </row>
    <row r="36" spans="1:14" s="2" customFormat="1" x14ac:dyDescent="0.25">
      <c r="A36" s="180"/>
      <c r="B36" s="180"/>
      <c r="C36" s="132"/>
      <c r="D36" s="130"/>
      <c r="E36" s="125"/>
      <c r="F36" s="53" t="s">
        <v>21</v>
      </c>
      <c r="G36" s="95"/>
      <c r="H36" s="95"/>
    </row>
    <row r="37" spans="1:14" s="2" customFormat="1" x14ac:dyDescent="0.25">
      <c r="A37" s="180"/>
      <c r="B37" s="180"/>
      <c r="C37" s="179" t="s">
        <v>65</v>
      </c>
      <c r="D37" s="130"/>
      <c r="E37" s="125"/>
      <c r="F37" s="115" t="s">
        <v>118</v>
      </c>
      <c r="G37" s="60">
        <f t="shared" ref="G37:H37" si="12">G39</f>
        <v>-196548</v>
      </c>
      <c r="H37" s="60">
        <f t="shared" si="12"/>
        <v>-196548</v>
      </c>
    </row>
    <row r="38" spans="1:14" s="2" customFormat="1" x14ac:dyDescent="0.25">
      <c r="A38" s="180"/>
      <c r="B38" s="180"/>
      <c r="C38" s="180"/>
      <c r="D38" s="130"/>
      <c r="E38" s="125"/>
      <c r="F38" s="53" t="s">
        <v>21</v>
      </c>
      <c r="G38" s="95"/>
      <c r="H38" s="95"/>
    </row>
    <row r="39" spans="1:14" s="2" customFormat="1" ht="36.75" customHeight="1" x14ac:dyDescent="0.25">
      <c r="A39" s="180"/>
      <c r="B39" s="180"/>
      <c r="C39" s="180"/>
      <c r="D39" s="130"/>
      <c r="E39" s="125"/>
      <c r="F39" s="48" t="s">
        <v>36</v>
      </c>
      <c r="G39" s="60">
        <f t="shared" ref="G39:H39" si="13">G41</f>
        <v>-196548</v>
      </c>
      <c r="H39" s="60">
        <f t="shared" si="13"/>
        <v>-196548</v>
      </c>
    </row>
    <row r="40" spans="1:14" s="2" customFormat="1" x14ac:dyDescent="0.25">
      <c r="A40" s="180"/>
      <c r="B40" s="180"/>
      <c r="C40" s="180"/>
      <c r="D40" s="130"/>
      <c r="E40" s="125"/>
      <c r="F40" s="53" t="s">
        <v>21</v>
      </c>
      <c r="G40" s="100"/>
      <c r="H40" s="100"/>
    </row>
    <row r="41" spans="1:14" s="2" customFormat="1" ht="21" customHeight="1" x14ac:dyDescent="0.25">
      <c r="A41" s="180"/>
      <c r="B41" s="180"/>
      <c r="C41" s="180"/>
      <c r="D41" s="154">
        <v>1148</v>
      </c>
      <c r="E41" s="172" t="s">
        <v>109</v>
      </c>
      <c r="F41" s="173"/>
      <c r="G41" s="116">
        <f t="shared" ref="G41:H41" si="14">+G43</f>
        <v>-196548</v>
      </c>
      <c r="H41" s="116">
        <f t="shared" si="14"/>
        <v>-196548</v>
      </c>
      <c r="I41" s="1"/>
      <c r="J41" s="1"/>
      <c r="K41" s="1"/>
      <c r="L41" s="1"/>
      <c r="M41" s="1"/>
      <c r="N41" s="1"/>
    </row>
    <row r="42" spans="1:14" s="2" customFormat="1" ht="18.75" customHeight="1" x14ac:dyDescent="0.25">
      <c r="A42" s="180"/>
      <c r="B42" s="180"/>
      <c r="C42" s="180"/>
      <c r="D42" s="155"/>
      <c r="E42" s="126"/>
      <c r="F42" s="114" t="s">
        <v>21</v>
      </c>
      <c r="G42" s="61"/>
      <c r="H42" s="61"/>
      <c r="I42" s="1"/>
      <c r="J42" s="1"/>
      <c r="K42" s="1"/>
      <c r="L42" s="1"/>
      <c r="M42" s="1"/>
      <c r="N42" s="1"/>
    </row>
    <row r="43" spans="1:14" s="2" customFormat="1" ht="55.5" customHeight="1" x14ac:dyDescent="0.25">
      <c r="A43" s="180"/>
      <c r="B43" s="180"/>
      <c r="C43" s="180"/>
      <c r="D43" s="155"/>
      <c r="E43" s="126">
        <v>11016</v>
      </c>
      <c r="F43" s="112" t="s">
        <v>112</v>
      </c>
      <c r="G43" s="60">
        <f t="shared" ref="G43:H43" si="15">G45</f>
        <v>-196548</v>
      </c>
      <c r="H43" s="60">
        <f t="shared" si="15"/>
        <v>-196548</v>
      </c>
      <c r="I43" s="1"/>
      <c r="J43" s="1"/>
      <c r="K43" s="1"/>
      <c r="L43" s="1"/>
      <c r="M43" s="1"/>
      <c r="N43" s="1"/>
    </row>
    <row r="44" spans="1:14" s="2" customFormat="1" ht="22.5" customHeight="1" x14ac:dyDescent="0.25">
      <c r="A44" s="180"/>
      <c r="B44" s="180"/>
      <c r="C44" s="180"/>
      <c r="D44" s="155"/>
      <c r="E44" s="151"/>
      <c r="F44" s="114" t="s">
        <v>41</v>
      </c>
      <c r="G44" s="61"/>
      <c r="H44" s="61"/>
    </row>
    <row r="45" spans="1:14" s="119" customFormat="1" ht="37.5" customHeight="1" x14ac:dyDescent="0.25">
      <c r="A45" s="180"/>
      <c r="B45" s="180"/>
      <c r="C45" s="180"/>
      <c r="D45" s="155"/>
      <c r="E45" s="152"/>
      <c r="F45" s="117" t="s">
        <v>36</v>
      </c>
      <c r="G45" s="118">
        <f t="shared" ref="G45:H45" si="16">G47</f>
        <v>-196548</v>
      </c>
      <c r="H45" s="118">
        <f t="shared" si="16"/>
        <v>-196548</v>
      </c>
    </row>
    <row r="46" spans="1:14" s="2" customFormat="1" ht="38.25" customHeight="1" x14ac:dyDescent="0.25">
      <c r="A46" s="180"/>
      <c r="B46" s="180"/>
      <c r="C46" s="180"/>
      <c r="D46" s="155"/>
      <c r="E46" s="152"/>
      <c r="F46" s="114" t="s">
        <v>37</v>
      </c>
      <c r="G46" s="61"/>
      <c r="H46" s="61"/>
    </row>
    <row r="47" spans="1:14" s="2" customFormat="1" ht="16.899999999999999" customHeight="1" x14ac:dyDescent="0.25">
      <c r="A47" s="180"/>
      <c r="B47" s="180"/>
      <c r="C47" s="180"/>
      <c r="D47" s="155"/>
      <c r="E47" s="152"/>
      <c r="F47" s="114" t="s">
        <v>22</v>
      </c>
      <c r="G47" s="61">
        <f t="shared" ref="G47:H47" si="17">G48</f>
        <v>-196548</v>
      </c>
      <c r="H47" s="61">
        <f t="shared" si="17"/>
        <v>-196548</v>
      </c>
    </row>
    <row r="48" spans="1:14" s="2" customFormat="1" ht="16.899999999999999" customHeight="1" x14ac:dyDescent="0.25">
      <c r="A48" s="180"/>
      <c r="B48" s="180"/>
      <c r="C48" s="180"/>
      <c r="D48" s="155"/>
      <c r="E48" s="152"/>
      <c r="F48" s="114" t="s">
        <v>23</v>
      </c>
      <c r="G48" s="61">
        <f t="shared" ref="G48:H48" si="18">+G49</f>
        <v>-196548</v>
      </c>
      <c r="H48" s="61">
        <f t="shared" si="18"/>
        <v>-196548</v>
      </c>
    </row>
    <row r="49" spans="1:8" s="2" customFormat="1" ht="16.899999999999999" customHeight="1" x14ac:dyDescent="0.25">
      <c r="A49" s="180"/>
      <c r="B49" s="180"/>
      <c r="C49" s="180"/>
      <c r="D49" s="155"/>
      <c r="E49" s="152"/>
      <c r="F49" s="114" t="s">
        <v>69</v>
      </c>
      <c r="G49" s="105">
        <f t="shared" ref="G49:H50" si="19">G50</f>
        <v>-196548</v>
      </c>
      <c r="H49" s="105">
        <f t="shared" si="19"/>
        <v>-196548</v>
      </c>
    </row>
    <row r="50" spans="1:8" s="2" customFormat="1" ht="34.5" x14ac:dyDescent="0.25">
      <c r="A50" s="180"/>
      <c r="B50" s="180"/>
      <c r="C50" s="180"/>
      <c r="D50" s="155"/>
      <c r="E50" s="152"/>
      <c r="F50" s="114" t="s">
        <v>119</v>
      </c>
      <c r="G50" s="43">
        <f t="shared" si="19"/>
        <v>-196548</v>
      </c>
      <c r="H50" s="43">
        <f t="shared" si="19"/>
        <v>-196548</v>
      </c>
    </row>
    <row r="51" spans="1:8" s="2" customFormat="1" ht="34.5" x14ac:dyDescent="0.25">
      <c r="A51" s="181"/>
      <c r="B51" s="181"/>
      <c r="C51" s="181"/>
      <c r="D51" s="156"/>
      <c r="E51" s="153"/>
      <c r="F51" s="114" t="s">
        <v>120</v>
      </c>
      <c r="G51" s="43">
        <f>'Havelvats 1'!D32</f>
        <v>-196548</v>
      </c>
      <c r="H51" s="43">
        <f>'Havelvats 1'!E32</f>
        <v>-196548</v>
      </c>
    </row>
    <row r="52" spans="1:8" s="101" customFormat="1" ht="34.9" customHeight="1" x14ac:dyDescent="0.3">
      <c r="A52" s="48"/>
      <c r="B52" s="48"/>
      <c r="C52" s="48"/>
      <c r="D52" s="64"/>
      <c r="E52" s="64"/>
      <c r="F52" s="37" t="s">
        <v>74</v>
      </c>
      <c r="G52" s="100">
        <f t="shared" ref="G52:H52" si="20">+G53</f>
        <v>0</v>
      </c>
      <c r="H52" s="100">
        <f t="shared" si="20"/>
        <v>-479820</v>
      </c>
    </row>
    <row r="53" spans="1:8" ht="34.5" x14ac:dyDescent="0.3">
      <c r="A53" s="186" t="s">
        <v>80</v>
      </c>
      <c r="B53" s="174"/>
      <c r="C53" s="175"/>
      <c r="D53" s="175"/>
      <c r="E53" s="175"/>
      <c r="F53" s="37" t="s">
        <v>81</v>
      </c>
      <c r="G53" s="100">
        <f t="shared" ref="G53:H53" si="21">+G55</f>
        <v>0</v>
      </c>
      <c r="H53" s="100">
        <f t="shared" si="21"/>
        <v>-479820</v>
      </c>
    </row>
    <row r="54" spans="1:8" x14ac:dyDescent="0.3">
      <c r="A54" s="187"/>
      <c r="B54" s="174"/>
      <c r="C54" s="175"/>
      <c r="D54" s="175"/>
      <c r="E54" s="175"/>
      <c r="F54" s="53" t="s">
        <v>21</v>
      </c>
      <c r="G54" s="99"/>
      <c r="H54" s="99"/>
    </row>
    <row r="55" spans="1:8" ht="34.5" x14ac:dyDescent="0.3">
      <c r="A55" s="187"/>
      <c r="B55" s="186" t="s">
        <v>82</v>
      </c>
      <c r="C55" s="174"/>
      <c r="D55" s="175"/>
      <c r="E55" s="175"/>
      <c r="F55" s="37" t="s">
        <v>83</v>
      </c>
      <c r="G55" s="100">
        <f t="shared" ref="G55:H55" si="22">+G57</f>
        <v>0</v>
      </c>
      <c r="H55" s="100">
        <f t="shared" si="22"/>
        <v>-479820</v>
      </c>
    </row>
    <row r="56" spans="1:8" x14ac:dyDescent="0.3">
      <c r="A56" s="187"/>
      <c r="B56" s="187"/>
      <c r="C56" s="174"/>
      <c r="D56" s="175"/>
      <c r="E56" s="175"/>
      <c r="F56" s="53" t="s">
        <v>21</v>
      </c>
      <c r="G56" s="99"/>
      <c r="H56" s="99"/>
    </row>
    <row r="57" spans="1:8" x14ac:dyDescent="0.3">
      <c r="A57" s="187"/>
      <c r="B57" s="187"/>
      <c r="C57" s="186" t="s">
        <v>82</v>
      </c>
      <c r="D57" s="174"/>
      <c r="E57" s="175"/>
      <c r="F57" s="127" t="s">
        <v>75</v>
      </c>
      <c r="G57" s="100">
        <f t="shared" ref="G57:H57" si="23">G59</f>
        <v>0</v>
      </c>
      <c r="H57" s="100">
        <f t="shared" si="23"/>
        <v>-479820</v>
      </c>
    </row>
    <row r="58" spans="1:8" x14ac:dyDescent="0.3">
      <c r="A58" s="187"/>
      <c r="B58" s="187"/>
      <c r="C58" s="187"/>
      <c r="D58" s="174"/>
      <c r="E58" s="175"/>
      <c r="F58" s="53" t="s">
        <v>21</v>
      </c>
      <c r="G58" s="99"/>
      <c r="H58" s="99"/>
    </row>
    <row r="59" spans="1:8" x14ac:dyDescent="0.3">
      <c r="A59" s="187"/>
      <c r="B59" s="187"/>
      <c r="C59" s="187"/>
      <c r="D59" s="174"/>
      <c r="E59" s="175"/>
      <c r="F59" s="53" t="s">
        <v>84</v>
      </c>
      <c r="G59" s="100">
        <f t="shared" ref="G59:H59" si="24">+G61</f>
        <v>0</v>
      </c>
      <c r="H59" s="100">
        <f t="shared" si="24"/>
        <v>-479820</v>
      </c>
    </row>
    <row r="60" spans="1:8" x14ac:dyDescent="0.3">
      <c r="A60" s="187"/>
      <c r="B60" s="187"/>
      <c r="C60" s="187"/>
      <c r="D60" s="174"/>
      <c r="E60" s="175"/>
      <c r="F60" s="53" t="s">
        <v>21</v>
      </c>
      <c r="G60" s="99"/>
      <c r="H60" s="99"/>
    </row>
    <row r="61" spans="1:8" x14ac:dyDescent="0.3">
      <c r="A61" s="187"/>
      <c r="B61" s="187"/>
      <c r="C61" s="187"/>
      <c r="D61" s="186" t="s">
        <v>85</v>
      </c>
      <c r="E61" s="190" t="s">
        <v>86</v>
      </c>
      <c r="F61" s="190" t="s">
        <v>75</v>
      </c>
      <c r="G61" s="100">
        <f>+G70+G78</f>
        <v>0</v>
      </c>
      <c r="H61" s="100">
        <f>+H70+H78</f>
        <v>-479820</v>
      </c>
    </row>
    <row r="62" spans="1:8" x14ac:dyDescent="0.3">
      <c r="A62" s="187"/>
      <c r="B62" s="187"/>
      <c r="C62" s="187"/>
      <c r="D62" s="187"/>
      <c r="E62" s="102"/>
      <c r="F62" s="53" t="s">
        <v>21</v>
      </c>
      <c r="G62" s="99"/>
      <c r="H62" s="99"/>
    </row>
    <row r="63" spans="1:8" x14ac:dyDescent="0.3">
      <c r="A63" s="187"/>
      <c r="B63" s="187"/>
      <c r="C63" s="187"/>
      <c r="D63" s="187"/>
      <c r="E63" s="103">
        <v>11001</v>
      </c>
      <c r="F63" s="127" t="s">
        <v>75</v>
      </c>
      <c r="G63" s="100">
        <f t="shared" ref="G63:H63" si="25">+G65</f>
        <v>-196548</v>
      </c>
      <c r="H63" s="100">
        <f t="shared" si="25"/>
        <v>-676368</v>
      </c>
    </row>
    <row r="64" spans="1:8" x14ac:dyDescent="0.3">
      <c r="A64" s="187"/>
      <c r="B64" s="187"/>
      <c r="C64" s="187"/>
      <c r="D64" s="187"/>
      <c r="E64" s="191"/>
      <c r="F64" s="53" t="s">
        <v>41</v>
      </c>
      <c r="G64" s="99"/>
      <c r="H64" s="99"/>
    </row>
    <row r="65" spans="1:8" x14ac:dyDescent="0.3">
      <c r="A65" s="187"/>
      <c r="B65" s="187"/>
      <c r="C65" s="187"/>
      <c r="D65" s="187"/>
      <c r="E65" s="191"/>
      <c r="F65" s="39" t="s">
        <v>84</v>
      </c>
      <c r="G65" s="104">
        <f t="shared" ref="G65:H65" si="26">+G67</f>
        <v>-196548</v>
      </c>
      <c r="H65" s="104">
        <f t="shared" si="26"/>
        <v>-676368</v>
      </c>
    </row>
    <row r="66" spans="1:8" ht="34.5" x14ac:dyDescent="0.3">
      <c r="A66" s="187"/>
      <c r="B66" s="187"/>
      <c r="C66" s="187"/>
      <c r="D66" s="187"/>
      <c r="E66" s="191"/>
      <c r="F66" s="53" t="s">
        <v>87</v>
      </c>
      <c r="G66" s="99"/>
      <c r="H66" s="99"/>
    </row>
    <row r="67" spans="1:8" x14ac:dyDescent="0.3">
      <c r="A67" s="187"/>
      <c r="B67" s="187"/>
      <c r="C67" s="187"/>
      <c r="D67" s="187"/>
      <c r="E67" s="191"/>
      <c r="F67" s="55" t="s">
        <v>22</v>
      </c>
      <c r="G67" s="105">
        <f t="shared" ref="G67:H69" si="27">+G68</f>
        <v>-196548</v>
      </c>
      <c r="H67" s="105">
        <f t="shared" si="27"/>
        <v>-676368</v>
      </c>
    </row>
    <row r="68" spans="1:8" x14ac:dyDescent="0.3">
      <c r="A68" s="187"/>
      <c r="B68" s="187"/>
      <c r="C68" s="187"/>
      <c r="D68" s="187"/>
      <c r="E68" s="191"/>
      <c r="F68" s="53" t="s">
        <v>23</v>
      </c>
      <c r="G68" s="105">
        <f t="shared" si="27"/>
        <v>-196548</v>
      </c>
      <c r="H68" s="105">
        <f t="shared" si="27"/>
        <v>-676368</v>
      </c>
    </row>
    <row r="69" spans="1:8" x14ac:dyDescent="0.3">
      <c r="A69" s="187"/>
      <c r="B69" s="187"/>
      <c r="C69" s="187"/>
      <c r="D69" s="187"/>
      <c r="E69" s="191"/>
      <c r="F69" s="53" t="s">
        <v>88</v>
      </c>
      <c r="G69" s="105">
        <f t="shared" si="27"/>
        <v>-196548</v>
      </c>
      <c r="H69" s="105">
        <f t="shared" si="27"/>
        <v>-676368</v>
      </c>
    </row>
    <row r="70" spans="1:8" x14ac:dyDescent="0.3">
      <c r="A70" s="187"/>
      <c r="B70" s="187"/>
      <c r="C70" s="187"/>
      <c r="D70" s="187"/>
      <c r="E70" s="191"/>
      <c r="F70" s="53" t="s">
        <v>89</v>
      </c>
      <c r="G70" s="105">
        <f>'Havelvats 1'!D45</f>
        <v>-196548</v>
      </c>
      <c r="H70" s="105">
        <f>'Havelvats 1'!E45</f>
        <v>-676368</v>
      </c>
    </row>
    <row r="71" spans="1:8" x14ac:dyDescent="0.3">
      <c r="A71" s="187"/>
      <c r="B71" s="187"/>
      <c r="C71" s="187"/>
      <c r="D71" s="187"/>
      <c r="E71" s="103">
        <v>11001</v>
      </c>
      <c r="F71" s="127" t="s">
        <v>75</v>
      </c>
      <c r="G71" s="100">
        <f t="shared" ref="G71:H71" si="28">+G73</f>
        <v>196548</v>
      </c>
      <c r="H71" s="100">
        <f t="shared" si="28"/>
        <v>196548</v>
      </c>
    </row>
    <row r="72" spans="1:8" x14ac:dyDescent="0.3">
      <c r="A72" s="187"/>
      <c r="B72" s="187"/>
      <c r="C72" s="187"/>
      <c r="D72" s="187"/>
      <c r="E72" s="191"/>
      <c r="F72" s="53" t="s">
        <v>41</v>
      </c>
      <c r="G72" s="99"/>
      <c r="H72" s="99"/>
    </row>
    <row r="73" spans="1:8" x14ac:dyDescent="0.3">
      <c r="A73" s="187"/>
      <c r="B73" s="187"/>
      <c r="C73" s="187"/>
      <c r="D73" s="187"/>
      <c r="E73" s="191"/>
      <c r="F73" s="39" t="s">
        <v>84</v>
      </c>
      <c r="G73" s="104">
        <f t="shared" ref="G73:H73" si="29">+G75</f>
        <v>196548</v>
      </c>
      <c r="H73" s="104">
        <f t="shared" si="29"/>
        <v>196548</v>
      </c>
    </row>
    <row r="74" spans="1:8" ht="34.5" x14ac:dyDescent="0.3">
      <c r="A74" s="187"/>
      <c r="B74" s="187"/>
      <c r="C74" s="187"/>
      <c r="D74" s="187"/>
      <c r="E74" s="191"/>
      <c r="F74" s="53" t="s">
        <v>87</v>
      </c>
      <c r="G74" s="99"/>
      <c r="H74" s="99"/>
    </row>
    <row r="75" spans="1:8" x14ac:dyDescent="0.3">
      <c r="A75" s="187"/>
      <c r="B75" s="187"/>
      <c r="C75" s="187"/>
      <c r="D75" s="187"/>
      <c r="E75" s="191"/>
      <c r="F75" s="55" t="s">
        <v>22</v>
      </c>
      <c r="G75" s="105">
        <f t="shared" ref="G75:H77" si="30">+G76</f>
        <v>196548</v>
      </c>
      <c r="H75" s="105">
        <f t="shared" si="30"/>
        <v>196548</v>
      </c>
    </row>
    <row r="76" spans="1:8" x14ac:dyDescent="0.3">
      <c r="A76" s="187"/>
      <c r="B76" s="187"/>
      <c r="C76" s="187"/>
      <c r="D76" s="187"/>
      <c r="E76" s="191"/>
      <c r="F76" s="53" t="s">
        <v>23</v>
      </c>
      <c r="G76" s="105">
        <f t="shared" si="30"/>
        <v>196548</v>
      </c>
      <c r="H76" s="105">
        <f t="shared" si="30"/>
        <v>196548</v>
      </c>
    </row>
    <row r="77" spans="1:8" x14ac:dyDescent="0.3">
      <c r="A77" s="187"/>
      <c r="B77" s="187"/>
      <c r="C77" s="187"/>
      <c r="D77" s="187"/>
      <c r="E77" s="191"/>
      <c r="F77" s="53" t="s">
        <v>88</v>
      </c>
      <c r="G77" s="105">
        <f t="shared" si="30"/>
        <v>196548</v>
      </c>
      <c r="H77" s="105">
        <f t="shared" si="30"/>
        <v>196548</v>
      </c>
    </row>
    <row r="78" spans="1:8" x14ac:dyDescent="0.3">
      <c r="A78" s="188"/>
      <c r="B78" s="188"/>
      <c r="C78" s="188"/>
      <c r="D78" s="188"/>
      <c r="E78" s="191"/>
      <c r="F78" s="53" t="s">
        <v>89</v>
      </c>
      <c r="G78" s="105">
        <f>'Havelvats 1'!D51</f>
        <v>196548</v>
      </c>
      <c r="H78" s="105">
        <f>'Havelvats 1'!E51</f>
        <v>196548</v>
      </c>
    </row>
  </sheetData>
  <mergeCells count="42">
    <mergeCell ref="A53:A78"/>
    <mergeCell ref="B55:B78"/>
    <mergeCell ref="C57:C78"/>
    <mergeCell ref="D61:D78"/>
    <mergeCell ref="E14:E21"/>
    <mergeCell ref="B16:B32"/>
    <mergeCell ref="C18:C32"/>
    <mergeCell ref="B14:B15"/>
    <mergeCell ref="C14:C17"/>
    <mergeCell ref="D14:D21"/>
    <mergeCell ref="E61:F61"/>
    <mergeCell ref="E64:E70"/>
    <mergeCell ref="E72:E78"/>
    <mergeCell ref="C37:C51"/>
    <mergeCell ref="D41:D51"/>
    <mergeCell ref="E41:F41"/>
    <mergeCell ref="B53:B54"/>
    <mergeCell ref="C53:C56"/>
    <mergeCell ref="D53:D60"/>
    <mergeCell ref="E53:E60"/>
    <mergeCell ref="A11:A13"/>
    <mergeCell ref="A14:A32"/>
    <mergeCell ref="A33:A51"/>
    <mergeCell ref="B33:B34"/>
    <mergeCell ref="C33:C34"/>
    <mergeCell ref="D33:D34"/>
    <mergeCell ref="E33:E34"/>
    <mergeCell ref="B35:B51"/>
    <mergeCell ref="E11:E13"/>
    <mergeCell ref="B11:B13"/>
    <mergeCell ref="C11:C13"/>
    <mergeCell ref="D11:D13"/>
    <mergeCell ref="E44:E51"/>
    <mergeCell ref="A5:I5"/>
    <mergeCell ref="E25:E32"/>
    <mergeCell ref="D22:D32"/>
    <mergeCell ref="E22:F22"/>
    <mergeCell ref="F9:F10"/>
    <mergeCell ref="A9:C9"/>
    <mergeCell ref="G8:H8"/>
    <mergeCell ref="D9:E9"/>
    <mergeCell ref="G9:H9"/>
  </mergeCells>
  <pageMargins left="0.7" right="0.7" top="0.75" bottom="0.75" header="0.3" footer="0.3"/>
  <pageSetup paperSize="9" scale="45" orientation="portrait" r:id="rId1"/>
  <ignoredErrors>
    <ignoredError sqref="D32 D31 D14 D11 D23:D30" numberStoredAsText="1"/>
    <ignoredError sqref="G29:H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6"/>
  <sheetViews>
    <sheetView topLeftCell="A7" zoomScale="85" zoomScaleNormal="85" zoomScaleSheetLayoutView="100" workbookViewId="0">
      <selection activeCell="B14" sqref="B14:E14"/>
    </sheetView>
  </sheetViews>
  <sheetFormatPr defaultColWidth="9.140625" defaultRowHeight="17.25" x14ac:dyDescent="0.25"/>
  <cols>
    <col min="1" max="1" width="14.5703125" style="79" customWidth="1"/>
    <col min="2" max="2" width="17.7109375" style="79" customWidth="1"/>
    <col min="3" max="3" width="8" style="79" customWidth="1"/>
    <col min="4" max="4" width="7.85546875" style="93" customWidth="1"/>
    <col min="5" max="5" width="28.28515625" style="93" customWidth="1"/>
    <col min="6" max="6" width="62.42578125" style="93" customWidth="1"/>
    <col min="7" max="7" width="30" style="79" customWidth="1"/>
    <col min="8" max="8" width="23.140625" style="78" customWidth="1"/>
    <col min="9" max="9" width="24" style="78" bestFit="1" customWidth="1"/>
    <col min="10" max="10" width="9.140625" style="79"/>
    <col min="11" max="11" width="12.140625" style="79" customWidth="1"/>
    <col min="12" max="16384" width="9.140625" style="79"/>
  </cols>
  <sheetData>
    <row r="1" spans="1:43" s="68" customFormat="1" ht="36.75" customHeight="1" x14ac:dyDescent="0.3">
      <c r="F1" s="211" t="s">
        <v>68</v>
      </c>
      <c r="G1" s="211"/>
      <c r="H1" s="69"/>
      <c r="I1" s="69"/>
      <c r="AB1" s="212"/>
      <c r="AC1" s="212"/>
      <c r="AD1" s="212"/>
    </row>
    <row r="2" spans="1:43" s="68" customFormat="1" ht="17.45" customHeight="1" x14ac:dyDescent="0.3">
      <c r="A2" s="70"/>
      <c r="B2" s="70"/>
      <c r="C2" s="70"/>
      <c r="D2" s="70"/>
      <c r="E2" s="70"/>
      <c r="F2" s="212" t="s">
        <v>58</v>
      </c>
      <c r="G2" s="212"/>
      <c r="H2" s="69"/>
      <c r="I2" s="69"/>
      <c r="Y2" s="70"/>
      <c r="Z2" s="70"/>
      <c r="AA2" s="212"/>
      <c r="AB2" s="212"/>
      <c r="AC2" s="212"/>
      <c r="AD2" s="212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</row>
    <row r="3" spans="1:43" s="68" customFormat="1" ht="17.45" customHeight="1" x14ac:dyDescent="0.3">
      <c r="A3" s="70"/>
      <c r="B3" s="70"/>
      <c r="C3" s="70"/>
      <c r="D3" s="70"/>
      <c r="E3" s="70"/>
      <c r="F3" s="212" t="s">
        <v>9</v>
      </c>
      <c r="G3" s="212"/>
      <c r="H3" s="69"/>
      <c r="I3" s="69"/>
      <c r="Y3" s="212"/>
      <c r="Z3" s="212"/>
      <c r="AA3" s="212"/>
      <c r="AB3" s="212"/>
      <c r="AC3" s="212"/>
      <c r="AD3" s="212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</row>
    <row r="4" spans="1:43" s="68" customFormat="1" x14ac:dyDescent="0.3">
      <c r="F4" s="72"/>
      <c r="G4" s="72"/>
      <c r="H4" s="73"/>
      <c r="I4" s="69"/>
    </row>
    <row r="5" spans="1:43" s="68" customFormat="1" ht="15.95" customHeight="1" x14ac:dyDescent="0.3">
      <c r="F5" s="72"/>
      <c r="G5" s="72"/>
      <c r="H5" s="73"/>
      <c r="I5" s="69"/>
    </row>
    <row r="6" spans="1:43" s="68" customFormat="1" ht="67.5" customHeight="1" x14ac:dyDescent="0.3">
      <c r="A6" s="198" t="s">
        <v>121</v>
      </c>
      <c r="B6" s="198"/>
      <c r="C6" s="198"/>
      <c r="D6" s="198"/>
      <c r="E6" s="198"/>
      <c r="F6" s="198"/>
      <c r="G6" s="198"/>
      <c r="H6" s="74"/>
      <c r="I6" s="69"/>
    </row>
    <row r="7" spans="1:43" s="68" customFormat="1" ht="40.5" customHeight="1" x14ac:dyDescent="0.3">
      <c r="B7" s="75"/>
      <c r="C7" s="75"/>
      <c r="D7" s="75"/>
      <c r="E7" s="75"/>
      <c r="F7" s="75"/>
      <c r="G7" s="76" t="s">
        <v>25</v>
      </c>
      <c r="H7" s="74"/>
      <c r="I7" s="69"/>
    </row>
    <row r="8" spans="1:43" ht="114.75" customHeight="1" x14ac:dyDescent="0.25">
      <c r="A8" s="199" t="s">
        <v>14</v>
      </c>
      <c r="B8" s="199"/>
      <c r="C8" s="200" t="s">
        <v>72</v>
      </c>
      <c r="D8" s="201"/>
      <c r="E8" s="202"/>
      <c r="F8" s="206" t="s">
        <v>73</v>
      </c>
      <c r="G8" s="77" t="s">
        <v>48</v>
      </c>
    </row>
    <row r="9" spans="1:43" ht="37.5" customHeight="1" x14ac:dyDescent="0.25">
      <c r="A9" s="77" t="s">
        <v>39</v>
      </c>
      <c r="B9" s="77" t="s">
        <v>19</v>
      </c>
      <c r="C9" s="203"/>
      <c r="D9" s="204"/>
      <c r="E9" s="205"/>
      <c r="F9" s="207"/>
      <c r="G9" s="77" t="s">
        <v>17</v>
      </c>
    </row>
    <row r="10" spans="1:43" ht="24" customHeight="1" x14ac:dyDescent="0.25">
      <c r="A10" s="208" t="s">
        <v>36</v>
      </c>
      <c r="B10" s="209"/>
      <c r="C10" s="209"/>
      <c r="D10" s="209"/>
      <c r="E10" s="209"/>
      <c r="F10" s="210"/>
      <c r="G10" s="80">
        <f>+G11+G14</f>
        <v>479820</v>
      </c>
    </row>
    <row r="11" spans="1:43" ht="35.450000000000003" customHeight="1" x14ac:dyDescent="0.25">
      <c r="A11" s="81">
        <v>1041</v>
      </c>
      <c r="B11" s="192" t="s">
        <v>62</v>
      </c>
      <c r="C11" s="193"/>
      <c r="D11" s="193"/>
      <c r="E11" s="194"/>
      <c r="F11" s="82"/>
      <c r="G11" s="83">
        <f>+G12</f>
        <v>676368</v>
      </c>
    </row>
    <row r="12" spans="1:43" ht="86.25" customHeight="1" x14ac:dyDescent="0.25">
      <c r="A12" s="84"/>
      <c r="B12" s="113">
        <v>11042</v>
      </c>
      <c r="C12" s="195" t="s">
        <v>100</v>
      </c>
      <c r="D12" s="196"/>
      <c r="E12" s="197"/>
      <c r="F12" s="85" t="s">
        <v>36</v>
      </c>
      <c r="G12" s="80">
        <f>SUM(G13:G13)</f>
        <v>676368</v>
      </c>
    </row>
    <row r="13" spans="1:43" s="92" customFormat="1" ht="36.75" customHeight="1" x14ac:dyDescent="0.25">
      <c r="A13" s="86"/>
      <c r="B13" s="87"/>
      <c r="C13" s="88"/>
      <c r="D13" s="89"/>
      <c r="E13" s="89"/>
      <c r="F13" s="110" t="s">
        <v>102</v>
      </c>
      <c r="G13" s="90">
        <f>'Havelvats 2 '!H32</f>
        <v>676368</v>
      </c>
      <c r="H13" s="91"/>
      <c r="I13" s="91"/>
    </row>
    <row r="14" spans="1:43" ht="35.450000000000003" customHeight="1" x14ac:dyDescent="0.25">
      <c r="A14" s="81">
        <v>1148</v>
      </c>
      <c r="B14" s="192" t="s">
        <v>124</v>
      </c>
      <c r="C14" s="193"/>
      <c r="D14" s="193"/>
      <c r="E14" s="194"/>
      <c r="F14" s="82"/>
      <c r="G14" s="83">
        <f>+G15</f>
        <v>-196548</v>
      </c>
    </row>
    <row r="15" spans="1:43" ht="86.25" customHeight="1" x14ac:dyDescent="0.25">
      <c r="A15" s="84"/>
      <c r="B15" s="113">
        <v>11016</v>
      </c>
      <c r="C15" s="195" t="s">
        <v>122</v>
      </c>
      <c r="D15" s="196"/>
      <c r="E15" s="197"/>
      <c r="F15" s="85" t="s">
        <v>36</v>
      </c>
      <c r="G15" s="80">
        <f>SUM(G16:G16)</f>
        <v>-196548</v>
      </c>
    </row>
    <row r="16" spans="1:43" s="92" customFormat="1" ht="36.75" customHeight="1" x14ac:dyDescent="0.25">
      <c r="A16" s="86"/>
      <c r="B16" s="87"/>
      <c r="C16" s="88"/>
      <c r="D16" s="89"/>
      <c r="E16" s="89"/>
      <c r="F16" s="110" t="s">
        <v>123</v>
      </c>
      <c r="G16" s="90">
        <f>'Havelvats 1'!E32</f>
        <v>-196548</v>
      </c>
      <c r="H16" s="91"/>
      <c r="I16" s="91"/>
    </row>
  </sheetData>
  <mergeCells count="15">
    <mergeCell ref="F1:G1"/>
    <mergeCell ref="AB1:AD1"/>
    <mergeCell ref="F2:G2"/>
    <mergeCell ref="AA2:AD2"/>
    <mergeCell ref="F3:G3"/>
    <mergeCell ref="Y3:AD3"/>
    <mergeCell ref="B14:E14"/>
    <mergeCell ref="C15:E15"/>
    <mergeCell ref="C12:E12"/>
    <mergeCell ref="A6:G6"/>
    <mergeCell ref="A8:B8"/>
    <mergeCell ref="C8:E9"/>
    <mergeCell ref="F8:F9"/>
    <mergeCell ref="A10:F10"/>
    <mergeCell ref="B11:E11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opLeftCell="A49" zoomScaleNormal="100" zoomScaleSheetLayoutView="100" workbookViewId="0">
      <selection activeCell="C34" sqref="C34"/>
    </sheetView>
  </sheetViews>
  <sheetFormatPr defaultColWidth="9.140625" defaultRowHeight="17.25" x14ac:dyDescent="0.3"/>
  <cols>
    <col min="1" max="1" width="5.28515625" style="7" customWidth="1"/>
    <col min="2" max="2" width="27.140625" style="7" customWidth="1"/>
    <col min="3" max="3" width="79.7109375" style="7" customWidth="1"/>
    <col min="4" max="4" width="20.140625" style="9" customWidth="1"/>
    <col min="5" max="5" width="22" style="7" customWidth="1"/>
    <col min="6" max="6" width="9.140625" style="7"/>
    <col min="7" max="7" width="17" style="7" customWidth="1"/>
    <col min="8" max="16384" width="9.140625" style="7"/>
  </cols>
  <sheetData>
    <row r="1" spans="1:5" ht="37.5" customHeight="1" x14ac:dyDescent="0.3">
      <c r="B1" s="57"/>
      <c r="C1" s="57"/>
      <c r="D1" s="57"/>
      <c r="E1" s="57" t="s">
        <v>45</v>
      </c>
    </row>
    <row r="2" spans="1:5" ht="17.25" customHeight="1" x14ac:dyDescent="0.3">
      <c r="B2" s="57"/>
      <c r="C2" s="57"/>
      <c r="D2" s="57" t="s">
        <v>58</v>
      </c>
      <c r="E2" s="57"/>
    </row>
    <row r="3" spans="1:5" ht="17.25" customHeight="1" x14ac:dyDescent="0.3">
      <c r="B3" s="57"/>
      <c r="C3" s="57"/>
      <c r="D3" s="57" t="s">
        <v>9</v>
      </c>
      <c r="E3" s="57"/>
    </row>
    <row r="5" spans="1:5" ht="59.25" customHeight="1" x14ac:dyDescent="0.3">
      <c r="A5" s="8"/>
      <c r="B5" s="198" t="s">
        <v>94</v>
      </c>
      <c r="C5" s="198"/>
      <c r="D5" s="198"/>
      <c r="E5" s="198"/>
    </row>
    <row r="6" spans="1:5" ht="23.25" customHeight="1" x14ac:dyDescent="0.3"/>
    <row r="7" spans="1:5" ht="21.75" customHeight="1" x14ac:dyDescent="0.3">
      <c r="A7" s="220" t="s">
        <v>53</v>
      </c>
      <c r="B7" s="220"/>
      <c r="C7" s="220"/>
      <c r="D7" s="220"/>
      <c r="E7" s="220"/>
    </row>
    <row r="8" spans="1:5" ht="38.65" customHeight="1" x14ac:dyDescent="0.3">
      <c r="C8" s="122" t="s">
        <v>47</v>
      </c>
      <c r="D8" s="11"/>
    </row>
    <row r="9" spans="1:5" x14ac:dyDescent="0.3">
      <c r="B9" s="44" t="s">
        <v>11</v>
      </c>
      <c r="C9" s="123"/>
      <c r="D9" s="12"/>
    </row>
    <row r="10" spans="1:5" s="12" customFormat="1" x14ac:dyDescent="0.3">
      <c r="B10" s="13"/>
      <c r="C10" s="13"/>
      <c r="D10" s="14"/>
    </row>
    <row r="11" spans="1:5" x14ac:dyDescent="0.3">
      <c r="B11" s="1"/>
      <c r="C11" s="35"/>
      <c r="D11" s="32"/>
    </row>
    <row r="12" spans="1:5" x14ac:dyDescent="0.3">
      <c r="B12" s="15" t="s">
        <v>1</v>
      </c>
      <c r="C12" s="33" t="s">
        <v>2</v>
      </c>
      <c r="D12" s="32"/>
    </row>
    <row r="13" spans="1:5" x14ac:dyDescent="0.3">
      <c r="B13" s="16">
        <v>1041</v>
      </c>
      <c r="C13" s="124" t="s">
        <v>66</v>
      </c>
      <c r="D13" s="32"/>
    </row>
    <row r="14" spans="1:5" ht="26.25" customHeight="1" x14ac:dyDescent="0.3">
      <c r="D14" s="31"/>
    </row>
    <row r="15" spans="1:5" s="17" customFormat="1" x14ac:dyDescent="0.3">
      <c r="B15" s="214" t="s">
        <v>3</v>
      </c>
      <c r="C15" s="215"/>
      <c r="D15" s="97"/>
      <c r="E15" s="67"/>
    </row>
    <row r="16" spans="1:5" s="17" customFormat="1" ht="66" customHeight="1" x14ac:dyDescent="0.3">
      <c r="B16" s="18" t="s">
        <v>4</v>
      </c>
      <c r="C16" s="6">
        <v>1041</v>
      </c>
      <c r="D16" s="167" t="s">
        <v>57</v>
      </c>
      <c r="E16" s="168"/>
    </row>
    <row r="17" spans="2:7" s="17" customFormat="1" x14ac:dyDescent="0.3">
      <c r="B17" s="18" t="s">
        <v>5</v>
      </c>
      <c r="C17" s="6">
        <v>11042</v>
      </c>
      <c r="D17" s="55" t="s">
        <v>12</v>
      </c>
      <c r="E17" s="55" t="s">
        <v>13</v>
      </c>
      <c r="F17" s="13"/>
    </row>
    <row r="18" spans="2:7" s="17" customFormat="1" ht="69" customHeight="1" x14ac:dyDescent="0.3">
      <c r="B18" s="18" t="s">
        <v>6</v>
      </c>
      <c r="C18" s="34" t="s">
        <v>103</v>
      </c>
      <c r="D18" s="151"/>
      <c r="E18" s="151"/>
      <c r="F18" s="13"/>
    </row>
    <row r="19" spans="2:7" s="17" customFormat="1" ht="75" customHeight="1" x14ac:dyDescent="0.3">
      <c r="B19" s="18" t="s">
        <v>10</v>
      </c>
      <c r="C19" s="34" t="s">
        <v>101</v>
      </c>
      <c r="D19" s="152"/>
      <c r="E19" s="152"/>
    </row>
    <row r="20" spans="2:7" s="17" customFormat="1" x14ac:dyDescent="0.3">
      <c r="B20" s="18" t="s">
        <v>7</v>
      </c>
      <c r="C20" s="65" t="s">
        <v>67</v>
      </c>
      <c r="D20" s="152"/>
      <c r="E20" s="152"/>
    </row>
    <row r="21" spans="2:7" s="17" customFormat="1" ht="51.75" customHeight="1" x14ac:dyDescent="0.3">
      <c r="B21" s="18" t="s">
        <v>61</v>
      </c>
      <c r="C21" s="107" t="s">
        <v>99</v>
      </c>
      <c r="D21" s="152"/>
      <c r="E21" s="152"/>
    </row>
    <row r="22" spans="2:7" s="17" customFormat="1" ht="21.75" customHeight="1" x14ac:dyDescent="0.3">
      <c r="B22" s="216" t="s">
        <v>0</v>
      </c>
      <c r="C22" s="217"/>
      <c r="D22" s="153"/>
      <c r="E22" s="153"/>
    </row>
    <row r="23" spans="2:7" ht="17.25" customHeight="1" x14ac:dyDescent="0.3">
      <c r="B23" s="221" t="s">
        <v>105</v>
      </c>
      <c r="C23" s="222"/>
      <c r="D23" s="59">
        <v>0</v>
      </c>
      <c r="E23" s="111">
        <v>64</v>
      </c>
    </row>
    <row r="24" spans="2:7" ht="17.25" customHeight="1" x14ac:dyDescent="0.3">
      <c r="B24" s="221" t="s">
        <v>106</v>
      </c>
      <c r="C24" s="222"/>
      <c r="D24" s="59">
        <v>0</v>
      </c>
      <c r="E24" s="111">
        <v>42</v>
      </c>
    </row>
    <row r="25" spans="2:7" ht="17.25" customHeight="1" x14ac:dyDescent="0.3">
      <c r="B25" s="221" t="s">
        <v>107</v>
      </c>
      <c r="C25" s="222"/>
      <c r="D25" s="59">
        <v>0</v>
      </c>
      <c r="E25" s="111">
        <v>50</v>
      </c>
    </row>
    <row r="26" spans="2:7" ht="17.25" customHeight="1" x14ac:dyDescent="0.3">
      <c r="B26" s="221" t="s">
        <v>108</v>
      </c>
      <c r="C26" s="222"/>
      <c r="D26" s="59">
        <v>0</v>
      </c>
      <c r="E26" s="111">
        <v>50</v>
      </c>
    </row>
    <row r="27" spans="2:7" s="17" customFormat="1" x14ac:dyDescent="0.3">
      <c r="B27" s="221" t="s">
        <v>8</v>
      </c>
      <c r="C27" s="222"/>
      <c r="D27" s="62">
        <f>'Havelvats 1'!D19</f>
        <v>196548</v>
      </c>
      <c r="E27" s="62">
        <f>'Havelvats 1'!E19</f>
        <v>676368</v>
      </c>
      <c r="G27" s="120"/>
    </row>
    <row r="28" spans="2:7" s="17" customFormat="1" x14ac:dyDescent="0.3">
      <c r="B28" s="51"/>
      <c r="C28" s="51"/>
      <c r="D28" s="136"/>
      <c r="E28" s="136"/>
    </row>
    <row r="29" spans="2:7" s="17" customFormat="1" x14ac:dyDescent="0.3">
      <c r="B29" s="51"/>
      <c r="C29" s="51"/>
      <c r="D29" s="136"/>
      <c r="E29" s="136"/>
    </row>
    <row r="30" spans="2:7" x14ac:dyDescent="0.3">
      <c r="B30" s="15" t="s">
        <v>1</v>
      </c>
      <c r="C30" s="33" t="s">
        <v>2</v>
      </c>
      <c r="D30" s="32"/>
    </row>
    <row r="31" spans="2:7" x14ac:dyDescent="0.3">
      <c r="B31" s="16">
        <v>1148</v>
      </c>
      <c r="C31" s="135" t="s">
        <v>109</v>
      </c>
      <c r="D31" s="32"/>
    </row>
    <row r="32" spans="2:7" ht="26.25" customHeight="1" x14ac:dyDescent="0.3">
      <c r="D32" s="31"/>
    </row>
    <row r="33" spans="1:6" s="17" customFormat="1" x14ac:dyDescent="0.3">
      <c r="B33" s="214" t="s">
        <v>3</v>
      </c>
      <c r="C33" s="215"/>
      <c r="D33" s="97"/>
      <c r="E33" s="67"/>
    </row>
    <row r="34" spans="1:6" s="17" customFormat="1" ht="66" customHeight="1" x14ac:dyDescent="0.3">
      <c r="B34" s="18" t="s">
        <v>4</v>
      </c>
      <c r="C34" s="6">
        <v>1148</v>
      </c>
      <c r="D34" s="167" t="s">
        <v>93</v>
      </c>
      <c r="E34" s="168"/>
    </row>
    <row r="35" spans="1:6" s="17" customFormat="1" x14ac:dyDescent="0.3">
      <c r="B35" s="18" t="s">
        <v>5</v>
      </c>
      <c r="C35" s="6">
        <v>11016</v>
      </c>
      <c r="D35" s="55" t="s">
        <v>12</v>
      </c>
      <c r="E35" s="55" t="s">
        <v>13</v>
      </c>
      <c r="F35" s="13"/>
    </row>
    <row r="36" spans="1:6" s="17" customFormat="1" ht="69" customHeight="1" x14ac:dyDescent="0.3">
      <c r="B36" s="18" t="s">
        <v>6</v>
      </c>
      <c r="C36" s="134" t="s">
        <v>125</v>
      </c>
      <c r="D36" s="151"/>
      <c r="E36" s="151"/>
      <c r="F36" s="13"/>
    </row>
    <row r="37" spans="1:6" s="17" customFormat="1" ht="75" customHeight="1" x14ac:dyDescent="0.3">
      <c r="B37" s="18" t="s">
        <v>10</v>
      </c>
      <c r="C37" s="134" t="s">
        <v>126</v>
      </c>
      <c r="D37" s="152"/>
      <c r="E37" s="152"/>
    </row>
    <row r="38" spans="1:6" s="17" customFormat="1" x14ac:dyDescent="0.3">
      <c r="B38" s="18" t="s">
        <v>7</v>
      </c>
      <c r="C38" s="134" t="s">
        <v>67</v>
      </c>
      <c r="D38" s="152"/>
      <c r="E38" s="152"/>
    </row>
    <row r="39" spans="1:6" s="17" customFormat="1" ht="51.75" customHeight="1" x14ac:dyDescent="0.3">
      <c r="B39" s="18" t="s">
        <v>61</v>
      </c>
      <c r="C39" s="134" t="s">
        <v>99</v>
      </c>
      <c r="D39" s="152"/>
      <c r="E39" s="152"/>
    </row>
    <row r="40" spans="1:6" s="17" customFormat="1" ht="21.75" customHeight="1" x14ac:dyDescent="0.3">
      <c r="B40" s="216" t="s">
        <v>0</v>
      </c>
      <c r="C40" s="217"/>
      <c r="D40" s="153"/>
      <c r="E40" s="153"/>
    </row>
    <row r="41" spans="1:6" ht="17.25" customHeight="1" x14ac:dyDescent="0.3">
      <c r="B41" s="216" t="s">
        <v>127</v>
      </c>
      <c r="C41" s="217"/>
      <c r="D41" s="137">
        <v>-1740</v>
      </c>
      <c r="E41" s="137">
        <v>-1740</v>
      </c>
    </row>
    <row r="42" spans="1:6" s="17" customFormat="1" x14ac:dyDescent="0.3">
      <c r="B42" s="221" t="s">
        <v>8</v>
      </c>
      <c r="C42" s="222"/>
      <c r="D42" s="62">
        <f>'Havelvats 1'!D32</f>
        <v>-196548</v>
      </c>
      <c r="E42" s="62">
        <f>'Havelvats 1'!E32</f>
        <v>-196548</v>
      </c>
    </row>
    <row r="43" spans="1:6" s="17" customFormat="1" x14ac:dyDescent="0.3">
      <c r="D43" s="20"/>
    </row>
    <row r="45" spans="1:6" ht="17.25" customHeight="1" x14ac:dyDescent="0.3">
      <c r="A45" s="220" t="s">
        <v>90</v>
      </c>
      <c r="B45" s="220"/>
      <c r="C45" s="220"/>
      <c r="D45" s="220"/>
      <c r="E45" s="220"/>
    </row>
    <row r="46" spans="1:6" x14ac:dyDescent="0.3">
      <c r="C46" s="10" t="s">
        <v>91</v>
      </c>
      <c r="D46" s="7"/>
    </row>
    <row r="47" spans="1:6" x14ac:dyDescent="0.3">
      <c r="B47" s="44" t="s">
        <v>11</v>
      </c>
      <c r="C47" s="121"/>
      <c r="D47" s="7"/>
    </row>
    <row r="48" spans="1:6" x14ac:dyDescent="0.3">
      <c r="B48" s="13"/>
      <c r="C48" s="13"/>
      <c r="D48" s="7"/>
    </row>
    <row r="49" spans="2:5" x14ac:dyDescent="0.3">
      <c r="B49" s="13"/>
      <c r="C49" s="13"/>
      <c r="D49" s="7"/>
    </row>
    <row r="50" spans="2:5" x14ac:dyDescent="0.3">
      <c r="B50" s="33" t="s">
        <v>1</v>
      </c>
      <c r="C50" s="33" t="s">
        <v>2</v>
      </c>
      <c r="D50" s="7"/>
    </row>
    <row r="51" spans="2:5" x14ac:dyDescent="0.3">
      <c r="B51" s="53">
        <v>1139</v>
      </c>
      <c r="C51" s="34" t="s">
        <v>86</v>
      </c>
      <c r="D51" s="7"/>
    </row>
    <row r="52" spans="2:5" x14ac:dyDescent="0.3">
      <c r="B52" s="1"/>
      <c r="C52" s="35"/>
      <c r="D52" s="7"/>
    </row>
    <row r="53" spans="2:5" x14ac:dyDescent="0.3">
      <c r="B53" s="157" t="s">
        <v>3</v>
      </c>
      <c r="C53" s="157"/>
      <c r="D53" s="218"/>
      <c r="E53" s="219"/>
    </row>
    <row r="54" spans="2:5" s="17" customFormat="1" ht="69.75" customHeight="1" x14ac:dyDescent="0.3">
      <c r="B54" s="45" t="s">
        <v>4</v>
      </c>
      <c r="C54" s="39">
        <v>1139</v>
      </c>
      <c r="D54" s="167" t="s">
        <v>93</v>
      </c>
      <c r="E54" s="168"/>
    </row>
    <row r="55" spans="2:5" x14ac:dyDescent="0.3">
      <c r="B55" s="46" t="s">
        <v>5</v>
      </c>
      <c r="C55" s="47">
        <v>11001</v>
      </c>
      <c r="D55" s="94" t="s">
        <v>12</v>
      </c>
      <c r="E55" s="55" t="s">
        <v>13</v>
      </c>
    </row>
    <row r="56" spans="2:5" ht="34.5" x14ac:dyDescent="0.3">
      <c r="B56" s="46" t="s">
        <v>6</v>
      </c>
      <c r="C56" s="53" t="s">
        <v>86</v>
      </c>
      <c r="D56" s="151"/>
      <c r="E56" s="151"/>
    </row>
    <row r="57" spans="2:5" ht="69" x14ac:dyDescent="0.3">
      <c r="B57" s="46" t="s">
        <v>10</v>
      </c>
      <c r="C57" s="53" t="s">
        <v>92</v>
      </c>
      <c r="D57" s="152"/>
      <c r="E57" s="152"/>
    </row>
    <row r="58" spans="2:5" x14ac:dyDescent="0.3">
      <c r="B58" s="46" t="s">
        <v>7</v>
      </c>
      <c r="C58" s="53" t="s">
        <v>55</v>
      </c>
      <c r="D58" s="152"/>
      <c r="E58" s="152"/>
    </row>
    <row r="59" spans="2:5" ht="51.75" x14ac:dyDescent="0.3">
      <c r="B59" s="48" t="s">
        <v>56</v>
      </c>
      <c r="C59" s="53" t="s">
        <v>91</v>
      </c>
      <c r="D59" s="152"/>
      <c r="E59" s="152"/>
    </row>
    <row r="60" spans="2:5" x14ac:dyDescent="0.3">
      <c r="B60" s="49"/>
      <c r="C60" s="50" t="s">
        <v>0</v>
      </c>
      <c r="D60" s="153"/>
      <c r="E60" s="153"/>
    </row>
    <row r="61" spans="2:5" x14ac:dyDescent="0.3">
      <c r="B61" s="213" t="s">
        <v>8</v>
      </c>
      <c r="C61" s="213"/>
      <c r="D61" s="106">
        <f>'Havelvats 1'!D45</f>
        <v>-196548</v>
      </c>
      <c r="E61" s="106">
        <f>'Havelvats 1'!E45</f>
        <v>-676368</v>
      </c>
    </row>
    <row r="63" spans="2:5" x14ac:dyDescent="0.3">
      <c r="B63" s="157" t="s">
        <v>3</v>
      </c>
      <c r="C63" s="157"/>
      <c r="D63" s="218"/>
      <c r="E63" s="219"/>
    </row>
    <row r="64" spans="2:5" s="17" customFormat="1" ht="69.75" customHeight="1" x14ac:dyDescent="0.3">
      <c r="B64" s="45" t="s">
        <v>4</v>
      </c>
      <c r="C64" s="39">
        <v>1139</v>
      </c>
      <c r="D64" s="167" t="s">
        <v>57</v>
      </c>
      <c r="E64" s="168"/>
    </row>
    <row r="65" spans="2:5" x14ac:dyDescent="0.3">
      <c r="B65" s="46" t="s">
        <v>5</v>
      </c>
      <c r="C65" s="47">
        <v>11001</v>
      </c>
      <c r="D65" s="131" t="s">
        <v>12</v>
      </c>
      <c r="E65" s="55" t="s">
        <v>13</v>
      </c>
    </row>
    <row r="66" spans="2:5" ht="34.5" x14ac:dyDescent="0.3">
      <c r="B66" s="46" t="s">
        <v>6</v>
      </c>
      <c r="C66" s="53" t="s">
        <v>86</v>
      </c>
      <c r="D66" s="151"/>
      <c r="E66" s="151"/>
    </row>
    <row r="67" spans="2:5" ht="69" x14ac:dyDescent="0.3">
      <c r="B67" s="46" t="s">
        <v>10</v>
      </c>
      <c r="C67" s="53" t="s">
        <v>92</v>
      </c>
      <c r="D67" s="152"/>
      <c r="E67" s="152"/>
    </row>
    <row r="68" spans="2:5" x14ac:dyDescent="0.3">
      <c r="B68" s="46" t="s">
        <v>7</v>
      </c>
      <c r="C68" s="53" t="s">
        <v>55</v>
      </c>
      <c r="D68" s="152"/>
      <c r="E68" s="152"/>
    </row>
    <row r="69" spans="2:5" ht="51.75" x14ac:dyDescent="0.3">
      <c r="B69" s="48" t="s">
        <v>56</v>
      </c>
      <c r="C69" s="53" t="s">
        <v>91</v>
      </c>
      <c r="D69" s="152"/>
      <c r="E69" s="152"/>
    </row>
    <row r="70" spans="2:5" x14ac:dyDescent="0.3">
      <c r="B70" s="49"/>
      <c r="C70" s="50" t="s">
        <v>0</v>
      </c>
      <c r="D70" s="153"/>
      <c r="E70" s="153"/>
    </row>
    <row r="71" spans="2:5" x14ac:dyDescent="0.3">
      <c r="B71" s="213" t="s">
        <v>8</v>
      </c>
      <c r="C71" s="213"/>
      <c r="D71" s="106">
        <f>'Havelvats 1'!D51</f>
        <v>196548</v>
      </c>
      <c r="E71" s="106">
        <f>'Havelvats 1'!E51</f>
        <v>196548</v>
      </c>
    </row>
  </sheetData>
  <mergeCells count="32">
    <mergeCell ref="D54:E54"/>
    <mergeCell ref="A45:E45"/>
    <mergeCell ref="B5:E5"/>
    <mergeCell ref="A7:E7"/>
    <mergeCell ref="B15:C15"/>
    <mergeCell ref="B22:C22"/>
    <mergeCell ref="D18:D22"/>
    <mergeCell ref="E18:E22"/>
    <mergeCell ref="D16:E16"/>
    <mergeCell ref="B23:C23"/>
    <mergeCell ref="B24:C24"/>
    <mergeCell ref="B25:C25"/>
    <mergeCell ref="B26:C26"/>
    <mergeCell ref="B27:C27"/>
    <mergeCell ref="B41:C41"/>
    <mergeCell ref="B42:C42"/>
    <mergeCell ref="B71:C71"/>
    <mergeCell ref="B33:C33"/>
    <mergeCell ref="D34:E34"/>
    <mergeCell ref="D36:D40"/>
    <mergeCell ref="E36:E40"/>
    <mergeCell ref="B40:C40"/>
    <mergeCell ref="B63:C63"/>
    <mergeCell ref="D63:E63"/>
    <mergeCell ref="D64:E64"/>
    <mergeCell ref="D66:D70"/>
    <mergeCell ref="E66:E70"/>
    <mergeCell ref="B53:C53"/>
    <mergeCell ref="B61:C61"/>
    <mergeCell ref="D53:E53"/>
    <mergeCell ref="D56:D60"/>
    <mergeCell ref="E56:E60"/>
  </mergeCells>
  <pageMargins left="0.70866141732283505" right="0.70866141732283505" top="0.74803149606299202" bottom="0.74803149606299202" header="0.31496062992126" footer="0.31496062992126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opLeftCell="A64" zoomScaleNormal="100" zoomScaleSheetLayoutView="100" workbookViewId="0">
      <selection activeCell="D73" sqref="D73:E73"/>
    </sheetView>
  </sheetViews>
  <sheetFormatPr defaultColWidth="9.140625" defaultRowHeight="17.25" x14ac:dyDescent="0.3"/>
  <cols>
    <col min="1" max="1" width="5.28515625" style="7" customWidth="1"/>
    <col min="2" max="2" width="29.140625" style="7" customWidth="1"/>
    <col min="3" max="3" width="78.5703125" style="7" customWidth="1"/>
    <col min="4" max="4" width="14.5703125" style="9" customWidth="1"/>
    <col min="5" max="5" width="14.5703125" style="7" customWidth="1"/>
    <col min="6" max="16384" width="9.140625" style="7"/>
  </cols>
  <sheetData>
    <row r="1" spans="1:5" ht="37.5" customHeight="1" x14ac:dyDescent="0.3">
      <c r="D1" s="57"/>
      <c r="E1" s="54" t="s">
        <v>54</v>
      </c>
    </row>
    <row r="2" spans="1:5" ht="17.25" customHeight="1" x14ac:dyDescent="0.3">
      <c r="C2" s="223" t="s">
        <v>58</v>
      </c>
      <c r="D2" s="223"/>
      <c r="E2" s="223"/>
    </row>
    <row r="3" spans="1:5" ht="17.25" customHeight="1" x14ac:dyDescent="0.3">
      <c r="C3" s="223" t="s">
        <v>9</v>
      </c>
      <c r="D3" s="223"/>
      <c r="E3" s="223"/>
    </row>
    <row r="5" spans="1:5" ht="59.25" customHeight="1" x14ac:dyDescent="0.3">
      <c r="A5" s="8"/>
      <c r="B5" s="198" t="s">
        <v>96</v>
      </c>
      <c r="C5" s="198"/>
      <c r="D5" s="198"/>
      <c r="E5" s="198"/>
    </row>
    <row r="6" spans="1:5" ht="23.25" customHeight="1" x14ac:dyDescent="0.3"/>
    <row r="7" spans="1:5" ht="21.75" customHeight="1" x14ac:dyDescent="0.3">
      <c r="A7" s="220" t="s">
        <v>60</v>
      </c>
      <c r="B7" s="220"/>
      <c r="C7" s="220"/>
      <c r="D7" s="220"/>
      <c r="E7" s="220"/>
    </row>
    <row r="8" spans="1:5" ht="21.75" customHeight="1" x14ac:dyDescent="0.3">
      <c r="A8" s="63"/>
      <c r="B8" s="63"/>
      <c r="C8" s="63"/>
      <c r="D8" s="56"/>
    </row>
    <row r="9" spans="1:5" ht="38.65" customHeight="1" x14ac:dyDescent="0.3">
      <c r="C9" s="10" t="s">
        <v>47</v>
      </c>
      <c r="D9" s="11"/>
    </row>
    <row r="10" spans="1:5" x14ac:dyDescent="0.3">
      <c r="B10" s="44" t="s">
        <v>104</v>
      </c>
      <c r="C10" s="123"/>
      <c r="D10" s="7"/>
    </row>
    <row r="11" spans="1:5" s="12" customFormat="1" x14ac:dyDescent="0.3">
      <c r="B11" s="13"/>
      <c r="C11" s="13"/>
      <c r="D11" s="14"/>
    </row>
    <row r="12" spans="1:5" x14ac:dyDescent="0.3">
      <c r="B12" s="15" t="s">
        <v>1</v>
      </c>
      <c r="C12" s="33" t="s">
        <v>2</v>
      </c>
      <c r="D12" s="32"/>
    </row>
    <row r="13" spans="1:5" x14ac:dyDescent="0.3">
      <c r="B13" s="16">
        <v>1041</v>
      </c>
      <c r="C13" s="139" t="s">
        <v>66</v>
      </c>
      <c r="D13" s="32"/>
    </row>
    <row r="14" spans="1:5" ht="26.25" customHeight="1" x14ac:dyDescent="0.3">
      <c r="D14" s="31"/>
    </row>
    <row r="15" spans="1:5" s="17" customFormat="1" x14ac:dyDescent="0.3">
      <c r="B15" s="214" t="s">
        <v>3</v>
      </c>
      <c r="C15" s="215"/>
      <c r="D15" s="97"/>
      <c r="E15" s="67"/>
    </row>
    <row r="16" spans="1:5" s="17" customFormat="1" ht="66" customHeight="1" x14ac:dyDescent="0.3">
      <c r="B16" s="18" t="s">
        <v>4</v>
      </c>
      <c r="C16" s="6">
        <v>1041</v>
      </c>
      <c r="D16" s="167" t="s">
        <v>57</v>
      </c>
      <c r="E16" s="168"/>
    </row>
    <row r="17" spans="2:6" s="17" customFormat="1" x14ac:dyDescent="0.3">
      <c r="B17" s="18" t="s">
        <v>5</v>
      </c>
      <c r="C17" s="6">
        <v>11042</v>
      </c>
      <c r="D17" s="55" t="s">
        <v>12</v>
      </c>
      <c r="E17" s="55" t="s">
        <v>13</v>
      </c>
      <c r="F17" s="13"/>
    </row>
    <row r="18" spans="2:6" s="17" customFormat="1" ht="36" customHeight="1" x14ac:dyDescent="0.3">
      <c r="B18" s="18" t="s">
        <v>6</v>
      </c>
      <c r="C18" s="34" t="s">
        <v>103</v>
      </c>
      <c r="D18" s="151"/>
      <c r="E18" s="151"/>
      <c r="F18" s="13"/>
    </row>
    <row r="19" spans="2:6" s="17" customFormat="1" ht="39" customHeight="1" x14ac:dyDescent="0.3">
      <c r="B19" s="18" t="s">
        <v>10</v>
      </c>
      <c r="C19" s="34" t="s">
        <v>101</v>
      </c>
      <c r="D19" s="152"/>
      <c r="E19" s="152"/>
    </row>
    <row r="20" spans="2:6" s="17" customFormat="1" ht="21" customHeight="1" x14ac:dyDescent="0.3">
      <c r="B20" s="18" t="s">
        <v>7</v>
      </c>
      <c r="C20" s="107" t="s">
        <v>67</v>
      </c>
      <c r="D20" s="152"/>
      <c r="E20" s="152"/>
    </row>
    <row r="21" spans="2:6" s="17" customFormat="1" ht="51.75" customHeight="1" x14ac:dyDescent="0.3">
      <c r="B21" s="18" t="s">
        <v>61</v>
      </c>
      <c r="C21" s="107" t="s">
        <v>99</v>
      </c>
      <c r="D21" s="152"/>
      <c r="E21" s="152"/>
    </row>
    <row r="22" spans="2:6" s="17" customFormat="1" ht="21.75" customHeight="1" x14ac:dyDescent="0.3">
      <c r="B22" s="216" t="s">
        <v>0</v>
      </c>
      <c r="C22" s="217"/>
      <c r="D22" s="153"/>
      <c r="E22" s="153"/>
    </row>
    <row r="23" spans="2:6" ht="17.25" customHeight="1" x14ac:dyDescent="0.3">
      <c r="B23" s="221" t="s">
        <v>105</v>
      </c>
      <c r="C23" s="222"/>
      <c r="D23" s="59">
        <v>0</v>
      </c>
      <c r="E23" s="111">
        <v>64</v>
      </c>
    </row>
    <row r="24" spans="2:6" ht="17.25" customHeight="1" x14ac:dyDescent="0.3">
      <c r="B24" s="221" t="s">
        <v>106</v>
      </c>
      <c r="C24" s="222"/>
      <c r="D24" s="59">
        <v>0</v>
      </c>
      <c r="E24" s="111">
        <v>42</v>
      </c>
    </row>
    <row r="25" spans="2:6" ht="17.25" customHeight="1" x14ac:dyDescent="0.3">
      <c r="B25" s="221" t="s">
        <v>107</v>
      </c>
      <c r="C25" s="222"/>
      <c r="D25" s="59">
        <v>0</v>
      </c>
      <c r="E25" s="111">
        <v>50</v>
      </c>
    </row>
    <row r="26" spans="2:6" ht="17.25" customHeight="1" x14ac:dyDescent="0.3">
      <c r="B26" s="221" t="s">
        <v>108</v>
      </c>
      <c r="C26" s="222"/>
      <c r="D26" s="59">
        <v>0</v>
      </c>
      <c r="E26" s="111">
        <v>50</v>
      </c>
    </row>
    <row r="27" spans="2:6" s="17" customFormat="1" x14ac:dyDescent="0.3">
      <c r="B27" s="221" t="s">
        <v>8</v>
      </c>
      <c r="C27" s="222"/>
      <c r="D27" s="62">
        <f>'Havelvats 1'!D19</f>
        <v>196548</v>
      </c>
      <c r="E27" s="62">
        <f>'Havelvats 1'!E19</f>
        <v>676368</v>
      </c>
    </row>
    <row r="28" spans="2:6" s="17" customFormat="1" x14ac:dyDescent="0.3">
      <c r="D28" s="20"/>
    </row>
    <row r="29" spans="2:6" s="17" customFormat="1" x14ac:dyDescent="0.3">
      <c r="B29" s="51"/>
      <c r="C29" s="51"/>
      <c r="D29" s="136"/>
      <c r="E29" s="136"/>
    </row>
    <row r="30" spans="2:6" x14ac:dyDescent="0.3">
      <c r="B30" s="15" t="s">
        <v>1</v>
      </c>
      <c r="C30" s="33" t="s">
        <v>2</v>
      </c>
      <c r="D30" s="32"/>
    </row>
    <row r="31" spans="2:6" x14ac:dyDescent="0.3">
      <c r="B31" s="16">
        <v>1148</v>
      </c>
      <c r="C31" s="135" t="s">
        <v>109</v>
      </c>
      <c r="D31" s="32"/>
    </row>
    <row r="32" spans="2:6" ht="26.25" customHeight="1" x14ac:dyDescent="0.3">
      <c r="D32" s="31"/>
    </row>
    <row r="33" spans="1:6" s="17" customFormat="1" x14ac:dyDescent="0.3">
      <c r="B33" s="214" t="s">
        <v>3</v>
      </c>
      <c r="C33" s="215"/>
      <c r="D33" s="97"/>
      <c r="E33" s="67"/>
    </row>
    <row r="34" spans="1:6" s="17" customFormat="1" ht="66" customHeight="1" x14ac:dyDescent="0.3">
      <c r="B34" s="18" t="s">
        <v>4</v>
      </c>
      <c r="C34" s="6">
        <v>1148</v>
      </c>
      <c r="D34" s="167" t="s">
        <v>93</v>
      </c>
      <c r="E34" s="168"/>
    </row>
    <row r="35" spans="1:6" s="17" customFormat="1" x14ac:dyDescent="0.3">
      <c r="B35" s="18" t="s">
        <v>5</v>
      </c>
      <c r="C35" s="6">
        <v>11016</v>
      </c>
      <c r="D35" s="55" t="s">
        <v>12</v>
      </c>
      <c r="E35" s="55" t="s">
        <v>13</v>
      </c>
      <c r="F35" s="13"/>
    </row>
    <row r="36" spans="1:6" s="17" customFormat="1" ht="69" customHeight="1" x14ac:dyDescent="0.3">
      <c r="B36" s="18" t="s">
        <v>6</v>
      </c>
      <c r="C36" s="134" t="s">
        <v>125</v>
      </c>
      <c r="D36" s="151"/>
      <c r="E36" s="151"/>
      <c r="F36" s="13"/>
    </row>
    <row r="37" spans="1:6" s="17" customFormat="1" ht="75" customHeight="1" x14ac:dyDescent="0.3">
      <c r="B37" s="18" t="s">
        <v>10</v>
      </c>
      <c r="C37" s="134" t="s">
        <v>126</v>
      </c>
      <c r="D37" s="152"/>
      <c r="E37" s="152"/>
    </row>
    <row r="38" spans="1:6" s="17" customFormat="1" x14ac:dyDescent="0.3">
      <c r="B38" s="18" t="s">
        <v>7</v>
      </c>
      <c r="C38" s="134" t="s">
        <v>67</v>
      </c>
      <c r="D38" s="152"/>
      <c r="E38" s="152"/>
    </row>
    <row r="39" spans="1:6" s="17" customFormat="1" ht="51.75" customHeight="1" x14ac:dyDescent="0.3">
      <c r="B39" s="18" t="s">
        <v>61</v>
      </c>
      <c r="C39" s="134" t="s">
        <v>99</v>
      </c>
      <c r="D39" s="152"/>
      <c r="E39" s="152"/>
    </row>
    <row r="40" spans="1:6" s="17" customFormat="1" ht="21.75" customHeight="1" x14ac:dyDescent="0.3">
      <c r="B40" s="216" t="s">
        <v>0</v>
      </c>
      <c r="C40" s="217"/>
      <c r="D40" s="153"/>
      <c r="E40" s="153"/>
    </row>
    <row r="41" spans="1:6" ht="17.25" customHeight="1" x14ac:dyDescent="0.3">
      <c r="B41" s="216" t="s">
        <v>127</v>
      </c>
      <c r="C41" s="217"/>
      <c r="D41" s="137">
        <v>-1740</v>
      </c>
      <c r="E41" s="137">
        <v>-1740</v>
      </c>
    </row>
    <row r="42" spans="1:6" s="17" customFormat="1" x14ac:dyDescent="0.3">
      <c r="B42" s="221" t="s">
        <v>8</v>
      </c>
      <c r="C42" s="222"/>
      <c r="D42" s="62">
        <f>'Havelvats 1'!D32</f>
        <v>-196548</v>
      </c>
      <c r="E42" s="62">
        <f>'Havelvats 1'!E32</f>
        <v>-196548</v>
      </c>
    </row>
    <row r="43" spans="1:6" s="17" customFormat="1" x14ac:dyDescent="0.3">
      <c r="D43" s="20"/>
    </row>
    <row r="44" spans="1:6" s="17" customFormat="1" x14ac:dyDescent="0.3">
      <c r="D44" s="20"/>
    </row>
    <row r="45" spans="1:6" s="17" customFormat="1" x14ac:dyDescent="0.3">
      <c r="B45" s="51"/>
      <c r="C45" s="51"/>
      <c r="D45" s="52"/>
    </row>
    <row r="46" spans="1:6" x14ac:dyDescent="0.3">
      <c r="B46" s="108"/>
      <c r="C46" s="108"/>
      <c r="D46" s="109"/>
      <c r="E46" s="109"/>
    </row>
    <row r="47" spans="1:6" ht="17.25" customHeight="1" x14ac:dyDescent="0.3">
      <c r="A47" s="220" t="s">
        <v>95</v>
      </c>
      <c r="B47" s="220"/>
      <c r="C47" s="220"/>
      <c r="D47" s="220"/>
      <c r="E47" s="220"/>
    </row>
    <row r="48" spans="1:6" x14ac:dyDescent="0.3">
      <c r="C48" s="10" t="s">
        <v>91</v>
      </c>
      <c r="D48" s="7"/>
    </row>
    <row r="49" spans="2:5" x14ac:dyDescent="0.3">
      <c r="B49" s="44" t="s">
        <v>104</v>
      </c>
      <c r="C49" s="121"/>
      <c r="D49" s="7"/>
    </row>
    <row r="50" spans="2:5" x14ac:dyDescent="0.3">
      <c r="B50" s="13"/>
      <c r="C50" s="13"/>
      <c r="D50" s="7"/>
    </row>
    <row r="51" spans="2:5" x14ac:dyDescent="0.3">
      <c r="B51" s="13"/>
      <c r="C51" s="13"/>
      <c r="D51" s="7"/>
    </row>
    <row r="52" spans="2:5" x14ac:dyDescent="0.3">
      <c r="B52" s="33" t="s">
        <v>1</v>
      </c>
      <c r="C52" s="33" t="s">
        <v>2</v>
      </c>
      <c r="D52" s="7"/>
    </row>
    <row r="53" spans="2:5" x14ac:dyDescent="0.3">
      <c r="B53" s="53">
        <v>1139</v>
      </c>
      <c r="C53" s="34" t="s">
        <v>86</v>
      </c>
      <c r="D53" s="7"/>
    </row>
    <row r="54" spans="2:5" x14ac:dyDescent="0.3">
      <c r="B54" s="1"/>
      <c r="C54" s="35"/>
      <c r="D54" s="7"/>
    </row>
    <row r="55" spans="2:5" ht="34.5" customHeight="1" x14ac:dyDescent="0.3">
      <c r="B55" s="157" t="s">
        <v>3</v>
      </c>
      <c r="C55" s="157"/>
      <c r="D55" s="218"/>
      <c r="E55" s="219"/>
    </row>
    <row r="56" spans="2:5" s="17" customFormat="1" ht="69.75" customHeight="1" x14ac:dyDescent="0.3">
      <c r="B56" s="45" t="s">
        <v>4</v>
      </c>
      <c r="C56" s="39">
        <v>1139</v>
      </c>
      <c r="D56" s="167" t="s">
        <v>93</v>
      </c>
      <c r="E56" s="168"/>
    </row>
    <row r="57" spans="2:5" x14ac:dyDescent="0.3">
      <c r="B57" s="46" t="s">
        <v>5</v>
      </c>
      <c r="C57" s="47">
        <v>11001</v>
      </c>
      <c r="D57" s="94" t="s">
        <v>12</v>
      </c>
      <c r="E57" s="55" t="s">
        <v>13</v>
      </c>
    </row>
    <row r="58" spans="2:5" ht="34.5" x14ac:dyDescent="0.3">
      <c r="B58" s="46" t="s">
        <v>6</v>
      </c>
      <c r="C58" s="53" t="s">
        <v>86</v>
      </c>
      <c r="D58" s="151"/>
      <c r="E58" s="151"/>
    </row>
    <row r="59" spans="2:5" ht="69" x14ac:dyDescent="0.3">
      <c r="B59" s="46" t="s">
        <v>10</v>
      </c>
      <c r="C59" s="53" t="s">
        <v>92</v>
      </c>
      <c r="D59" s="152"/>
      <c r="E59" s="152"/>
    </row>
    <row r="60" spans="2:5" x14ac:dyDescent="0.3">
      <c r="B60" s="46" t="s">
        <v>7</v>
      </c>
      <c r="C60" s="53" t="s">
        <v>55</v>
      </c>
      <c r="D60" s="152"/>
      <c r="E60" s="152"/>
    </row>
    <row r="61" spans="2:5" ht="51.75" x14ac:dyDescent="0.3">
      <c r="B61" s="48" t="s">
        <v>56</v>
      </c>
      <c r="C61" s="53" t="s">
        <v>91</v>
      </c>
      <c r="D61" s="152"/>
      <c r="E61" s="152"/>
    </row>
    <row r="62" spans="2:5" x14ac:dyDescent="0.3">
      <c r="B62" s="49"/>
      <c r="C62" s="50" t="s">
        <v>0</v>
      </c>
      <c r="D62" s="153"/>
      <c r="E62" s="153"/>
    </row>
    <row r="63" spans="2:5" x14ac:dyDescent="0.3">
      <c r="B63" s="213" t="s">
        <v>8</v>
      </c>
      <c r="C63" s="213"/>
      <c r="D63" s="106">
        <f>'Havelvats 4'!D61</f>
        <v>-196548</v>
      </c>
      <c r="E63" s="106">
        <f>'Havelvats 4'!E61</f>
        <v>-676368</v>
      </c>
    </row>
    <row r="65" spans="2:5" x14ac:dyDescent="0.3">
      <c r="B65" s="157" t="s">
        <v>3</v>
      </c>
      <c r="C65" s="157"/>
      <c r="D65" s="218"/>
      <c r="E65" s="219"/>
    </row>
    <row r="66" spans="2:5" s="17" customFormat="1" ht="69.75" customHeight="1" x14ac:dyDescent="0.3">
      <c r="B66" s="45" t="s">
        <v>4</v>
      </c>
      <c r="C66" s="39">
        <v>1139</v>
      </c>
      <c r="D66" s="167" t="s">
        <v>57</v>
      </c>
      <c r="E66" s="168"/>
    </row>
    <row r="67" spans="2:5" x14ac:dyDescent="0.3">
      <c r="B67" s="46" t="s">
        <v>5</v>
      </c>
      <c r="C67" s="47">
        <v>11001</v>
      </c>
      <c r="D67" s="131" t="s">
        <v>12</v>
      </c>
      <c r="E67" s="55" t="s">
        <v>13</v>
      </c>
    </row>
    <row r="68" spans="2:5" ht="34.5" x14ac:dyDescent="0.3">
      <c r="B68" s="46" t="s">
        <v>6</v>
      </c>
      <c r="C68" s="53" t="s">
        <v>86</v>
      </c>
      <c r="D68" s="151"/>
      <c r="E68" s="151"/>
    </row>
    <row r="69" spans="2:5" ht="69" x14ac:dyDescent="0.3">
      <c r="B69" s="46" t="s">
        <v>10</v>
      </c>
      <c r="C69" s="53" t="s">
        <v>92</v>
      </c>
      <c r="D69" s="152"/>
      <c r="E69" s="152"/>
    </row>
    <row r="70" spans="2:5" x14ac:dyDescent="0.3">
      <c r="B70" s="46" t="s">
        <v>7</v>
      </c>
      <c r="C70" s="53" t="s">
        <v>55</v>
      </c>
      <c r="D70" s="152"/>
      <c r="E70" s="152"/>
    </row>
    <row r="71" spans="2:5" ht="51.75" x14ac:dyDescent="0.3">
      <c r="B71" s="48" t="s">
        <v>56</v>
      </c>
      <c r="C71" s="53" t="s">
        <v>91</v>
      </c>
      <c r="D71" s="152"/>
      <c r="E71" s="152"/>
    </row>
    <row r="72" spans="2:5" x14ac:dyDescent="0.3">
      <c r="B72" s="49"/>
      <c r="C72" s="50" t="s">
        <v>0</v>
      </c>
      <c r="D72" s="153"/>
      <c r="E72" s="153"/>
    </row>
    <row r="73" spans="2:5" x14ac:dyDescent="0.3">
      <c r="B73" s="213" t="s">
        <v>8</v>
      </c>
      <c r="C73" s="213"/>
      <c r="D73" s="106">
        <f>'Havelvats 4'!D71</f>
        <v>196548</v>
      </c>
      <c r="E73" s="106">
        <f>'Havelvats 4'!E71</f>
        <v>196548</v>
      </c>
    </row>
    <row r="168" spans="4:4" s="17" customFormat="1" x14ac:dyDescent="0.3">
      <c r="D168" s="20"/>
    </row>
  </sheetData>
  <mergeCells count="34">
    <mergeCell ref="B5:E5"/>
    <mergeCell ref="C2:E2"/>
    <mergeCell ref="C3:E3"/>
    <mergeCell ref="A7:E7"/>
    <mergeCell ref="D18:D22"/>
    <mergeCell ref="E18:E22"/>
    <mergeCell ref="B22:C22"/>
    <mergeCell ref="D16:E16"/>
    <mergeCell ref="B27:C27"/>
    <mergeCell ref="E58:E62"/>
    <mergeCell ref="B55:C55"/>
    <mergeCell ref="D55:E55"/>
    <mergeCell ref="D56:E56"/>
    <mergeCell ref="A47:E47"/>
    <mergeCell ref="B33:C33"/>
    <mergeCell ref="D34:E34"/>
    <mergeCell ref="D36:D40"/>
    <mergeCell ref="E36:E40"/>
    <mergeCell ref="B40:C40"/>
    <mergeCell ref="B25:C25"/>
    <mergeCell ref="B26:C26"/>
    <mergeCell ref="B24:C24"/>
    <mergeCell ref="B23:C23"/>
    <mergeCell ref="B15:C15"/>
    <mergeCell ref="D68:D72"/>
    <mergeCell ref="E68:E72"/>
    <mergeCell ref="B73:C73"/>
    <mergeCell ref="B41:C41"/>
    <mergeCell ref="B42:C42"/>
    <mergeCell ref="B65:C65"/>
    <mergeCell ref="D65:E65"/>
    <mergeCell ref="D66:E66"/>
    <mergeCell ref="B63:C63"/>
    <mergeCell ref="D58:D62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8"/>
  <sheetViews>
    <sheetView tabSelected="1" topLeftCell="A7" zoomScaleNormal="100" zoomScaleSheetLayoutView="100" workbookViewId="0">
      <selection activeCell="G14" sqref="G14"/>
    </sheetView>
  </sheetViews>
  <sheetFormatPr defaultColWidth="9.140625" defaultRowHeight="17.25" x14ac:dyDescent="0.3"/>
  <cols>
    <col min="1" max="1" width="10.42578125" style="146" customWidth="1"/>
    <col min="2" max="2" width="9.5703125" style="146" customWidth="1"/>
    <col min="3" max="3" width="8" style="146" customWidth="1"/>
    <col min="4" max="4" width="10.42578125" style="146" customWidth="1"/>
    <col min="5" max="5" width="14.5703125" style="146" customWidth="1"/>
    <col min="6" max="6" width="62.140625" style="146" customWidth="1"/>
    <col min="7" max="7" width="16" style="146" customWidth="1"/>
    <col min="8" max="8" width="15.7109375" style="146" customWidth="1"/>
    <col min="9" max="9" width="21.140625" style="146" customWidth="1"/>
    <col min="10" max="10" width="14.42578125" style="146" customWidth="1"/>
    <col min="11" max="16384" width="9.140625" style="146"/>
  </cols>
  <sheetData>
    <row r="1" spans="1:9" ht="18" customHeight="1" x14ac:dyDescent="0.3">
      <c r="G1" s="224" t="s">
        <v>128</v>
      </c>
      <c r="H1" s="224"/>
      <c r="I1" s="147"/>
    </row>
    <row r="2" spans="1:9" ht="15.75" customHeight="1" x14ac:dyDescent="0.3">
      <c r="F2" s="225" t="s">
        <v>58</v>
      </c>
      <c r="G2" s="225"/>
      <c r="H2" s="225"/>
      <c r="I2" s="147"/>
    </row>
    <row r="3" spans="1:9" ht="17.25" customHeight="1" x14ac:dyDescent="0.3">
      <c r="F3" s="225" t="s">
        <v>9</v>
      </c>
      <c r="G3" s="225"/>
      <c r="H3" s="225"/>
      <c r="I3" s="147"/>
    </row>
    <row r="6" spans="1:9" ht="52.5" customHeight="1" x14ac:dyDescent="0.3">
      <c r="A6" s="226" t="s">
        <v>129</v>
      </c>
      <c r="B6" s="226"/>
      <c r="C6" s="226"/>
      <c r="D6" s="226"/>
      <c r="E6" s="226"/>
      <c r="F6" s="226"/>
      <c r="G6" s="226"/>
      <c r="H6" s="226"/>
      <c r="I6" s="148"/>
    </row>
    <row r="7" spans="1:9" x14ac:dyDescent="0.3">
      <c r="I7" s="149"/>
    </row>
    <row r="8" spans="1:9" x14ac:dyDescent="0.3">
      <c r="G8" s="227" t="s">
        <v>25</v>
      </c>
      <c r="H8" s="227"/>
      <c r="I8" s="150"/>
    </row>
    <row r="9" spans="1:9" s="2" customFormat="1" ht="117" customHeight="1" x14ac:dyDescent="0.25">
      <c r="A9" s="184" t="s">
        <v>26</v>
      </c>
      <c r="B9" s="184"/>
      <c r="C9" s="184"/>
      <c r="D9" s="184" t="s">
        <v>14</v>
      </c>
      <c r="E9" s="184"/>
      <c r="F9" s="184" t="s">
        <v>20</v>
      </c>
      <c r="G9" s="167" t="s">
        <v>48</v>
      </c>
      <c r="H9" s="168"/>
    </row>
    <row r="10" spans="1:9" s="2" customFormat="1" ht="50.25" customHeight="1" x14ac:dyDescent="0.25">
      <c r="A10" s="144" t="s">
        <v>49</v>
      </c>
      <c r="B10" s="144" t="s">
        <v>50</v>
      </c>
      <c r="C10" s="144" t="s">
        <v>27</v>
      </c>
      <c r="D10" s="144" t="s">
        <v>18</v>
      </c>
      <c r="E10" s="144" t="s">
        <v>40</v>
      </c>
      <c r="F10" s="184"/>
      <c r="G10" s="144" t="s">
        <v>16</v>
      </c>
      <c r="H10" s="144" t="s">
        <v>17</v>
      </c>
    </row>
    <row r="11" spans="1:9" s="2" customFormat="1" x14ac:dyDescent="0.25">
      <c r="A11" s="176"/>
      <c r="B11" s="151"/>
      <c r="C11" s="151"/>
      <c r="D11" s="162"/>
      <c r="E11" s="162"/>
      <c r="F11" s="5" t="s">
        <v>24</v>
      </c>
      <c r="G11" s="59">
        <f>G13</f>
        <v>0</v>
      </c>
      <c r="H11" s="59">
        <f>H13</f>
        <v>479820</v>
      </c>
    </row>
    <row r="12" spans="1:9" s="2" customFormat="1" x14ac:dyDescent="0.25">
      <c r="A12" s="177"/>
      <c r="B12" s="152"/>
      <c r="C12" s="152"/>
      <c r="D12" s="163"/>
      <c r="E12" s="163"/>
      <c r="F12" s="114" t="s">
        <v>35</v>
      </c>
      <c r="G12" s="60"/>
      <c r="H12" s="60"/>
    </row>
    <row r="13" spans="1:9" s="2" customFormat="1" ht="34.5" x14ac:dyDescent="0.25">
      <c r="A13" s="178"/>
      <c r="B13" s="153"/>
      <c r="C13" s="153"/>
      <c r="D13" s="164"/>
      <c r="E13" s="164"/>
      <c r="F13" s="5" t="s">
        <v>42</v>
      </c>
      <c r="G13" s="60">
        <f>G14+G33</f>
        <v>0</v>
      </c>
      <c r="H13" s="60">
        <f>H14+H33</f>
        <v>479820</v>
      </c>
    </row>
    <row r="14" spans="1:9" s="2" customFormat="1" x14ac:dyDescent="0.25">
      <c r="A14" s="179" t="s">
        <v>46</v>
      </c>
      <c r="B14" s="151"/>
      <c r="C14" s="151"/>
      <c r="D14" s="182"/>
      <c r="E14" s="182"/>
      <c r="F14" s="141" t="s">
        <v>51</v>
      </c>
      <c r="G14" s="60">
        <f t="shared" ref="G14:H14" si="0">G16</f>
        <v>196548</v>
      </c>
      <c r="H14" s="60">
        <f t="shared" si="0"/>
        <v>676368</v>
      </c>
    </row>
    <row r="15" spans="1:9" s="2" customFormat="1" x14ac:dyDescent="0.25">
      <c r="A15" s="180"/>
      <c r="B15" s="153"/>
      <c r="C15" s="152"/>
      <c r="D15" s="183"/>
      <c r="E15" s="183"/>
      <c r="F15" s="53" t="s">
        <v>21</v>
      </c>
      <c r="G15" s="95"/>
      <c r="H15" s="95"/>
    </row>
    <row r="16" spans="1:9" s="2" customFormat="1" x14ac:dyDescent="0.25">
      <c r="A16" s="180"/>
      <c r="B16" s="179" t="s">
        <v>65</v>
      </c>
      <c r="C16" s="152"/>
      <c r="D16" s="183"/>
      <c r="E16" s="183"/>
      <c r="F16" s="115" t="s">
        <v>52</v>
      </c>
      <c r="G16" s="60">
        <f t="shared" ref="G16:H16" si="1">G18</f>
        <v>196548</v>
      </c>
      <c r="H16" s="60">
        <f t="shared" si="1"/>
        <v>676368</v>
      </c>
    </row>
    <row r="17" spans="1:14" s="2" customFormat="1" x14ac:dyDescent="0.25">
      <c r="A17" s="180"/>
      <c r="B17" s="180"/>
      <c r="C17" s="153"/>
      <c r="D17" s="183"/>
      <c r="E17" s="183"/>
      <c r="F17" s="53" t="s">
        <v>21</v>
      </c>
      <c r="G17" s="95"/>
      <c r="H17" s="95"/>
    </row>
    <row r="18" spans="1:14" s="2" customFormat="1" x14ac:dyDescent="0.25">
      <c r="A18" s="180"/>
      <c r="B18" s="180"/>
      <c r="C18" s="179" t="s">
        <v>65</v>
      </c>
      <c r="D18" s="183"/>
      <c r="E18" s="183"/>
      <c r="F18" s="115" t="s">
        <v>52</v>
      </c>
      <c r="G18" s="60">
        <f t="shared" ref="G18:H18" si="2">G20</f>
        <v>196548</v>
      </c>
      <c r="H18" s="60">
        <f t="shared" si="2"/>
        <v>676368</v>
      </c>
    </row>
    <row r="19" spans="1:14" s="2" customFormat="1" x14ac:dyDescent="0.25">
      <c r="A19" s="180"/>
      <c r="B19" s="180"/>
      <c r="C19" s="180"/>
      <c r="D19" s="183"/>
      <c r="E19" s="183"/>
      <c r="F19" s="53" t="s">
        <v>21</v>
      </c>
      <c r="G19" s="95"/>
      <c r="H19" s="95"/>
    </row>
    <row r="20" spans="1:14" s="2" customFormat="1" ht="36.75" customHeight="1" x14ac:dyDescent="0.25">
      <c r="A20" s="180"/>
      <c r="B20" s="180"/>
      <c r="C20" s="180"/>
      <c r="D20" s="183"/>
      <c r="E20" s="183"/>
      <c r="F20" s="48" t="s">
        <v>36</v>
      </c>
      <c r="G20" s="60">
        <f t="shared" ref="G20:H20" si="3">G22</f>
        <v>196548</v>
      </c>
      <c r="H20" s="60">
        <f t="shared" si="3"/>
        <v>676368</v>
      </c>
    </row>
    <row r="21" spans="1:14" s="2" customFormat="1" x14ac:dyDescent="0.25">
      <c r="A21" s="180"/>
      <c r="B21" s="180"/>
      <c r="C21" s="180"/>
      <c r="D21" s="189"/>
      <c r="E21" s="189"/>
      <c r="F21" s="53" t="s">
        <v>21</v>
      </c>
      <c r="G21" s="100"/>
      <c r="H21" s="100"/>
    </row>
    <row r="22" spans="1:14" s="2" customFormat="1" ht="21" customHeight="1" x14ac:dyDescent="0.25">
      <c r="A22" s="180"/>
      <c r="B22" s="180"/>
      <c r="C22" s="180"/>
      <c r="D22" s="154">
        <v>1041</v>
      </c>
      <c r="E22" s="172" t="s">
        <v>66</v>
      </c>
      <c r="F22" s="173"/>
      <c r="G22" s="116">
        <f t="shared" ref="G22:H22" si="4">+G24</f>
        <v>196548</v>
      </c>
      <c r="H22" s="116">
        <f t="shared" si="4"/>
        <v>676368</v>
      </c>
      <c r="I22" s="1"/>
      <c r="J22" s="1"/>
      <c r="K22" s="1"/>
      <c r="L22" s="1"/>
      <c r="M22" s="1"/>
      <c r="N22" s="1"/>
    </row>
    <row r="23" spans="1:14" s="2" customFormat="1" ht="18.75" customHeight="1" x14ac:dyDescent="0.25">
      <c r="A23" s="180"/>
      <c r="B23" s="180"/>
      <c r="C23" s="180"/>
      <c r="D23" s="155"/>
      <c r="E23" s="140"/>
      <c r="F23" s="114" t="s">
        <v>21</v>
      </c>
      <c r="G23" s="61"/>
      <c r="H23" s="61"/>
      <c r="I23" s="1"/>
      <c r="J23" s="1"/>
      <c r="K23" s="1"/>
      <c r="L23" s="1"/>
      <c r="M23" s="1"/>
      <c r="N23" s="1"/>
    </row>
    <row r="24" spans="1:14" s="2" customFormat="1" ht="47.25" customHeight="1" x14ac:dyDescent="0.25">
      <c r="A24" s="180"/>
      <c r="B24" s="180"/>
      <c r="C24" s="180"/>
      <c r="D24" s="155"/>
      <c r="E24" s="140">
        <v>11042</v>
      </c>
      <c r="F24" s="141" t="s">
        <v>100</v>
      </c>
      <c r="G24" s="60">
        <f t="shared" ref="G24:H24" si="5">G26</f>
        <v>196548</v>
      </c>
      <c r="H24" s="60">
        <f t="shared" si="5"/>
        <v>676368</v>
      </c>
      <c r="I24" s="1"/>
      <c r="J24" s="1"/>
      <c r="K24" s="1"/>
      <c r="L24" s="1"/>
      <c r="M24" s="1"/>
      <c r="N24" s="1"/>
    </row>
    <row r="25" spans="1:14" s="2" customFormat="1" ht="22.5" customHeight="1" x14ac:dyDescent="0.25">
      <c r="A25" s="180"/>
      <c r="B25" s="180"/>
      <c r="C25" s="180"/>
      <c r="D25" s="155"/>
      <c r="E25" s="151"/>
      <c r="F25" s="114" t="s">
        <v>41</v>
      </c>
      <c r="G25" s="61"/>
      <c r="H25" s="61"/>
    </row>
    <row r="26" spans="1:14" s="119" customFormat="1" ht="37.5" customHeight="1" x14ac:dyDescent="0.25">
      <c r="A26" s="180"/>
      <c r="B26" s="180"/>
      <c r="C26" s="180"/>
      <c r="D26" s="155"/>
      <c r="E26" s="152"/>
      <c r="F26" s="117" t="s">
        <v>36</v>
      </c>
      <c r="G26" s="118">
        <f t="shared" ref="G26:H26" si="6">G28</f>
        <v>196548</v>
      </c>
      <c r="H26" s="118">
        <f t="shared" si="6"/>
        <v>676368</v>
      </c>
    </row>
    <row r="27" spans="1:14" s="2" customFormat="1" ht="38.25" customHeight="1" x14ac:dyDescent="0.25">
      <c r="A27" s="180"/>
      <c r="B27" s="180"/>
      <c r="C27" s="180"/>
      <c r="D27" s="155"/>
      <c r="E27" s="152"/>
      <c r="F27" s="114" t="s">
        <v>37</v>
      </c>
      <c r="G27" s="61"/>
      <c r="H27" s="61"/>
    </row>
    <row r="28" spans="1:14" s="2" customFormat="1" ht="16.899999999999999" customHeight="1" x14ac:dyDescent="0.25">
      <c r="A28" s="180"/>
      <c r="B28" s="180"/>
      <c r="C28" s="180"/>
      <c r="D28" s="155"/>
      <c r="E28" s="152"/>
      <c r="F28" s="114" t="s">
        <v>22</v>
      </c>
      <c r="G28" s="61">
        <f t="shared" ref="G28:H28" si="7">G29</f>
        <v>196548</v>
      </c>
      <c r="H28" s="61">
        <f t="shared" si="7"/>
        <v>676368</v>
      </c>
    </row>
    <row r="29" spans="1:14" s="2" customFormat="1" ht="16.899999999999999" customHeight="1" x14ac:dyDescent="0.25">
      <c r="A29" s="180"/>
      <c r="B29" s="180"/>
      <c r="C29" s="180"/>
      <c r="D29" s="155"/>
      <c r="E29" s="152"/>
      <c r="F29" s="114" t="s">
        <v>23</v>
      </c>
      <c r="G29" s="61">
        <f t="shared" ref="G29:H29" si="8">+G30</f>
        <v>196548</v>
      </c>
      <c r="H29" s="61">
        <f t="shared" si="8"/>
        <v>676368</v>
      </c>
    </row>
    <row r="30" spans="1:14" s="2" customFormat="1" ht="16.899999999999999" customHeight="1" x14ac:dyDescent="0.25">
      <c r="A30" s="180"/>
      <c r="B30" s="180"/>
      <c r="C30" s="180"/>
      <c r="D30" s="155"/>
      <c r="E30" s="152"/>
      <c r="F30" s="53" t="s">
        <v>69</v>
      </c>
      <c r="G30" s="105">
        <f t="shared" ref="G30:H31" si="9">G31</f>
        <v>196548</v>
      </c>
      <c r="H30" s="105">
        <f t="shared" si="9"/>
        <v>676368</v>
      </c>
    </row>
    <row r="31" spans="1:14" s="2" customFormat="1" ht="34.5" x14ac:dyDescent="0.25">
      <c r="A31" s="180"/>
      <c r="B31" s="180"/>
      <c r="C31" s="180"/>
      <c r="D31" s="155"/>
      <c r="E31" s="152"/>
      <c r="F31" s="53" t="s">
        <v>70</v>
      </c>
      <c r="G31" s="43">
        <f t="shared" si="9"/>
        <v>196548</v>
      </c>
      <c r="H31" s="43">
        <f t="shared" si="9"/>
        <v>676368</v>
      </c>
    </row>
    <row r="32" spans="1:14" s="2" customFormat="1" x14ac:dyDescent="0.25">
      <c r="A32" s="181"/>
      <c r="B32" s="181"/>
      <c r="C32" s="181"/>
      <c r="D32" s="156"/>
      <c r="E32" s="153"/>
      <c r="F32" s="53" t="s">
        <v>71</v>
      </c>
      <c r="G32" s="96">
        <f>'Havelvats 1'!D19</f>
        <v>196548</v>
      </c>
      <c r="H32" s="96">
        <f>'Havelvats 1'!E19</f>
        <v>676368</v>
      </c>
    </row>
    <row r="33" spans="1:14" s="2" customFormat="1" x14ac:dyDescent="0.25">
      <c r="A33" s="179" t="s">
        <v>114</v>
      </c>
      <c r="B33" s="151"/>
      <c r="C33" s="151"/>
      <c r="D33" s="182"/>
      <c r="E33" s="182"/>
      <c r="F33" s="115" t="s">
        <v>115</v>
      </c>
      <c r="G33" s="60">
        <f>+G35</f>
        <v>-196548</v>
      </c>
      <c r="H33" s="60">
        <f>+H35</f>
        <v>-196548</v>
      </c>
    </row>
    <row r="34" spans="1:14" s="2" customFormat="1" x14ac:dyDescent="0.25">
      <c r="A34" s="180"/>
      <c r="B34" s="153"/>
      <c r="C34" s="152"/>
      <c r="D34" s="183"/>
      <c r="E34" s="183"/>
      <c r="F34" s="53" t="s">
        <v>21</v>
      </c>
      <c r="G34" s="95"/>
      <c r="H34" s="95"/>
    </row>
    <row r="35" spans="1:14" s="2" customFormat="1" x14ac:dyDescent="0.25">
      <c r="A35" s="180"/>
      <c r="B35" s="179" t="s">
        <v>116</v>
      </c>
      <c r="C35" s="145"/>
      <c r="D35" s="143"/>
      <c r="E35" s="142"/>
      <c r="F35" s="115" t="s">
        <v>117</v>
      </c>
      <c r="G35" s="60">
        <f t="shared" ref="G35:H35" si="10">G37</f>
        <v>-196548</v>
      </c>
      <c r="H35" s="60">
        <f t="shared" si="10"/>
        <v>-196548</v>
      </c>
    </row>
    <row r="36" spans="1:14" s="2" customFormat="1" x14ac:dyDescent="0.25">
      <c r="A36" s="180"/>
      <c r="B36" s="180"/>
      <c r="C36" s="145"/>
      <c r="D36" s="143"/>
      <c r="E36" s="142"/>
      <c r="F36" s="53" t="s">
        <v>21</v>
      </c>
      <c r="G36" s="95"/>
      <c r="H36" s="95"/>
    </row>
    <row r="37" spans="1:14" s="2" customFormat="1" x14ac:dyDescent="0.25">
      <c r="A37" s="180"/>
      <c r="B37" s="180"/>
      <c r="C37" s="179" t="s">
        <v>65</v>
      </c>
      <c r="D37" s="143"/>
      <c r="E37" s="142"/>
      <c r="F37" s="115" t="s">
        <v>118</v>
      </c>
      <c r="G37" s="60">
        <f t="shared" ref="G37:H37" si="11">G39</f>
        <v>-196548</v>
      </c>
      <c r="H37" s="60">
        <f t="shared" si="11"/>
        <v>-196548</v>
      </c>
    </row>
    <row r="38" spans="1:14" s="2" customFormat="1" x14ac:dyDescent="0.25">
      <c r="A38" s="180"/>
      <c r="B38" s="180"/>
      <c r="C38" s="180"/>
      <c r="D38" s="143"/>
      <c r="E38" s="142"/>
      <c r="F38" s="53" t="s">
        <v>21</v>
      </c>
      <c r="G38" s="95"/>
      <c r="H38" s="95"/>
    </row>
    <row r="39" spans="1:14" s="2" customFormat="1" ht="36.75" customHeight="1" x14ac:dyDescent="0.25">
      <c r="A39" s="180"/>
      <c r="B39" s="180"/>
      <c r="C39" s="180"/>
      <c r="D39" s="143"/>
      <c r="E39" s="142"/>
      <c r="F39" s="48" t="s">
        <v>36</v>
      </c>
      <c r="G39" s="60">
        <f t="shared" ref="G39:H39" si="12">G41</f>
        <v>-196548</v>
      </c>
      <c r="H39" s="60">
        <f t="shared" si="12"/>
        <v>-196548</v>
      </c>
    </row>
    <row r="40" spans="1:14" s="2" customFormat="1" x14ac:dyDescent="0.25">
      <c r="A40" s="180"/>
      <c r="B40" s="180"/>
      <c r="C40" s="180"/>
      <c r="D40" s="143"/>
      <c r="E40" s="142"/>
      <c r="F40" s="53" t="s">
        <v>21</v>
      </c>
      <c r="G40" s="100"/>
      <c r="H40" s="100"/>
    </row>
    <row r="41" spans="1:14" s="2" customFormat="1" ht="21" customHeight="1" x14ac:dyDescent="0.25">
      <c r="A41" s="180"/>
      <c r="B41" s="180"/>
      <c r="C41" s="180"/>
      <c r="D41" s="154">
        <v>1148</v>
      </c>
      <c r="E41" s="172" t="s">
        <v>109</v>
      </c>
      <c r="F41" s="173"/>
      <c r="G41" s="116">
        <f t="shared" ref="G41:H41" si="13">+G43</f>
        <v>-196548</v>
      </c>
      <c r="H41" s="116">
        <f t="shared" si="13"/>
        <v>-196548</v>
      </c>
      <c r="I41" s="1"/>
      <c r="J41" s="1"/>
      <c r="K41" s="1"/>
      <c r="L41" s="1"/>
      <c r="M41" s="1"/>
      <c r="N41" s="1"/>
    </row>
    <row r="42" spans="1:14" s="2" customFormat="1" ht="18.75" customHeight="1" x14ac:dyDescent="0.25">
      <c r="A42" s="180"/>
      <c r="B42" s="180"/>
      <c r="C42" s="180"/>
      <c r="D42" s="155"/>
      <c r="E42" s="140"/>
      <c r="F42" s="114" t="s">
        <v>21</v>
      </c>
      <c r="G42" s="61"/>
      <c r="H42" s="61"/>
      <c r="I42" s="1"/>
      <c r="J42" s="1"/>
      <c r="K42" s="1"/>
      <c r="L42" s="1"/>
      <c r="M42" s="1"/>
      <c r="N42" s="1"/>
    </row>
    <row r="43" spans="1:14" s="2" customFormat="1" ht="55.5" customHeight="1" x14ac:dyDescent="0.25">
      <c r="A43" s="180"/>
      <c r="B43" s="180"/>
      <c r="C43" s="180"/>
      <c r="D43" s="155"/>
      <c r="E43" s="140">
        <v>11016</v>
      </c>
      <c r="F43" s="112" t="s">
        <v>112</v>
      </c>
      <c r="G43" s="60">
        <f t="shared" ref="G43:H43" si="14">G45</f>
        <v>-196548</v>
      </c>
      <c r="H43" s="60">
        <f t="shared" si="14"/>
        <v>-196548</v>
      </c>
      <c r="I43" s="1"/>
      <c r="J43" s="1"/>
      <c r="K43" s="1"/>
      <c r="L43" s="1"/>
      <c r="M43" s="1"/>
      <c r="N43" s="1"/>
    </row>
    <row r="44" spans="1:14" s="2" customFormat="1" ht="22.5" customHeight="1" x14ac:dyDescent="0.25">
      <c r="A44" s="180"/>
      <c r="B44" s="180"/>
      <c r="C44" s="180"/>
      <c r="D44" s="155"/>
      <c r="E44" s="151"/>
      <c r="F44" s="114" t="s">
        <v>41</v>
      </c>
      <c r="G44" s="61"/>
      <c r="H44" s="61"/>
    </row>
    <row r="45" spans="1:14" s="119" customFormat="1" ht="37.5" customHeight="1" x14ac:dyDescent="0.25">
      <c r="A45" s="180"/>
      <c r="B45" s="180"/>
      <c r="C45" s="180"/>
      <c r="D45" s="155"/>
      <c r="E45" s="152"/>
      <c r="F45" s="117" t="s">
        <v>36</v>
      </c>
      <c r="G45" s="118">
        <f t="shared" ref="G45:H45" si="15">G47</f>
        <v>-196548</v>
      </c>
      <c r="H45" s="118">
        <f t="shared" si="15"/>
        <v>-196548</v>
      </c>
    </row>
    <row r="46" spans="1:14" s="2" customFormat="1" ht="38.25" customHeight="1" x14ac:dyDescent="0.25">
      <c r="A46" s="180"/>
      <c r="B46" s="180"/>
      <c r="C46" s="180"/>
      <c r="D46" s="155"/>
      <c r="E46" s="152"/>
      <c r="F46" s="114" t="s">
        <v>37</v>
      </c>
      <c r="G46" s="61"/>
      <c r="H46" s="61"/>
    </row>
    <row r="47" spans="1:14" s="2" customFormat="1" ht="16.899999999999999" customHeight="1" x14ac:dyDescent="0.25">
      <c r="A47" s="180"/>
      <c r="B47" s="180"/>
      <c r="C47" s="180"/>
      <c r="D47" s="155"/>
      <c r="E47" s="152"/>
      <c r="F47" s="114" t="s">
        <v>22</v>
      </c>
      <c r="G47" s="61">
        <f t="shared" ref="G47:H47" si="16">G48</f>
        <v>-196548</v>
      </c>
      <c r="H47" s="61">
        <f t="shared" si="16"/>
        <v>-196548</v>
      </c>
    </row>
    <row r="48" spans="1:14" s="2" customFormat="1" ht="16.899999999999999" customHeight="1" x14ac:dyDescent="0.25">
      <c r="A48" s="180"/>
      <c r="B48" s="180"/>
      <c r="C48" s="180"/>
      <c r="D48" s="155"/>
      <c r="E48" s="152"/>
      <c r="F48" s="114" t="s">
        <v>23</v>
      </c>
      <c r="G48" s="61">
        <f t="shared" ref="G48:H48" si="17">+G49</f>
        <v>-196548</v>
      </c>
      <c r="H48" s="61">
        <f t="shared" si="17"/>
        <v>-196548</v>
      </c>
    </row>
    <row r="49" spans="1:8" s="2" customFormat="1" ht="16.899999999999999" customHeight="1" x14ac:dyDescent="0.25">
      <c r="A49" s="180"/>
      <c r="B49" s="180"/>
      <c r="C49" s="180"/>
      <c r="D49" s="155"/>
      <c r="E49" s="152"/>
      <c r="F49" s="114" t="s">
        <v>69</v>
      </c>
      <c r="G49" s="105">
        <f t="shared" ref="G49:H50" si="18">G50</f>
        <v>-196548</v>
      </c>
      <c r="H49" s="105">
        <f t="shared" si="18"/>
        <v>-196548</v>
      </c>
    </row>
    <row r="50" spans="1:8" s="2" customFormat="1" ht="34.5" x14ac:dyDescent="0.25">
      <c r="A50" s="180"/>
      <c r="B50" s="180"/>
      <c r="C50" s="180"/>
      <c r="D50" s="155"/>
      <c r="E50" s="152"/>
      <c r="F50" s="114" t="s">
        <v>119</v>
      </c>
      <c r="G50" s="43">
        <f t="shared" si="18"/>
        <v>-196548</v>
      </c>
      <c r="H50" s="43">
        <f t="shared" si="18"/>
        <v>-196548</v>
      </c>
    </row>
    <row r="51" spans="1:8" s="2" customFormat="1" ht="34.5" x14ac:dyDescent="0.25">
      <c r="A51" s="181"/>
      <c r="B51" s="181"/>
      <c r="C51" s="181"/>
      <c r="D51" s="156"/>
      <c r="E51" s="153"/>
      <c r="F51" s="114" t="s">
        <v>120</v>
      </c>
      <c r="G51" s="43">
        <f>'Havelvats 1'!D32</f>
        <v>-196548</v>
      </c>
      <c r="H51" s="43">
        <f>'Havelvats 1'!E32</f>
        <v>-196548</v>
      </c>
    </row>
    <row r="52" spans="1:8" s="101" customFormat="1" ht="34.9" customHeight="1" x14ac:dyDescent="0.3">
      <c r="A52" s="48"/>
      <c r="B52" s="48"/>
      <c r="C52" s="48"/>
      <c r="D52" s="64"/>
      <c r="E52" s="64"/>
      <c r="F52" s="37" t="s">
        <v>74</v>
      </c>
      <c r="G52" s="100">
        <f t="shared" ref="G52:H52" si="19">+G53</f>
        <v>0</v>
      </c>
      <c r="H52" s="100">
        <f t="shared" si="19"/>
        <v>-479820</v>
      </c>
    </row>
    <row r="53" spans="1:8" s="17" customFormat="1" ht="34.5" x14ac:dyDescent="0.3">
      <c r="A53" s="186" t="s">
        <v>80</v>
      </c>
      <c r="B53" s="174"/>
      <c r="C53" s="175"/>
      <c r="D53" s="175"/>
      <c r="E53" s="175"/>
      <c r="F53" s="37" t="s">
        <v>81</v>
      </c>
      <c r="G53" s="100">
        <f t="shared" ref="G53:H53" si="20">+G55</f>
        <v>0</v>
      </c>
      <c r="H53" s="100">
        <f t="shared" si="20"/>
        <v>-479820</v>
      </c>
    </row>
    <row r="54" spans="1:8" s="17" customFormat="1" x14ac:dyDescent="0.3">
      <c r="A54" s="187"/>
      <c r="B54" s="174"/>
      <c r="C54" s="175"/>
      <c r="D54" s="175"/>
      <c r="E54" s="175"/>
      <c r="F54" s="53" t="s">
        <v>21</v>
      </c>
      <c r="G54" s="99"/>
      <c r="H54" s="99"/>
    </row>
    <row r="55" spans="1:8" s="17" customFormat="1" ht="34.5" x14ac:dyDescent="0.3">
      <c r="A55" s="187"/>
      <c r="B55" s="186" t="s">
        <v>82</v>
      </c>
      <c r="C55" s="174"/>
      <c r="D55" s="175"/>
      <c r="E55" s="175"/>
      <c r="F55" s="37" t="s">
        <v>83</v>
      </c>
      <c r="G55" s="100">
        <f t="shared" ref="G55:H55" si="21">+G57</f>
        <v>0</v>
      </c>
      <c r="H55" s="100">
        <f t="shared" si="21"/>
        <v>-479820</v>
      </c>
    </row>
    <row r="56" spans="1:8" s="17" customFormat="1" x14ac:dyDescent="0.3">
      <c r="A56" s="187"/>
      <c r="B56" s="187"/>
      <c r="C56" s="174"/>
      <c r="D56" s="175"/>
      <c r="E56" s="175"/>
      <c r="F56" s="53" t="s">
        <v>21</v>
      </c>
      <c r="G56" s="99"/>
      <c r="H56" s="99"/>
    </row>
    <row r="57" spans="1:8" s="17" customFormat="1" x14ac:dyDescent="0.3">
      <c r="A57" s="187"/>
      <c r="B57" s="187"/>
      <c r="C57" s="186" t="s">
        <v>82</v>
      </c>
      <c r="D57" s="174"/>
      <c r="E57" s="175"/>
      <c r="F57" s="141" t="s">
        <v>75</v>
      </c>
      <c r="G57" s="100">
        <f t="shared" ref="G57:H57" si="22">G59</f>
        <v>0</v>
      </c>
      <c r="H57" s="100">
        <f t="shared" si="22"/>
        <v>-479820</v>
      </c>
    </row>
    <row r="58" spans="1:8" s="17" customFormat="1" x14ac:dyDescent="0.3">
      <c r="A58" s="187"/>
      <c r="B58" s="187"/>
      <c r="C58" s="187"/>
      <c r="D58" s="174"/>
      <c r="E58" s="175"/>
      <c r="F58" s="53" t="s">
        <v>21</v>
      </c>
      <c r="G58" s="99"/>
      <c r="H58" s="99"/>
    </row>
    <row r="59" spans="1:8" s="17" customFormat="1" x14ac:dyDescent="0.3">
      <c r="A59" s="187"/>
      <c r="B59" s="187"/>
      <c r="C59" s="187"/>
      <c r="D59" s="174"/>
      <c r="E59" s="175"/>
      <c r="F59" s="53" t="s">
        <v>84</v>
      </c>
      <c r="G59" s="100">
        <f t="shared" ref="G59:H59" si="23">+G61</f>
        <v>0</v>
      </c>
      <c r="H59" s="100">
        <f t="shared" si="23"/>
        <v>-479820</v>
      </c>
    </row>
    <row r="60" spans="1:8" s="17" customFormat="1" x14ac:dyDescent="0.3">
      <c r="A60" s="187"/>
      <c r="B60" s="187"/>
      <c r="C60" s="187"/>
      <c r="D60" s="174"/>
      <c r="E60" s="175"/>
      <c r="F60" s="53" t="s">
        <v>21</v>
      </c>
      <c r="G60" s="99"/>
      <c r="H60" s="99"/>
    </row>
    <row r="61" spans="1:8" s="17" customFormat="1" x14ac:dyDescent="0.3">
      <c r="A61" s="187"/>
      <c r="B61" s="187"/>
      <c r="C61" s="187"/>
      <c r="D61" s="186" t="s">
        <v>85</v>
      </c>
      <c r="E61" s="190" t="s">
        <v>86</v>
      </c>
      <c r="F61" s="190" t="s">
        <v>75</v>
      </c>
      <c r="G61" s="100">
        <f>+G70+G78</f>
        <v>0</v>
      </c>
      <c r="H61" s="100">
        <f>+H70+H78</f>
        <v>-479820</v>
      </c>
    </row>
    <row r="62" spans="1:8" s="17" customFormat="1" x14ac:dyDescent="0.3">
      <c r="A62" s="187"/>
      <c r="B62" s="187"/>
      <c r="C62" s="187"/>
      <c r="D62" s="187"/>
      <c r="E62" s="102"/>
      <c r="F62" s="53" t="s">
        <v>21</v>
      </c>
      <c r="G62" s="99"/>
      <c r="H62" s="99"/>
    </row>
    <row r="63" spans="1:8" s="17" customFormat="1" x14ac:dyDescent="0.3">
      <c r="A63" s="187"/>
      <c r="B63" s="187"/>
      <c r="C63" s="187"/>
      <c r="D63" s="187"/>
      <c r="E63" s="103">
        <v>11001</v>
      </c>
      <c r="F63" s="141" t="s">
        <v>75</v>
      </c>
      <c r="G63" s="100">
        <f t="shared" ref="G63:H63" si="24">+G65</f>
        <v>-196548</v>
      </c>
      <c r="H63" s="100">
        <f t="shared" si="24"/>
        <v>-676368</v>
      </c>
    </row>
    <row r="64" spans="1:8" s="17" customFormat="1" x14ac:dyDescent="0.3">
      <c r="A64" s="187"/>
      <c r="B64" s="187"/>
      <c r="C64" s="187"/>
      <c r="D64" s="187"/>
      <c r="E64" s="191"/>
      <c r="F64" s="53" t="s">
        <v>41</v>
      </c>
      <c r="G64" s="99"/>
      <c r="H64" s="99"/>
    </row>
    <row r="65" spans="1:8" s="17" customFormat="1" x14ac:dyDescent="0.3">
      <c r="A65" s="187"/>
      <c r="B65" s="187"/>
      <c r="C65" s="187"/>
      <c r="D65" s="187"/>
      <c r="E65" s="191"/>
      <c r="F65" s="39" t="s">
        <v>84</v>
      </c>
      <c r="G65" s="104">
        <f t="shared" ref="G65:H65" si="25">+G67</f>
        <v>-196548</v>
      </c>
      <c r="H65" s="104">
        <f t="shared" si="25"/>
        <v>-676368</v>
      </c>
    </row>
    <row r="66" spans="1:8" s="17" customFormat="1" ht="34.5" x14ac:dyDescent="0.3">
      <c r="A66" s="187"/>
      <c r="B66" s="187"/>
      <c r="C66" s="187"/>
      <c r="D66" s="187"/>
      <c r="E66" s="191"/>
      <c r="F66" s="53" t="s">
        <v>87</v>
      </c>
      <c r="G66" s="99"/>
      <c r="H66" s="99"/>
    </row>
    <row r="67" spans="1:8" s="17" customFormat="1" x14ac:dyDescent="0.3">
      <c r="A67" s="187"/>
      <c r="B67" s="187"/>
      <c r="C67" s="187"/>
      <c r="D67" s="187"/>
      <c r="E67" s="191"/>
      <c r="F67" s="55" t="s">
        <v>22</v>
      </c>
      <c r="G67" s="105">
        <f t="shared" ref="G67:H69" si="26">+G68</f>
        <v>-196548</v>
      </c>
      <c r="H67" s="105">
        <f t="shared" si="26"/>
        <v>-676368</v>
      </c>
    </row>
    <row r="68" spans="1:8" s="17" customFormat="1" x14ac:dyDescent="0.3">
      <c r="A68" s="187"/>
      <c r="B68" s="187"/>
      <c r="C68" s="187"/>
      <c r="D68" s="187"/>
      <c r="E68" s="191"/>
      <c r="F68" s="53" t="s">
        <v>23</v>
      </c>
      <c r="G68" s="105">
        <f t="shared" si="26"/>
        <v>-196548</v>
      </c>
      <c r="H68" s="105">
        <f t="shared" si="26"/>
        <v>-676368</v>
      </c>
    </row>
    <row r="69" spans="1:8" s="17" customFormat="1" x14ac:dyDescent="0.3">
      <c r="A69" s="187"/>
      <c r="B69" s="187"/>
      <c r="C69" s="187"/>
      <c r="D69" s="187"/>
      <c r="E69" s="191"/>
      <c r="F69" s="53" t="s">
        <v>88</v>
      </c>
      <c r="G69" s="105">
        <f t="shared" si="26"/>
        <v>-196548</v>
      </c>
      <c r="H69" s="105">
        <f t="shared" si="26"/>
        <v>-676368</v>
      </c>
    </row>
    <row r="70" spans="1:8" s="17" customFormat="1" x14ac:dyDescent="0.3">
      <c r="A70" s="187"/>
      <c r="B70" s="187"/>
      <c r="C70" s="187"/>
      <c r="D70" s="187"/>
      <c r="E70" s="191"/>
      <c r="F70" s="53" t="s">
        <v>89</v>
      </c>
      <c r="G70" s="105">
        <f>'Havelvats 1'!D45</f>
        <v>-196548</v>
      </c>
      <c r="H70" s="105">
        <f>'Havelvats 1'!E45</f>
        <v>-676368</v>
      </c>
    </row>
    <row r="71" spans="1:8" s="17" customFormat="1" x14ac:dyDescent="0.3">
      <c r="A71" s="187"/>
      <c r="B71" s="187"/>
      <c r="C71" s="187"/>
      <c r="D71" s="187"/>
      <c r="E71" s="103">
        <v>11001</v>
      </c>
      <c r="F71" s="141" t="s">
        <v>75</v>
      </c>
      <c r="G71" s="100">
        <f t="shared" ref="G71:H71" si="27">+G73</f>
        <v>196548</v>
      </c>
      <c r="H71" s="100">
        <f t="shared" si="27"/>
        <v>196548</v>
      </c>
    </row>
    <row r="72" spans="1:8" s="17" customFormat="1" x14ac:dyDescent="0.3">
      <c r="A72" s="187"/>
      <c r="B72" s="187"/>
      <c r="C72" s="187"/>
      <c r="D72" s="187"/>
      <c r="E72" s="191"/>
      <c r="F72" s="53" t="s">
        <v>41</v>
      </c>
      <c r="G72" s="99"/>
      <c r="H72" s="99"/>
    </row>
    <row r="73" spans="1:8" s="17" customFormat="1" x14ac:dyDescent="0.3">
      <c r="A73" s="187"/>
      <c r="B73" s="187"/>
      <c r="C73" s="187"/>
      <c r="D73" s="187"/>
      <c r="E73" s="191"/>
      <c r="F73" s="39" t="s">
        <v>84</v>
      </c>
      <c r="G73" s="104">
        <f t="shared" ref="G73:H73" si="28">+G75</f>
        <v>196548</v>
      </c>
      <c r="H73" s="104">
        <f t="shared" si="28"/>
        <v>196548</v>
      </c>
    </row>
    <row r="74" spans="1:8" s="17" customFormat="1" ht="34.5" x14ac:dyDescent="0.3">
      <c r="A74" s="187"/>
      <c r="B74" s="187"/>
      <c r="C74" s="187"/>
      <c r="D74" s="187"/>
      <c r="E74" s="191"/>
      <c r="F74" s="53" t="s">
        <v>87</v>
      </c>
      <c r="G74" s="99"/>
      <c r="H74" s="99"/>
    </row>
    <row r="75" spans="1:8" s="17" customFormat="1" x14ac:dyDescent="0.3">
      <c r="A75" s="187"/>
      <c r="B75" s="187"/>
      <c r="C75" s="187"/>
      <c r="D75" s="187"/>
      <c r="E75" s="191"/>
      <c r="F75" s="55" t="s">
        <v>22</v>
      </c>
      <c r="G75" s="105">
        <f t="shared" ref="G75:H77" si="29">+G76</f>
        <v>196548</v>
      </c>
      <c r="H75" s="105">
        <f t="shared" si="29"/>
        <v>196548</v>
      </c>
    </row>
    <row r="76" spans="1:8" s="17" customFormat="1" x14ac:dyDescent="0.3">
      <c r="A76" s="187"/>
      <c r="B76" s="187"/>
      <c r="C76" s="187"/>
      <c r="D76" s="187"/>
      <c r="E76" s="191"/>
      <c r="F76" s="53" t="s">
        <v>23</v>
      </c>
      <c r="G76" s="105">
        <f t="shared" si="29"/>
        <v>196548</v>
      </c>
      <c r="H76" s="105">
        <f t="shared" si="29"/>
        <v>196548</v>
      </c>
    </row>
    <row r="77" spans="1:8" s="17" customFormat="1" x14ac:dyDescent="0.3">
      <c r="A77" s="187"/>
      <c r="B77" s="187"/>
      <c r="C77" s="187"/>
      <c r="D77" s="187"/>
      <c r="E77" s="191"/>
      <c r="F77" s="53" t="s">
        <v>88</v>
      </c>
      <c r="G77" s="105">
        <f t="shared" si="29"/>
        <v>196548</v>
      </c>
      <c r="H77" s="105">
        <f t="shared" si="29"/>
        <v>196548</v>
      </c>
    </row>
    <row r="78" spans="1:8" s="17" customFormat="1" x14ac:dyDescent="0.3">
      <c r="A78" s="188"/>
      <c r="B78" s="188"/>
      <c r="C78" s="188"/>
      <c r="D78" s="188"/>
      <c r="E78" s="191"/>
      <c r="F78" s="53" t="s">
        <v>89</v>
      </c>
      <c r="G78" s="105">
        <f>'Havelvats 1'!D51</f>
        <v>196548</v>
      </c>
      <c r="H78" s="105">
        <f>'Havelvats 1'!E51</f>
        <v>196548</v>
      </c>
    </row>
  </sheetData>
  <mergeCells count="45">
    <mergeCell ref="E72:E78"/>
    <mergeCell ref="A53:A78"/>
    <mergeCell ref="B53:B54"/>
    <mergeCell ref="C53:C56"/>
    <mergeCell ref="D53:D60"/>
    <mergeCell ref="E53:E60"/>
    <mergeCell ref="B55:B78"/>
    <mergeCell ref="C57:C78"/>
    <mergeCell ref="D61:D78"/>
    <mergeCell ref="E61:F61"/>
    <mergeCell ref="E64:E70"/>
    <mergeCell ref="A33:A51"/>
    <mergeCell ref="B33:B34"/>
    <mergeCell ref="C33:C34"/>
    <mergeCell ref="D33:D34"/>
    <mergeCell ref="E33:E34"/>
    <mergeCell ref="B35:B51"/>
    <mergeCell ref="C37:C51"/>
    <mergeCell ref="D41:D51"/>
    <mergeCell ref="E41:F41"/>
    <mergeCell ref="E44:E51"/>
    <mergeCell ref="E25:E32"/>
    <mergeCell ref="A11:A13"/>
    <mergeCell ref="A14:A32"/>
    <mergeCell ref="B16:B32"/>
    <mergeCell ref="C18:C32"/>
    <mergeCell ref="D22:D32"/>
    <mergeCell ref="E22:F22"/>
    <mergeCell ref="B11:B13"/>
    <mergeCell ref="C11:C13"/>
    <mergeCell ref="D11:D13"/>
    <mergeCell ref="E11:E13"/>
    <mergeCell ref="B14:B15"/>
    <mergeCell ref="C14:C17"/>
    <mergeCell ref="D14:D21"/>
    <mergeCell ref="E14:E21"/>
    <mergeCell ref="A9:C9"/>
    <mergeCell ref="D9:E9"/>
    <mergeCell ref="F9:F10"/>
    <mergeCell ref="G9:H9"/>
    <mergeCell ref="G1:H1"/>
    <mergeCell ref="F2:H2"/>
    <mergeCell ref="F3:H3"/>
    <mergeCell ref="A6:H6"/>
    <mergeCell ref="G8:H8"/>
  </mergeCells>
  <pageMargins left="0.7" right="0.7" top="0.75" bottom="0.75" header="0.3" footer="0.3"/>
  <pageSetup paperSize="9" scale="4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Havelvats 1</vt:lpstr>
      <vt:lpstr>Havelvats 2 </vt:lpstr>
      <vt:lpstr>Havelvac 3</vt:lpstr>
      <vt:lpstr>Havelvats 4</vt:lpstr>
      <vt:lpstr>Havelvats 5</vt:lpstr>
      <vt:lpstr>Havelvats 6</vt:lpstr>
      <vt:lpstr>'Havelvats 1'!Print_Area</vt:lpstr>
      <vt:lpstr>'Havelvats 2 '!Print_Area</vt:lpstr>
      <vt:lpstr>'Havelvats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https:/mul2.gov.am/tasks/824800/oneclick/havelvacner_S.xlsx?token=eff442ac24445e23a92525ddb4eaf118</cp:keywords>
  <cp:lastModifiedBy>Susanna Arzumanyan</cp:lastModifiedBy>
  <cp:lastPrinted>2023-06-16T09:08:08Z</cp:lastPrinted>
  <dcterms:created xsi:type="dcterms:W3CDTF">2021-08-23T10:50:47Z</dcterms:created>
  <dcterms:modified xsi:type="dcterms:W3CDTF">2023-07-19T13:46:46Z</dcterms:modified>
</cp:coreProperties>
</file>