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hidePivotFieldList="1" defaultThemeVersion="124226"/>
  <bookViews>
    <workbookView xWindow="0" yWindow="180" windowWidth="20730" windowHeight="11580" tabRatio="759"/>
  </bookViews>
  <sheets>
    <sheet name="Havelvats 2" sheetId="27" r:id="rId1"/>
    <sheet name="Havelvats 3" sheetId="32" r:id="rId2"/>
    <sheet name="Havelvac 4" sheetId="53" r:id="rId3"/>
    <sheet name="Havelvats 5" sheetId="29" r:id="rId4"/>
    <sheet name="Havelvats 6" sheetId="50" r:id="rId5"/>
  </sheets>
  <definedNames>
    <definedName name="a" localSheetId="2">#REF!</definedName>
    <definedName name="a">#REF!</definedName>
    <definedName name="AgencyCode" localSheetId="2">#REF!</definedName>
    <definedName name="AgencyCode" localSheetId="1">#REF!</definedName>
    <definedName name="AgencyCode" localSheetId="4">#REF!</definedName>
    <definedName name="AgencyCode">#REF!</definedName>
    <definedName name="AgencyName" localSheetId="2">#REF!</definedName>
    <definedName name="AgencyName" localSheetId="1">#REF!</definedName>
    <definedName name="AgencyName" localSheetId="4">#REF!</definedName>
    <definedName name="AgencyName">#REF!</definedName>
    <definedName name="davit" localSheetId="2">#REF!</definedName>
    <definedName name="davit" localSheetId="4">#REF!</definedName>
    <definedName name="davit">#REF!</definedName>
    <definedName name="Functional1" localSheetId="2">#REF!</definedName>
    <definedName name="Functional1" localSheetId="1">#REF!</definedName>
    <definedName name="Functional1" localSheetId="4">#REF!</definedName>
    <definedName name="Functional1">#REF!</definedName>
    <definedName name="ggg" localSheetId="2">#REF!</definedName>
    <definedName name="ggg" localSheetId="4">#REF!</definedName>
    <definedName name="ggg">#REF!</definedName>
    <definedName name="HAVELVAC10">#REF!</definedName>
    <definedName name="PANature" localSheetId="2">#REF!</definedName>
    <definedName name="PANature" localSheetId="1">#REF!</definedName>
    <definedName name="PANature" localSheetId="4">#REF!</definedName>
    <definedName name="PANature">#REF!</definedName>
    <definedName name="PAType" localSheetId="2">#REF!</definedName>
    <definedName name="PAType" localSheetId="1">#REF!</definedName>
    <definedName name="PAType" localSheetId="4">#REF!</definedName>
    <definedName name="PAType">#REF!</definedName>
    <definedName name="Performance2" localSheetId="2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2">#REF!</definedName>
    <definedName name="PerformanceType" localSheetId="1">#REF!</definedName>
    <definedName name="PerformanceType" localSheetId="4">#REF!</definedName>
    <definedName name="PerformanceType">#REF!</definedName>
    <definedName name="_xlnm.Print_Area" localSheetId="0">'Havelvats 2'!$A$1:$F$24</definedName>
    <definedName name="_xlnm.Print_Area" localSheetId="1">'Havelvats 3'!$A$1:$I$32</definedName>
    <definedName name="Հավելված" localSheetId="2">#REF!</definedName>
    <definedName name="Հավելված" localSheetId="4">#REF!</definedName>
    <definedName name="Հավելված">#REF!</definedName>
    <definedName name="Մաս" localSheetId="2">#REF!</definedName>
    <definedName name="Մաս" localSheetId="4">#REF!</definedName>
    <definedName name="Մաս">#REF!</definedName>
    <definedName name="շախմատիստ" localSheetId="2">#REF!</definedName>
    <definedName name="շախմատիստ" localSheetId="4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E25" i="50"/>
  <c r="D25"/>
  <c r="E25" i="29"/>
  <c r="D25"/>
  <c r="H61" i="32" l="1"/>
  <c r="H59" s="1"/>
  <c r="H57" s="1"/>
  <c r="H55" s="1"/>
  <c r="H53" s="1"/>
  <c r="H52" s="1"/>
  <c r="H69"/>
  <c r="H68" s="1"/>
  <c r="H67" s="1"/>
  <c r="H65" s="1"/>
  <c r="H63" s="1"/>
  <c r="H77"/>
  <c r="H76" s="1"/>
  <c r="H75" s="1"/>
  <c r="H73" s="1"/>
  <c r="H71" s="1"/>
  <c r="G77"/>
  <c r="G76" s="1"/>
  <c r="G75" s="1"/>
  <c r="G73" s="1"/>
  <c r="G71" s="1"/>
  <c r="G69"/>
  <c r="G68" s="1"/>
  <c r="G67" s="1"/>
  <c r="G65" s="1"/>
  <c r="G63" s="1"/>
  <c r="G61"/>
  <c r="G59" s="1"/>
  <c r="G57" s="1"/>
  <c r="G55" s="1"/>
  <c r="G53" s="1"/>
  <c r="G52" s="1"/>
  <c r="E38" i="27"/>
  <c r="E37" s="1"/>
  <c r="D38"/>
  <c r="D37" s="1"/>
  <c r="G12" i="53" l="1"/>
  <c r="G11" s="1"/>
  <c r="G15"/>
  <c r="G14" s="1"/>
  <c r="G10" l="1"/>
  <c r="D12" i="27"/>
  <c r="E12"/>
  <c r="E30" i="50" l="1"/>
  <c r="D30"/>
  <c r="D29" i="29"/>
  <c r="E29"/>
  <c r="D25" i="27" l="1"/>
  <c r="D11" s="1"/>
  <c r="D9" s="1"/>
  <c r="E25"/>
  <c r="E11" s="1"/>
  <c r="E9" s="1"/>
  <c r="D41" i="29" l="1"/>
  <c r="D42" i="50" s="1"/>
  <c r="E41" i="29"/>
  <c r="E42" i="50" s="1"/>
  <c r="G51" i="32" l="1"/>
  <c r="G41" s="1"/>
  <c r="H51"/>
  <c r="H41" s="1"/>
  <c r="G39" l="1"/>
  <c r="G37" s="1"/>
  <c r="G35" s="1"/>
  <c r="G33" s="1"/>
  <c r="H39"/>
  <c r="H37" s="1"/>
  <c r="H35" s="1"/>
  <c r="H33" s="1"/>
  <c r="G49"/>
  <c r="G48" s="1"/>
  <c r="G47" s="1"/>
  <c r="G45" s="1"/>
  <c r="G43" s="1"/>
  <c r="H49"/>
  <c r="H48" s="1"/>
  <c r="H47" s="1"/>
  <c r="H45" s="1"/>
  <c r="H43" s="1"/>
  <c r="G32" l="1"/>
  <c r="H32"/>
  <c r="G31" l="1"/>
  <c r="G30" s="1"/>
  <c r="H31"/>
  <c r="H30" s="1"/>
  <c r="H29" l="1"/>
  <c r="H28" l="1"/>
  <c r="H26" s="1"/>
  <c r="H24" s="1"/>
  <c r="G29"/>
  <c r="H22" l="1"/>
  <c r="H20" s="1"/>
  <c r="H18" s="1"/>
  <c r="H16" s="1"/>
  <c r="H14" s="1"/>
  <c r="H13" s="1"/>
  <c r="H11" s="1"/>
  <c r="G28"/>
  <c r="G26" s="1"/>
  <c r="G24" s="1"/>
  <c r="G22" l="1"/>
  <c r="G20" s="1"/>
  <c r="G18" s="1"/>
  <c r="G16" s="1"/>
  <c r="G14" s="1"/>
  <c r="G13" s="1"/>
  <c r="G11" s="1"/>
</calcChain>
</file>

<file path=xl/comments1.xml><?xml version="1.0" encoding="utf-8"?>
<comments xmlns="http://schemas.openxmlformats.org/spreadsheetml/2006/main">
  <authors>
    <author>Philips</author>
  </authors>
  <commentList>
    <comment ref="D11" authorId="0">
      <text>
        <r>
          <rPr>
            <b/>
            <sz val="9"/>
            <color indexed="81"/>
            <rFont val="Tahoma"/>
            <family val="2"/>
            <charset val="204"/>
          </rPr>
          <t>Philips: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<sst xmlns="http://schemas.openxmlformats.org/spreadsheetml/2006/main" count="354" uniqueCount="138">
  <si>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</si>
  <si>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</si>
  <si>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</si>
  <si>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</si>
  <si>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</si>
  <si>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</si>
  <si>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</si>
  <si>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</si>
  <si>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</si>
  <si>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</si>
  <si>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</si>
  <si>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</si>
  <si>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</si>
  <si>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</si>
  <si>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</si>
  <si>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</si>
  <si>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</si>
  <si>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</si>
  <si>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</si>
  <si>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</si>
  <si>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</si>
  <si>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</si>
  <si>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</si>
  <si>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</si>
  <si>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</si>
  <si>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</si>
  <si>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</si>
  <si>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</si>
  <si>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</si>
  <si>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</si>
  <si>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</si>
  <si>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</si>
  <si>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</si>
  <si>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</si>
  <si>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</si>
  <si>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</si>
  <si>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</si>
  <si>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</si>
  <si>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</si>
  <si>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</si>
  <si>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</si>
  <si>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</si>
  <si>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2</t>
  </si>
  <si>
    <t>Հավելված N 4</t>
  </si>
  <si>
    <t>08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</si>
  <si>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</si>
  <si>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</si>
  <si>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</si>
  <si>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</si>
  <si>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ՀԱՆԳԻՍՏ, ՄՇԱԿՈՒՅԹ ԵՎ ԿՐՈՆ</t>
  </si>
  <si>
    <t xml:space="preserve"> Հանգստի և սպորտի ծառայություններ</t>
  </si>
  <si>
    <t>Աղյուսակ 9․13</t>
  </si>
  <si>
    <t>Հավելված N 5</t>
  </si>
  <si>
    <t>Ծառայությունների մատուցում</t>
  </si>
  <si>
    <t xml:space="preserve">Միջոցառումն իրականացնողի անվանումը </t>
  </si>
  <si>
    <t>Ցուցանիշների փոփոխությունը  (ավելացումները նշված են դրական նշանով)</t>
  </si>
  <si>
    <t xml:space="preserve">ՀՀ կառավարության  2023 թվականի </t>
  </si>
  <si>
    <t xml:space="preserve">Ցուցանիշների փոփոխությունը  (ավելացումները նշված են դրական նշանով, իսկ նվազեցումները՝ փակագծերում)  </t>
  </si>
  <si>
    <t>Աղյուսակ 9․1․13</t>
  </si>
  <si>
    <t>Միջոցառումն իրականացնողի անվանումը</t>
  </si>
  <si>
    <t xml:space="preserve"> Ծառայությունների մատուցում </t>
  </si>
  <si>
    <t>Հավելված N 3</t>
  </si>
  <si>
    <t xml:space="preserve"> ԴՐԱՄԱՇՆՈՐՀՆԵՐ</t>
  </si>
  <si>
    <t>Ընթացիկ դրամաշնորհներ պետական հատվածի այլ մակարդակներին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</si>
  <si>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</si>
  <si>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</si>
  <si>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ՀՀ կառավարության պահուստային ֆոնդ</t>
  </si>
  <si>
    <t xml:space="preserve"> 01</t>
  </si>
  <si>
    <t xml:space="preserve"> այդ թվում` բյուջետային ծախսերի տնտեսագիտական դասակարգման հոդվածներ</t>
  </si>
  <si>
    <t>Ցուցանիշների փոփոխությունը (նվազեցումները նշված են փակագծերում)</t>
  </si>
  <si>
    <t xml:space="preserve">  Մասնագիտացված կազմակերպություններ </t>
  </si>
  <si>
    <t xml:space="preserve">  իգական սեռի </t>
  </si>
  <si>
    <t>ՄԱՍ 1. ՊԵՏԱԿԱՆ ՄԱՐՄՆԻ ԳԾՈՎ ԱՐԴՅՈՒՆՔԱՅԻՆ (ԿԱՏԱՐՈՂԱԿԱՆ) ՑՈՒՑԱՆԻՇՆԵՐԸ</t>
  </si>
  <si>
    <t>Արտադպրոցական դաստիարակության ծրագիր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</si>
  <si>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</si>
  <si>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</si>
  <si>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 ՀՀ հանրակրթական ծրագրեր իրականացնող ուսումնական հաստատությունների 11-րդ դասարանների աշակերտների ռազմամարզական ճամբարի կազմակերպում</t>
  </si>
  <si>
    <t xml:space="preserve"> Նպաստել 11-րդ դասարաններում սովորող դպրոցականների մոտ «Նախնական զինվորական պատրաստություն» առարկայից ստացած գիտելիքների հարստացմանը և դրանց համապատասխան կարողությունների և հմտությունների զարգացմանը </t>
  </si>
  <si>
    <t xml:space="preserve">  ԿՐԹՈՒԹՅՈՒՆ</t>
  </si>
  <si>
    <t xml:space="preserve"> Ըստ մակարդակների չդասակարգվող կրթություն</t>
  </si>
  <si>
    <t>Արտադպրոցական դաստիարակություն</t>
  </si>
  <si>
    <t xml:space="preserve"> ՀՀ  կրթության , գիտության, մշակույթի և սպորտի նախարարություն</t>
  </si>
  <si>
    <t>ՀՀ հանրակրթական ծրագրեր իրականացնող ուսումնական հաստատությունների 11-րդ դասարանների աշակերտների ռազմամարզական ճամբարի կազմակերպում</t>
  </si>
  <si>
    <t xml:space="preserve">  ՀՀ  կրթության , գիտության, մշակույթի և սպորտի նախարարություն</t>
  </si>
  <si>
    <t>ԴՐԱՄԱՇՆՈՐՀՆԵՐ</t>
  </si>
  <si>
    <t xml:space="preserve">  - Ընթացիկ դրամաշնորհներ պետական և համայնքների ոչ առևտրային կազմակերպություններին</t>
  </si>
  <si>
    <t>«Արամ Մանուկյանի անվան մարզառազմական մասնագիտացված դպրոց» ՊՈԱԿ</t>
  </si>
  <si>
    <t xml:space="preserve"> Արտադպրոցական դաստիարակության ծրագիր</t>
  </si>
  <si>
    <t xml:space="preserve">Մասնագիտացված կազմակերպություն </t>
  </si>
  <si>
    <t xml:space="preserve">  11-րդ դասարանի աշակերտների թիվ, մարդ </t>
  </si>
  <si>
    <t xml:space="preserve">Նպաստել 11-րդ դասարաններում սովորող դպրոցականների մոտ «Նախնական զինվորական պատրաստություն» առարկայից ստացած գիտելիքների հարստացմանը և դրանց համապատասխան կարողությունների և հմտությունների զարգացմանը </t>
  </si>
  <si>
    <t xml:space="preserve">Ցուցանիշների փոփոխությունը (ավելացումները նշված են դրական նշանով, իսկ նվազեցումները՝ փակագծերում) </t>
  </si>
  <si>
    <t>09</t>
  </si>
  <si>
    <t>05</t>
  </si>
  <si>
    <t>ՀՀ ԿԱՌԱՎԱՐՈՒԹՅՈՒՆ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</si>
  <si>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</si>
  <si>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</si>
  <si>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</si>
  <si>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</si>
  <si>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</si>
  <si>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</si>
  <si>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</si>
  <si>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</si>
  <si>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</si>
  <si>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</si>
  <si>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ԱՅԼ ԾԱԽՍԵՐ</t>
  </si>
  <si>
    <t xml:space="preserve"> Պահուստային միջոցներ</t>
  </si>
  <si>
    <t>ՀՀ կառավարություն</t>
  </si>
  <si>
    <t>Ցուցանիշների փոփոխությունը (ավելացումները նշված են դրական նշանով)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</si>
  <si>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</si>
  <si>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Աղյուսակ 9․47</t>
  </si>
  <si>
    <t>ՀԱՅԱՍՏԱՆԻ ՀԱՆՐԱՊԵՏՈՒԹՅԱՆ ԿԱՌԱՎԱՐՈՒԹՅԱՆ 2022 ԹՎԱԿԱՆԻ ԴԵԿՏԵՄԲԵՐԻ 29-Ի N 2111-Ն ՈՐՈՇՄԱՆ N 9 ՀԱՎԵԼՎԱԾԻ  N 9.13 և 9.47 ԱՂՅՈՒՍԱԿՆԵՐՈՒՄ ԿԱՏԱՐՎՈՂ ՓՈՓՈԽՈՒԹՅՈՒՆՆԵՐԸ ԵՎ ԼՐԱՑՈՒՄՆԵՐԸ</t>
  </si>
  <si>
    <t xml:space="preserve"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 </t>
  </si>
  <si>
    <t xml:space="preserve">ՀԱՅԱՍՏԱՆԻ ՀԱՆՐԱՊԵՏՈՒԹՅԱՆ ԿԱՌԱՎԱՐՈՒԹՅԱՆ 2022 ԹՎԱԿԱՆԻ ԴԵԿՏԵՄԲԵՐԻ 29-Ի N 2111-Ն ՈՐՈՇՄԱՆ N 3 ԵՎ N 4 ՀԱՎԵԼՎԱԾՆԵՐՈՒՄ ԿԱՏԱՐՎՈՂ  ՓՈՓՈԽՈՒԹՅՈՒՆՆԵՐԸ ԵՎ ԼՐԱՑՈՒՄՆԵՐԸ </t>
  </si>
  <si>
    <t>ՀԱՅԱՍՏԱՆԻ ՀԱՆՐԱՊԵՏՈՒԹՅԱՆ ԿԱՌԱՎԱՐՈՒԹՅԱՆ 2022 ԹՎԱԿԱՆԻ ԴԵԿՏԵՄԲԵՐԻ 29-Ի N 2111-Ն ՈՐՈՇՄԱՆ N 9․1 ՀԱՎԵԼՎԱԾԻ  N 9.1․13 ԵՎ 9․1․58  ԱՂՅՈՒՍԱԿՆԵՐՈՒՄ ԿԱՏԱՐՎՈՂ ՓՈՓՈԽՈՒԹՅՈՒՆՆԵՐԸ ԵՎ ԼՐԱՑՈՒՄՆԵՐԸ</t>
  </si>
  <si>
    <t>Աղյուսակ 9․1․58</t>
  </si>
  <si>
    <t>ՀԱՅԱՍՏԱՆԻ ՀԱՆՐԱՊԵՏՈՒԹՅԱՆ ԿԱՌԱՎԱՐՈՒԹՅԱՆ 2022 ԹՎԱԿԱՆԻ ԴԵԿՏԵՄԲԵՐԻ 29-Ի N 2111-Ն ՈՐՈՇՄԱՆ N 5 ՀԱՎԵԼՎԱԾԻ N 7 ԱՂՅՈՒՍԱԿՈՒՄ ԿԱՏԱՐՎՈՂ ՓՈՓՈԽՈՒԹՅՈՒՆՆԵՐԸ ԵՎ ԼՐԱՑՈՒՄՆԵՐԸ</t>
  </si>
  <si>
    <t>Արվեստների ծրագիր</t>
  </si>
  <si>
    <t>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</si>
  <si>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</si>
  <si>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02</t>
  </si>
  <si>
    <t xml:space="preserve">    Թատերահամերգային կազմակերպությունների ֆինանսավորման փորձնական մոդելի ներդրում</t>
  </si>
  <si>
    <t xml:space="preserve"> - Ընթացիկ դրամաշնորհներ պետական և համայնքների ոչ առևտրային կազմակերպություններին</t>
  </si>
  <si>
    <t xml:space="preserve">  Թատերահամերգային կազմակերպությունների ֆինանսավորման փորձնական մոդելի ներդրում</t>
  </si>
  <si>
    <t>«Ա. Սպենդիարյանի անվան օպերայի և բալետի ազգային ակադեմիական թատրոն» ՊՈԱԿ</t>
  </si>
  <si>
    <t>Թատերահամերգային կազմակերպությունների ֆինանսավորման փորձնական մոդելի ներդրում</t>
  </si>
  <si>
    <t xml:space="preserve"> Կառավարման արդի մոդելների ներդրում, պետական միջոցների նպատակային կառավարում, կազմակերպությունների գործունեության արդյունավետության բարձրացում, ֆինանսական ինքնավարության մակարդակի ապահովում, կառավարչական և կազմակերպչական կարողությունների խթանում,  մարդկային ռեսուրսների և կարողությունների կատարելագործում</t>
  </si>
  <si>
    <t>Հանդիսատեսի թվաքանակ</t>
  </si>
  <si>
    <t>Նոր ներկայացումների քանակ</t>
  </si>
  <si>
    <t xml:space="preserve">  արական սեռի </t>
  </si>
  <si>
    <t xml:space="preserve"> Դահլիճի միջին բեռնվածություն, % </t>
  </si>
  <si>
    <t xml:space="preserve"> Նոր ներկայացումների բեմադրությունների ստեղծագործական կազմում ընդգրկված ստեղծագործողների թիվը, մարդ, այդ թվում՝</t>
  </si>
  <si>
    <t xml:space="preserve"> Թատերահամերգային կազմակերպությունների ֆինանսավորման փորձնական մոդելի ներդրում</t>
  </si>
  <si>
    <t>Նոր ներկայացումների բեմադրությունների ստեղծագործական կազմում ընդգրկված ստեղծագործողների թիվը, մարդ, այդ թվում՝</t>
  </si>
  <si>
    <t>Հավելված N 6</t>
  </si>
  <si>
    <t>հազ. դրամ</t>
  </si>
  <si>
    <t xml:space="preserve">Ցուցանիշների փոփոխությունը (նվազեցումները նշված են փակագծերում) </t>
  </si>
  <si>
    <t>Կառավարման արդի մոդելների ներդրում, պետական միջոցների նպատակային կառավարում, կազմակերպությունների գործունեության արդյունավետության բարձրացում, ֆինանսական ինքնավարության մակարդակի ապահովում, կառավարչական և կազմակերպչական կարողությունների խթանում,  մարդկային ռեսուրսների և կարողությունների կատարելագործում</t>
  </si>
</sst>
</file>

<file path=xl/styles.xml><?xml version="1.0" encoding="utf-8"?>
<styleSheet xmlns="http://schemas.openxmlformats.org/spreadsheetml/2006/main">
  <numFmts count="10">
    <numFmt numFmtId="43" formatCode="_-* #,##0.00\ _₽_-;\-* #,##0.00\ _₽_-;_-* &quot;-&quot;??\ _₽_-;_-@_-"/>
    <numFmt numFmtId="164" formatCode="_-* #,##0.00_р_._-;\-* #,##0.00_р_._-;_-* &quot;-&quot;??_р_._-;_-@_-"/>
    <numFmt numFmtId="165" formatCode="_(* #,##0.00_);_(* \(#,##0.00\);_(* &quot;-&quot;??_);_(@_)"/>
    <numFmt numFmtId="166" formatCode="##,##0.0;\(##,##0.0\);\-"/>
    <numFmt numFmtId="167" formatCode="0.0"/>
    <numFmt numFmtId="168" formatCode="#,##0.0_);\(#,##0.0\)"/>
    <numFmt numFmtId="169" formatCode="General_)"/>
    <numFmt numFmtId="170" formatCode="#,##0.0"/>
    <numFmt numFmtId="171" formatCode="0.0_);\(0.0\)"/>
    <numFmt numFmtId="172" formatCode="0_);\(0\)"/>
  </numFmts>
  <fonts count="9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name val="GHEA Grapalat"/>
      <family val="2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name val="GHEA Grapalat"/>
      <family val="2"/>
    </font>
    <font>
      <b/>
      <i/>
      <sz val="12"/>
      <name val="GHEA Grapalat"/>
      <family val="3"/>
    </font>
    <font>
      <i/>
      <sz val="11"/>
      <color theme="1"/>
      <name val="GHEA Grapalat"/>
      <family val="3"/>
    </font>
    <font>
      <i/>
      <sz val="11"/>
      <color theme="1"/>
      <name val="GHEA Grapalat"/>
      <family val="2"/>
    </font>
    <font>
      <sz val="12"/>
      <color theme="1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2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165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165" fontId="16" fillId="0" borderId="0" applyFont="0" applyFill="0" applyBorder="0" applyAlignment="0" applyProtection="0"/>
    <xf numFmtId="0" fontId="18" fillId="0" borderId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8" fillId="0" borderId="13" applyNumberFormat="0" applyFill="0" applyAlignment="0" applyProtection="0"/>
    <xf numFmtId="0" fontId="29" fillId="8" borderId="14" applyNumberFormat="0" applyAlignment="0" applyProtection="0"/>
    <xf numFmtId="0" fontId="30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5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8" applyNumberFormat="0" applyFill="0" applyAlignment="0" applyProtection="0"/>
    <xf numFmtId="0" fontId="35" fillId="25" borderId="0" applyNumberFormat="0" applyBorder="0" applyAlignment="0" applyProtection="0"/>
    <xf numFmtId="0" fontId="43" fillId="0" borderId="10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3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1" applyNumberFormat="0" applyAlignment="0" applyProtection="0"/>
    <xf numFmtId="0" fontId="40" fillId="3" borderId="0" applyNumberFormat="0" applyBorder="0" applyAlignment="0" applyProtection="0"/>
    <xf numFmtId="0" fontId="47" fillId="7" borderId="12" applyNumberFormat="0" applyAlignment="0" applyProtection="0"/>
    <xf numFmtId="0" fontId="44" fillId="6" borderId="11" applyNumberFormat="0" applyAlignment="0" applyProtection="0"/>
    <xf numFmtId="0" fontId="42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4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6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7" applyNumberFormat="0" applyAlignment="0" applyProtection="0"/>
    <xf numFmtId="0" fontId="57" fillId="53" borderId="18" applyNumberFormat="0" applyAlignment="0" applyProtection="0"/>
    <xf numFmtId="165" fontId="16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2" fillId="0" borderId="21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7" applyNumberFormat="0" applyAlignment="0" applyProtection="0"/>
    <xf numFmtId="0" fontId="64" fillId="0" borderId="22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5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18" fillId="0" borderId="0"/>
    <xf numFmtId="43" fontId="18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52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0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9" fontId="82" fillId="0" borderId="31">
      <protection locked="0"/>
    </xf>
    <xf numFmtId="169" fontId="83" fillId="56" borderId="31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84" fillId="0" borderId="0"/>
    <xf numFmtId="165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</cellStyleXfs>
  <cellXfs count="249">
    <xf numFmtId="0" fontId="0" fillId="0" borderId="0" xfId="0"/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85" fillId="0" borderId="27" xfId="165" applyFont="1" applyFill="1" applyBorder="1">
      <alignment horizontal="left" vertical="top" wrapText="1"/>
    </xf>
    <xf numFmtId="0" fontId="73" fillId="0" borderId="27" xfId="165" applyFont="1" applyFill="1" applyBorder="1" applyAlignment="1">
      <alignment horizontal="left" vertical="top" wrapText="1"/>
    </xf>
    <xf numFmtId="0" fontId="17" fillId="0" borderId="27" xfId="0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28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7" fontId="74" fillId="0" borderId="0" xfId="0" applyNumberFormat="1" applyFont="1" applyFill="1" applyBorder="1" applyAlignment="1">
      <alignment horizontal="center"/>
    </xf>
    <xf numFmtId="0" fontId="17" fillId="0" borderId="32" xfId="0" applyFont="1" applyFill="1" applyBorder="1" applyAlignment="1">
      <alignment vertical="top" wrapText="1"/>
    </xf>
    <xf numFmtId="0" fontId="73" fillId="0" borderId="32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center"/>
    </xf>
    <xf numFmtId="0" fontId="17" fillId="0" borderId="1" xfId="0" applyFont="1" applyFill="1" applyBorder="1" applyAlignment="1">
      <alignment horizontal="left" vertical="center" wrapText="1"/>
    </xf>
    <xf numFmtId="0" fontId="73" fillId="0" borderId="0" xfId="0" applyFont="1" applyFill="1" applyAlignment="1">
      <alignment horizontal="left" vertical="center" wrapText="1"/>
    </xf>
    <xf numFmtId="167" fontId="73" fillId="0" borderId="27" xfId="0" applyNumberFormat="1" applyFont="1" applyFill="1" applyBorder="1" applyAlignment="1">
      <alignment vertical="center" wrapText="1"/>
    </xf>
    <xf numFmtId="0" fontId="85" fillId="0" borderId="27" xfId="0" applyFont="1" applyFill="1" applyBorder="1" applyAlignment="1">
      <alignment horizontal="left" vertical="top" wrapText="1"/>
    </xf>
    <xf numFmtId="166" fontId="17" fillId="0" borderId="27" xfId="0" applyNumberFormat="1" applyFont="1" applyFill="1" applyBorder="1" applyAlignment="1">
      <alignment vertical="top" wrapText="1"/>
    </xf>
    <xf numFmtId="0" fontId="17" fillId="0" borderId="27" xfId="0" applyFont="1" applyFill="1" applyBorder="1" applyAlignment="1">
      <alignment horizontal="left" vertical="center" wrapText="1"/>
    </xf>
    <xf numFmtId="0" fontId="73" fillId="0" borderId="27" xfId="0" applyFont="1" applyFill="1" applyBorder="1" applyAlignment="1"/>
    <xf numFmtId="0" fontId="73" fillId="0" borderId="27" xfId="165" applyFont="1" applyFill="1" applyBorder="1" applyAlignment="1">
      <alignment horizontal="center" vertical="top"/>
    </xf>
    <xf numFmtId="0" fontId="73" fillId="0" borderId="27" xfId="165" applyFont="1" applyFill="1" applyBorder="1" applyAlignment="1">
      <alignment vertical="top"/>
    </xf>
    <xf numFmtId="0" fontId="73" fillId="0" borderId="0" xfId="0" applyFont="1" applyFill="1" applyAlignment="1"/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74" fillId="0" borderId="36" xfId="0" applyFont="1" applyFill="1" applyBorder="1" applyAlignment="1">
      <alignment vertical="top" wrapText="1"/>
    </xf>
    <xf numFmtId="0" fontId="74" fillId="0" borderId="0" xfId="0" applyFont="1" applyFill="1" applyBorder="1" applyAlignment="1">
      <alignment vertical="top" wrapText="1"/>
    </xf>
    <xf numFmtId="0" fontId="17" fillId="0" borderId="35" xfId="0" applyFont="1" applyFill="1" applyBorder="1" applyAlignment="1">
      <alignment vertical="top" wrapText="1"/>
    </xf>
    <xf numFmtId="0" fontId="17" fillId="0" borderId="36" xfId="0" applyFont="1" applyFill="1" applyBorder="1" applyAlignment="1">
      <alignment horizontal="left" vertical="center" wrapText="1"/>
    </xf>
    <xf numFmtId="0" fontId="85" fillId="0" borderId="3" xfId="0" applyFont="1" applyFill="1" applyBorder="1" applyAlignment="1">
      <alignment horizontal="left" vertical="top" wrapText="1"/>
    </xf>
    <xf numFmtId="0" fontId="85" fillId="0" borderId="36" xfId="0" applyFont="1" applyFill="1" applyBorder="1" applyAlignment="1">
      <alignment horizontal="left" vertical="top" wrapText="1"/>
    </xf>
    <xf numFmtId="0" fontId="73" fillId="0" borderId="36" xfId="8" applyFont="1" applyFill="1" applyBorder="1" applyAlignment="1">
      <alignment horizontal="left" vertical="top" wrapText="1"/>
    </xf>
    <xf numFmtId="0" fontId="73" fillId="0" borderId="28" xfId="8" applyFont="1" applyFill="1" applyBorder="1" applyAlignment="1">
      <alignment horizontal="left" vertical="top" wrapText="1"/>
    </xf>
    <xf numFmtId="0" fontId="17" fillId="0" borderId="36" xfId="8" applyFont="1" applyFill="1" applyBorder="1" applyAlignment="1">
      <alignment horizontal="left" vertical="center" wrapText="1"/>
    </xf>
    <xf numFmtId="166" fontId="73" fillId="0" borderId="36" xfId="6" applyNumberFormat="1" applyFont="1" applyFill="1" applyBorder="1" applyAlignment="1">
      <alignment horizontal="right" vertical="center"/>
    </xf>
    <xf numFmtId="0" fontId="17" fillId="0" borderId="35" xfId="0" applyFont="1" applyFill="1" applyBorder="1" applyAlignment="1"/>
    <xf numFmtId="0" fontId="17" fillId="0" borderId="33" xfId="0" applyFont="1" applyFill="1" applyBorder="1" applyAlignment="1"/>
    <xf numFmtId="0" fontId="73" fillId="0" borderId="36" xfId="0" applyFont="1" applyFill="1" applyBorder="1" applyAlignment="1">
      <alignment vertical="top" wrapText="1"/>
    </xf>
    <xf numFmtId="0" fontId="73" fillId="0" borderId="36" xfId="0" applyFont="1" applyFill="1" applyBorder="1" applyAlignment="1">
      <alignment vertical="center" wrapText="1"/>
    </xf>
    <xf numFmtId="0" fontId="85" fillId="0" borderId="36" xfId="0" applyFont="1" applyFill="1" applyBorder="1" applyAlignment="1">
      <alignment horizontal="left" vertical="center" wrapText="1"/>
    </xf>
    <xf numFmtId="0" fontId="73" fillId="0" borderId="36" xfId="0" applyFont="1" applyFill="1" applyBorder="1" applyAlignment="1">
      <alignment horizontal="left" vertical="center" wrapText="1"/>
    </xf>
    <xf numFmtId="0" fontId="73" fillId="0" borderId="35" xfId="0" applyFont="1" applyFill="1" applyBorder="1" applyAlignment="1">
      <alignment vertical="top" wrapText="1"/>
    </xf>
    <xf numFmtId="0" fontId="73" fillId="0" borderId="34" xfId="0" applyFont="1" applyFill="1" applyBorder="1" applyAlignment="1">
      <alignment vertical="top" wrapText="1"/>
    </xf>
    <xf numFmtId="0" fontId="73" fillId="0" borderId="36" xfId="0" applyFont="1" applyFill="1" applyBorder="1" applyAlignment="1">
      <alignment horizontal="left" vertical="top" wrapText="1"/>
    </xf>
    <xf numFmtId="0" fontId="73" fillId="0" borderId="36" xfId="0" applyFont="1" applyFill="1" applyBorder="1" applyAlignment="1">
      <alignment horizontal="center" vertical="top" wrapText="1"/>
    </xf>
    <xf numFmtId="0" fontId="87" fillId="0" borderId="0" xfId="0" applyFont="1" applyFill="1" applyBorder="1" applyAlignment="1">
      <alignment vertical="top" wrapText="1"/>
    </xf>
    <xf numFmtId="0" fontId="74" fillId="0" borderId="0" xfId="0" applyFont="1" applyFill="1" applyAlignment="1"/>
    <xf numFmtId="168" fontId="17" fillId="0" borderId="36" xfId="0" applyNumberFormat="1" applyFont="1" applyFill="1" applyBorder="1" applyAlignment="1">
      <alignment vertical="center"/>
    </xf>
    <xf numFmtId="166" fontId="17" fillId="0" borderId="27" xfId="6" applyNumberFormat="1" applyFont="1" applyFill="1" applyBorder="1" applyAlignment="1">
      <alignment vertical="center"/>
    </xf>
    <xf numFmtId="168" fontId="17" fillId="0" borderId="27" xfId="7" applyNumberFormat="1" applyFont="1" applyFill="1" applyBorder="1" applyAlignment="1">
      <alignment horizontal="right" vertical="center" wrapText="1"/>
    </xf>
    <xf numFmtId="168" fontId="73" fillId="0" borderId="27" xfId="7" applyNumberFormat="1" applyFont="1" applyFill="1" applyBorder="1" applyAlignment="1">
      <alignment horizontal="right" vertical="center" wrapText="1"/>
    </xf>
    <xf numFmtId="166" fontId="73" fillId="0" borderId="1" xfId="6" applyNumberFormat="1" applyFont="1" applyFill="1" applyBorder="1" applyAlignment="1">
      <alignment horizontal="right" vertical="top"/>
    </xf>
    <xf numFmtId="0" fontId="87" fillId="0" borderId="0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center" vertical="center" wrapText="1"/>
    </xf>
    <xf numFmtId="0" fontId="73" fillId="0" borderId="3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36" xfId="0" applyFont="1" applyFill="1" applyBorder="1" applyAlignment="1"/>
    <xf numFmtId="0" fontId="17" fillId="0" borderId="34" xfId="0" applyFont="1" applyFill="1" applyBorder="1" applyAlignment="1">
      <alignment vertical="top" wrapText="1"/>
    </xf>
    <xf numFmtId="0" fontId="74" fillId="2" borderId="0" xfId="0" applyFont="1" applyFill="1"/>
    <xf numFmtId="165" fontId="74" fillId="2" borderId="0" xfId="7" applyFont="1" applyFill="1"/>
    <xf numFmtId="0" fontId="74" fillId="2" borderId="0" xfId="0" applyFont="1" applyFill="1" applyAlignment="1"/>
    <xf numFmtId="0" fontId="74" fillId="2" borderId="0" xfId="0" applyFont="1" applyFill="1" applyBorder="1"/>
    <xf numFmtId="0" fontId="74" fillId="2" borderId="0" xfId="0" applyFont="1" applyFill="1" applyAlignment="1">
      <alignment horizontal="right"/>
    </xf>
    <xf numFmtId="165" fontId="74" fillId="2" borderId="0" xfId="7" applyFont="1" applyFill="1" applyAlignment="1">
      <alignment horizontal="right"/>
    </xf>
    <xf numFmtId="165" fontId="14" fillId="2" borderId="0" xfId="7" applyFont="1" applyFill="1" applyAlignment="1">
      <alignment horizontal="center" wrapText="1"/>
    </xf>
    <xf numFmtId="0" fontId="14" fillId="2" borderId="0" xfId="0" applyFont="1" applyFill="1" applyAlignment="1">
      <alignment horizontal="center" wrapText="1"/>
    </xf>
    <xf numFmtId="0" fontId="74" fillId="0" borderId="0" xfId="0" applyFont="1" applyAlignment="1">
      <alignment horizontal="right"/>
    </xf>
    <xf numFmtId="0" fontId="73" fillId="2" borderId="36" xfId="8" applyFont="1" applyFill="1" applyBorder="1" applyAlignment="1">
      <alignment horizontal="center" vertical="center" wrapText="1"/>
    </xf>
    <xf numFmtId="165" fontId="73" fillId="2" borderId="0" xfId="7" applyFont="1" applyFill="1" applyAlignment="1">
      <alignment horizontal="left" vertical="top" wrapText="1"/>
    </xf>
    <xf numFmtId="0" fontId="73" fillId="2" borderId="0" xfId="8" applyFont="1" applyFill="1">
      <alignment horizontal="left" vertical="top" wrapText="1"/>
    </xf>
    <xf numFmtId="166" fontId="17" fillId="2" borderId="36" xfId="6" applyNumberFormat="1" applyFont="1" applyFill="1" applyBorder="1" applyAlignment="1">
      <alignment horizontal="right" vertical="center"/>
    </xf>
    <xf numFmtId="0" fontId="17" fillId="2" borderId="36" xfId="0" applyFont="1" applyFill="1" applyBorder="1" applyAlignment="1">
      <alignment horizontal="center" vertical="center"/>
    </xf>
    <xf numFmtId="0" fontId="17" fillId="2" borderId="34" xfId="0" applyFont="1" applyFill="1" applyBorder="1" applyAlignment="1">
      <alignment vertical="center"/>
    </xf>
    <xf numFmtId="166" fontId="17" fillId="2" borderId="34" xfId="0" applyNumberFormat="1" applyFont="1" applyFill="1" applyBorder="1" applyAlignment="1">
      <alignment horizontal="right" vertical="center" wrapText="1"/>
    </xf>
    <xf numFmtId="0" fontId="73" fillId="2" borderId="36" xfId="8" applyFont="1" applyFill="1" applyBorder="1">
      <alignment horizontal="left" vertical="top" wrapText="1"/>
    </xf>
    <xf numFmtId="4" fontId="17" fillId="2" borderId="34" xfId="8" applyNumberFormat="1" applyFont="1" applyFill="1" applyBorder="1" applyAlignment="1">
      <alignment horizontal="center" vertical="center" wrapText="1"/>
    </xf>
    <xf numFmtId="0" fontId="85" fillId="2" borderId="36" xfId="8" applyFont="1" applyFill="1" applyBorder="1">
      <alignment horizontal="left" vertical="top" wrapText="1"/>
    </xf>
    <xf numFmtId="0" fontId="85" fillId="2" borderId="36" xfId="0" applyFont="1" applyFill="1" applyBorder="1" applyAlignment="1">
      <alignment horizontal="center" vertical="center"/>
    </xf>
    <xf numFmtId="0" fontId="85" fillId="2" borderId="34" xfId="0" applyFont="1" applyFill="1" applyBorder="1" applyAlignment="1">
      <alignment horizontal="center" vertical="center"/>
    </xf>
    <xf numFmtId="0" fontId="86" fillId="2" borderId="36" xfId="0" applyFont="1" applyFill="1" applyBorder="1" applyAlignment="1">
      <alignment vertical="center" wrapText="1"/>
    </xf>
    <xf numFmtId="166" fontId="85" fillId="2" borderId="36" xfId="6" applyNumberFormat="1" applyFont="1" applyFill="1" applyBorder="1" applyAlignment="1">
      <alignment horizontal="right" vertical="center"/>
    </xf>
    <xf numFmtId="165" fontId="85" fillId="2" borderId="0" xfId="7" applyFont="1" applyFill="1" applyAlignment="1">
      <alignment horizontal="left" vertical="top" wrapText="1"/>
    </xf>
    <xf numFmtId="0" fontId="85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0" fontId="73" fillId="0" borderId="36" xfId="8" applyFont="1" applyFill="1" applyBorder="1" applyAlignment="1">
      <alignment horizontal="center" vertical="top" wrapText="1"/>
    </xf>
    <xf numFmtId="0" fontId="73" fillId="0" borderId="36" xfId="0" applyFont="1" applyFill="1" applyBorder="1" applyAlignment="1">
      <alignment horizontal="right" vertical="top" wrapText="1"/>
    </xf>
    <xf numFmtId="166" fontId="73" fillId="0" borderId="27" xfId="6" applyNumberFormat="1" applyFont="1" applyFill="1" applyBorder="1" applyAlignment="1">
      <alignment horizontal="right" vertical="center"/>
    </xf>
    <xf numFmtId="0" fontId="17" fillId="2" borderId="35" xfId="0" applyFont="1" applyFill="1" applyBorder="1" applyAlignment="1">
      <alignment vertical="top" wrapText="1"/>
    </xf>
    <xf numFmtId="0" fontId="17" fillId="0" borderId="33" xfId="0" applyFont="1" applyFill="1" applyBorder="1" applyAlignment="1">
      <alignment vertical="top" wrapText="1"/>
    </xf>
    <xf numFmtId="0" fontId="14" fillId="0" borderId="34" xfId="0" applyFont="1" applyFill="1" applyBorder="1" applyAlignment="1">
      <alignment horizontal="center" vertical="top" wrapText="1"/>
    </xf>
    <xf numFmtId="166" fontId="17" fillId="0" borderId="36" xfId="6" applyNumberFormat="1" applyFont="1" applyFill="1" applyBorder="1" applyAlignment="1">
      <alignment vertical="center"/>
    </xf>
    <xf numFmtId="0" fontId="73" fillId="0" borderId="36" xfId="0" applyFont="1" applyFill="1" applyBorder="1"/>
    <xf numFmtId="168" fontId="17" fillId="0" borderId="36" xfId="7" applyNumberFormat="1" applyFont="1" applyFill="1" applyBorder="1" applyAlignment="1">
      <alignment horizontal="right" vertical="center" wrapText="1"/>
    </xf>
    <xf numFmtId="0" fontId="17" fillId="0" borderId="36" xfId="0" applyFont="1" applyFill="1" applyBorder="1" applyAlignment="1">
      <alignment wrapText="1"/>
    </xf>
    <xf numFmtId="0" fontId="17" fillId="0" borderId="36" xfId="0" applyFont="1" applyFill="1" applyBorder="1" applyAlignment="1">
      <alignment horizontal="center" wrapText="1"/>
    </xf>
    <xf numFmtId="168" fontId="85" fillId="0" borderId="36" xfId="7" applyNumberFormat="1" applyFont="1" applyFill="1" applyBorder="1" applyAlignment="1">
      <alignment horizontal="right" vertical="center" wrapText="1"/>
    </xf>
    <xf numFmtId="168" fontId="73" fillId="0" borderId="36" xfId="7" applyNumberFormat="1" applyFont="1" applyFill="1" applyBorder="1" applyAlignment="1">
      <alignment horizontal="right" vertical="center" wrapText="1"/>
    </xf>
    <xf numFmtId="166" fontId="73" fillId="0" borderId="36" xfId="6" applyNumberFormat="1" applyFont="1" applyFill="1" applyBorder="1" applyAlignment="1">
      <alignment horizontal="center" vertical="center"/>
    </xf>
    <xf numFmtId="0" fontId="73" fillId="0" borderId="0" xfId="0" applyFont="1" applyFill="1" applyAlignment="1">
      <alignment horizontal="right"/>
    </xf>
    <xf numFmtId="0" fontId="17" fillId="0" borderId="36" xfId="0" applyFont="1" applyFill="1" applyBorder="1" applyAlignment="1">
      <alignment horizontal="left" vertical="top" wrapText="1"/>
    </xf>
    <xf numFmtId="0" fontId="73" fillId="0" borderId="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left" vertical="top" wrapText="1"/>
    </xf>
    <xf numFmtId="166" fontId="73" fillId="0" borderId="0" xfId="6" applyNumberFormat="1" applyFont="1" applyFill="1" applyBorder="1" applyAlignment="1">
      <alignment vertical="center"/>
    </xf>
    <xf numFmtId="0" fontId="85" fillId="0" borderId="33" xfId="0" applyFont="1" applyFill="1" applyBorder="1" applyAlignment="1">
      <alignment horizontal="left" vertical="center" wrapText="1"/>
    </xf>
    <xf numFmtId="0" fontId="88" fillId="0" borderId="36" xfId="0" applyFont="1" applyFill="1" applyBorder="1" applyAlignment="1">
      <alignment horizontal="left" vertical="top" wrapText="1"/>
    </xf>
    <xf numFmtId="0" fontId="17" fillId="0" borderId="36" xfId="0" applyFont="1" applyFill="1" applyBorder="1" applyAlignment="1">
      <alignment horizontal="center" vertical="center"/>
    </xf>
    <xf numFmtId="0" fontId="73" fillId="0" borderId="27" xfId="0" applyFont="1" applyFill="1" applyBorder="1" applyAlignment="1">
      <alignment horizontal="center" vertical="center" wrapText="1"/>
    </xf>
    <xf numFmtId="0" fontId="73" fillId="0" borderId="27" xfId="0" applyFont="1" applyFill="1" applyBorder="1" applyAlignment="1">
      <alignment horizontal="left" vertical="top" wrapText="1"/>
    </xf>
    <xf numFmtId="0" fontId="91" fillId="0" borderId="36" xfId="0" applyFont="1" applyFill="1" applyBorder="1" applyAlignment="1">
      <alignment horizontal="left" vertical="top" wrapText="1"/>
    </xf>
    <xf numFmtId="168" fontId="17" fillId="0" borderId="34" xfId="0" applyNumberFormat="1" applyFont="1" applyFill="1" applyBorder="1" applyAlignment="1">
      <alignment horizontal="right" vertical="top" wrapText="1"/>
    </xf>
    <xf numFmtId="0" fontId="85" fillId="0" borderId="27" xfId="165" applyFont="1" applyFill="1" applyBorder="1" applyAlignment="1">
      <alignment horizontal="left" vertical="top" wrapText="1"/>
    </xf>
    <xf numFmtId="168" fontId="85" fillId="0" borderId="27" xfId="7" applyNumberFormat="1" applyFont="1" applyFill="1" applyBorder="1" applyAlignment="1">
      <alignment horizontal="right" vertical="center" wrapText="1"/>
    </xf>
    <xf numFmtId="0" fontId="85" fillId="0" borderId="0" xfId="0" applyFont="1" applyFill="1" applyAlignment="1">
      <alignment horizontal="left" vertical="top" wrapText="1"/>
    </xf>
    <xf numFmtId="0" fontId="73" fillId="0" borderId="2" xfId="0" applyFont="1" applyFill="1" applyBorder="1" applyAlignment="1">
      <alignment horizontal="center" vertical="top" wrapText="1"/>
    </xf>
    <xf numFmtId="0" fontId="17" fillId="0" borderId="35" xfId="0" applyFont="1" applyFill="1" applyBorder="1" applyAlignment="1">
      <alignment horizontal="left" vertical="top" wrapText="1"/>
    </xf>
    <xf numFmtId="0" fontId="87" fillId="0" borderId="0" xfId="0" applyFont="1" applyFill="1" applyBorder="1" applyAlignment="1">
      <alignment horizontal="right" vertical="top" wrapText="1"/>
    </xf>
    <xf numFmtId="0" fontId="74" fillId="0" borderId="35" xfId="0" applyFont="1" applyFill="1" applyBorder="1" applyAlignment="1">
      <alignment horizontal="center"/>
    </xf>
    <xf numFmtId="0" fontId="74" fillId="0" borderId="34" xfId="0" applyFont="1" applyFill="1" applyBorder="1" applyAlignment="1">
      <alignment horizontal="center"/>
    </xf>
    <xf numFmtId="0" fontId="17" fillId="0" borderId="0" xfId="0" applyFont="1" applyFill="1" applyAlignment="1">
      <alignment wrapText="1"/>
    </xf>
    <xf numFmtId="0" fontId="17" fillId="0" borderId="0" xfId="0" applyFont="1" applyFill="1" applyAlignment="1">
      <alignment vertical="center" wrapText="1"/>
    </xf>
    <xf numFmtId="0" fontId="85" fillId="2" borderId="0" xfId="8" applyFont="1" applyFill="1" applyBorder="1">
      <alignment horizontal="left" vertical="top" wrapText="1"/>
    </xf>
    <xf numFmtId="0" fontId="85" fillId="2" borderId="0" xfId="0" applyFont="1" applyFill="1" applyBorder="1" applyAlignment="1">
      <alignment horizontal="center" vertical="center"/>
    </xf>
    <xf numFmtId="0" fontId="86" fillId="2" borderId="0" xfId="0" applyFont="1" applyFill="1" applyBorder="1" applyAlignment="1">
      <alignment vertical="center" wrapText="1"/>
    </xf>
    <xf numFmtId="0" fontId="85" fillId="0" borderId="0" xfId="0" applyFont="1" applyFill="1" applyBorder="1" applyAlignment="1">
      <alignment horizontal="left" vertical="center" wrapText="1"/>
    </xf>
    <xf numFmtId="166" fontId="85" fillId="2" borderId="0" xfId="6" applyNumberFormat="1" applyFont="1" applyFill="1" applyBorder="1" applyAlignment="1">
      <alignment horizontal="right" vertical="center"/>
    </xf>
    <xf numFmtId="166" fontId="17" fillId="2" borderId="34" xfId="6" applyNumberFormat="1" applyFont="1" applyFill="1" applyBorder="1" applyAlignment="1">
      <alignment horizontal="right" vertical="center"/>
    </xf>
    <xf numFmtId="0" fontId="17" fillId="2" borderId="36" xfId="0" applyFont="1" applyFill="1" applyBorder="1" applyAlignment="1">
      <alignment vertical="top" wrapText="1"/>
    </xf>
    <xf numFmtId="0" fontId="17" fillId="2" borderId="36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left" vertical="top" wrapText="1"/>
    </xf>
    <xf numFmtId="0" fontId="73" fillId="0" borderId="36" xfId="8" applyFont="1" applyFill="1" applyBorder="1" applyAlignment="1">
      <alignment horizontal="center" vertical="top" wrapText="1"/>
    </xf>
    <xf numFmtId="170" fontId="73" fillId="0" borderId="36" xfId="0" applyNumberFormat="1" applyFont="1" applyFill="1" applyBorder="1" applyAlignment="1">
      <alignment vertical="center"/>
    </xf>
    <xf numFmtId="168" fontId="73" fillId="0" borderId="36" xfId="0" applyNumberFormat="1" applyFont="1" applyFill="1" applyBorder="1" applyAlignment="1">
      <alignment vertical="center"/>
    </xf>
    <xf numFmtId="166" fontId="73" fillId="0" borderId="36" xfId="0" applyNumberFormat="1" applyFont="1" applyFill="1" applyBorder="1" applyAlignment="1">
      <alignment horizontal="right" vertical="top" wrapText="1"/>
    </xf>
    <xf numFmtId="0" fontId="73" fillId="0" borderId="0" xfId="0" applyFont="1" applyFill="1" applyAlignment="1">
      <alignment horizontal="left" wrapText="1"/>
    </xf>
    <xf numFmtId="166" fontId="17" fillId="0" borderId="36" xfId="8" applyNumberFormat="1" applyFont="1" applyFill="1" applyBorder="1" applyAlignment="1">
      <alignment horizontal="right" vertical="center" wrapText="1"/>
    </xf>
    <xf numFmtId="166" fontId="73" fillId="0" borderId="36" xfId="8" applyNumberFormat="1" applyFont="1" applyFill="1" applyBorder="1" applyAlignment="1">
      <alignment horizontal="right" vertical="center" wrapText="1"/>
    </xf>
    <xf numFmtId="170" fontId="17" fillId="0" borderId="36" xfId="0" applyNumberFormat="1" applyFont="1" applyFill="1" applyBorder="1" applyAlignment="1">
      <alignment horizontal="right" vertical="center"/>
    </xf>
    <xf numFmtId="170" fontId="73" fillId="0" borderId="36" xfId="0" applyNumberFormat="1" applyFont="1" applyFill="1" applyBorder="1" applyAlignment="1">
      <alignment horizontal="right" vertical="center"/>
    </xf>
    <xf numFmtId="168" fontId="73" fillId="0" borderId="36" xfId="0" applyNumberFormat="1" applyFont="1" applyFill="1" applyBorder="1"/>
    <xf numFmtId="0" fontId="17" fillId="0" borderId="34" xfId="0" applyFont="1" applyFill="1" applyBorder="1" applyAlignment="1">
      <alignment horizontal="center"/>
    </xf>
    <xf numFmtId="0" fontId="17" fillId="0" borderId="36" xfId="0" applyFont="1" applyFill="1" applyBorder="1" applyAlignment="1">
      <alignment vertical="top" wrapText="1"/>
    </xf>
    <xf numFmtId="0" fontId="92" fillId="0" borderId="36" xfId="0" applyFont="1" applyFill="1" applyBorder="1" applyAlignment="1">
      <alignment horizontal="left" vertical="top" wrapText="1"/>
    </xf>
    <xf numFmtId="0" fontId="87" fillId="0" borderId="0" xfId="0" applyFont="1" applyFill="1" applyBorder="1" applyAlignment="1">
      <alignment vertical="top"/>
    </xf>
    <xf numFmtId="0" fontId="74" fillId="0" borderId="36" xfId="0" applyFont="1" applyFill="1" applyBorder="1"/>
    <xf numFmtId="171" fontId="73" fillId="0" borderId="3" xfId="0" applyNumberFormat="1" applyFont="1" applyFill="1" applyBorder="1" applyAlignment="1">
      <alignment horizontal="center" vertical="top" wrapText="1"/>
    </xf>
    <xf numFmtId="0" fontId="73" fillId="2" borderId="36" xfId="8" applyFont="1" applyFill="1" applyBorder="1" applyAlignment="1">
      <alignment horizontal="center" vertical="center" wrapText="1"/>
    </xf>
    <xf numFmtId="168" fontId="14" fillId="0" borderId="36" xfId="0" applyNumberFormat="1" applyFont="1" applyFill="1" applyBorder="1" applyAlignment="1">
      <alignment vertical="center"/>
    </xf>
    <xf numFmtId="0" fontId="74" fillId="0" borderId="27" xfId="0" applyFont="1" applyFill="1" applyBorder="1" applyAlignment="1"/>
    <xf numFmtId="166" fontId="14" fillId="0" borderId="36" xfId="6" applyNumberFormat="1" applyFont="1" applyFill="1" applyBorder="1" applyAlignment="1">
      <alignment vertical="center"/>
    </xf>
    <xf numFmtId="172" fontId="74" fillId="0" borderId="3" xfId="0" applyNumberFormat="1" applyFont="1" applyFill="1" applyBorder="1" applyAlignment="1">
      <alignment horizontal="right" vertical="top" wrapText="1"/>
    </xf>
    <xf numFmtId="0" fontId="17" fillId="0" borderId="36" xfId="0" applyFont="1" applyFill="1" applyBorder="1" applyAlignment="1">
      <alignment horizontal="left" vertical="top" wrapText="1"/>
    </xf>
    <xf numFmtId="0" fontId="17" fillId="0" borderId="36" xfId="0" applyFont="1" applyFill="1" applyBorder="1" applyAlignment="1">
      <alignment horizontal="left" vertical="top" wrapText="1"/>
    </xf>
    <xf numFmtId="3" fontId="93" fillId="0" borderId="36" xfId="0" applyNumberFormat="1" applyFont="1" applyFill="1" applyBorder="1" applyAlignment="1">
      <alignment horizontal="right" vertical="center" wrapText="1"/>
    </xf>
    <xf numFmtId="1" fontId="93" fillId="0" borderId="36" xfId="0" applyNumberFormat="1" applyFont="1" applyFill="1" applyBorder="1" applyAlignment="1">
      <alignment horizontal="right" vertical="center" wrapText="1"/>
    </xf>
    <xf numFmtId="3" fontId="94" fillId="0" borderId="36" xfId="0" applyNumberFormat="1" applyFont="1" applyFill="1" applyBorder="1" applyAlignment="1">
      <alignment horizontal="right" vertical="center" wrapText="1"/>
    </xf>
    <xf numFmtId="166" fontId="95" fillId="0" borderId="1" xfId="6" applyNumberFormat="1" applyFont="1" applyFill="1" applyBorder="1" applyAlignment="1">
      <alignment horizontal="right" vertical="top"/>
    </xf>
    <xf numFmtId="0" fontId="17" fillId="0" borderId="36" xfId="0" applyFont="1" applyFill="1" applyBorder="1" applyAlignment="1">
      <alignment horizontal="center" vertical="top" wrapText="1"/>
    </xf>
    <xf numFmtId="0" fontId="73" fillId="0" borderId="28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center" vertical="center" wrapText="1"/>
    </xf>
    <xf numFmtId="0" fontId="73" fillId="0" borderId="28" xfId="0" applyFont="1" applyFill="1" applyBorder="1" applyAlignment="1">
      <alignment horizontal="center" vertical="center" wrapText="1"/>
    </xf>
    <xf numFmtId="0" fontId="73" fillId="0" borderId="2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17" fillId="0" borderId="28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73" fillId="0" borderId="0" xfId="0" applyFont="1" applyFill="1" applyAlignment="1">
      <alignment horizontal="center"/>
    </xf>
    <xf numFmtId="0" fontId="17" fillId="0" borderId="36" xfId="0" applyFont="1" applyFill="1" applyBorder="1" applyAlignment="1">
      <alignment horizontal="left" vertical="top" wrapText="1"/>
    </xf>
    <xf numFmtId="0" fontId="73" fillId="0" borderId="36" xfId="0" applyFont="1" applyFill="1" applyBorder="1" applyAlignment="1">
      <alignment wrapText="1"/>
    </xf>
    <xf numFmtId="0" fontId="17" fillId="0" borderId="28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73" fillId="0" borderId="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center" vertical="center" wrapText="1"/>
    </xf>
    <xf numFmtId="0" fontId="73" fillId="0" borderId="34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left" wrapText="1"/>
    </xf>
    <xf numFmtId="0" fontId="17" fillId="0" borderId="0" xfId="0" applyFont="1" applyFill="1" applyAlignment="1">
      <alignment horizontal="center" wrapText="1"/>
    </xf>
    <xf numFmtId="0" fontId="17" fillId="0" borderId="36" xfId="8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left" wrapText="1"/>
    </xf>
    <xf numFmtId="0" fontId="73" fillId="0" borderId="36" xfId="8" applyFont="1" applyFill="1" applyBorder="1" applyAlignment="1">
      <alignment horizontal="center" vertical="top" wrapText="1"/>
    </xf>
    <xf numFmtId="49" fontId="17" fillId="0" borderId="36" xfId="8" applyNumberFormat="1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73" fillId="0" borderId="29" xfId="0" applyFont="1" applyFill="1" applyBorder="1" applyAlignment="1">
      <alignment horizontal="center" vertical="top" wrapText="1"/>
    </xf>
    <xf numFmtId="0" fontId="73" fillId="0" borderId="37" xfId="0" applyFont="1" applyFill="1" applyBorder="1" applyAlignment="1">
      <alignment horizontal="center" vertical="top" wrapText="1"/>
    </xf>
    <xf numFmtId="0" fontId="73" fillId="0" borderId="26" xfId="0" applyFont="1" applyFill="1" applyBorder="1" applyAlignment="1">
      <alignment horizontal="center" vertical="top" wrapText="1"/>
    </xf>
    <xf numFmtId="49" fontId="17" fillId="0" borderId="28" xfId="8" applyNumberFormat="1" applyFont="1" applyFill="1" applyBorder="1" applyAlignment="1">
      <alignment horizontal="center" vertical="top" wrapText="1"/>
    </xf>
    <xf numFmtId="49" fontId="17" fillId="0" borderId="2" xfId="8" applyNumberFormat="1" applyFont="1" applyFill="1" applyBorder="1" applyAlignment="1">
      <alignment horizontal="center" vertical="top" wrapText="1"/>
    </xf>
    <xf numFmtId="49" fontId="17" fillId="0" borderId="3" xfId="8" applyNumberFormat="1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35" xfId="0" applyFont="1" applyFill="1" applyBorder="1" applyAlignment="1">
      <alignment horizontal="center" vertical="top" wrapText="1"/>
    </xf>
    <xf numFmtId="0" fontId="17" fillId="0" borderId="34" xfId="0" applyFont="1" applyFill="1" applyBorder="1" applyAlignment="1">
      <alignment horizontal="center" vertical="top" wrapText="1"/>
    </xf>
    <xf numFmtId="0" fontId="73" fillId="0" borderId="27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/>
    </xf>
    <xf numFmtId="0" fontId="73" fillId="0" borderId="35" xfId="0" applyFont="1" applyFill="1" applyBorder="1" applyAlignment="1">
      <alignment horizontal="left" vertical="center" wrapText="1"/>
    </xf>
    <xf numFmtId="0" fontId="73" fillId="0" borderId="33" xfId="0" applyFont="1" applyFill="1" applyBorder="1" applyAlignment="1">
      <alignment horizontal="left" vertical="center" wrapText="1"/>
    </xf>
    <xf numFmtId="0" fontId="73" fillId="0" borderId="34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wrapText="1"/>
    </xf>
    <xf numFmtId="0" fontId="73" fillId="2" borderId="36" xfId="8" applyFont="1" applyFill="1" applyBorder="1" applyAlignment="1">
      <alignment horizontal="center" vertical="center" wrapText="1"/>
    </xf>
    <xf numFmtId="0" fontId="73" fillId="2" borderId="38" xfId="8" applyFont="1" applyFill="1" applyBorder="1" applyAlignment="1">
      <alignment horizontal="center" vertical="center" wrapText="1"/>
    </xf>
    <xf numFmtId="0" fontId="73" fillId="2" borderId="39" xfId="8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7" xfId="8" applyFont="1" applyFill="1" applyBorder="1" applyAlignment="1">
      <alignment horizontal="center" vertical="center" wrapText="1"/>
    </xf>
    <xf numFmtId="0" fontId="73" fillId="2" borderId="26" xfId="8" applyFont="1" applyFill="1" applyBorder="1" applyAlignment="1">
      <alignment horizontal="center" vertical="center" wrapText="1"/>
    </xf>
    <xf numFmtId="0" fontId="73" fillId="2" borderId="28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17" fillId="2" borderId="34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73" fillId="0" borderId="36" xfId="0" applyFont="1" applyFill="1" applyBorder="1" applyAlignment="1">
      <alignment horizontal="left" vertical="center"/>
    </xf>
    <xf numFmtId="0" fontId="74" fillId="0" borderId="35" xfId="0" applyFont="1" applyFill="1" applyBorder="1" applyAlignment="1">
      <alignment horizontal="center"/>
    </xf>
    <xf numFmtId="0" fontId="74" fillId="0" borderId="34" xfId="0" applyFont="1" applyFill="1" applyBorder="1" applyAlignment="1">
      <alignment horizontal="center"/>
    </xf>
    <xf numFmtId="0" fontId="74" fillId="0" borderId="28" xfId="0" applyFont="1" applyFill="1" applyBorder="1" applyAlignment="1">
      <alignment horizontal="center"/>
    </xf>
    <xf numFmtId="0" fontId="74" fillId="0" borderId="2" xfId="0" applyFont="1" applyFill="1" applyBorder="1" applyAlignment="1">
      <alignment horizontal="center"/>
    </xf>
    <xf numFmtId="0" fontId="74" fillId="0" borderId="3" xfId="0" applyFont="1" applyFill="1" applyBorder="1" applyAlignment="1">
      <alignment horizontal="center"/>
    </xf>
    <xf numFmtId="0" fontId="87" fillId="0" borderId="0" xfId="0" applyFont="1" applyFill="1" applyBorder="1" applyAlignment="1">
      <alignment horizontal="right" vertical="top"/>
    </xf>
    <xf numFmtId="0" fontId="73" fillId="0" borderId="35" xfId="0" applyFont="1" applyFill="1" applyBorder="1" applyAlignment="1">
      <alignment horizontal="left" vertical="top"/>
    </xf>
    <xf numFmtId="0" fontId="73" fillId="0" borderId="34" xfId="0" applyFont="1" applyFill="1" applyBorder="1" applyAlignment="1">
      <alignment horizontal="left" vertical="top"/>
    </xf>
    <xf numFmtId="0" fontId="74" fillId="0" borderId="33" xfId="0" applyFont="1" applyFill="1" applyBorder="1" applyAlignment="1">
      <alignment horizontal="center"/>
    </xf>
    <xf numFmtId="0" fontId="73" fillId="0" borderId="33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34" xfId="0" applyFont="1" applyFill="1" applyBorder="1" applyAlignment="1">
      <alignment horizontal="left" vertical="top" wrapText="1"/>
    </xf>
    <xf numFmtId="0" fontId="74" fillId="0" borderId="36" xfId="0" applyFont="1" applyBorder="1" applyAlignment="1">
      <alignment horizontal="left" vertical="top" wrapText="1"/>
    </xf>
    <xf numFmtId="0" fontId="86" fillId="0" borderId="36" xfId="0" applyFont="1" applyBorder="1" applyAlignment="1">
      <alignment horizontal="left" vertical="top" wrapText="1"/>
    </xf>
    <xf numFmtId="0" fontId="74" fillId="0" borderId="0" xfId="0" applyFont="1" applyFill="1" applyAlignment="1">
      <alignment horizontal="right"/>
    </xf>
    <xf numFmtId="0" fontId="87" fillId="0" borderId="0" xfId="0" applyFont="1" applyFill="1" applyBorder="1" applyAlignment="1">
      <alignment horizontal="right" vertical="top" wrapText="1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74" fillId="0" borderId="0" xfId="0" applyFont="1" applyFill="1" applyAlignment="1">
      <alignment horizontal="center"/>
    </xf>
    <xf numFmtId="0" fontId="17" fillId="0" borderId="35" xfId="0" applyFont="1" applyFill="1" applyBorder="1" applyAlignment="1">
      <alignment horizontal="left" vertical="top" wrapText="1"/>
    </xf>
    <xf numFmtId="0" fontId="17" fillId="0" borderId="34" xfId="0" applyFont="1" applyFill="1" applyBorder="1" applyAlignment="1">
      <alignment horizontal="left" vertical="top" wrapText="1"/>
    </xf>
    <xf numFmtId="0" fontId="74" fillId="0" borderId="28" xfId="0" applyFont="1" applyFill="1" applyBorder="1" applyAlignment="1">
      <alignment horizontal="center" vertical="top" wrapText="1"/>
    </xf>
    <xf numFmtId="0" fontId="74" fillId="0" borderId="2" xfId="0" applyFont="1" applyFill="1" applyBorder="1" applyAlignment="1">
      <alignment horizontal="center" vertical="top" wrapText="1"/>
    </xf>
    <xf numFmtId="0" fontId="74" fillId="0" borderId="3" xfId="0" applyFont="1" applyFill="1" applyBorder="1" applyAlignment="1">
      <alignment horizontal="center" vertical="top" wrapText="1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5"/>
  <sheetViews>
    <sheetView tabSelected="1" topLeftCell="A40" zoomScale="80" zoomScaleNormal="80" zoomScaleSheetLayoutView="86" workbookViewId="0">
      <selection activeCell="C20" sqref="C20"/>
    </sheetView>
  </sheetViews>
  <sheetFormatPr defaultColWidth="9.140625" defaultRowHeight="17.25"/>
  <cols>
    <col min="1" max="1" width="11.7109375" style="17" customWidth="1"/>
    <col min="2" max="2" width="16.140625" style="17" customWidth="1"/>
    <col min="3" max="3" width="72.42578125" style="17" customWidth="1"/>
    <col min="4" max="4" width="17.28515625" style="30" customWidth="1"/>
    <col min="5" max="5" width="19.140625" style="17" customWidth="1"/>
    <col min="6" max="6" width="14.85546875" style="17" customWidth="1"/>
    <col min="7" max="7" width="12.42578125" style="17" customWidth="1"/>
    <col min="8" max="16384" width="9.140625" style="17"/>
  </cols>
  <sheetData>
    <row r="1" spans="1:6" ht="37.5" customHeight="1">
      <c r="D1" s="174" t="s">
        <v>42</v>
      </c>
      <c r="E1" s="174"/>
      <c r="F1" s="174"/>
    </row>
    <row r="2" spans="1:6" ht="17.25" customHeight="1">
      <c r="D2" s="174" t="s">
        <v>56</v>
      </c>
      <c r="E2" s="174"/>
      <c r="F2" s="30"/>
    </row>
    <row r="3" spans="1:6" ht="17.25" customHeight="1">
      <c r="D3" s="174" t="s">
        <v>9</v>
      </c>
      <c r="E3" s="174"/>
      <c r="F3" s="30"/>
    </row>
    <row r="5" spans="1:6" ht="75.75" customHeight="1">
      <c r="A5" s="183" t="s">
        <v>112</v>
      </c>
      <c r="B5" s="183"/>
      <c r="C5" s="183"/>
      <c r="D5" s="183"/>
      <c r="E5" s="183"/>
      <c r="F5" s="126"/>
    </row>
    <row r="6" spans="1:6">
      <c r="E6" s="182" t="s">
        <v>135</v>
      </c>
      <c r="F6" s="182"/>
    </row>
    <row r="7" spans="1:6" s="2" customFormat="1" ht="75.95" customHeight="1">
      <c r="A7" s="180" t="s">
        <v>14</v>
      </c>
      <c r="B7" s="181"/>
      <c r="C7" s="179" t="s">
        <v>15</v>
      </c>
      <c r="D7" s="180" t="s">
        <v>57</v>
      </c>
      <c r="E7" s="181"/>
    </row>
    <row r="8" spans="1:6" s="2" customFormat="1" ht="43.5" customHeight="1">
      <c r="A8" s="62" t="s">
        <v>38</v>
      </c>
      <c r="B8" s="62" t="s">
        <v>19</v>
      </c>
      <c r="C8" s="171"/>
      <c r="D8" s="108" t="s">
        <v>16</v>
      </c>
      <c r="E8" s="108" t="s">
        <v>17</v>
      </c>
    </row>
    <row r="9" spans="1:6" s="22" customFormat="1">
      <c r="A9" s="168"/>
      <c r="B9" s="169"/>
      <c r="C9" s="21" t="s">
        <v>24</v>
      </c>
      <c r="D9" s="56">
        <f>D11+D37</f>
        <v>0</v>
      </c>
      <c r="E9" s="56">
        <f>E11+E37</f>
        <v>0</v>
      </c>
    </row>
    <row r="10" spans="1:6" s="2" customFormat="1" ht="18" customHeight="1">
      <c r="A10" s="168"/>
      <c r="B10" s="170"/>
      <c r="C10" s="19" t="s">
        <v>34</v>
      </c>
      <c r="D10" s="23"/>
      <c r="E10" s="23"/>
    </row>
    <row r="11" spans="1:6" s="2" customFormat="1" ht="36.75" customHeight="1">
      <c r="A11" s="168"/>
      <c r="B11" s="171"/>
      <c r="C11" s="5" t="s">
        <v>41</v>
      </c>
      <c r="D11" s="56">
        <f>D12+D25</f>
        <v>0</v>
      </c>
      <c r="E11" s="56">
        <f>E12+E25</f>
        <v>0</v>
      </c>
    </row>
    <row r="12" spans="1:6" s="2" customFormat="1">
      <c r="A12" s="172">
        <v>1168</v>
      </c>
      <c r="B12" s="175"/>
      <c r="C12" s="24" t="s">
        <v>27</v>
      </c>
      <c r="D12" s="25">
        <f t="shared" ref="D12:E12" si="0">D19</f>
        <v>233526.8</v>
      </c>
      <c r="E12" s="25">
        <f t="shared" si="0"/>
        <v>233526.8</v>
      </c>
    </row>
    <row r="13" spans="1:6" s="2" customFormat="1">
      <c r="A13" s="173"/>
      <c r="B13" s="176"/>
      <c r="C13" s="26" t="s">
        <v>117</v>
      </c>
      <c r="D13" s="56"/>
      <c r="E13" s="56"/>
    </row>
    <row r="14" spans="1:6" s="2" customFormat="1">
      <c r="A14" s="173"/>
      <c r="B14" s="176"/>
      <c r="C14" s="3" t="s">
        <v>28</v>
      </c>
      <c r="D14" s="25"/>
      <c r="E14" s="25"/>
    </row>
    <row r="15" spans="1:6" s="2" customFormat="1" ht="51.75">
      <c r="A15" s="173"/>
      <c r="B15" s="176"/>
      <c r="C15" s="4" t="s">
        <v>118</v>
      </c>
      <c r="D15" s="27"/>
      <c r="E15" s="27"/>
    </row>
    <row r="16" spans="1:6" s="2" customFormat="1">
      <c r="A16" s="173"/>
      <c r="B16" s="176"/>
      <c r="C16" s="3" t="s">
        <v>29</v>
      </c>
      <c r="D16" s="27"/>
      <c r="E16" s="27"/>
    </row>
    <row r="17" spans="1:5" s="2" customFormat="1" ht="69">
      <c r="A17" s="173"/>
      <c r="B17" s="176"/>
      <c r="C17" s="4" t="s">
        <v>119</v>
      </c>
      <c r="D17" s="27"/>
      <c r="E17" s="27"/>
    </row>
    <row r="18" spans="1:5" s="2" customFormat="1" ht="15.75" customHeight="1">
      <c r="A18" s="173"/>
      <c r="B18" s="64"/>
      <c r="C18" s="28" t="s">
        <v>37</v>
      </c>
      <c r="D18" s="29"/>
      <c r="E18" s="29"/>
    </row>
    <row r="19" spans="1:5" s="2" customFormat="1" ht="21" customHeight="1">
      <c r="A19" s="173"/>
      <c r="B19" s="177">
        <v>11015</v>
      </c>
      <c r="C19" s="3" t="s">
        <v>30</v>
      </c>
      <c r="D19" s="154">
        <v>233526.8</v>
      </c>
      <c r="E19" s="154">
        <v>233526.8</v>
      </c>
    </row>
    <row r="20" spans="1:5" s="2" customFormat="1" ht="47.25" customHeight="1">
      <c r="A20" s="173"/>
      <c r="B20" s="178"/>
      <c r="C20" s="51" t="s">
        <v>121</v>
      </c>
      <c r="D20" s="154"/>
      <c r="E20" s="154"/>
    </row>
    <row r="21" spans="1:5" s="2" customFormat="1">
      <c r="A21" s="173"/>
      <c r="B21" s="178"/>
      <c r="C21" s="3" t="s">
        <v>31</v>
      </c>
      <c r="D21" s="155"/>
      <c r="E21" s="155"/>
    </row>
    <row r="22" spans="1:5" s="2" customFormat="1" ht="114" customHeight="1">
      <c r="A22" s="173"/>
      <c r="B22" s="178"/>
      <c r="C22" s="51" t="s">
        <v>137</v>
      </c>
      <c r="D22" s="155"/>
      <c r="E22" s="155"/>
    </row>
    <row r="23" spans="1:5" s="2" customFormat="1">
      <c r="A23" s="173"/>
      <c r="B23" s="178"/>
      <c r="C23" s="3" t="s">
        <v>32</v>
      </c>
      <c r="D23" s="155"/>
      <c r="E23" s="155"/>
    </row>
    <row r="24" spans="1:5" s="2" customFormat="1">
      <c r="A24" s="173"/>
      <c r="B24" s="178"/>
      <c r="C24" s="112" t="s">
        <v>33</v>
      </c>
      <c r="D24" s="155"/>
      <c r="E24" s="155"/>
    </row>
    <row r="25" spans="1:5">
      <c r="A25" s="164">
        <v>1148</v>
      </c>
      <c r="B25" s="165"/>
      <c r="C25" s="37" t="s">
        <v>27</v>
      </c>
      <c r="D25" s="156">
        <f t="shared" ref="D25:E25" si="1">+D31</f>
        <v>-233526.8</v>
      </c>
      <c r="E25" s="156">
        <f t="shared" si="1"/>
        <v>-233526.8</v>
      </c>
    </row>
    <row r="26" spans="1:5" ht="19.350000000000001" customHeight="1">
      <c r="A26" s="164"/>
      <c r="B26" s="166"/>
      <c r="C26" s="107" t="s">
        <v>73</v>
      </c>
      <c r="D26" s="99"/>
      <c r="E26" s="99"/>
    </row>
    <row r="27" spans="1:5">
      <c r="A27" s="164"/>
      <c r="B27" s="166"/>
      <c r="C27" s="38" t="s">
        <v>28</v>
      </c>
      <c r="D27" s="99"/>
      <c r="E27" s="99"/>
    </row>
    <row r="28" spans="1:5" ht="69">
      <c r="A28" s="164"/>
      <c r="B28" s="166"/>
      <c r="C28" s="39" t="s">
        <v>74</v>
      </c>
      <c r="D28" s="99"/>
      <c r="E28" s="99"/>
    </row>
    <row r="29" spans="1:5">
      <c r="A29" s="164"/>
      <c r="B29" s="166"/>
      <c r="C29" s="38" t="s">
        <v>29</v>
      </c>
      <c r="D29" s="99"/>
      <c r="E29" s="99"/>
    </row>
    <row r="30" spans="1:5" ht="51.75">
      <c r="A30" s="164"/>
      <c r="B30" s="167"/>
      <c r="C30" s="40" t="s">
        <v>75</v>
      </c>
      <c r="D30" s="99"/>
      <c r="E30" s="99"/>
    </row>
    <row r="31" spans="1:5" ht="18" customHeight="1">
      <c r="A31" s="164"/>
      <c r="B31" s="165">
        <v>11016</v>
      </c>
      <c r="C31" s="38" t="s">
        <v>30</v>
      </c>
      <c r="D31" s="55">
        <v>-233526.8</v>
      </c>
      <c r="E31" s="55">
        <v>-233526.8</v>
      </c>
    </row>
    <row r="32" spans="1:5" ht="56.25" customHeight="1">
      <c r="A32" s="164"/>
      <c r="B32" s="166"/>
      <c r="C32" s="41" t="s">
        <v>76</v>
      </c>
      <c r="D32" s="99"/>
      <c r="E32" s="99"/>
    </row>
    <row r="33" spans="1:5">
      <c r="A33" s="164"/>
      <c r="B33" s="166"/>
      <c r="C33" s="38" t="s">
        <v>31</v>
      </c>
      <c r="D33" s="99"/>
      <c r="E33" s="99"/>
    </row>
    <row r="34" spans="1:5" ht="86.25">
      <c r="A34" s="164"/>
      <c r="B34" s="166"/>
      <c r="C34" s="39" t="s">
        <v>77</v>
      </c>
      <c r="D34" s="99"/>
      <c r="E34" s="99"/>
    </row>
    <row r="35" spans="1:5">
      <c r="A35" s="164"/>
      <c r="B35" s="166"/>
      <c r="C35" s="38" t="s">
        <v>32</v>
      </c>
      <c r="D35" s="99"/>
      <c r="E35" s="99"/>
    </row>
    <row r="36" spans="1:5">
      <c r="A36" s="164"/>
      <c r="B36" s="167"/>
      <c r="C36" s="39" t="s">
        <v>33</v>
      </c>
      <c r="D36" s="99"/>
      <c r="E36" s="99"/>
    </row>
    <row r="37" spans="1:5" s="2" customFormat="1">
      <c r="A37" s="35"/>
      <c r="B37" s="96"/>
      <c r="C37" s="36" t="s">
        <v>94</v>
      </c>
      <c r="D37" s="98">
        <f>+D38</f>
        <v>0</v>
      </c>
      <c r="E37" s="140">
        <f>E38</f>
        <v>0</v>
      </c>
    </row>
    <row r="38" spans="1:5">
      <c r="A38" s="164">
        <v>1139</v>
      </c>
      <c r="B38" s="165"/>
      <c r="C38" s="37" t="s">
        <v>27</v>
      </c>
      <c r="D38" s="98">
        <f>+D44+D50</f>
        <v>0</v>
      </c>
      <c r="E38" s="98">
        <f>+E44+E50</f>
        <v>0</v>
      </c>
    </row>
    <row r="39" spans="1:5" ht="19.350000000000001" customHeight="1">
      <c r="A39" s="164"/>
      <c r="B39" s="166"/>
      <c r="C39" s="136" t="s">
        <v>66</v>
      </c>
      <c r="D39" s="99"/>
      <c r="E39" s="99"/>
    </row>
    <row r="40" spans="1:5">
      <c r="A40" s="164"/>
      <c r="B40" s="166"/>
      <c r="C40" s="38" t="s">
        <v>28</v>
      </c>
      <c r="D40" s="138"/>
      <c r="E40" s="99"/>
    </row>
    <row r="41" spans="1:5" ht="51.75">
      <c r="A41" s="164"/>
      <c r="B41" s="166"/>
      <c r="C41" s="39" t="s">
        <v>95</v>
      </c>
      <c r="D41" s="138"/>
      <c r="E41" s="99"/>
    </row>
    <row r="42" spans="1:5">
      <c r="A42" s="164"/>
      <c r="B42" s="166"/>
      <c r="C42" s="38" t="s">
        <v>29</v>
      </c>
      <c r="D42" s="138"/>
      <c r="E42" s="99"/>
    </row>
    <row r="43" spans="1:5" ht="34.5">
      <c r="A43" s="164"/>
      <c r="B43" s="167"/>
      <c r="C43" s="40" t="s">
        <v>96</v>
      </c>
      <c r="D43" s="138"/>
      <c r="E43" s="99"/>
    </row>
    <row r="44" spans="1:5" ht="18" customHeight="1">
      <c r="A44" s="164"/>
      <c r="B44" s="165" t="s">
        <v>97</v>
      </c>
      <c r="C44" s="38" t="s">
        <v>30</v>
      </c>
      <c r="D44" s="55">
        <v>233526.8</v>
      </c>
      <c r="E44" s="55">
        <v>233526.8</v>
      </c>
    </row>
    <row r="45" spans="1:5" ht="19.350000000000001" customHeight="1">
      <c r="A45" s="164"/>
      <c r="B45" s="166"/>
      <c r="C45" s="41" t="s">
        <v>66</v>
      </c>
      <c r="D45" s="99"/>
      <c r="E45" s="99"/>
    </row>
    <row r="46" spans="1:5">
      <c r="A46" s="164"/>
      <c r="B46" s="166"/>
      <c r="C46" s="38" t="s">
        <v>31</v>
      </c>
      <c r="D46" s="139"/>
      <c r="E46" s="99"/>
    </row>
    <row r="47" spans="1:5" ht="69">
      <c r="A47" s="164"/>
      <c r="B47" s="166"/>
      <c r="C47" s="39" t="s">
        <v>98</v>
      </c>
      <c r="D47" s="139"/>
      <c r="E47" s="99"/>
    </row>
    <row r="48" spans="1:5">
      <c r="A48" s="164"/>
      <c r="B48" s="166"/>
      <c r="C48" s="38" t="s">
        <v>32</v>
      </c>
      <c r="D48" s="139"/>
      <c r="E48" s="99"/>
    </row>
    <row r="49" spans="1:5">
      <c r="A49" s="164"/>
      <c r="B49" s="167"/>
      <c r="C49" s="39" t="s">
        <v>33</v>
      </c>
      <c r="D49" s="139"/>
      <c r="E49" s="99"/>
    </row>
    <row r="50" spans="1:5" ht="18" customHeight="1">
      <c r="A50" s="164"/>
      <c r="B50" s="165" t="s">
        <v>97</v>
      </c>
      <c r="C50" s="38" t="s">
        <v>30</v>
      </c>
      <c r="D50" s="55">
        <v>-233526.8</v>
      </c>
      <c r="E50" s="55">
        <v>-233526.8</v>
      </c>
    </row>
    <row r="51" spans="1:5" ht="19.350000000000001" customHeight="1">
      <c r="A51" s="164"/>
      <c r="B51" s="166"/>
      <c r="C51" s="41" t="s">
        <v>66</v>
      </c>
      <c r="D51" s="99"/>
      <c r="E51" s="99"/>
    </row>
    <row r="52" spans="1:5">
      <c r="A52" s="164"/>
      <c r="B52" s="166"/>
      <c r="C52" s="38" t="s">
        <v>31</v>
      </c>
      <c r="D52" s="139"/>
      <c r="E52" s="99"/>
    </row>
    <row r="53" spans="1:5" ht="69">
      <c r="A53" s="164"/>
      <c r="B53" s="166"/>
      <c r="C53" s="39" t="s">
        <v>98</v>
      </c>
      <c r="D53" s="139"/>
      <c r="E53" s="99"/>
    </row>
    <row r="54" spans="1:5">
      <c r="A54" s="164"/>
      <c r="B54" s="166"/>
      <c r="C54" s="38" t="s">
        <v>32</v>
      </c>
      <c r="D54" s="139"/>
      <c r="E54" s="99"/>
    </row>
    <row r="55" spans="1:5">
      <c r="A55" s="164"/>
      <c r="B55" s="167"/>
      <c r="C55" s="39" t="s">
        <v>33</v>
      </c>
      <c r="D55" s="139"/>
      <c r="E55" s="99"/>
    </row>
  </sheetData>
  <mergeCells count="20">
    <mergeCell ref="A9:A11"/>
    <mergeCell ref="B9:B11"/>
    <mergeCell ref="A12:A24"/>
    <mergeCell ref="D1:F1"/>
    <mergeCell ref="B12:B17"/>
    <mergeCell ref="B19:B24"/>
    <mergeCell ref="C7:C8"/>
    <mergeCell ref="A7:B7"/>
    <mergeCell ref="E6:F6"/>
    <mergeCell ref="D7:E7"/>
    <mergeCell ref="A5:E5"/>
    <mergeCell ref="D2:E2"/>
    <mergeCell ref="D3:E3"/>
    <mergeCell ref="A38:A55"/>
    <mergeCell ref="B38:B43"/>
    <mergeCell ref="B44:B49"/>
    <mergeCell ref="B50:B55"/>
    <mergeCell ref="A25:A36"/>
    <mergeCell ref="B25:B30"/>
    <mergeCell ref="B31:B36"/>
  </mergeCells>
  <pageMargins left="0" right="0" top="0" bottom="0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78"/>
  <sheetViews>
    <sheetView topLeftCell="A10" zoomScaleNormal="100" zoomScaleSheetLayoutView="100" workbookViewId="0">
      <selection activeCell="F24" sqref="F24"/>
    </sheetView>
  </sheetViews>
  <sheetFormatPr defaultColWidth="9.140625" defaultRowHeight="17.25"/>
  <cols>
    <col min="1" max="1" width="9.7109375" style="17" customWidth="1"/>
    <col min="2" max="3" width="8.140625" style="17" customWidth="1"/>
    <col min="4" max="4" width="11.5703125" style="17" customWidth="1"/>
    <col min="5" max="5" width="15.42578125" style="17" customWidth="1"/>
    <col min="6" max="6" width="62.140625" style="17" customWidth="1"/>
    <col min="7" max="7" width="14.85546875" style="106" customWidth="1"/>
    <col min="8" max="8" width="20.42578125" style="106" customWidth="1"/>
    <col min="9" max="9" width="15.5703125" style="17" customWidth="1"/>
    <col min="10" max="16384" width="9.140625" style="17"/>
  </cols>
  <sheetData>
    <row r="1" spans="1:9" ht="37.5" customHeight="1">
      <c r="G1" s="30" t="s">
        <v>61</v>
      </c>
      <c r="H1" s="30"/>
      <c r="I1" s="30"/>
    </row>
    <row r="2" spans="1:9" ht="17.25" customHeight="1">
      <c r="G2" s="30" t="s">
        <v>56</v>
      </c>
      <c r="H2" s="30"/>
      <c r="I2" s="30"/>
    </row>
    <row r="3" spans="1:9" ht="17.25" customHeight="1">
      <c r="G3" s="30" t="s">
        <v>9</v>
      </c>
      <c r="H3" s="30"/>
      <c r="I3" s="30"/>
    </row>
    <row r="4" spans="1:9" ht="13.5" customHeight="1"/>
    <row r="5" spans="1:9" ht="52.5" customHeight="1">
      <c r="A5" s="188" t="s">
        <v>113</v>
      </c>
      <c r="B5" s="188"/>
      <c r="C5" s="188"/>
      <c r="D5" s="188"/>
      <c r="E5" s="188"/>
      <c r="F5" s="188"/>
      <c r="G5" s="188"/>
      <c r="H5" s="188"/>
      <c r="I5" s="127"/>
    </row>
    <row r="8" spans="1:9">
      <c r="G8" s="202" t="s">
        <v>135</v>
      </c>
      <c r="H8" s="202"/>
      <c r="I8" s="202"/>
    </row>
    <row r="9" spans="1:9" s="2" customFormat="1" ht="105.6" customHeight="1">
      <c r="A9" s="201" t="s">
        <v>25</v>
      </c>
      <c r="B9" s="201"/>
      <c r="C9" s="201"/>
      <c r="D9" s="201" t="s">
        <v>14</v>
      </c>
      <c r="E9" s="201"/>
      <c r="F9" s="201" t="s">
        <v>20</v>
      </c>
      <c r="G9" s="180" t="s">
        <v>46</v>
      </c>
      <c r="H9" s="181"/>
      <c r="I9" s="1"/>
    </row>
    <row r="10" spans="1:9" s="2" customFormat="1" ht="50.25" customHeight="1">
      <c r="A10" s="114" t="s">
        <v>47</v>
      </c>
      <c r="B10" s="114" t="s">
        <v>48</v>
      </c>
      <c r="C10" s="114" t="s">
        <v>26</v>
      </c>
      <c r="D10" s="114" t="s">
        <v>18</v>
      </c>
      <c r="E10" s="114" t="s">
        <v>39</v>
      </c>
      <c r="F10" s="201"/>
      <c r="G10" s="114" t="s">
        <v>16</v>
      </c>
      <c r="H10" s="114" t="s">
        <v>17</v>
      </c>
    </row>
    <row r="11" spans="1:9" s="2" customFormat="1">
      <c r="A11" s="192"/>
      <c r="B11" s="165"/>
      <c r="C11" s="165"/>
      <c r="D11" s="169"/>
      <c r="E11" s="169"/>
      <c r="F11" s="5" t="s">
        <v>24</v>
      </c>
      <c r="G11" s="57">
        <f>G13+G52</f>
        <v>0</v>
      </c>
      <c r="H11" s="57">
        <f>H13+H52</f>
        <v>0</v>
      </c>
    </row>
    <row r="12" spans="1:9" s="2" customFormat="1">
      <c r="A12" s="193"/>
      <c r="B12" s="166"/>
      <c r="C12" s="166"/>
      <c r="D12" s="170"/>
      <c r="E12" s="170"/>
      <c r="F12" s="115" t="s">
        <v>34</v>
      </c>
      <c r="G12" s="57"/>
      <c r="H12" s="57"/>
    </row>
    <row r="13" spans="1:9" s="2" customFormat="1" ht="34.5">
      <c r="A13" s="194"/>
      <c r="B13" s="167"/>
      <c r="C13" s="167"/>
      <c r="D13" s="171"/>
      <c r="E13" s="171"/>
      <c r="F13" s="5" t="s">
        <v>41</v>
      </c>
      <c r="G13" s="57">
        <f>G14+G33</f>
        <v>0</v>
      </c>
      <c r="H13" s="57">
        <f>H14+H33</f>
        <v>0</v>
      </c>
    </row>
    <row r="14" spans="1:9" s="2" customFormat="1">
      <c r="A14" s="195" t="s">
        <v>44</v>
      </c>
      <c r="B14" s="165"/>
      <c r="C14" s="165"/>
      <c r="D14" s="189"/>
      <c r="E14" s="189"/>
      <c r="F14" s="107" t="s">
        <v>49</v>
      </c>
      <c r="G14" s="57">
        <f t="shared" ref="G14:H14" si="0">G16</f>
        <v>233526.8</v>
      </c>
      <c r="H14" s="57">
        <f t="shared" si="0"/>
        <v>233526.8</v>
      </c>
    </row>
    <row r="15" spans="1:9" s="2" customFormat="1">
      <c r="A15" s="196"/>
      <c r="B15" s="167"/>
      <c r="C15" s="166"/>
      <c r="D15" s="190"/>
      <c r="E15" s="190"/>
      <c r="F15" s="51" t="s">
        <v>21</v>
      </c>
      <c r="G15" s="93"/>
      <c r="H15" s="93"/>
    </row>
    <row r="16" spans="1:9" s="2" customFormat="1">
      <c r="A16" s="196"/>
      <c r="B16" s="195" t="s">
        <v>120</v>
      </c>
      <c r="C16" s="166"/>
      <c r="D16" s="190"/>
      <c r="E16" s="190"/>
      <c r="F16" s="116" t="s">
        <v>50</v>
      </c>
      <c r="G16" s="57">
        <f t="shared" ref="G16:H16" si="1">G18</f>
        <v>233526.8</v>
      </c>
      <c r="H16" s="57">
        <f t="shared" si="1"/>
        <v>233526.8</v>
      </c>
    </row>
    <row r="17" spans="1:14" s="2" customFormat="1">
      <c r="A17" s="196"/>
      <c r="B17" s="196"/>
      <c r="C17" s="167"/>
      <c r="D17" s="190"/>
      <c r="E17" s="190"/>
      <c r="F17" s="51" t="s">
        <v>21</v>
      </c>
      <c r="G17" s="93"/>
      <c r="H17" s="93"/>
    </row>
    <row r="18" spans="1:14" s="2" customFormat="1">
      <c r="A18" s="196"/>
      <c r="B18" s="196"/>
      <c r="C18" s="195" t="s">
        <v>93</v>
      </c>
      <c r="D18" s="190"/>
      <c r="E18" s="190"/>
      <c r="F18" s="116" t="s">
        <v>50</v>
      </c>
      <c r="G18" s="57">
        <f t="shared" ref="G18:H18" si="2">G20</f>
        <v>233526.8</v>
      </c>
      <c r="H18" s="57">
        <f t="shared" si="2"/>
        <v>233526.8</v>
      </c>
    </row>
    <row r="19" spans="1:14" s="2" customFormat="1">
      <c r="A19" s="196"/>
      <c r="B19" s="196"/>
      <c r="C19" s="196"/>
      <c r="D19" s="190"/>
      <c r="E19" s="190"/>
      <c r="F19" s="51" t="s">
        <v>21</v>
      </c>
      <c r="G19" s="93"/>
      <c r="H19" s="93"/>
    </row>
    <row r="20" spans="1:14" s="2" customFormat="1" ht="36.75" customHeight="1">
      <c r="A20" s="196"/>
      <c r="B20" s="196"/>
      <c r="C20" s="196"/>
      <c r="D20" s="190"/>
      <c r="E20" s="190"/>
      <c r="F20" s="48" t="s">
        <v>35</v>
      </c>
      <c r="G20" s="57">
        <f t="shared" ref="G20:H20" si="3">G22</f>
        <v>233526.8</v>
      </c>
      <c r="H20" s="57">
        <f t="shared" si="3"/>
        <v>233526.8</v>
      </c>
    </row>
    <row r="21" spans="1:14" s="2" customFormat="1">
      <c r="A21" s="196"/>
      <c r="B21" s="196"/>
      <c r="C21" s="196"/>
      <c r="D21" s="191"/>
      <c r="E21" s="191"/>
      <c r="F21" s="51" t="s">
        <v>21</v>
      </c>
      <c r="G21" s="100"/>
      <c r="H21" s="100"/>
    </row>
    <row r="22" spans="1:14" s="2" customFormat="1" ht="21" customHeight="1">
      <c r="A22" s="196"/>
      <c r="B22" s="196"/>
      <c r="C22" s="196"/>
      <c r="D22" s="172">
        <v>1168</v>
      </c>
      <c r="E22" s="199" t="s">
        <v>117</v>
      </c>
      <c r="F22" s="200"/>
      <c r="G22" s="117">
        <f t="shared" ref="G22:H22" si="4">+G24</f>
        <v>233526.8</v>
      </c>
      <c r="H22" s="117">
        <f t="shared" si="4"/>
        <v>233526.8</v>
      </c>
      <c r="I22" s="1"/>
      <c r="J22" s="1"/>
      <c r="K22" s="1"/>
      <c r="L22" s="1"/>
      <c r="M22" s="1"/>
      <c r="N22" s="1"/>
    </row>
    <row r="23" spans="1:14" s="2" customFormat="1" ht="18.75" customHeight="1">
      <c r="A23" s="196"/>
      <c r="B23" s="196"/>
      <c r="C23" s="196"/>
      <c r="D23" s="173"/>
      <c r="E23" s="61"/>
      <c r="F23" s="115" t="s">
        <v>21</v>
      </c>
      <c r="G23" s="58"/>
      <c r="H23" s="58"/>
      <c r="I23" s="1"/>
      <c r="J23" s="1"/>
      <c r="K23" s="1"/>
      <c r="L23" s="1"/>
      <c r="M23" s="1"/>
      <c r="N23" s="1"/>
    </row>
    <row r="24" spans="1:14" s="2" customFormat="1" ht="42.75" customHeight="1">
      <c r="A24" s="196"/>
      <c r="B24" s="196"/>
      <c r="C24" s="196"/>
      <c r="D24" s="173"/>
      <c r="E24" s="61">
        <v>11015</v>
      </c>
      <c r="F24" s="159" t="s">
        <v>121</v>
      </c>
      <c r="G24" s="57">
        <f t="shared" ref="G24:H24" si="5">G26</f>
        <v>233526.8</v>
      </c>
      <c r="H24" s="57">
        <f t="shared" si="5"/>
        <v>233526.8</v>
      </c>
      <c r="I24" s="1"/>
      <c r="J24" s="1"/>
      <c r="K24" s="1"/>
      <c r="L24" s="1"/>
      <c r="M24" s="1"/>
      <c r="N24" s="1"/>
    </row>
    <row r="25" spans="1:14" s="2" customFormat="1" ht="22.5" customHeight="1">
      <c r="A25" s="196"/>
      <c r="B25" s="196"/>
      <c r="C25" s="196"/>
      <c r="D25" s="173"/>
      <c r="E25" s="165"/>
      <c r="F25" s="115" t="s">
        <v>40</v>
      </c>
      <c r="G25" s="58"/>
      <c r="H25" s="58"/>
    </row>
    <row r="26" spans="1:14" s="120" customFormat="1" ht="37.5" customHeight="1">
      <c r="A26" s="196"/>
      <c r="B26" s="196"/>
      <c r="C26" s="196"/>
      <c r="D26" s="173"/>
      <c r="E26" s="166"/>
      <c r="F26" s="118" t="s">
        <v>35</v>
      </c>
      <c r="G26" s="119">
        <f t="shared" ref="G26:H26" si="6">G28</f>
        <v>233526.8</v>
      </c>
      <c r="H26" s="119">
        <f t="shared" si="6"/>
        <v>233526.8</v>
      </c>
    </row>
    <row r="27" spans="1:14" s="2" customFormat="1" ht="38.25" customHeight="1">
      <c r="A27" s="196"/>
      <c r="B27" s="196"/>
      <c r="C27" s="196"/>
      <c r="D27" s="173"/>
      <c r="E27" s="166"/>
      <c r="F27" s="115" t="s">
        <v>36</v>
      </c>
      <c r="G27" s="58"/>
      <c r="H27" s="58"/>
    </row>
    <row r="28" spans="1:14" s="2" customFormat="1" ht="16.899999999999999" customHeight="1">
      <c r="A28" s="196"/>
      <c r="B28" s="196"/>
      <c r="C28" s="196"/>
      <c r="D28" s="173"/>
      <c r="E28" s="166"/>
      <c r="F28" s="115" t="s">
        <v>22</v>
      </c>
      <c r="G28" s="58">
        <f t="shared" ref="G28:H28" si="7">G29</f>
        <v>233526.8</v>
      </c>
      <c r="H28" s="58">
        <f t="shared" si="7"/>
        <v>233526.8</v>
      </c>
    </row>
    <row r="29" spans="1:14" s="2" customFormat="1" ht="16.899999999999999" customHeight="1">
      <c r="A29" s="196"/>
      <c r="B29" s="196"/>
      <c r="C29" s="196"/>
      <c r="D29" s="173"/>
      <c r="E29" s="166"/>
      <c r="F29" s="115" t="s">
        <v>23</v>
      </c>
      <c r="G29" s="58">
        <f t="shared" ref="G29:H29" si="8">+G30</f>
        <v>233526.8</v>
      </c>
      <c r="H29" s="58">
        <f t="shared" si="8"/>
        <v>233526.8</v>
      </c>
    </row>
    <row r="30" spans="1:14" s="2" customFormat="1" ht="16.899999999999999" customHeight="1">
      <c r="A30" s="196"/>
      <c r="B30" s="196"/>
      <c r="C30" s="196"/>
      <c r="D30" s="173"/>
      <c r="E30" s="166"/>
      <c r="F30" s="51" t="s">
        <v>62</v>
      </c>
      <c r="G30" s="104">
        <f t="shared" ref="G30:H30" si="9">G31</f>
        <v>233526.8</v>
      </c>
      <c r="H30" s="104">
        <f t="shared" si="9"/>
        <v>233526.8</v>
      </c>
    </row>
    <row r="31" spans="1:14" s="2" customFormat="1" ht="34.5">
      <c r="A31" s="196"/>
      <c r="B31" s="196"/>
      <c r="C31" s="196"/>
      <c r="D31" s="173"/>
      <c r="E31" s="166"/>
      <c r="F31" s="51" t="s">
        <v>63</v>
      </c>
      <c r="G31" s="42">
        <f t="shared" ref="G31:H31" si="10">G32</f>
        <v>233526.8</v>
      </c>
      <c r="H31" s="42">
        <f t="shared" si="10"/>
        <v>233526.8</v>
      </c>
    </row>
    <row r="32" spans="1:14" s="2" customFormat="1" ht="34.5">
      <c r="A32" s="197"/>
      <c r="B32" s="197"/>
      <c r="C32" s="197"/>
      <c r="D32" s="198"/>
      <c r="E32" s="167"/>
      <c r="F32" s="51" t="s">
        <v>122</v>
      </c>
      <c r="G32" s="94">
        <f>'Havelvats 2'!D19</f>
        <v>233526.8</v>
      </c>
      <c r="H32" s="94">
        <f>'Havelvats 2'!E19</f>
        <v>233526.8</v>
      </c>
    </row>
    <row r="33" spans="1:8">
      <c r="A33" s="187" t="s">
        <v>92</v>
      </c>
      <c r="B33" s="184"/>
      <c r="C33" s="184"/>
      <c r="D33" s="184"/>
      <c r="E33" s="184"/>
      <c r="F33" s="36" t="s">
        <v>78</v>
      </c>
      <c r="G33" s="100">
        <f t="shared" ref="G33:H33" si="11">+G35</f>
        <v>-233526.8</v>
      </c>
      <c r="H33" s="100">
        <f t="shared" si="11"/>
        <v>-233526.8</v>
      </c>
    </row>
    <row r="34" spans="1:8">
      <c r="A34" s="187"/>
      <c r="B34" s="184"/>
      <c r="C34" s="184"/>
      <c r="D34" s="184"/>
      <c r="E34" s="184"/>
      <c r="F34" s="51" t="s">
        <v>21</v>
      </c>
      <c r="G34" s="99"/>
      <c r="H34" s="99"/>
    </row>
    <row r="35" spans="1:8">
      <c r="A35" s="187"/>
      <c r="B35" s="187" t="s">
        <v>93</v>
      </c>
      <c r="C35" s="184"/>
      <c r="D35" s="184"/>
      <c r="E35" s="184"/>
      <c r="F35" s="36" t="s">
        <v>79</v>
      </c>
      <c r="G35" s="100">
        <f t="shared" ref="G35:H35" si="12">+G37</f>
        <v>-233526.8</v>
      </c>
      <c r="H35" s="100">
        <f t="shared" si="12"/>
        <v>-233526.8</v>
      </c>
    </row>
    <row r="36" spans="1:8">
      <c r="A36" s="187"/>
      <c r="B36" s="187"/>
      <c r="C36" s="184"/>
      <c r="D36" s="184"/>
      <c r="E36" s="184"/>
      <c r="F36" s="51" t="s">
        <v>21</v>
      </c>
      <c r="G36" s="99"/>
      <c r="H36" s="99"/>
    </row>
    <row r="37" spans="1:8">
      <c r="A37" s="187"/>
      <c r="B37" s="187"/>
      <c r="C37" s="184" t="s">
        <v>67</v>
      </c>
      <c r="D37" s="184"/>
      <c r="E37" s="184"/>
      <c r="F37" s="107" t="s">
        <v>80</v>
      </c>
      <c r="G37" s="100">
        <f t="shared" ref="G37:H37" si="13">G39</f>
        <v>-233526.8</v>
      </c>
      <c r="H37" s="100">
        <f t="shared" si="13"/>
        <v>-233526.8</v>
      </c>
    </row>
    <row r="38" spans="1:8">
      <c r="A38" s="187"/>
      <c r="B38" s="187"/>
      <c r="C38" s="184"/>
      <c r="D38" s="184"/>
      <c r="E38" s="184"/>
      <c r="F38" s="51" t="s">
        <v>21</v>
      </c>
      <c r="G38" s="99"/>
      <c r="H38" s="99"/>
    </row>
    <row r="39" spans="1:8" ht="34.5">
      <c r="A39" s="187"/>
      <c r="B39" s="187"/>
      <c r="C39" s="184"/>
      <c r="D39" s="184"/>
      <c r="E39" s="184"/>
      <c r="F39" s="51" t="s">
        <v>81</v>
      </c>
      <c r="G39" s="100">
        <f t="shared" ref="G39:H39" si="14">+G41</f>
        <v>-233526.8</v>
      </c>
      <c r="H39" s="100">
        <f t="shared" si="14"/>
        <v>-233526.8</v>
      </c>
    </row>
    <row r="40" spans="1:8">
      <c r="A40" s="187"/>
      <c r="B40" s="187"/>
      <c r="C40" s="184"/>
      <c r="D40" s="184"/>
      <c r="E40" s="184"/>
      <c r="F40" s="51" t="s">
        <v>21</v>
      </c>
      <c r="G40" s="99"/>
      <c r="H40" s="99"/>
    </row>
    <row r="41" spans="1:8">
      <c r="A41" s="187"/>
      <c r="B41" s="187"/>
      <c r="C41" s="184"/>
      <c r="D41" s="184">
        <v>1148</v>
      </c>
      <c r="E41" s="185" t="s">
        <v>73</v>
      </c>
      <c r="F41" s="185" t="s">
        <v>66</v>
      </c>
      <c r="G41" s="100">
        <f t="shared" ref="G41:H41" si="15">+G51</f>
        <v>-233526.8</v>
      </c>
      <c r="H41" s="100">
        <f t="shared" si="15"/>
        <v>-233526.8</v>
      </c>
    </row>
    <row r="42" spans="1:8">
      <c r="A42" s="187"/>
      <c r="B42" s="187"/>
      <c r="C42" s="184"/>
      <c r="D42" s="184"/>
      <c r="E42" s="101"/>
      <c r="F42" s="51" t="s">
        <v>21</v>
      </c>
      <c r="G42" s="99"/>
      <c r="H42" s="99"/>
    </row>
    <row r="43" spans="1:8" ht="69">
      <c r="A43" s="187"/>
      <c r="B43" s="187"/>
      <c r="C43" s="184"/>
      <c r="D43" s="184"/>
      <c r="E43" s="102">
        <v>11016</v>
      </c>
      <c r="F43" s="107" t="s">
        <v>82</v>
      </c>
      <c r="G43" s="100">
        <f t="shared" ref="G43:H43" si="16">+G45</f>
        <v>-233526.8</v>
      </c>
      <c r="H43" s="100">
        <f t="shared" si="16"/>
        <v>-233526.8</v>
      </c>
    </row>
    <row r="44" spans="1:8">
      <c r="A44" s="187"/>
      <c r="B44" s="187"/>
      <c r="C44" s="184"/>
      <c r="D44" s="184"/>
      <c r="E44" s="186"/>
      <c r="F44" s="51" t="s">
        <v>40</v>
      </c>
      <c r="G44" s="99"/>
      <c r="H44" s="99"/>
    </row>
    <row r="45" spans="1:8" ht="34.5">
      <c r="A45" s="187"/>
      <c r="B45" s="187"/>
      <c r="C45" s="184"/>
      <c r="D45" s="184"/>
      <c r="E45" s="186"/>
      <c r="F45" s="38" t="s">
        <v>83</v>
      </c>
      <c r="G45" s="103">
        <f t="shared" ref="G45:H45" si="17">+G47</f>
        <v>-233526.8</v>
      </c>
      <c r="H45" s="103">
        <f t="shared" si="17"/>
        <v>-233526.8</v>
      </c>
    </row>
    <row r="46" spans="1:8" ht="34.5">
      <c r="A46" s="187"/>
      <c r="B46" s="187"/>
      <c r="C46" s="184"/>
      <c r="D46" s="184"/>
      <c r="E46" s="186"/>
      <c r="F46" s="51" t="s">
        <v>68</v>
      </c>
      <c r="G46" s="99"/>
      <c r="H46" s="99"/>
    </row>
    <row r="47" spans="1:8">
      <c r="A47" s="187"/>
      <c r="B47" s="187"/>
      <c r="C47" s="184"/>
      <c r="D47" s="184"/>
      <c r="E47" s="186"/>
      <c r="F47" s="52" t="s">
        <v>22</v>
      </c>
      <c r="G47" s="104">
        <f t="shared" ref="G47:H48" si="18">+G48</f>
        <v>-233526.8</v>
      </c>
      <c r="H47" s="104">
        <f t="shared" si="18"/>
        <v>-233526.8</v>
      </c>
    </row>
    <row r="48" spans="1:8">
      <c r="A48" s="187"/>
      <c r="B48" s="187"/>
      <c r="C48" s="184"/>
      <c r="D48" s="184"/>
      <c r="E48" s="186"/>
      <c r="F48" s="51" t="s">
        <v>23</v>
      </c>
      <c r="G48" s="104">
        <f t="shared" si="18"/>
        <v>-233526.8</v>
      </c>
      <c r="H48" s="104">
        <f t="shared" si="18"/>
        <v>-233526.8</v>
      </c>
    </row>
    <row r="49" spans="1:8">
      <c r="A49" s="187"/>
      <c r="B49" s="187"/>
      <c r="C49" s="184"/>
      <c r="D49" s="184"/>
      <c r="E49" s="186"/>
      <c r="F49" s="51" t="s">
        <v>84</v>
      </c>
      <c r="G49" s="104">
        <f>+G51</f>
        <v>-233526.8</v>
      </c>
      <c r="H49" s="104">
        <f>+H51</f>
        <v>-233526.8</v>
      </c>
    </row>
    <row r="50" spans="1:8" ht="45.75" customHeight="1">
      <c r="A50" s="187"/>
      <c r="B50" s="187"/>
      <c r="C50" s="184"/>
      <c r="D50" s="184"/>
      <c r="E50" s="186"/>
      <c r="F50" s="51" t="s">
        <v>63</v>
      </c>
      <c r="G50" s="104"/>
      <c r="H50" s="104"/>
    </row>
    <row r="51" spans="1:8" ht="45.75" customHeight="1">
      <c r="A51" s="187"/>
      <c r="B51" s="187"/>
      <c r="C51" s="184"/>
      <c r="D51" s="184"/>
      <c r="E51" s="186"/>
      <c r="F51" s="51" t="s">
        <v>85</v>
      </c>
      <c r="G51" s="104">
        <f>'Havelvats 2'!D31</f>
        <v>-233526.8</v>
      </c>
      <c r="H51" s="104">
        <f>'Havelvats 2'!E31</f>
        <v>-233526.8</v>
      </c>
    </row>
    <row r="52" spans="1:8" s="141" customFormat="1" ht="34.9" customHeight="1">
      <c r="A52" s="48"/>
      <c r="B52" s="48"/>
      <c r="C52" s="48"/>
      <c r="D52" s="62"/>
      <c r="E52" s="62"/>
      <c r="F52" s="36" t="s">
        <v>94</v>
      </c>
      <c r="G52" s="100">
        <f t="shared" ref="G52:H52" si="19">+G53</f>
        <v>0</v>
      </c>
      <c r="H52" s="100">
        <f t="shared" si="19"/>
        <v>0</v>
      </c>
    </row>
    <row r="53" spans="1:8" ht="34.5">
      <c r="A53" s="184" t="s">
        <v>99</v>
      </c>
      <c r="B53" s="184"/>
      <c r="C53" s="184"/>
      <c r="D53" s="184"/>
      <c r="E53" s="184"/>
      <c r="F53" s="36" t="s">
        <v>100</v>
      </c>
      <c r="G53" s="100">
        <f t="shared" ref="G53:H53" si="20">+G55</f>
        <v>0</v>
      </c>
      <c r="H53" s="100">
        <f t="shared" si="20"/>
        <v>0</v>
      </c>
    </row>
    <row r="54" spans="1:8">
      <c r="A54" s="184"/>
      <c r="B54" s="184"/>
      <c r="C54" s="184"/>
      <c r="D54" s="184"/>
      <c r="E54" s="184"/>
      <c r="F54" s="51" t="s">
        <v>21</v>
      </c>
      <c r="G54" s="142"/>
      <c r="H54" s="99"/>
    </row>
    <row r="55" spans="1:8" ht="34.5">
      <c r="A55" s="184"/>
      <c r="B55" s="184" t="s">
        <v>67</v>
      </c>
      <c r="C55" s="184"/>
      <c r="D55" s="184"/>
      <c r="E55" s="184"/>
      <c r="F55" s="36" t="s">
        <v>101</v>
      </c>
      <c r="G55" s="100">
        <f t="shared" ref="G55:H55" si="21">+G57</f>
        <v>0</v>
      </c>
      <c r="H55" s="100">
        <f t="shared" si="21"/>
        <v>0</v>
      </c>
    </row>
    <row r="56" spans="1:8">
      <c r="A56" s="184"/>
      <c r="B56" s="184"/>
      <c r="C56" s="184"/>
      <c r="D56" s="184"/>
      <c r="E56" s="184"/>
      <c r="F56" s="51" t="s">
        <v>21</v>
      </c>
      <c r="G56" s="142"/>
      <c r="H56" s="99"/>
    </row>
    <row r="57" spans="1:8">
      <c r="A57" s="184"/>
      <c r="B57" s="184"/>
      <c r="C57" s="184" t="s">
        <v>67</v>
      </c>
      <c r="D57" s="184"/>
      <c r="E57" s="184"/>
      <c r="F57" s="136" t="s">
        <v>66</v>
      </c>
      <c r="G57" s="100">
        <f>G59</f>
        <v>0</v>
      </c>
      <c r="H57" s="100">
        <f>H59</f>
        <v>0</v>
      </c>
    </row>
    <row r="58" spans="1:8">
      <c r="A58" s="184"/>
      <c r="B58" s="184"/>
      <c r="C58" s="184"/>
      <c r="D58" s="184"/>
      <c r="E58" s="184"/>
      <c r="F58" s="51" t="s">
        <v>21</v>
      </c>
      <c r="G58" s="143"/>
      <c r="H58" s="99"/>
    </row>
    <row r="59" spans="1:8">
      <c r="A59" s="184"/>
      <c r="B59" s="184"/>
      <c r="C59" s="184"/>
      <c r="D59" s="184"/>
      <c r="E59" s="184"/>
      <c r="F59" s="51" t="s">
        <v>102</v>
      </c>
      <c r="G59" s="100">
        <f t="shared" ref="G59:H59" si="22">+G61</f>
        <v>0</v>
      </c>
      <c r="H59" s="100">
        <f t="shared" si="22"/>
        <v>0</v>
      </c>
    </row>
    <row r="60" spans="1:8">
      <c r="A60" s="184"/>
      <c r="B60" s="184"/>
      <c r="C60" s="184"/>
      <c r="D60" s="184"/>
      <c r="E60" s="184"/>
      <c r="F60" s="51" t="s">
        <v>21</v>
      </c>
      <c r="G60" s="144"/>
      <c r="H60" s="99"/>
    </row>
    <row r="61" spans="1:8">
      <c r="A61" s="184"/>
      <c r="B61" s="184"/>
      <c r="C61" s="184"/>
      <c r="D61" s="184" t="s">
        <v>103</v>
      </c>
      <c r="E61" s="185" t="s">
        <v>104</v>
      </c>
      <c r="F61" s="185" t="s">
        <v>66</v>
      </c>
      <c r="G61" s="100">
        <f>+G70+G78</f>
        <v>0</v>
      </c>
      <c r="H61" s="100">
        <f>+H70+H78</f>
        <v>0</v>
      </c>
    </row>
    <row r="62" spans="1:8">
      <c r="A62" s="184"/>
      <c r="B62" s="184"/>
      <c r="C62" s="184"/>
      <c r="D62" s="184"/>
      <c r="E62" s="101"/>
      <c r="F62" s="51" t="s">
        <v>21</v>
      </c>
      <c r="G62" s="42"/>
      <c r="H62" s="99"/>
    </row>
    <row r="63" spans="1:8">
      <c r="A63" s="184"/>
      <c r="B63" s="184"/>
      <c r="C63" s="184"/>
      <c r="D63" s="184"/>
      <c r="E63" s="102">
        <v>11001</v>
      </c>
      <c r="F63" s="136" t="s">
        <v>66</v>
      </c>
      <c r="G63" s="100">
        <f t="shared" ref="G63" si="23">+G65</f>
        <v>233526.8</v>
      </c>
      <c r="H63" s="146">
        <f>H65</f>
        <v>233526.8</v>
      </c>
    </row>
    <row r="64" spans="1:8">
      <c r="A64" s="184"/>
      <c r="B64" s="184"/>
      <c r="C64" s="184"/>
      <c r="D64" s="184"/>
      <c r="E64" s="186"/>
      <c r="F64" s="51" t="s">
        <v>40</v>
      </c>
      <c r="G64" s="145"/>
      <c r="H64" s="99"/>
    </row>
    <row r="65" spans="1:8">
      <c r="A65" s="184"/>
      <c r="B65" s="184"/>
      <c r="C65" s="184"/>
      <c r="D65" s="184"/>
      <c r="E65" s="186"/>
      <c r="F65" s="38" t="s">
        <v>102</v>
      </c>
      <c r="G65" s="103">
        <f t="shared" ref="G65" si="24">+G67</f>
        <v>233526.8</v>
      </c>
      <c r="H65" s="146">
        <f>H67</f>
        <v>233526.8</v>
      </c>
    </row>
    <row r="66" spans="1:8" ht="34.5">
      <c r="A66" s="184"/>
      <c r="B66" s="184"/>
      <c r="C66" s="184"/>
      <c r="D66" s="184"/>
      <c r="E66" s="186"/>
      <c r="F66" s="51" t="s">
        <v>68</v>
      </c>
      <c r="G66" s="145"/>
      <c r="H66" s="99"/>
    </row>
    <row r="67" spans="1:8">
      <c r="A67" s="184"/>
      <c r="B67" s="184"/>
      <c r="C67" s="184"/>
      <c r="D67" s="184"/>
      <c r="E67" s="186"/>
      <c r="F67" s="52" t="s">
        <v>22</v>
      </c>
      <c r="G67" s="104">
        <f t="shared" ref="G67:G69" si="25">+G68</f>
        <v>233526.8</v>
      </c>
      <c r="H67" s="146">
        <f>H68</f>
        <v>233526.8</v>
      </c>
    </row>
    <row r="68" spans="1:8">
      <c r="A68" s="184"/>
      <c r="B68" s="184"/>
      <c r="C68" s="184"/>
      <c r="D68" s="184"/>
      <c r="E68" s="186"/>
      <c r="F68" s="51" t="s">
        <v>23</v>
      </c>
      <c r="G68" s="104">
        <f t="shared" si="25"/>
        <v>233526.8</v>
      </c>
      <c r="H68" s="146">
        <f>H69</f>
        <v>233526.8</v>
      </c>
    </row>
    <row r="69" spans="1:8">
      <c r="A69" s="184"/>
      <c r="B69" s="184"/>
      <c r="C69" s="184"/>
      <c r="D69" s="184"/>
      <c r="E69" s="186"/>
      <c r="F69" s="51" t="s">
        <v>105</v>
      </c>
      <c r="G69" s="104">
        <f t="shared" si="25"/>
        <v>233526.8</v>
      </c>
      <c r="H69" s="146">
        <f>H70</f>
        <v>233526.8</v>
      </c>
    </row>
    <row r="70" spans="1:8">
      <c r="A70" s="184"/>
      <c r="B70" s="184"/>
      <c r="C70" s="184"/>
      <c r="D70" s="184"/>
      <c r="E70" s="186"/>
      <c r="F70" s="51" t="s">
        <v>106</v>
      </c>
      <c r="G70" s="104">
        <v>233526.8</v>
      </c>
      <c r="H70" s="104">
        <v>233526.8</v>
      </c>
    </row>
    <row r="71" spans="1:8">
      <c r="A71" s="184"/>
      <c r="B71" s="184"/>
      <c r="C71" s="184"/>
      <c r="D71" s="184"/>
      <c r="E71" s="102">
        <v>11001</v>
      </c>
      <c r="F71" s="136" t="s">
        <v>66</v>
      </c>
      <c r="G71" s="100">
        <f t="shared" ref="G71" si="26">+G73</f>
        <v>-233526.8</v>
      </c>
      <c r="H71" s="146">
        <f>H73</f>
        <v>-233526.8</v>
      </c>
    </row>
    <row r="72" spans="1:8">
      <c r="A72" s="184"/>
      <c r="B72" s="184"/>
      <c r="C72" s="184"/>
      <c r="D72" s="184"/>
      <c r="E72" s="186"/>
      <c r="F72" s="51" t="s">
        <v>40</v>
      </c>
      <c r="G72" s="145"/>
      <c r="H72" s="99"/>
    </row>
    <row r="73" spans="1:8">
      <c r="A73" s="184"/>
      <c r="B73" s="184"/>
      <c r="C73" s="184"/>
      <c r="D73" s="184"/>
      <c r="E73" s="186"/>
      <c r="F73" s="38" t="s">
        <v>102</v>
      </c>
      <c r="G73" s="103">
        <f t="shared" ref="G73" si="27">+G75</f>
        <v>-233526.8</v>
      </c>
      <c r="H73" s="146">
        <f>H75</f>
        <v>-233526.8</v>
      </c>
    </row>
    <row r="74" spans="1:8" ht="34.5">
      <c r="A74" s="184"/>
      <c r="B74" s="184"/>
      <c r="C74" s="184"/>
      <c r="D74" s="184"/>
      <c r="E74" s="186"/>
      <c r="F74" s="51" t="s">
        <v>68</v>
      </c>
      <c r="G74" s="145"/>
      <c r="H74" s="99"/>
    </row>
    <row r="75" spans="1:8">
      <c r="A75" s="184"/>
      <c r="B75" s="184"/>
      <c r="C75" s="184"/>
      <c r="D75" s="184"/>
      <c r="E75" s="186"/>
      <c r="F75" s="52" t="s">
        <v>22</v>
      </c>
      <c r="G75" s="104">
        <f t="shared" ref="G75:G77" si="28">+G76</f>
        <v>-233526.8</v>
      </c>
      <c r="H75" s="146">
        <f>H76</f>
        <v>-233526.8</v>
      </c>
    </row>
    <row r="76" spans="1:8">
      <c r="A76" s="184"/>
      <c r="B76" s="184"/>
      <c r="C76" s="184"/>
      <c r="D76" s="184"/>
      <c r="E76" s="186"/>
      <c r="F76" s="51" t="s">
        <v>23</v>
      </c>
      <c r="G76" s="104">
        <f t="shared" si="28"/>
        <v>-233526.8</v>
      </c>
      <c r="H76" s="146">
        <f>H77</f>
        <v>-233526.8</v>
      </c>
    </row>
    <row r="77" spans="1:8">
      <c r="A77" s="184"/>
      <c r="B77" s="184"/>
      <c r="C77" s="184"/>
      <c r="D77" s="184"/>
      <c r="E77" s="186"/>
      <c r="F77" s="51" t="s">
        <v>105</v>
      </c>
      <c r="G77" s="104">
        <f t="shared" si="28"/>
        <v>-233526.8</v>
      </c>
      <c r="H77" s="146">
        <f>H78</f>
        <v>-233526.8</v>
      </c>
    </row>
    <row r="78" spans="1:8">
      <c r="A78" s="184"/>
      <c r="B78" s="184"/>
      <c r="C78" s="184"/>
      <c r="D78" s="184"/>
      <c r="E78" s="186"/>
      <c r="F78" s="51" t="s">
        <v>106</v>
      </c>
      <c r="G78" s="104">
        <v>-233526.8</v>
      </c>
      <c r="H78" s="104">
        <v>-233526.8</v>
      </c>
    </row>
  </sheetData>
  <mergeCells count="42">
    <mergeCell ref="F9:F10"/>
    <mergeCell ref="A9:C9"/>
    <mergeCell ref="G8:I8"/>
    <mergeCell ref="D9:E9"/>
    <mergeCell ref="G9:H9"/>
    <mergeCell ref="A5:H5"/>
    <mergeCell ref="D11:D13"/>
    <mergeCell ref="B14:B15"/>
    <mergeCell ref="C14:C17"/>
    <mergeCell ref="D14:D21"/>
    <mergeCell ref="E14:E21"/>
    <mergeCell ref="E11:E13"/>
    <mergeCell ref="A11:A13"/>
    <mergeCell ref="A14:A32"/>
    <mergeCell ref="B16:B32"/>
    <mergeCell ref="C18:C32"/>
    <mergeCell ref="B11:B13"/>
    <mergeCell ref="C11:C13"/>
    <mergeCell ref="E25:E32"/>
    <mergeCell ref="D22:D32"/>
    <mergeCell ref="E22:F22"/>
    <mergeCell ref="A33:A51"/>
    <mergeCell ref="B33:B34"/>
    <mergeCell ref="C33:C36"/>
    <mergeCell ref="D33:D40"/>
    <mergeCell ref="E33:E40"/>
    <mergeCell ref="B35:B51"/>
    <mergeCell ref="C37:C51"/>
    <mergeCell ref="D41:D51"/>
    <mergeCell ref="E41:F41"/>
    <mergeCell ref="E44:E51"/>
    <mergeCell ref="A53:A78"/>
    <mergeCell ref="B53:B54"/>
    <mergeCell ref="C53:C56"/>
    <mergeCell ref="D53:D60"/>
    <mergeCell ref="E53:E60"/>
    <mergeCell ref="B55:B78"/>
    <mergeCell ref="C57:C78"/>
    <mergeCell ref="D61:D78"/>
    <mergeCell ref="E61:F61"/>
    <mergeCell ref="E64:E70"/>
    <mergeCell ref="E72:E78"/>
  </mergeCells>
  <pageMargins left="0.7" right="0.7" top="0.75" bottom="0.75" header="0.3" footer="0.3"/>
  <pageSetup paperSize="9" scale="45" orientation="portrait" r:id="rId1"/>
  <ignoredErrors>
    <ignoredError sqref="D32 D31 D14 D11 D23:D30" numberStoredAsText="1"/>
    <ignoredError sqref="G29:H29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19"/>
  <sheetViews>
    <sheetView topLeftCell="A7" zoomScale="85" zoomScaleNormal="85" zoomScaleSheetLayoutView="100" workbookViewId="0">
      <selection activeCell="C12" sqref="C12:E12"/>
    </sheetView>
  </sheetViews>
  <sheetFormatPr defaultColWidth="9.140625" defaultRowHeight="17.25"/>
  <cols>
    <col min="1" max="1" width="14.5703125" style="77" customWidth="1"/>
    <col min="2" max="2" width="17.7109375" style="77" customWidth="1"/>
    <col min="3" max="3" width="8" style="77" customWidth="1"/>
    <col min="4" max="4" width="7.85546875" style="91" customWidth="1"/>
    <col min="5" max="5" width="28.28515625" style="91" customWidth="1"/>
    <col min="6" max="6" width="62.42578125" style="91" customWidth="1"/>
    <col min="7" max="7" width="30" style="77" customWidth="1"/>
    <col min="8" max="8" width="23.140625" style="76" customWidth="1"/>
    <col min="9" max="9" width="24" style="76" bestFit="1" customWidth="1"/>
    <col min="10" max="10" width="9.140625" style="77"/>
    <col min="11" max="11" width="12.140625" style="77" customWidth="1"/>
    <col min="12" max="16384" width="9.140625" style="77"/>
  </cols>
  <sheetData>
    <row r="1" spans="1:43" s="66" customFormat="1" ht="36.75" customHeight="1">
      <c r="F1" s="222" t="s">
        <v>43</v>
      </c>
      <c r="G1" s="222"/>
      <c r="H1" s="67"/>
      <c r="I1" s="67"/>
      <c r="AB1" s="223"/>
      <c r="AC1" s="223"/>
      <c r="AD1" s="223"/>
    </row>
    <row r="2" spans="1:43" s="66" customFormat="1" ht="17.45" customHeight="1">
      <c r="A2" s="68"/>
      <c r="B2" s="68"/>
      <c r="C2" s="68"/>
      <c r="D2" s="68"/>
      <c r="E2" s="68"/>
      <c r="F2" s="223" t="s">
        <v>56</v>
      </c>
      <c r="G2" s="223"/>
      <c r="H2" s="67"/>
      <c r="I2" s="67"/>
      <c r="Y2" s="68"/>
      <c r="Z2" s="68"/>
      <c r="AA2" s="223"/>
      <c r="AB2" s="223"/>
      <c r="AC2" s="223"/>
      <c r="AD2" s="223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</row>
    <row r="3" spans="1:43" s="66" customFormat="1" ht="17.45" customHeight="1">
      <c r="A3" s="68"/>
      <c r="B3" s="68"/>
      <c r="C3" s="68"/>
      <c r="D3" s="68"/>
      <c r="E3" s="68"/>
      <c r="F3" s="223" t="s">
        <v>9</v>
      </c>
      <c r="G3" s="223"/>
      <c r="H3" s="67"/>
      <c r="I3" s="67"/>
      <c r="Y3" s="223"/>
      <c r="Z3" s="223"/>
      <c r="AA3" s="223"/>
      <c r="AB3" s="223"/>
      <c r="AC3" s="223"/>
      <c r="AD3" s="223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</row>
    <row r="4" spans="1:43" s="66" customFormat="1">
      <c r="F4" s="70"/>
      <c r="G4" s="70"/>
      <c r="H4" s="71"/>
      <c r="I4" s="67"/>
    </row>
    <row r="5" spans="1:43" s="66" customFormat="1" ht="15.95" customHeight="1">
      <c r="F5" s="70"/>
      <c r="G5" s="70"/>
      <c r="H5" s="71"/>
      <c r="I5" s="67"/>
    </row>
    <row r="6" spans="1:43" s="66" customFormat="1" ht="67.5" customHeight="1">
      <c r="A6" s="206" t="s">
        <v>116</v>
      </c>
      <c r="B6" s="206"/>
      <c r="C6" s="206"/>
      <c r="D6" s="206"/>
      <c r="E6" s="206"/>
      <c r="F6" s="206"/>
      <c r="G6" s="206"/>
      <c r="H6" s="72"/>
      <c r="I6" s="67"/>
    </row>
    <row r="7" spans="1:43" s="66" customFormat="1" ht="40.5" customHeight="1">
      <c r="B7" s="73"/>
      <c r="C7" s="73"/>
      <c r="D7" s="73"/>
      <c r="E7" s="73"/>
      <c r="F7" s="73"/>
      <c r="G7" s="74" t="s">
        <v>135</v>
      </c>
      <c r="H7" s="72"/>
      <c r="I7" s="67"/>
    </row>
    <row r="8" spans="1:43" ht="114.75" customHeight="1">
      <c r="A8" s="207" t="s">
        <v>14</v>
      </c>
      <c r="B8" s="207"/>
      <c r="C8" s="208" t="s">
        <v>64</v>
      </c>
      <c r="D8" s="209"/>
      <c r="E8" s="210"/>
      <c r="F8" s="214" t="s">
        <v>65</v>
      </c>
      <c r="G8" s="153" t="s">
        <v>91</v>
      </c>
    </row>
    <row r="9" spans="1:43" ht="37.5" customHeight="1">
      <c r="A9" s="75" t="s">
        <v>38</v>
      </c>
      <c r="B9" s="75" t="s">
        <v>19</v>
      </c>
      <c r="C9" s="211"/>
      <c r="D9" s="212"/>
      <c r="E9" s="213"/>
      <c r="F9" s="215"/>
      <c r="G9" s="75" t="s">
        <v>17</v>
      </c>
    </row>
    <row r="10" spans="1:43" ht="24" customHeight="1">
      <c r="A10" s="216" t="s">
        <v>35</v>
      </c>
      <c r="B10" s="217"/>
      <c r="C10" s="217"/>
      <c r="D10" s="217"/>
      <c r="E10" s="217"/>
      <c r="F10" s="218"/>
      <c r="G10" s="78">
        <f>G11+G14</f>
        <v>0</v>
      </c>
    </row>
    <row r="11" spans="1:43" ht="24" customHeight="1">
      <c r="A11" s="79">
        <v>1168</v>
      </c>
      <c r="B11" s="219" t="s">
        <v>117</v>
      </c>
      <c r="C11" s="220"/>
      <c r="D11" s="220"/>
      <c r="E11" s="221"/>
      <c r="F11" s="80"/>
      <c r="G11" s="133">
        <f>G12</f>
        <v>233526.8</v>
      </c>
    </row>
    <row r="12" spans="1:43" ht="72.75" customHeight="1">
      <c r="A12" s="82"/>
      <c r="B12" s="113">
        <v>11015</v>
      </c>
      <c r="C12" s="203" t="s">
        <v>123</v>
      </c>
      <c r="D12" s="204"/>
      <c r="E12" s="205"/>
      <c r="F12" s="83" t="s">
        <v>35</v>
      </c>
      <c r="G12" s="133">
        <f>G13</f>
        <v>233526.8</v>
      </c>
    </row>
    <row r="13" spans="1:43" ht="57" customHeight="1">
      <c r="A13" s="135"/>
      <c r="B13" s="134"/>
      <c r="C13" s="134"/>
      <c r="D13" s="134"/>
      <c r="E13" s="134"/>
      <c r="F13" s="47" t="s">
        <v>124</v>
      </c>
      <c r="G13" s="133">
        <v>233526.8</v>
      </c>
    </row>
    <row r="14" spans="1:43" ht="35.450000000000003" customHeight="1">
      <c r="A14" s="79">
        <v>1148</v>
      </c>
      <c r="B14" s="219" t="s">
        <v>87</v>
      </c>
      <c r="C14" s="220"/>
      <c r="D14" s="220"/>
      <c r="E14" s="221"/>
      <c r="F14" s="80"/>
      <c r="G14" s="81">
        <f>G15</f>
        <v>-233526.8</v>
      </c>
    </row>
    <row r="15" spans="1:43" ht="122.25" customHeight="1">
      <c r="A15" s="82"/>
      <c r="B15" s="113">
        <v>11016</v>
      </c>
      <c r="C15" s="203" t="s">
        <v>82</v>
      </c>
      <c r="D15" s="204"/>
      <c r="E15" s="205"/>
      <c r="F15" s="83" t="s">
        <v>35</v>
      </c>
      <c r="G15" s="78">
        <f>G16</f>
        <v>-233526.8</v>
      </c>
    </row>
    <row r="16" spans="1:43" s="90" customFormat="1" ht="36.75" customHeight="1">
      <c r="A16" s="84"/>
      <c r="B16" s="85"/>
      <c r="C16" s="86"/>
      <c r="D16" s="87"/>
      <c r="E16" s="87"/>
      <c r="F16" s="111" t="s">
        <v>86</v>
      </c>
      <c r="G16" s="88">
        <v>-233526.8</v>
      </c>
      <c r="H16" s="89"/>
      <c r="I16" s="89"/>
    </row>
    <row r="17" spans="1:9" s="90" customFormat="1" ht="36.75" customHeight="1">
      <c r="A17" s="128"/>
      <c r="B17" s="129"/>
      <c r="C17" s="129"/>
      <c r="D17" s="130"/>
      <c r="E17" s="130"/>
      <c r="F17" s="131"/>
      <c r="G17" s="132"/>
      <c r="H17" s="89"/>
      <c r="I17" s="89"/>
    </row>
    <row r="18" spans="1:9" s="90" customFormat="1" ht="36.75" customHeight="1">
      <c r="A18" s="128"/>
      <c r="B18" s="129"/>
      <c r="C18" s="129"/>
      <c r="D18" s="130"/>
      <c r="E18" s="130"/>
      <c r="F18" s="131"/>
      <c r="G18" s="132"/>
      <c r="H18" s="89"/>
      <c r="I18" s="89"/>
    </row>
    <row r="19" spans="1:9" s="90" customFormat="1" ht="36.75" customHeight="1">
      <c r="A19" s="128"/>
      <c r="B19" s="129"/>
      <c r="C19" s="129"/>
      <c r="D19" s="130"/>
      <c r="E19" s="130"/>
      <c r="F19" s="131"/>
      <c r="G19" s="132"/>
      <c r="H19" s="89"/>
      <c r="I19" s="89"/>
    </row>
  </sheetData>
  <mergeCells count="15">
    <mergeCell ref="F1:G1"/>
    <mergeCell ref="AB1:AD1"/>
    <mergeCell ref="F2:G2"/>
    <mergeCell ref="AA2:AD2"/>
    <mergeCell ref="F3:G3"/>
    <mergeCell ref="Y3:AD3"/>
    <mergeCell ref="C15:E15"/>
    <mergeCell ref="A6:G6"/>
    <mergeCell ref="A8:B8"/>
    <mergeCell ref="C8:E9"/>
    <mergeCell ref="F8:F9"/>
    <mergeCell ref="A10:F10"/>
    <mergeCell ref="B14:E14"/>
    <mergeCell ref="B11:E11"/>
    <mergeCell ref="C12:E12"/>
  </mergeCells>
  <pageMargins left="0.70866141732283505" right="0.70866141732283505" top="0.74803149606299202" bottom="0.74803149606299202" header="0.31496062992126" footer="0.31496062992126"/>
  <pageSetup paperSize="9" scale="24" fitToHeight="0" orientation="landscape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F70"/>
  <sheetViews>
    <sheetView topLeftCell="A67" zoomScale="70" zoomScaleNormal="70" zoomScaleSheetLayoutView="100" workbookViewId="0">
      <selection activeCell="K60" sqref="K60"/>
    </sheetView>
  </sheetViews>
  <sheetFormatPr defaultColWidth="9.140625" defaultRowHeight="17.25"/>
  <cols>
    <col min="1" max="1" width="5.28515625" style="7" customWidth="1"/>
    <col min="2" max="2" width="27.140625" style="7" customWidth="1"/>
    <col min="3" max="3" width="79.7109375" style="7" customWidth="1"/>
    <col min="4" max="4" width="20.140625" style="9" customWidth="1"/>
    <col min="5" max="5" width="22" style="7" customWidth="1"/>
    <col min="6" max="16384" width="9.140625" style="7"/>
  </cols>
  <sheetData>
    <row r="1" spans="1:5" ht="37.5" customHeight="1">
      <c r="A1" s="239" t="s">
        <v>52</v>
      </c>
      <c r="B1" s="239"/>
      <c r="C1" s="239"/>
      <c r="D1" s="239"/>
      <c r="E1" s="239"/>
    </row>
    <row r="2" spans="1:5" ht="17.25" customHeight="1">
      <c r="A2" s="239" t="s">
        <v>56</v>
      </c>
      <c r="B2" s="239"/>
      <c r="C2" s="239"/>
      <c r="D2" s="239"/>
      <c r="E2" s="239"/>
    </row>
    <row r="3" spans="1:5" ht="17.25" customHeight="1">
      <c r="A3" s="239" t="s">
        <v>9</v>
      </c>
      <c r="B3" s="239"/>
      <c r="C3" s="239"/>
      <c r="D3" s="239"/>
      <c r="E3" s="239"/>
    </row>
    <row r="5" spans="1:5" ht="59.25" customHeight="1">
      <c r="A5" s="8"/>
      <c r="B5" s="206" t="s">
        <v>111</v>
      </c>
      <c r="C5" s="206"/>
      <c r="D5" s="206"/>
      <c r="E5" s="206"/>
    </row>
    <row r="6" spans="1:5" ht="23.25" customHeight="1"/>
    <row r="7" spans="1:5" ht="21.75" customHeight="1">
      <c r="A7" s="240" t="s">
        <v>51</v>
      </c>
      <c r="B7" s="240"/>
      <c r="C7" s="240"/>
      <c r="D7" s="240"/>
      <c r="E7" s="240"/>
    </row>
    <row r="8" spans="1:5" ht="38.65" customHeight="1">
      <c r="C8" s="10" t="s">
        <v>45</v>
      </c>
      <c r="D8" s="11"/>
    </row>
    <row r="9" spans="1:5">
      <c r="B9" s="43" t="s">
        <v>11</v>
      </c>
      <c r="C9" s="44"/>
      <c r="D9" s="7"/>
    </row>
    <row r="10" spans="1:5" s="12" customFormat="1">
      <c r="B10" s="13"/>
      <c r="C10" s="13"/>
      <c r="D10" s="14"/>
    </row>
    <row r="11" spans="1:5">
      <c r="B11" s="1"/>
      <c r="C11" s="34"/>
      <c r="D11" s="32"/>
    </row>
    <row r="12" spans="1:5">
      <c r="B12" s="15" t="s">
        <v>1</v>
      </c>
      <c r="C12" s="122" t="s">
        <v>2</v>
      </c>
      <c r="D12" s="32"/>
    </row>
    <row r="13" spans="1:5">
      <c r="B13" s="16">
        <v>1168</v>
      </c>
      <c r="C13" s="95" t="s">
        <v>117</v>
      </c>
      <c r="D13" s="32"/>
    </row>
    <row r="14" spans="1:5" ht="26.25" customHeight="1">
      <c r="D14" s="31"/>
      <c r="E14" s="7" t="s">
        <v>135</v>
      </c>
    </row>
    <row r="15" spans="1:5" s="17" customFormat="1">
      <c r="B15" s="241" t="s">
        <v>3</v>
      </c>
      <c r="C15" s="242"/>
      <c r="D15" s="96"/>
      <c r="E15" s="65"/>
    </row>
    <row r="16" spans="1:5" s="17" customFormat="1" ht="66" customHeight="1">
      <c r="B16" s="18" t="s">
        <v>4</v>
      </c>
      <c r="C16" s="6">
        <v>1168</v>
      </c>
      <c r="D16" s="234" t="s">
        <v>108</v>
      </c>
      <c r="E16" s="181"/>
    </row>
    <row r="17" spans="2:6" s="17" customFormat="1">
      <c r="B17" s="18" t="s">
        <v>5</v>
      </c>
      <c r="C17" s="6">
        <v>11015</v>
      </c>
      <c r="D17" s="52" t="s">
        <v>12</v>
      </c>
      <c r="E17" s="52" t="s">
        <v>13</v>
      </c>
      <c r="F17" s="13"/>
    </row>
    <row r="18" spans="2:6" s="17" customFormat="1" ht="41.25" customHeight="1">
      <c r="B18" s="18" t="s">
        <v>6</v>
      </c>
      <c r="C18" s="33" t="s">
        <v>125</v>
      </c>
      <c r="D18" s="165"/>
      <c r="E18" s="165"/>
      <c r="F18" s="13"/>
    </row>
    <row r="19" spans="2:6" s="17" customFormat="1" ht="111" customHeight="1">
      <c r="B19" s="18" t="s">
        <v>10</v>
      </c>
      <c r="C19" s="33" t="s">
        <v>126</v>
      </c>
      <c r="D19" s="166"/>
      <c r="E19" s="166"/>
    </row>
    <row r="20" spans="2:6" s="17" customFormat="1">
      <c r="B20" s="18" t="s">
        <v>7</v>
      </c>
      <c r="C20" s="63" t="s">
        <v>60</v>
      </c>
      <c r="D20" s="166"/>
      <c r="E20" s="166"/>
    </row>
    <row r="21" spans="2:6" s="17" customFormat="1" ht="51.75" customHeight="1">
      <c r="B21" s="18" t="s">
        <v>59</v>
      </c>
      <c r="C21" s="109" t="s">
        <v>70</v>
      </c>
      <c r="D21" s="166"/>
      <c r="E21" s="166"/>
    </row>
    <row r="22" spans="2:6" s="17" customFormat="1" ht="21.75" customHeight="1">
      <c r="B22" s="235" t="s">
        <v>0</v>
      </c>
      <c r="C22" s="236"/>
      <c r="D22" s="167"/>
      <c r="E22" s="167"/>
    </row>
    <row r="23" spans="2:6" s="17" customFormat="1" ht="17.25" customHeight="1">
      <c r="B23" s="231" t="s">
        <v>127</v>
      </c>
      <c r="C23" s="232"/>
      <c r="D23" s="162">
        <v>720</v>
      </c>
      <c r="E23" s="162">
        <v>1440</v>
      </c>
    </row>
    <row r="24" spans="2:6" ht="17.25" customHeight="1">
      <c r="B24" s="231" t="s">
        <v>128</v>
      </c>
      <c r="C24" s="232"/>
      <c r="D24" s="162">
        <v>1</v>
      </c>
      <c r="E24" s="162">
        <v>2</v>
      </c>
    </row>
    <row r="25" spans="2:6" ht="42" customHeight="1">
      <c r="B25" s="235" t="s">
        <v>131</v>
      </c>
      <c r="C25" s="236"/>
      <c r="D25" s="162">
        <f>SUM(D26:D27)</f>
        <v>351</v>
      </c>
      <c r="E25" s="162">
        <f>SUM(E26:E27)</f>
        <v>351</v>
      </c>
    </row>
    <row r="26" spans="2:6" ht="17.25" customHeight="1">
      <c r="B26" s="237" t="s">
        <v>71</v>
      </c>
      <c r="C26" s="237"/>
      <c r="D26" s="162">
        <v>164</v>
      </c>
      <c r="E26" s="162">
        <v>164</v>
      </c>
    </row>
    <row r="27" spans="2:6" ht="17.25" customHeight="1">
      <c r="B27" s="237" t="s">
        <v>129</v>
      </c>
      <c r="C27" s="237"/>
      <c r="D27" s="162">
        <v>187</v>
      </c>
      <c r="E27" s="162">
        <v>187</v>
      </c>
    </row>
    <row r="28" spans="2:6" ht="17.25" customHeight="1">
      <c r="B28" s="238" t="s">
        <v>130</v>
      </c>
      <c r="C28" s="238"/>
      <c r="D28" s="162">
        <v>68</v>
      </c>
      <c r="E28" s="162">
        <v>68</v>
      </c>
    </row>
    <row r="29" spans="2:6" s="17" customFormat="1">
      <c r="B29" s="231" t="s">
        <v>8</v>
      </c>
      <c r="C29" s="232"/>
      <c r="D29" s="163">
        <f>'Havelvats 2'!D19</f>
        <v>233526.8</v>
      </c>
      <c r="E29" s="163">
        <f>'Havelvats 2'!E19</f>
        <v>233526.8</v>
      </c>
    </row>
    <row r="30" spans="2:6" s="17" customFormat="1">
      <c r="D30" s="20"/>
    </row>
    <row r="31" spans="2:6">
      <c r="B31" s="1"/>
      <c r="C31" s="34"/>
      <c r="D31" s="7"/>
    </row>
    <row r="32" spans="2:6">
      <c r="B32" s="175" t="s">
        <v>3</v>
      </c>
      <c r="C32" s="175"/>
      <c r="D32" s="233"/>
      <c r="E32" s="226"/>
    </row>
    <row r="33" spans="2:5" s="17" customFormat="1" ht="63.75" customHeight="1">
      <c r="B33" s="45" t="s">
        <v>4</v>
      </c>
      <c r="C33" s="38">
        <v>1148</v>
      </c>
      <c r="D33" s="234" t="s">
        <v>136</v>
      </c>
      <c r="E33" s="181"/>
    </row>
    <row r="34" spans="2:5">
      <c r="B34" s="46" t="s">
        <v>5</v>
      </c>
      <c r="C34" s="47">
        <v>11016</v>
      </c>
      <c r="D34" s="92" t="s">
        <v>12</v>
      </c>
      <c r="E34" s="52" t="s">
        <v>13</v>
      </c>
    </row>
    <row r="35" spans="2:5" ht="51.75">
      <c r="B35" s="46" t="s">
        <v>6</v>
      </c>
      <c r="C35" s="51" t="s">
        <v>76</v>
      </c>
      <c r="D35" s="165"/>
      <c r="E35" s="165"/>
    </row>
    <row r="36" spans="2:5" ht="69">
      <c r="B36" s="46" t="s">
        <v>10</v>
      </c>
      <c r="C36" s="51" t="s">
        <v>77</v>
      </c>
      <c r="D36" s="166"/>
      <c r="E36" s="166"/>
    </row>
    <row r="37" spans="2:5">
      <c r="B37" s="46" t="s">
        <v>7</v>
      </c>
      <c r="C37" s="51" t="s">
        <v>53</v>
      </c>
      <c r="D37" s="166"/>
      <c r="E37" s="166"/>
    </row>
    <row r="38" spans="2:5" ht="51.75">
      <c r="B38" s="48" t="s">
        <v>54</v>
      </c>
      <c r="C38" s="51" t="s">
        <v>88</v>
      </c>
      <c r="D38" s="166"/>
      <c r="E38" s="166"/>
    </row>
    <row r="39" spans="2:5">
      <c r="B39" s="49"/>
      <c r="C39" s="50" t="s">
        <v>0</v>
      </c>
      <c r="D39" s="167"/>
      <c r="E39" s="167"/>
    </row>
    <row r="40" spans="2:5" ht="23.25" customHeight="1">
      <c r="B40" s="235" t="s">
        <v>89</v>
      </c>
      <c r="C40" s="236"/>
      <c r="D40" s="157">
        <v>-2076</v>
      </c>
      <c r="E40" s="157">
        <v>-2076</v>
      </c>
    </row>
    <row r="41" spans="2:5">
      <c r="B41" s="224" t="s">
        <v>8</v>
      </c>
      <c r="C41" s="224"/>
      <c r="D41" s="42">
        <f>'Havelvats 2'!D31</f>
        <v>-233526.8</v>
      </c>
      <c r="E41" s="42">
        <f>'Havelvats 2'!E31</f>
        <v>-233526.8</v>
      </c>
    </row>
    <row r="43" spans="2:5">
      <c r="B43" s="230" t="s">
        <v>110</v>
      </c>
      <c r="C43" s="230"/>
      <c r="D43" s="230"/>
      <c r="E43" s="150"/>
    </row>
    <row r="45" spans="2:5">
      <c r="C45" s="10" t="s">
        <v>107</v>
      </c>
      <c r="D45" s="11"/>
    </row>
    <row r="46" spans="2:5">
      <c r="B46" s="43" t="s">
        <v>11</v>
      </c>
      <c r="C46" s="43"/>
      <c r="D46" s="147"/>
    </row>
    <row r="47" spans="2:5">
      <c r="B47" s="13"/>
      <c r="C47" s="13"/>
      <c r="D47" s="14"/>
    </row>
    <row r="48" spans="2:5">
      <c r="B48" s="13"/>
      <c r="C48" s="13"/>
      <c r="D48" s="31"/>
    </row>
    <row r="49" spans="2:5">
      <c r="B49" s="148" t="s">
        <v>1</v>
      </c>
      <c r="C49" s="148" t="s">
        <v>2</v>
      </c>
      <c r="D49" s="31"/>
    </row>
    <row r="50" spans="2:5">
      <c r="B50" s="51">
        <v>1139</v>
      </c>
      <c r="C50" s="33" t="s">
        <v>104</v>
      </c>
      <c r="D50" s="32"/>
    </row>
    <row r="51" spans="2:5">
      <c r="B51" s="1"/>
      <c r="C51" s="34"/>
      <c r="D51" s="32"/>
    </row>
    <row r="52" spans="2:5" ht="34.5" customHeight="1">
      <c r="B52" s="175" t="s">
        <v>3</v>
      </c>
      <c r="C52" s="175"/>
      <c r="D52" s="225"/>
      <c r="E52" s="226"/>
    </row>
    <row r="53" spans="2:5" s="17" customFormat="1" ht="77.25" customHeight="1">
      <c r="B53" s="45" t="s">
        <v>4</v>
      </c>
      <c r="C53" s="38">
        <v>1139</v>
      </c>
      <c r="D53" s="180" t="s">
        <v>108</v>
      </c>
      <c r="E53" s="181"/>
    </row>
    <row r="54" spans="2:5">
      <c r="B54" s="46" t="s">
        <v>5</v>
      </c>
      <c r="C54" s="47">
        <v>11001</v>
      </c>
      <c r="D54" s="52" t="s">
        <v>12</v>
      </c>
      <c r="E54" s="52" t="s">
        <v>13</v>
      </c>
    </row>
    <row r="55" spans="2:5" ht="34.5">
      <c r="B55" s="46" t="s">
        <v>6</v>
      </c>
      <c r="C55" s="149" t="s">
        <v>104</v>
      </c>
      <c r="D55" s="165"/>
      <c r="E55" s="227"/>
    </row>
    <row r="56" spans="2:5" ht="69">
      <c r="B56" s="46" t="s">
        <v>10</v>
      </c>
      <c r="C56" s="51" t="s">
        <v>109</v>
      </c>
      <c r="D56" s="166"/>
      <c r="E56" s="228"/>
    </row>
    <row r="57" spans="2:5">
      <c r="B57" s="46" t="s">
        <v>7</v>
      </c>
      <c r="C57" s="38" t="s">
        <v>53</v>
      </c>
      <c r="D57" s="166"/>
      <c r="E57" s="228"/>
    </row>
    <row r="58" spans="2:5" ht="51.75">
      <c r="B58" s="48" t="s">
        <v>54</v>
      </c>
      <c r="C58" s="38" t="s">
        <v>107</v>
      </c>
      <c r="D58" s="166"/>
      <c r="E58" s="228"/>
    </row>
    <row r="59" spans="2:5">
      <c r="B59" s="49"/>
      <c r="C59" s="50" t="s">
        <v>0</v>
      </c>
      <c r="D59" s="167"/>
      <c r="E59" s="229"/>
    </row>
    <row r="60" spans="2:5">
      <c r="B60" s="224" t="s">
        <v>8</v>
      </c>
      <c r="C60" s="224"/>
      <c r="D60" s="105">
        <v>233526.8</v>
      </c>
      <c r="E60" s="105">
        <v>233526.8</v>
      </c>
    </row>
    <row r="62" spans="2:5" ht="34.5" customHeight="1">
      <c r="B62" s="175" t="s">
        <v>3</v>
      </c>
      <c r="C62" s="175"/>
      <c r="D62" s="225"/>
      <c r="E62" s="226"/>
    </row>
    <row r="63" spans="2:5" s="17" customFormat="1" ht="77.25" customHeight="1">
      <c r="B63" s="45" t="s">
        <v>4</v>
      </c>
      <c r="C63" s="38">
        <v>1139</v>
      </c>
      <c r="D63" s="180" t="s">
        <v>69</v>
      </c>
      <c r="E63" s="181"/>
    </row>
    <row r="64" spans="2:5">
      <c r="B64" s="46" t="s">
        <v>5</v>
      </c>
      <c r="C64" s="47">
        <v>11001</v>
      </c>
      <c r="D64" s="52" t="s">
        <v>12</v>
      </c>
      <c r="E64" s="52" t="s">
        <v>13</v>
      </c>
    </row>
    <row r="65" spans="2:5" ht="34.5">
      <c r="B65" s="46" t="s">
        <v>6</v>
      </c>
      <c r="C65" s="158" t="s">
        <v>104</v>
      </c>
      <c r="D65" s="165"/>
      <c r="E65" s="227"/>
    </row>
    <row r="66" spans="2:5" ht="69">
      <c r="B66" s="46" t="s">
        <v>10</v>
      </c>
      <c r="C66" s="38" t="s">
        <v>109</v>
      </c>
      <c r="D66" s="166"/>
      <c r="E66" s="228"/>
    </row>
    <row r="67" spans="2:5" ht="27" customHeight="1">
      <c r="B67" s="46" t="s">
        <v>7</v>
      </c>
      <c r="C67" s="38" t="s">
        <v>53</v>
      </c>
      <c r="D67" s="166"/>
      <c r="E67" s="228"/>
    </row>
    <row r="68" spans="2:5" ht="51.75">
      <c r="B68" s="48" t="s">
        <v>54</v>
      </c>
      <c r="C68" s="38" t="s">
        <v>107</v>
      </c>
      <c r="D68" s="166"/>
      <c r="E68" s="228"/>
    </row>
    <row r="69" spans="2:5">
      <c r="B69" s="49"/>
      <c r="C69" s="50" t="s">
        <v>0</v>
      </c>
      <c r="D69" s="167"/>
      <c r="E69" s="229"/>
    </row>
    <row r="70" spans="2:5">
      <c r="B70" s="224" t="s">
        <v>8</v>
      </c>
      <c r="C70" s="224"/>
      <c r="D70" s="42">
        <v>-233526.8</v>
      </c>
      <c r="E70" s="42">
        <v>-233526.8</v>
      </c>
    </row>
  </sheetData>
  <mergeCells count="37">
    <mergeCell ref="B15:C15"/>
    <mergeCell ref="B22:C22"/>
    <mergeCell ref="D18:D22"/>
    <mergeCell ref="B23:C23"/>
    <mergeCell ref="D16:E16"/>
    <mergeCell ref="E18:E22"/>
    <mergeCell ref="A1:E1"/>
    <mergeCell ref="A2:E2"/>
    <mergeCell ref="A3:E3"/>
    <mergeCell ref="B5:E5"/>
    <mergeCell ref="A7:E7"/>
    <mergeCell ref="B29:C29"/>
    <mergeCell ref="B24:C24"/>
    <mergeCell ref="B32:C32"/>
    <mergeCell ref="B41:C41"/>
    <mergeCell ref="D32:E32"/>
    <mergeCell ref="D33:E33"/>
    <mergeCell ref="D35:D39"/>
    <mergeCell ref="E35:E39"/>
    <mergeCell ref="B40:C40"/>
    <mergeCell ref="B25:C25"/>
    <mergeCell ref="B26:C26"/>
    <mergeCell ref="B27:C27"/>
    <mergeCell ref="B28:C28"/>
    <mergeCell ref="B52:C52"/>
    <mergeCell ref="D55:D59"/>
    <mergeCell ref="B60:C60"/>
    <mergeCell ref="B43:D43"/>
    <mergeCell ref="D53:E53"/>
    <mergeCell ref="D52:E52"/>
    <mergeCell ref="E55:E59"/>
    <mergeCell ref="B70:C70"/>
    <mergeCell ref="B62:C62"/>
    <mergeCell ref="D62:E62"/>
    <mergeCell ref="D63:E63"/>
    <mergeCell ref="D65:D69"/>
    <mergeCell ref="E65:E69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38"/>
  <sheetViews>
    <sheetView topLeftCell="A73" zoomScale="85" zoomScaleNormal="85" zoomScaleSheetLayoutView="100" workbookViewId="0">
      <selection activeCell="D30" sqref="D30"/>
    </sheetView>
  </sheetViews>
  <sheetFormatPr defaultColWidth="9.140625" defaultRowHeight="17.25"/>
  <cols>
    <col min="1" max="1" width="5.28515625" style="7" customWidth="1"/>
    <col min="2" max="2" width="29.140625" style="7" customWidth="1"/>
    <col min="3" max="3" width="78.5703125" style="7" customWidth="1"/>
    <col min="4" max="4" width="18.140625" style="9" customWidth="1"/>
    <col min="5" max="5" width="14.5703125" style="9" customWidth="1"/>
    <col min="6" max="6" width="14.5703125" style="7" customWidth="1"/>
    <col min="7" max="16384" width="9.140625" style="7"/>
  </cols>
  <sheetData>
    <row r="1" spans="1:6" ht="37.5" customHeight="1">
      <c r="D1" s="243" t="s">
        <v>134</v>
      </c>
      <c r="E1" s="243"/>
      <c r="F1" s="54"/>
    </row>
    <row r="2" spans="1:6" ht="17.25" customHeight="1">
      <c r="C2" s="239" t="s">
        <v>56</v>
      </c>
      <c r="D2" s="239"/>
      <c r="E2" s="239"/>
      <c r="F2" s="54"/>
    </row>
    <row r="3" spans="1:6" ht="17.25" customHeight="1">
      <c r="C3" s="239" t="s">
        <v>9</v>
      </c>
      <c r="D3" s="239"/>
      <c r="E3" s="239"/>
      <c r="F3" s="54"/>
    </row>
    <row r="5" spans="1:6" ht="59.25" customHeight="1">
      <c r="A5" s="8"/>
      <c r="B5" s="206" t="s">
        <v>114</v>
      </c>
      <c r="C5" s="206"/>
      <c r="D5" s="206"/>
      <c r="E5" s="206"/>
      <c r="F5" s="8"/>
    </row>
    <row r="6" spans="1:6" ht="23.25" customHeight="1"/>
    <row r="7" spans="1:6" ht="21.75" customHeight="1">
      <c r="A7" s="240" t="s">
        <v>58</v>
      </c>
      <c r="B7" s="240"/>
      <c r="C7" s="240"/>
      <c r="D7" s="240"/>
      <c r="E7" s="240"/>
      <c r="F7" s="53"/>
    </row>
    <row r="8" spans="1:6" ht="21.75" customHeight="1">
      <c r="A8" s="60"/>
      <c r="B8" s="60"/>
      <c r="C8" s="60"/>
      <c r="D8" s="60"/>
      <c r="E8" s="53"/>
    </row>
    <row r="9" spans="1:6" ht="38.65" customHeight="1">
      <c r="C9" s="10" t="s">
        <v>45</v>
      </c>
      <c r="D9" s="11"/>
      <c r="E9" s="11"/>
    </row>
    <row r="10" spans="1:6">
      <c r="B10" s="43" t="s">
        <v>72</v>
      </c>
      <c r="C10" s="44"/>
      <c r="D10" s="7"/>
      <c r="E10" s="7"/>
    </row>
    <row r="11" spans="1:6" s="12" customFormat="1">
      <c r="B11" s="13"/>
      <c r="C11" s="13"/>
      <c r="D11" s="14"/>
      <c r="E11" s="14"/>
    </row>
    <row r="12" spans="1:6">
      <c r="B12" s="15" t="s">
        <v>1</v>
      </c>
      <c r="C12" s="244" t="s">
        <v>2</v>
      </c>
      <c r="D12" s="245"/>
      <c r="E12" s="32"/>
    </row>
    <row r="13" spans="1:6">
      <c r="B13" s="16">
        <v>1168</v>
      </c>
      <c r="C13" s="95" t="s">
        <v>117</v>
      </c>
      <c r="D13" s="97"/>
      <c r="E13" s="32"/>
    </row>
    <row r="14" spans="1:6" ht="19.5" customHeight="1">
      <c r="E14" s="31"/>
    </row>
    <row r="15" spans="1:6" s="17" customFormat="1" ht="17.25" customHeight="1">
      <c r="B15" s="241" t="s">
        <v>3</v>
      </c>
      <c r="C15" s="242"/>
      <c r="D15" s="35"/>
      <c r="E15" s="65"/>
      <c r="F15" s="13"/>
    </row>
    <row r="16" spans="1:6" s="17" customFormat="1" ht="75.75" customHeight="1">
      <c r="B16" s="18" t="s">
        <v>4</v>
      </c>
      <c r="C16" s="6">
        <v>1168</v>
      </c>
      <c r="D16" s="180" t="s">
        <v>55</v>
      </c>
      <c r="E16" s="181"/>
    </row>
    <row r="17" spans="2:6" s="17" customFormat="1">
      <c r="B17" s="18" t="s">
        <v>5</v>
      </c>
      <c r="C17" s="6">
        <v>11015</v>
      </c>
      <c r="D17" s="52" t="s">
        <v>12</v>
      </c>
      <c r="E17" s="52" t="s">
        <v>13</v>
      </c>
    </row>
    <row r="18" spans="2:6" s="17" customFormat="1" ht="69" customHeight="1">
      <c r="B18" s="18" t="s">
        <v>6</v>
      </c>
      <c r="C18" s="33" t="s">
        <v>132</v>
      </c>
      <c r="D18" s="246"/>
      <c r="E18" s="246"/>
    </row>
    <row r="19" spans="2:6" s="17" customFormat="1" ht="115.5" customHeight="1">
      <c r="B19" s="18" t="s">
        <v>10</v>
      </c>
      <c r="C19" s="33" t="s">
        <v>126</v>
      </c>
      <c r="D19" s="247"/>
      <c r="E19" s="247"/>
    </row>
    <row r="20" spans="2:6" s="17" customFormat="1" ht="39" customHeight="1">
      <c r="B20" s="18" t="s">
        <v>7</v>
      </c>
      <c r="C20" s="109" t="s">
        <v>60</v>
      </c>
      <c r="D20" s="247"/>
      <c r="E20" s="247"/>
    </row>
    <row r="21" spans="2:6" s="17" customFormat="1" ht="51.75" customHeight="1">
      <c r="B21" s="18" t="s">
        <v>59</v>
      </c>
      <c r="C21" s="109" t="s">
        <v>70</v>
      </c>
      <c r="D21" s="247"/>
      <c r="E21" s="247"/>
      <c r="F21" s="7"/>
    </row>
    <row r="22" spans="2:6" s="17" customFormat="1" ht="21.75" customHeight="1">
      <c r="B22" s="235" t="s">
        <v>0</v>
      </c>
      <c r="C22" s="236"/>
      <c r="D22" s="248"/>
      <c r="E22" s="248"/>
      <c r="F22" s="7"/>
    </row>
    <row r="23" spans="2:6" s="17" customFormat="1" ht="17.25" customHeight="1">
      <c r="B23" s="231" t="s">
        <v>127</v>
      </c>
      <c r="C23" s="232"/>
      <c r="D23" s="160">
        <v>720</v>
      </c>
      <c r="E23" s="160">
        <v>1440</v>
      </c>
      <c r="F23" s="7"/>
    </row>
    <row r="24" spans="2:6" ht="17.25" customHeight="1">
      <c r="B24" s="231" t="s">
        <v>128</v>
      </c>
      <c r="C24" s="232"/>
      <c r="D24" s="160">
        <v>1</v>
      </c>
      <c r="E24" s="160">
        <v>2</v>
      </c>
    </row>
    <row r="25" spans="2:6" ht="39" customHeight="1">
      <c r="B25" s="235" t="s">
        <v>133</v>
      </c>
      <c r="C25" s="236"/>
      <c r="D25" s="160">
        <f>SUM(D26:D28)</f>
        <v>351</v>
      </c>
      <c r="E25" s="160">
        <f>SUM(E26:E28)</f>
        <v>351</v>
      </c>
    </row>
    <row r="26" spans="2:6" ht="17.25" customHeight="1">
      <c r="B26" s="238" t="s">
        <v>71</v>
      </c>
      <c r="C26" s="238"/>
      <c r="D26" s="161">
        <v>164</v>
      </c>
      <c r="E26" s="161">
        <v>164</v>
      </c>
    </row>
    <row r="27" spans="2:6" ht="17.25" hidden="1" customHeight="1">
      <c r="B27" s="238" t="s">
        <v>129</v>
      </c>
      <c r="C27" s="238"/>
      <c r="D27" s="161"/>
      <c r="E27" s="161"/>
      <c r="F27" s="17"/>
    </row>
    <row r="28" spans="2:6" ht="17.25" customHeight="1">
      <c r="B28" s="231" t="s">
        <v>129</v>
      </c>
      <c r="C28" s="232"/>
      <c r="D28" s="160">
        <v>187</v>
      </c>
      <c r="E28" s="160">
        <v>187</v>
      </c>
      <c r="F28" s="17"/>
    </row>
    <row r="29" spans="2:6" ht="17.25" customHeight="1">
      <c r="B29" s="231" t="s">
        <v>130</v>
      </c>
      <c r="C29" s="232"/>
      <c r="D29" s="161">
        <v>68</v>
      </c>
      <c r="E29" s="161">
        <v>68</v>
      </c>
    </row>
    <row r="30" spans="2:6" s="17" customFormat="1">
      <c r="B30" s="231" t="s">
        <v>8</v>
      </c>
      <c r="C30" s="232"/>
      <c r="D30" s="59">
        <f>'Havelvats 2'!D19</f>
        <v>233526.8</v>
      </c>
      <c r="E30" s="59">
        <f>'Havelvats 2'!E19</f>
        <v>233526.8</v>
      </c>
      <c r="F30" s="110"/>
    </row>
    <row r="31" spans="2:6" s="17" customFormat="1">
      <c r="D31" s="20"/>
      <c r="E31" s="20"/>
      <c r="F31" s="123"/>
    </row>
    <row r="32" spans="2:6">
      <c r="B32" s="1"/>
      <c r="C32" s="34"/>
      <c r="D32" s="32"/>
      <c r="E32" s="7"/>
    </row>
    <row r="33" spans="2:5" ht="21.75" customHeight="1">
      <c r="B33" s="175" t="s">
        <v>3</v>
      </c>
      <c r="C33" s="175"/>
      <c r="D33" s="124"/>
      <c r="E33" s="125"/>
    </row>
    <row r="34" spans="2:5" s="17" customFormat="1" ht="69.75" customHeight="1">
      <c r="B34" s="45" t="s">
        <v>4</v>
      </c>
      <c r="C34" s="38">
        <v>1148</v>
      </c>
      <c r="D34" s="180" t="s">
        <v>69</v>
      </c>
      <c r="E34" s="181"/>
    </row>
    <row r="35" spans="2:5">
      <c r="B35" s="46" t="s">
        <v>5</v>
      </c>
      <c r="C35" s="47">
        <v>11016</v>
      </c>
      <c r="D35" s="92" t="s">
        <v>12</v>
      </c>
      <c r="E35" s="121" t="s">
        <v>13</v>
      </c>
    </row>
    <row r="36" spans="2:5" ht="51.75">
      <c r="B36" s="46" t="s">
        <v>6</v>
      </c>
      <c r="C36" s="51" t="s">
        <v>76</v>
      </c>
      <c r="D36" s="165"/>
      <c r="E36" s="165"/>
    </row>
    <row r="37" spans="2:5" ht="78.75" customHeight="1">
      <c r="B37" s="46" t="s">
        <v>10</v>
      </c>
      <c r="C37" s="33" t="s">
        <v>90</v>
      </c>
      <c r="D37" s="166"/>
      <c r="E37" s="166"/>
    </row>
    <row r="38" spans="2:5">
      <c r="B38" s="46" t="s">
        <v>7</v>
      </c>
      <c r="C38" s="51" t="s">
        <v>53</v>
      </c>
      <c r="D38" s="166"/>
      <c r="E38" s="166"/>
    </row>
    <row r="39" spans="2:5" ht="51.75">
      <c r="B39" s="48" t="s">
        <v>54</v>
      </c>
      <c r="C39" s="51" t="s">
        <v>88</v>
      </c>
      <c r="D39" s="166"/>
      <c r="E39" s="166"/>
    </row>
    <row r="40" spans="2:5">
      <c r="B40" s="49"/>
      <c r="C40" s="50" t="s">
        <v>0</v>
      </c>
      <c r="D40" s="167"/>
      <c r="E40" s="167"/>
    </row>
    <row r="41" spans="2:5" ht="27.75" customHeight="1">
      <c r="B41" s="235" t="s">
        <v>89</v>
      </c>
      <c r="C41" s="236"/>
      <c r="D41" s="152">
        <v>-2076</v>
      </c>
      <c r="E41" s="152">
        <v>-2076</v>
      </c>
    </row>
    <row r="42" spans="2:5">
      <c r="B42" s="224" t="s">
        <v>8</v>
      </c>
      <c r="C42" s="224"/>
      <c r="D42" s="105">
        <f>'Havelvats 5'!D41</f>
        <v>-233526.8</v>
      </c>
      <c r="E42" s="105">
        <f>'Havelvats 5'!E41</f>
        <v>-233526.8</v>
      </c>
    </row>
    <row r="44" spans="2:5">
      <c r="B44" s="240" t="s">
        <v>115</v>
      </c>
      <c r="C44" s="240"/>
      <c r="D44" s="240"/>
      <c r="E44" s="53"/>
    </row>
    <row r="46" spans="2:5">
      <c r="C46" s="10" t="s">
        <v>107</v>
      </c>
      <c r="D46" s="11"/>
      <c r="E46" s="7"/>
    </row>
    <row r="47" spans="2:5">
      <c r="B47" s="43" t="s">
        <v>72</v>
      </c>
      <c r="C47" s="43"/>
      <c r="D47" s="147"/>
      <c r="E47" s="7"/>
    </row>
    <row r="48" spans="2:5">
      <c r="B48" s="13"/>
      <c r="C48" s="13"/>
      <c r="D48" s="14"/>
      <c r="E48" s="7"/>
    </row>
    <row r="49" spans="2:5">
      <c r="B49" s="13"/>
      <c r="C49" s="13"/>
      <c r="D49" s="31"/>
      <c r="E49" s="7"/>
    </row>
    <row r="50" spans="2:5">
      <c r="B50" s="148" t="s">
        <v>1</v>
      </c>
      <c r="C50" s="148" t="s">
        <v>2</v>
      </c>
      <c r="D50" s="31"/>
      <c r="E50" s="7"/>
    </row>
    <row r="51" spans="2:5">
      <c r="B51" s="51">
        <v>1139</v>
      </c>
      <c r="C51" s="33" t="s">
        <v>104</v>
      </c>
      <c r="D51" s="32"/>
      <c r="E51" s="7"/>
    </row>
    <row r="52" spans="2:5">
      <c r="B52" s="1"/>
      <c r="C52" s="34"/>
      <c r="D52" s="32"/>
      <c r="E52" s="7"/>
    </row>
    <row r="53" spans="2:5" ht="34.5" customHeight="1">
      <c r="B53" s="175" t="s">
        <v>3</v>
      </c>
      <c r="C53" s="175"/>
      <c r="D53" s="225"/>
      <c r="E53" s="226"/>
    </row>
    <row r="54" spans="2:5" s="17" customFormat="1" ht="74.25" customHeight="1">
      <c r="B54" s="45" t="s">
        <v>4</v>
      </c>
      <c r="C54" s="38">
        <v>1139</v>
      </c>
      <c r="D54" s="180" t="s">
        <v>108</v>
      </c>
      <c r="E54" s="181"/>
    </row>
    <row r="55" spans="2:5" ht="18.75" customHeight="1">
      <c r="B55" s="46" t="s">
        <v>5</v>
      </c>
      <c r="C55" s="47">
        <v>11001</v>
      </c>
      <c r="D55" s="137" t="s">
        <v>12</v>
      </c>
      <c r="E55" s="151" t="s">
        <v>13</v>
      </c>
    </row>
    <row r="56" spans="2:5" ht="34.5">
      <c r="B56" s="46" t="s">
        <v>6</v>
      </c>
      <c r="C56" s="38" t="s">
        <v>104</v>
      </c>
      <c r="D56" s="165"/>
      <c r="E56" s="227"/>
    </row>
    <row r="57" spans="2:5" ht="69">
      <c r="B57" s="46" t="s">
        <v>10</v>
      </c>
      <c r="C57" s="38" t="s">
        <v>109</v>
      </c>
      <c r="D57" s="166"/>
      <c r="E57" s="228"/>
    </row>
    <row r="58" spans="2:5">
      <c r="B58" s="46" t="s">
        <v>7</v>
      </c>
      <c r="C58" s="38" t="s">
        <v>53</v>
      </c>
      <c r="D58" s="166"/>
      <c r="E58" s="228"/>
    </row>
    <row r="59" spans="2:5" ht="51.75">
      <c r="B59" s="48" t="s">
        <v>54</v>
      </c>
      <c r="C59" s="38" t="s">
        <v>107</v>
      </c>
      <c r="D59" s="166"/>
      <c r="E59" s="228"/>
    </row>
    <row r="60" spans="2:5">
      <c r="B60" s="49"/>
      <c r="C60" s="50" t="s">
        <v>0</v>
      </c>
      <c r="D60" s="167"/>
      <c r="E60" s="229"/>
    </row>
    <row r="61" spans="2:5">
      <c r="B61" s="224" t="s">
        <v>8</v>
      </c>
      <c r="C61" s="224"/>
      <c r="D61" s="42">
        <v>233526.8</v>
      </c>
      <c r="E61" s="42">
        <v>233526.8</v>
      </c>
    </row>
    <row r="63" spans="2:5" ht="34.5" customHeight="1">
      <c r="B63" s="175" t="s">
        <v>3</v>
      </c>
      <c r="C63" s="175"/>
      <c r="D63" s="225"/>
      <c r="E63" s="226"/>
    </row>
    <row r="64" spans="2:5" s="17" customFormat="1" ht="77.25" customHeight="1">
      <c r="B64" s="45" t="s">
        <v>4</v>
      </c>
      <c r="C64" s="38">
        <v>1139</v>
      </c>
      <c r="D64" s="180" t="s">
        <v>69</v>
      </c>
      <c r="E64" s="181"/>
    </row>
    <row r="65" spans="2:5">
      <c r="B65" s="46" t="s">
        <v>5</v>
      </c>
      <c r="C65" s="47">
        <v>11001</v>
      </c>
      <c r="D65" s="52" t="s">
        <v>12</v>
      </c>
      <c r="E65" s="52" t="s">
        <v>13</v>
      </c>
    </row>
    <row r="66" spans="2:5" ht="34.5">
      <c r="B66" s="46" t="s">
        <v>6</v>
      </c>
      <c r="C66" s="149" t="s">
        <v>104</v>
      </c>
      <c r="D66" s="165"/>
      <c r="E66" s="227"/>
    </row>
    <row r="67" spans="2:5" ht="69">
      <c r="B67" s="46" t="s">
        <v>10</v>
      </c>
      <c r="C67" s="51" t="s">
        <v>109</v>
      </c>
      <c r="D67" s="166"/>
      <c r="E67" s="228"/>
    </row>
    <row r="68" spans="2:5">
      <c r="B68" s="46" t="s">
        <v>7</v>
      </c>
      <c r="C68" s="38" t="s">
        <v>53</v>
      </c>
      <c r="D68" s="166"/>
      <c r="E68" s="228"/>
    </row>
    <row r="69" spans="2:5" ht="51.75">
      <c r="B69" s="48" t="s">
        <v>54</v>
      </c>
      <c r="C69" s="38" t="s">
        <v>107</v>
      </c>
      <c r="D69" s="166"/>
      <c r="E69" s="228"/>
    </row>
    <row r="70" spans="2:5">
      <c r="B70" s="49"/>
      <c r="C70" s="50" t="s">
        <v>0</v>
      </c>
      <c r="D70" s="167"/>
      <c r="E70" s="229"/>
    </row>
    <row r="71" spans="2:5">
      <c r="B71" s="224" t="s">
        <v>8</v>
      </c>
      <c r="C71" s="224"/>
      <c r="D71" s="42">
        <v>-233526.8</v>
      </c>
      <c r="E71" s="42">
        <v>-233526.8</v>
      </c>
    </row>
    <row r="135" spans="4:6">
      <c r="F135" s="17"/>
    </row>
    <row r="138" spans="4:6" s="17" customFormat="1">
      <c r="D138" s="20"/>
      <c r="E138" s="20"/>
      <c r="F138" s="7"/>
    </row>
  </sheetData>
  <mergeCells count="38">
    <mergeCell ref="D1:E1"/>
    <mergeCell ref="C2:E2"/>
    <mergeCell ref="C3:E3"/>
    <mergeCell ref="D34:E34"/>
    <mergeCell ref="E36:E40"/>
    <mergeCell ref="A7:E7"/>
    <mergeCell ref="C12:D12"/>
    <mergeCell ref="B5:E5"/>
    <mergeCell ref="B23:C23"/>
    <mergeCell ref="B24:C24"/>
    <mergeCell ref="B25:C25"/>
    <mergeCell ref="B26:C26"/>
    <mergeCell ref="B27:C27"/>
    <mergeCell ref="B15:C15"/>
    <mergeCell ref="D18:D22"/>
    <mergeCell ref="E18:E22"/>
    <mergeCell ref="B22:C22"/>
    <mergeCell ref="D16:E16"/>
    <mergeCell ref="B42:C42"/>
    <mergeCell ref="D36:D40"/>
    <mergeCell ref="B28:C28"/>
    <mergeCell ref="B29:C29"/>
    <mergeCell ref="B30:C30"/>
    <mergeCell ref="B33:C33"/>
    <mergeCell ref="B41:C41"/>
    <mergeCell ref="D66:D70"/>
    <mergeCell ref="E66:E70"/>
    <mergeCell ref="B71:C71"/>
    <mergeCell ref="B44:D44"/>
    <mergeCell ref="B63:C63"/>
    <mergeCell ref="D63:E63"/>
    <mergeCell ref="D64:E64"/>
    <mergeCell ref="B53:C53"/>
    <mergeCell ref="D56:D60"/>
    <mergeCell ref="B61:C61"/>
    <mergeCell ref="D53:E53"/>
    <mergeCell ref="D54:E54"/>
    <mergeCell ref="E56:E60"/>
  </mergeCells>
  <pageMargins left="0.70866141732283472" right="0.70866141732283472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Havelvats 2</vt:lpstr>
      <vt:lpstr>Havelvats 3</vt:lpstr>
      <vt:lpstr>Havelvac 4</vt:lpstr>
      <vt:lpstr>Havelvats 5</vt:lpstr>
      <vt:lpstr>Havelvats 6</vt:lpstr>
      <vt:lpstr>'Havelvats 2'!Print_Area</vt:lpstr>
      <vt:lpstr>'Havelvats 3'!Print_Area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https://mul2-edu.gov.am/tasks/977182/oneclick/2havelvacner.xlsx?token=e2c286aef24d13e5b4bdfc54ba669b3d</cp:keywords>
  <cp:lastModifiedBy>User</cp:lastModifiedBy>
  <cp:lastPrinted>2023-07-07T10:49:16Z</cp:lastPrinted>
  <dcterms:created xsi:type="dcterms:W3CDTF">2021-08-23T10:50:47Z</dcterms:created>
  <dcterms:modified xsi:type="dcterms:W3CDTF">2023-07-12T13:32:37Z</dcterms:modified>
</cp:coreProperties>
</file>