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250" windowHeight="11130" activeTab="4"/>
  </bookViews>
  <sheets>
    <sheet name="Հավելված N 1" sheetId="1" r:id="rId1"/>
    <sheet name="Հավելված N 2" sheetId="2" r:id="rId2"/>
    <sheet name="Հավելված N 3" sheetId="8" r:id="rId3"/>
    <sheet name="Հավելված N 4" sheetId="6" r:id="rId4"/>
    <sheet name="Հավելված N 5" sheetId="9" r:id="rId5"/>
  </sheets>
  <definedNames>
    <definedName name="_xlnm._FilterDatabase" localSheetId="3" hidden="1">'Հավելված N 4'!$A$1:$A$76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E260" i="9"/>
  <c r="D260"/>
  <c r="B246"/>
  <c r="E228"/>
  <c r="D228"/>
  <c r="B214"/>
  <c r="E211"/>
  <c r="D211"/>
  <c r="B197"/>
  <c r="G107" i="2" l="1"/>
  <c r="H114"/>
  <c r="H113" s="1"/>
  <c r="H112" s="1"/>
  <c r="H111" s="1"/>
  <c r="H109" s="1"/>
  <c r="H107" s="1"/>
  <c r="G114"/>
  <c r="G113" s="1"/>
  <c r="G112" s="1"/>
  <c r="G111" s="1"/>
  <c r="G109" s="1"/>
  <c r="E30" i="1" l="1"/>
  <c r="D30"/>
  <c r="D24" i="9"/>
  <c r="E24"/>
  <c r="B230" l="1"/>
  <c r="H135" i="2" l="1"/>
  <c r="H134" s="1"/>
  <c r="H133" s="1"/>
  <c r="H132" s="1"/>
  <c r="H130" s="1"/>
  <c r="G135"/>
  <c r="G134" s="1"/>
  <c r="G133" s="1"/>
  <c r="G132" s="1"/>
  <c r="G130" s="1"/>
  <c r="H128"/>
  <c r="H127" s="1"/>
  <c r="H126" s="1"/>
  <c r="H125" s="1"/>
  <c r="H123" s="1"/>
  <c r="E244" i="9" s="1"/>
  <c r="G128" i="2"/>
  <c r="G127" s="1"/>
  <c r="G126" s="1"/>
  <c r="G125" s="1"/>
  <c r="G123" s="1"/>
  <c r="D244" i="9" s="1"/>
  <c r="H121" i="2"/>
  <c r="H120" s="1"/>
  <c r="H119" s="1"/>
  <c r="H118" s="1"/>
  <c r="H116" s="1"/>
  <c r="G121"/>
  <c r="G120" s="1"/>
  <c r="G119" s="1"/>
  <c r="G118" s="1"/>
  <c r="G116" s="1"/>
  <c r="D51" i="6" l="1"/>
  <c r="C51"/>
  <c r="H105" i="2" l="1"/>
  <c r="H103" s="1"/>
  <c r="H101" s="1"/>
  <c r="G105"/>
  <c r="G103" s="1"/>
  <c r="G101" s="1"/>
  <c r="E18" i="1"/>
  <c r="E51" s="1"/>
  <c r="D18"/>
  <c r="D51" s="1"/>
  <c r="B180" i="9" l="1"/>
  <c r="B163"/>
  <c r="B146"/>
  <c r="B129"/>
  <c r="B112"/>
  <c r="B95"/>
  <c r="B78"/>
  <c r="B61"/>
  <c r="B44"/>
  <c r="B27"/>
  <c r="G99" i="2" l="1"/>
  <c r="G98" s="1"/>
  <c r="G97" s="1"/>
  <c r="G96" s="1"/>
  <c r="G94" s="1"/>
  <c r="D195" i="9" s="1"/>
  <c r="H99" i="2"/>
  <c r="H98" s="1"/>
  <c r="H97" s="1"/>
  <c r="H96" s="1"/>
  <c r="H94" s="1"/>
  <c r="E195" i="9" s="1"/>
  <c r="H92" i="2"/>
  <c r="H91" s="1"/>
  <c r="H90" s="1"/>
  <c r="H89" s="1"/>
  <c r="H87" s="1"/>
  <c r="E178" i="9" s="1"/>
  <c r="G92" i="2"/>
  <c r="G91" s="1"/>
  <c r="G90" s="1"/>
  <c r="G89" s="1"/>
  <c r="G87" s="1"/>
  <c r="D178" i="9" s="1"/>
  <c r="G57" i="2"/>
  <c r="G56" s="1"/>
  <c r="G55" s="1"/>
  <c r="G54" s="1"/>
  <c r="G52" s="1"/>
  <c r="D93" i="9" s="1"/>
  <c r="H57" i="2"/>
  <c r="H56" s="1"/>
  <c r="H55" s="1"/>
  <c r="H54" s="1"/>
  <c r="H52" s="1"/>
  <c r="E93" i="9" s="1"/>
  <c r="H50" i="2"/>
  <c r="H49" s="1"/>
  <c r="H48" s="1"/>
  <c r="H47" s="1"/>
  <c r="H45" s="1"/>
  <c r="E76" i="9" s="1"/>
  <c r="G50" i="2"/>
  <c r="G49" s="1"/>
  <c r="G48" s="1"/>
  <c r="G47" s="1"/>
  <c r="G45" s="1"/>
  <c r="D76" i="9" s="1"/>
  <c r="H71" i="2"/>
  <c r="H70" s="1"/>
  <c r="H69" s="1"/>
  <c r="H68" s="1"/>
  <c r="H66" s="1"/>
  <c r="E127" i="9" s="1"/>
  <c r="G71" i="2"/>
  <c r="G70" s="1"/>
  <c r="G69" s="1"/>
  <c r="G68" s="1"/>
  <c r="G66" s="1"/>
  <c r="D127" i="9" s="1"/>
  <c r="H64" i="2"/>
  <c r="H63" s="1"/>
  <c r="H62" s="1"/>
  <c r="H61" s="1"/>
  <c r="H59" s="1"/>
  <c r="E110" i="9" s="1"/>
  <c r="G64" i="2"/>
  <c r="G63" s="1"/>
  <c r="G62" s="1"/>
  <c r="G61" s="1"/>
  <c r="G59" s="1"/>
  <c r="D110" i="9" s="1"/>
  <c r="H85" i="2"/>
  <c r="H84" s="1"/>
  <c r="H83" s="1"/>
  <c r="H82" s="1"/>
  <c r="H80" s="1"/>
  <c r="E161" i="9" s="1"/>
  <c r="G85" i="2"/>
  <c r="G84" s="1"/>
  <c r="G83" s="1"/>
  <c r="G82" s="1"/>
  <c r="G80" s="1"/>
  <c r="D161" i="9" s="1"/>
  <c r="H78" i="2"/>
  <c r="H77" s="1"/>
  <c r="H76" s="1"/>
  <c r="H75" s="1"/>
  <c r="H73" s="1"/>
  <c r="E144" i="9" s="1"/>
  <c r="G78" i="2"/>
  <c r="G77" s="1"/>
  <c r="G76" s="1"/>
  <c r="G75" s="1"/>
  <c r="G73" s="1"/>
  <c r="D144" i="9" s="1"/>
  <c r="H43" i="2"/>
  <c r="H42" s="1"/>
  <c r="H41" s="1"/>
  <c r="H40" s="1"/>
  <c r="H38" s="1"/>
  <c r="E59" i="9" s="1"/>
  <c r="G43" i="2"/>
  <c r="G42" s="1"/>
  <c r="G41" s="1"/>
  <c r="G40" s="1"/>
  <c r="G38" s="1"/>
  <c r="D59" i="9" s="1"/>
  <c r="G28" i="2"/>
  <c r="H28"/>
  <c r="H36"/>
  <c r="H35" s="1"/>
  <c r="H34" s="1"/>
  <c r="H33" s="1"/>
  <c r="H31" s="1"/>
  <c r="E42" i="9" s="1"/>
  <c r="G36" i="2"/>
  <c r="G35" s="1"/>
  <c r="G34" s="1"/>
  <c r="G33" s="1"/>
  <c r="G31" s="1"/>
  <c r="D42" i="9" s="1"/>
  <c r="H29" i="2" l="1"/>
  <c r="D37" i="6" s="1"/>
  <c r="G29" i="2"/>
  <c r="C37" i="6" s="1"/>
  <c r="D22"/>
  <c r="G13" i="8"/>
  <c r="G12" s="1"/>
  <c r="E57" i="1"/>
  <c r="E11" s="1"/>
  <c r="E9" s="1"/>
  <c r="D57"/>
  <c r="D11" s="1"/>
  <c r="D9" s="1"/>
  <c r="G11" i="8" l="1"/>
  <c r="G10" s="1"/>
  <c r="D44" i="1"/>
  <c r="D42" s="1"/>
  <c r="E44"/>
  <c r="E42" s="1"/>
  <c r="E8" l="1"/>
  <c r="D8"/>
  <c r="C22" i="6" l="1"/>
  <c r="H27" i="2"/>
  <c r="H26" s="1"/>
  <c r="H25" s="1"/>
  <c r="H24" s="1"/>
  <c r="H22" s="1"/>
  <c r="G27" l="1"/>
  <c r="G26" s="1"/>
  <c r="G25" s="1"/>
  <c r="G24" s="1"/>
  <c r="G22" s="1"/>
  <c r="G20" l="1"/>
  <c r="H20"/>
  <c r="G162"/>
  <c r="G161" s="1"/>
  <c r="G160" s="1"/>
  <c r="G159" s="1"/>
  <c r="G157" s="1"/>
  <c r="G155" s="1"/>
  <c r="H162"/>
  <c r="H161" s="1"/>
  <c r="H160" s="1"/>
  <c r="H159" s="1"/>
  <c r="H157" s="1"/>
  <c r="H155" s="1"/>
  <c r="G18" l="1"/>
  <c r="G16" s="1"/>
  <c r="G14" s="1"/>
  <c r="G12" s="1"/>
  <c r="G10" s="1"/>
  <c r="D25" i="9"/>
  <c r="H18" i="2"/>
  <c r="H16" s="1"/>
  <c r="H14" s="1"/>
  <c r="H12" s="1"/>
  <c r="H10" s="1"/>
  <c r="E25" i="9"/>
  <c r="C76" i="6"/>
  <c r="D285" i="9" s="1"/>
  <c r="D76" i="6"/>
  <c r="E285" i="9" s="1"/>
  <c r="G154" i="2" l="1"/>
  <c r="G153" s="1"/>
  <c r="C67" i="6" l="1"/>
  <c r="D276" i="9" s="1"/>
  <c r="G152" i="2"/>
  <c r="G151" s="1"/>
  <c r="G149" s="1"/>
  <c r="G147" s="1"/>
  <c r="G145" l="1"/>
  <c r="G143" s="1"/>
  <c r="G141" s="1"/>
  <c r="G139" s="1"/>
  <c r="G137" s="1"/>
  <c r="G8" s="1"/>
  <c r="H154" l="1"/>
  <c r="H153" s="1"/>
  <c r="D67" i="6" l="1"/>
  <c r="E276" i="9" s="1"/>
  <c r="H152" i="2"/>
  <c r="H151" s="1"/>
  <c r="H149" s="1"/>
  <c r="H147" s="1"/>
  <c r="H145" l="1"/>
  <c r="H143" s="1"/>
  <c r="H141" s="1"/>
  <c r="H139" s="1"/>
  <c r="H137" s="1"/>
  <c r="H8" s="1"/>
</calcChain>
</file>

<file path=xl/sharedStrings.xml><?xml version="1.0" encoding="utf-8"?>
<sst xmlns="http://schemas.openxmlformats.org/spreadsheetml/2006/main" count="710" uniqueCount="145">
  <si>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</si>
  <si>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</si>
  <si>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</si>
  <si>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</si>
  <si>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</si>
  <si>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</si>
  <si>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</si>
  <si>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</si>
  <si>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</si>
  <si>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</si>
  <si>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</si>
  <si>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</si>
  <si>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</si>
  <si>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</si>
  <si>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</si>
  <si>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</si>
  <si>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</si>
  <si>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</si>
  <si>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</si>
  <si>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</si>
  <si>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</si>
  <si>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</si>
  <si>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</si>
  <si>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</si>
  <si>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</si>
  <si>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</si>
  <si>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</si>
  <si>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</si>
  <si>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</si>
  <si>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</si>
  <si>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</si>
  <si>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</si>
  <si>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</si>
  <si>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</si>
  <si>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</si>
  <si>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</si>
  <si>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</si>
  <si>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Ծառայությունների մատուցում</t>
  </si>
  <si>
    <t>09</t>
  </si>
  <si>
    <t>ՀՀ կառավարություն</t>
  </si>
  <si>
    <t xml:space="preserve"> ՀՀ կառավարության պահուստային ֆոնդ</t>
  </si>
  <si>
    <t xml:space="preserve"> Ծառայությունների մատուցում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</si>
  <si>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</si>
  <si>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</si>
  <si>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</si>
  <si>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</si>
  <si>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</si>
  <si>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</si>
  <si>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</si>
  <si>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</si>
  <si>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</si>
  <si>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Ինն ամիս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</si>
  <si>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</si>
  <si>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</si>
  <si>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</si>
  <si>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</si>
  <si>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</si>
  <si>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</si>
  <si>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</si>
  <si>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</si>
  <si>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</si>
  <si>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</si>
  <si>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</si>
  <si>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</si>
  <si>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</si>
  <si>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ՀՀ Կրթության, գիտության, մշակույթի և սպորտի նախարարություն </t>
  </si>
  <si>
    <t xml:space="preserve">
11010</t>
  </si>
  <si>
    <t xml:space="preserve"> ԿՐԹՈՒԹՅՈՒՆ</t>
  </si>
  <si>
    <t>Ցուցանիշների փոփոխությունը (նվազեցումները նշված են փակագծերում)</t>
  </si>
  <si>
    <t xml:space="preserve"> Ինն ամիս </t>
  </si>
  <si>
    <t xml:space="preserve"> Տարի </t>
  </si>
  <si>
    <t>հազար դրամ</t>
  </si>
  <si>
    <t xml:space="preserve"> Միջոցառման տեսակը`</t>
  </si>
  <si>
    <t xml:space="preserve">ՀՀ կառավարության  2023 թվականի </t>
  </si>
  <si>
    <t xml:space="preserve">                                   
«ՀԱՅԱՍՏԱՆԻ ՀԱՆՐԱՊԵՏՈՒԹՅԱՆ 2023 ԹՎԱԿԱՆԻ ՊԵՏԱԿԱՆ ԲՅՈՒՋԵԻ ՄԱՍԻՆ» ՕՐԵՆՔԻ N 1 ՀԱՎԵԼՎԱԾԻ N 2 ԱՂՅՈՒՍԱԿՈՒՄ ԿԱՏԱՐՎՈՂ ՎԵՐԱԲԱՇԽՈՒՄԸ  ԵՎ ՀԱՅԱՍՏԱՆԻ ՀԱՆՐԱՊԵՏՈՒԹՅԱՆ ԿԱՌԱՎԱՐՈՒԹՅԱՆ 2022 ԹՎԱԿԱՆԻ ԴԵԿՏԵՄԲԵՐԻ 29-Ի  N  2111-Ն ՈՐՈՇՄԱՆ  N 5 ՀԱՎԵԼՎԱԾԻ N 1 ԱՂՅՈՒՍԱԿՈՒՄ ԿԱՏԱՐՎՈՂ  ՓՈՓՈԽՈՒԹՅՈՒՆՆԵՐԸ  ԵՎ  ԼՐԱՑՈՒՄՆԵՐԸ
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</si>
  <si>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</si>
  <si>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</si>
  <si>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կրթության, գիտության, մշակույթի և սպորտի նախարարություն</t>
  </si>
  <si>
    <t xml:space="preserve"> Ընթացիկ դրամաշնորհներ պետական հատվածի այլ մակարդակներին</t>
  </si>
  <si>
    <t xml:space="preserve"> Ծառայությունը մատուցող կազմակերպության(ների) անվանում(ներ)ը՛ </t>
  </si>
  <si>
    <t xml:space="preserve"> Ծառայությունների մատուցում 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</si>
  <si>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</si>
  <si>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</si>
  <si>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Արտադպրոցական դաստիարակության ծրագիր</t>
  </si>
  <si>
    <t>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</si>
  <si>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>Կամավոր ատեստավորման նոր համակարգի ներդրում՝ ուղղված արտադպրոցական ուսումնական հաստատությունների մանկավարժական աշխատողների որակի բարձրացմանը</t>
  </si>
  <si>
    <t>Արտադպրոցական հաստատություններում դասվանդող մանկավարժական աշխատողների կամավոր ատեստավորման համակարգի մշակում և ներդրում</t>
  </si>
  <si>
    <t xml:space="preserve"> Տրանսֆերտների տրամադրում</t>
  </si>
  <si>
    <t>05</t>
  </si>
  <si>
    <t>Ըստ մակարդակների չդասակարգվող կրթություն</t>
  </si>
  <si>
    <t xml:space="preserve"> Արտադպրոցական դաստիարակություն</t>
  </si>
  <si>
    <t xml:space="preserve"> - Ընթացիկ դրամաշնորհներ պետական և համայնքների ոչ առևտրային կազմակերպություններին</t>
  </si>
  <si>
    <t>ԴՐԱՄԱՇՆՈՐՀՆԵՐ</t>
  </si>
  <si>
    <t xml:space="preserve"> ՀՀ  կրթության, գիտության, մշակույթի և սպորտի նախարարություն</t>
  </si>
  <si>
    <t xml:space="preserve"> ՀՀ տարածքային կառավարման և ենթակառուցվածքների նախարարություն</t>
  </si>
  <si>
    <t xml:space="preserve"> ՍՈՑԻԱԼԱԿԱՆ ՆՊԱՍՏՆԵՐ ԵՎ ԿԵՆՍԱԹՈՇԱԿՆԵՐ</t>
  </si>
  <si>
    <t xml:space="preserve"> ՀՀ  Արարատի  մարզպետարան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</si>
  <si>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</si>
  <si>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</si>
  <si>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</si>
  <si>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</si>
  <si>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</si>
  <si>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</si>
  <si>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Տավուշի մարզպետարան</t>
  </si>
  <si>
    <t xml:space="preserve"> Մասնագիտացված կազմակերպություն </t>
  </si>
  <si>
    <t>Արտադպրոցական դաստիարակություն</t>
  </si>
  <si>
    <t xml:space="preserve"> Կամավոր ատեստավորման արդյունքում ընթացիկ տարում ատեստավորված մանկավարժների թիվը, մարդ</t>
  </si>
  <si>
    <t xml:space="preserve"> Կամավոր ատեստավորման արդյունքում ընթացիկ տարում հավելավճար ստացած մանկավարժների թիվը, մարդ</t>
  </si>
  <si>
    <t>ՀՀ հանրակրթական ծրագրեր իրականացնող ուսումնական հաստատությունների 11-րդ դասարանների աշակերտների ռազմամարզական ճամբարի կազմակերպում</t>
  </si>
  <si>
    <t>«Արամ Մանուկյանի անվան մարզառազմական մասնագիտացված դպրոց» ՊՈԱԿ</t>
  </si>
  <si>
    <t>Հավելված 3</t>
  </si>
  <si>
    <t>Ցուցանիշների փոփոխություն (ավելացումները նշված են դրական նշանով, իսկ  նվազեցումները՝ փակագծերում)</t>
  </si>
  <si>
    <t xml:space="preserve">Ցուցանիշների փոփոխությունը (նվազեցումները նշված են փակագծերում)  </t>
  </si>
  <si>
    <t xml:space="preserve"> Ծրագրային դասիչ</t>
  </si>
  <si>
    <t>ՀԱՅԱՍՏԱՆԻ ՀԱՆՐԱՊԵՏՈՒԹՅԱՆ ԿԱՌԱՎԱՐՈՒԹՅԱՆ 2022 ԹՎԱԿԱՆԻ ԴԵԿՏԵՄԲԵՐԻ 29-Ի N 2111-Ն ՈՐՈՇՄԱՆ N 5 ՀԱՎԵԼՎԱԾԻ N 7  ԱՂՅՈՒՍԱԿՈՒՄ ԿԱՏԱՐՎՈՂ ՓՈՓՈԽՈՒԹՅՈՒՆԸ</t>
  </si>
  <si>
    <t>Հավելված N 4</t>
  </si>
  <si>
    <t xml:space="preserve">ՀՀ կրթության, գիտության, մշակույթի և սպորտի նախարարություն </t>
  </si>
  <si>
    <t xml:space="preserve"> ՄԱՍ 1. ՊԵՏԱԿԱՆ ՄԱՐՄՆԻ ԳԾՈՎ ԱՐԴՅՈՒՆՔԱՅԻՆ (ԿԱՏԱՐՈՂԱԿԱՆ) ՑՈՒՑԱՆԻՇՆԵՐԸ </t>
  </si>
  <si>
    <t>Շահառուների ընտրության չափորոշիչները՝</t>
  </si>
  <si>
    <t>Հավելված N 5</t>
  </si>
  <si>
    <t xml:space="preserve">ՀՀ հանրակրթական ծրագրեր իրականացնող ուսումնական հաստատությունների 11-րդ դասարանների աշակերտների ռազմամարզական ճամբարի կազմակերպում 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</si>
  <si>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</si>
  <si>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կազմակերպման միջոցով նրանց հետաքրքրությունների բացահայտման, ձևավորման  և զարգացման համար</t>
  </si>
  <si>
    <t>Պահուստային ֆոնդի կառավարման արդյունավետության և թափանցիկության ապահովում</t>
  </si>
  <si>
    <t>Պետական բյուջեում չկանխատեսված, ինչպես նաև բյուջետային երաշխիքների ապահովման ծախսերի ֆինանսավորման ապահովում</t>
  </si>
  <si>
    <t>Արտադպրոցական դաստիարակության ծրագիր</t>
  </si>
  <si>
    <t xml:space="preserve"> 11-րդ դասարանի աշակերտների թիվ, մարդ </t>
  </si>
  <si>
    <t>ՀԱՅԱՍՏԱՆԻ ՀԱՆՐԱՊԵՏՈՒԹՅԱՆ ԿԱՌԱՎԱՐՈՒԹՅԱՆ 2022 ԹՎԱԿԱՆԻ ԴԵԿՏԵՄԲԵՐԻ 29-Ի N 2111-Ն ՈՐՈՇՄԱՆ N 9.1 ՀԱՎԵԼՎԱԾԻ  NN 9.1.7, 9.1.13, 9.1.49, 9.1.50, 9.1.51, 9.1.52, 9.1.53, 9.1.54, 9.1.55, 9.1.57 ԵՎ 9.1.58   ԱՂՅՈՒՍԱԿՆԵՐՈՒՄ ԿԱՏԱՐՎՈՂ ՓՈՓՈԽՈՒԹՅՈՒՆՆԵՐԸ ԵՎ ԼՐԱՑՈՒՄՆԵՐԸ</t>
  </si>
  <si>
    <t xml:space="preserve"> Շահառուների ընտրության չափորոշիչները սահմանված են ԿԳՄՍ նախարարի հրամանով </t>
  </si>
  <si>
    <t>ՀԱՅԱՍՏԱՆԻ ՀԱՆՐԱՊԵՏՈՒԹՅԱՆ ԿԱՌԱՎԱՐՈՒԹՅԱՆ 2022 ԹՎԱԿԱՆԻ ԴԵԿՏԵՄԲԵՐԻ 29-Ի N 2111-Ն ՈՐՈՇՄԱՆ N 3 ԵՎ N 4  ՀԱՎԵԼՎԱԾՆԵՐՈՒՄ  ԿԱՏԱՐՎՈՂ   ՓՈՓՈԽՈՒԹՅՈՒՆՆԵՐԸ ԵՎ ԼՐԱՑՈՒՄՆԵՐ</t>
  </si>
  <si>
    <t xml:space="preserve"> ՀԱՅԱՍՏԱՆԻ ՀԱՆՐԱՊԵՏՈՒԹՅԱՆ ԿԱՌԱՎԱՐՈՒԹՅԱՆ 2022 ԹՎԱԿԱՆԻ ԴԵԿՏԵՄԲԵՐԻ 29-Ի N 2111-Ն ՈՐՈՇՄԱՆ N 9 ՀԱՎԵԼՎԱԾԻ  
NN 9.13 ԵՎ 9.47 ԱՂՅՈՒՍԱԿՆԵՐՈՒՄ ԿԱՏԱՐՎՈՂ  ՓՈՓՈԽՈՒԹՅՈՒՆՆԵՐԸ ԵՎ ԼՐԱՑՈՒՄՆԵՐԸ
</t>
  </si>
  <si>
    <t xml:space="preserve"> Կամավոր ատեստավորման արդյունքում ընթացիկ տարում ատեստավորված մանկավարժական աշխատողների թիվը, մարդ</t>
  </si>
  <si>
    <t xml:space="preserve"> Կամավոր ատեստավորման արդյունքում ընթացիկ տարում հավելավճար ստացած մանկավարժական աշխատողների թիվը, մարդ</t>
  </si>
  <si>
    <t>Ցուցանիշների փոփոխությունը 
(նվազեցումները նշված են փակագծերում)</t>
  </si>
  <si>
    <t xml:space="preserve">Կրթության որակի ապահովում 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</si>
  <si>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</si>
  <si>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</si>
  <si>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ՆՈՒՀ-երի տարակարգ ստացած մանկավարժական աշխատողների թվաքանակ, մարդ</t>
  </si>
  <si>
    <t xml:space="preserve">Միջոցառման վրա կատարվող ծախսը (հազար դրամ) </t>
  </si>
  <si>
    <t xml:space="preserve"> ՆՈՒՀ-երի տարակարգ ստացած մանկավարժական աշխատողների թվաքանակ, մարդ</t>
  </si>
  <si>
    <t xml:space="preserve"> Նախադպրոցական և տարրական ընդհանուր կրթություն</t>
  </si>
  <si>
    <t xml:space="preserve"> Նախադպրոցական կրթություն</t>
  </si>
  <si>
    <t>Մասնագիտական զարգացման և վարձատրության փոխկապակցված համակարգի ներդրում՝ նախադպրոցական հաստատությունների մանկավարժներին տարակարգի շնորհման գործընթացի միջոցով</t>
  </si>
  <si>
    <t>Նախադպրոցական ծառայությունների որակի շարունակական բարձրացման նախադրյալների ապահովում</t>
  </si>
  <si>
    <t>Ցուցանիշների փոփոխությունը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</si>
</sst>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_-* #,##0.0\ _₽_-;\-* #,##0.0\ _₽_-;_-* &quot;-&quot;?\ _₽_-;_-@_-"/>
    <numFmt numFmtId="168" formatCode="#,##0.0"/>
    <numFmt numFmtId="169" formatCode="##,##0;\(##,##0\);\-"/>
    <numFmt numFmtId="170" formatCode="##,##0.00;\(##,##0.00\);\-"/>
  </numFmts>
  <fonts count="4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name val="GHEA Grapalat"/>
      <family val="3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1"/>
      <name val="GHEA Grapalat"/>
      <family val="3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  <font>
      <i/>
      <sz val="12"/>
      <color rgb="FFFF0000"/>
      <name val="GHEA Grapalat"/>
      <family val="3"/>
    </font>
    <font>
      <sz val="12"/>
      <name val="Calibri"/>
      <family val="2"/>
      <charset val="1"/>
      <scheme val="minor"/>
    </font>
    <font>
      <i/>
      <sz val="1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</cellStyleXfs>
  <cellXfs count="338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27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27" fillId="0" borderId="0" xfId="0" applyFont="1" applyFill="1" applyAlignment="1">
      <alignment wrapText="1"/>
    </xf>
    <xf numFmtId="0" fontId="30" fillId="0" borderId="10" xfId="0" applyFont="1" applyBorder="1" applyAlignment="1">
      <alignment horizontal="center" vertical="center" wrapText="1"/>
    </xf>
    <xf numFmtId="0" fontId="30" fillId="0" borderId="0" xfId="0" applyFont="1" applyAlignment="1"/>
    <xf numFmtId="0" fontId="32" fillId="0" borderId="10" xfId="0" applyFont="1" applyBorder="1" applyAlignment="1">
      <alignment horizontal="left" vertical="top" wrapText="1"/>
    </xf>
    <xf numFmtId="0" fontId="28" fillId="0" borderId="0" xfId="0" applyFont="1" applyFill="1" applyAlignment="1">
      <alignment horizontal="left" vertical="top" wrapText="1"/>
    </xf>
    <xf numFmtId="0" fontId="28" fillId="0" borderId="0" xfId="0" applyFont="1" applyFill="1" applyAlignment="1"/>
    <xf numFmtId="0" fontId="28" fillId="0" borderId="0" xfId="0" applyFont="1" applyFill="1" applyBorder="1" applyAlignment="1"/>
    <xf numFmtId="0" fontId="28" fillId="0" borderId="0" xfId="0" applyFont="1" applyFill="1">
      <alignment horizontal="left" vertical="top" wrapText="1"/>
    </xf>
    <xf numFmtId="0" fontId="28" fillId="0" borderId="10" xfId="43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 wrapText="1"/>
    </xf>
    <xf numFmtId="165" fontId="27" fillId="0" borderId="0" xfId="53" applyNumberFormat="1" applyFont="1" applyFill="1" applyAlignment="1">
      <alignment horizontal="left" vertical="top" wrapText="1"/>
    </xf>
    <xf numFmtId="0" fontId="28" fillId="33" borderId="0" xfId="0" applyFont="1" applyFill="1" applyBorder="1" applyAlignment="1">
      <alignment horizontal="left" vertical="top"/>
    </xf>
    <xf numFmtId="164" fontId="28" fillId="0" borderId="0" xfId="42" applyNumberFormat="1" applyFont="1" applyBorder="1" applyAlignment="1">
      <alignment horizontal="right" vertical="top"/>
    </xf>
    <xf numFmtId="0" fontId="31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vertical="top" wrapText="1"/>
    </xf>
    <xf numFmtId="0" fontId="32" fillId="33" borderId="10" xfId="0" applyFont="1" applyFill="1" applyBorder="1" applyAlignment="1">
      <alignment horizontal="left" vertical="top" wrapText="1"/>
    </xf>
    <xf numFmtId="0" fontId="31" fillId="0" borderId="0" xfId="0" applyFont="1" applyFill="1" applyAlignment="1">
      <alignment horizontal="center" wrapText="1"/>
    </xf>
    <xf numFmtId="0" fontId="34" fillId="0" borderId="10" xfId="0" applyFont="1" applyBorder="1" applyAlignment="1">
      <alignment horizontal="left" vertical="center"/>
    </xf>
    <xf numFmtId="164" fontId="28" fillId="0" borderId="10" xfId="42" applyNumberFormat="1" applyFont="1" applyFill="1" applyBorder="1" applyAlignment="1">
      <alignment horizontal="right" vertical="center"/>
    </xf>
    <xf numFmtId="0" fontId="30" fillId="0" borderId="0" xfId="0" applyFont="1" applyFill="1" applyAlignment="1"/>
    <xf numFmtId="0" fontId="30" fillId="0" borderId="10" xfId="0" applyFont="1" applyFill="1" applyBorder="1" applyAlignment="1">
      <alignment vertical="center"/>
    </xf>
    <xf numFmtId="0" fontId="34" fillId="0" borderId="10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vertical="center" wrapText="1"/>
    </xf>
    <xf numFmtId="49" fontId="41" fillId="0" borderId="12" xfId="0" applyNumberFormat="1" applyFont="1" applyFill="1" applyBorder="1" applyAlignment="1">
      <alignment horizontal="left" vertical="center" wrapText="1"/>
    </xf>
    <xf numFmtId="49" fontId="36" fillId="0" borderId="10" xfId="0" applyNumberFormat="1" applyFont="1" applyFill="1" applyBorder="1" applyAlignment="1">
      <alignment horizontal="left" vertical="center" wrapText="1"/>
    </xf>
    <xf numFmtId="49" fontId="42" fillId="0" borderId="10" xfId="0" applyNumberFormat="1" applyFont="1" applyFill="1" applyBorder="1" applyAlignment="1">
      <alignment horizontal="left" vertical="center" wrapText="1"/>
    </xf>
    <xf numFmtId="49" fontId="41" fillId="0" borderId="10" xfId="0" applyNumberFormat="1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vertical="center"/>
    </xf>
    <xf numFmtId="0" fontId="40" fillId="0" borderId="10" xfId="0" applyFont="1" applyFill="1" applyBorder="1" applyAlignment="1">
      <alignment vertical="center" wrapText="1"/>
    </xf>
    <xf numFmtId="0" fontId="28" fillId="0" borderId="10" xfId="0" applyNumberFormat="1" applyFont="1" applyFill="1" applyBorder="1" applyAlignment="1">
      <alignment horizontal="left" vertical="center" wrapText="1"/>
    </xf>
    <xf numFmtId="0" fontId="32" fillId="0" borderId="14" xfId="59" applyFont="1" applyFill="1" applyBorder="1" applyAlignment="1">
      <alignment horizontal="left" vertical="center" wrapText="1"/>
    </xf>
    <xf numFmtId="0" fontId="31" fillId="0" borderId="14" xfId="59" applyFont="1" applyFill="1" applyBorder="1" applyAlignment="1">
      <alignment horizontal="left" vertical="center" wrapText="1"/>
    </xf>
    <xf numFmtId="0" fontId="32" fillId="0" borderId="14" xfId="60" applyFont="1" applyFill="1" applyBorder="1" applyAlignment="1">
      <alignment horizontal="left" vertical="center" wrapText="1"/>
    </xf>
    <xf numFmtId="0" fontId="28" fillId="0" borderId="14" xfId="60" applyFont="1" applyFill="1" applyBorder="1" applyAlignment="1">
      <alignment horizontal="left" vertical="center" wrapText="1"/>
    </xf>
    <xf numFmtId="0" fontId="32" fillId="0" borderId="10" xfId="60" applyFont="1" applyFill="1" applyBorder="1" applyAlignment="1">
      <alignment horizontal="left" vertical="center" wrapText="1"/>
    </xf>
    <xf numFmtId="0" fontId="31" fillId="0" borderId="10" xfId="60" applyFont="1" applyFill="1" applyBorder="1" applyAlignment="1">
      <alignment horizontal="left" vertical="center" wrapText="1"/>
    </xf>
    <xf numFmtId="0" fontId="32" fillId="33" borderId="10" xfId="60" applyFont="1" applyFill="1" applyBorder="1" applyAlignment="1">
      <alignment horizontal="left" vertical="center" wrapText="1"/>
    </xf>
    <xf numFmtId="0" fontId="28" fillId="0" borderId="10" xfId="60" applyFont="1" applyBorder="1" applyAlignment="1">
      <alignment horizontal="left" vertical="center" wrapText="1"/>
    </xf>
    <xf numFmtId="0" fontId="28" fillId="33" borderId="10" xfId="60" applyFont="1" applyFill="1" applyBorder="1" applyAlignment="1">
      <alignment horizontal="left" vertical="center" wrapText="1"/>
    </xf>
    <xf numFmtId="0" fontId="31" fillId="0" borderId="10" xfId="60" applyFont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vertical="center" wrapText="1"/>
    </xf>
    <xf numFmtId="0" fontId="31" fillId="0" borderId="11" xfId="0" applyFont="1" applyFill="1" applyBorder="1" applyAlignment="1">
      <alignment vertical="center" wrapText="1"/>
    </xf>
    <xf numFmtId="0" fontId="31" fillId="0" borderId="14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49" fontId="43" fillId="0" borderId="12" xfId="0" applyNumberFormat="1" applyFont="1" applyFill="1" applyBorder="1" applyAlignment="1">
      <alignment horizontal="left" vertical="center"/>
    </xf>
    <xf numFmtId="0" fontId="29" fillId="0" borderId="10" xfId="0" applyFont="1" applyFill="1" applyBorder="1" applyAlignment="1">
      <alignment horizontal="left" vertical="center" wrapText="1"/>
    </xf>
    <xf numFmtId="168" fontId="36" fillId="0" borderId="10" xfId="0" applyNumberFormat="1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vertical="center"/>
    </xf>
    <xf numFmtId="0" fontId="33" fillId="0" borderId="14" xfId="60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vertical="center" wrapText="1"/>
    </xf>
    <xf numFmtId="0" fontId="40" fillId="0" borderId="10" xfId="0" applyFont="1" applyFill="1" applyBorder="1" applyAlignment="1">
      <alignment horizontal="left" vertical="center" wrapText="1"/>
    </xf>
    <xf numFmtId="49" fontId="31" fillId="0" borderId="10" xfId="0" applyNumberFormat="1" applyFont="1" applyFill="1" applyBorder="1" applyAlignment="1">
      <alignment vertical="center" wrapText="1"/>
    </xf>
    <xf numFmtId="0" fontId="40" fillId="0" borderId="10" xfId="0" applyNumberFormat="1" applyFont="1" applyFill="1" applyBorder="1" applyAlignment="1">
      <alignment vertical="center" wrapText="1"/>
    </xf>
    <xf numFmtId="49" fontId="36" fillId="0" borderId="0" xfId="0" applyNumberFormat="1" applyFont="1" applyFill="1" applyAlignment="1">
      <alignment horizontal="left" vertical="center" wrapText="1"/>
    </xf>
    <xf numFmtId="49" fontId="38" fillId="0" borderId="10" xfId="0" applyNumberFormat="1" applyFont="1" applyFill="1" applyBorder="1" applyAlignment="1">
      <alignment vertical="center" wrapText="1"/>
    </xf>
    <xf numFmtId="49" fontId="37" fillId="0" borderId="10" xfId="0" applyNumberFormat="1" applyFont="1" applyFill="1" applyBorder="1" applyAlignment="1">
      <alignment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28" fillId="0" borderId="0" xfId="60" applyFont="1" applyFill="1" applyBorder="1" applyAlignment="1">
      <alignment horizontal="center" vertical="center"/>
    </xf>
    <xf numFmtId="0" fontId="28" fillId="0" borderId="20" xfId="6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49" fontId="34" fillId="0" borderId="10" xfId="0" applyNumberFormat="1" applyFont="1" applyFill="1" applyBorder="1" applyAlignment="1">
      <alignment vertical="center"/>
    </xf>
    <xf numFmtId="0" fontId="34" fillId="0" borderId="10" xfId="0" applyFont="1" applyFill="1" applyBorder="1" applyAlignment="1">
      <alignment vertical="center"/>
    </xf>
    <xf numFmtId="0" fontId="34" fillId="0" borderId="16" xfId="0" applyFont="1" applyFill="1" applyBorder="1" applyAlignment="1">
      <alignment horizontal="center" vertical="center"/>
    </xf>
    <xf numFmtId="0" fontId="32" fillId="0" borderId="19" xfId="60" applyFont="1" applyFill="1" applyBorder="1" applyAlignment="1">
      <alignment horizontal="left" vertical="center" wrapText="1"/>
    </xf>
    <xf numFmtId="0" fontId="28" fillId="0" borderId="19" xfId="61" applyFont="1" applyFill="1" applyBorder="1" applyAlignment="1">
      <alignment horizontal="left" vertical="center" wrapText="1"/>
    </xf>
    <xf numFmtId="0" fontId="30" fillId="0" borderId="10" xfId="62" applyFont="1" applyFill="1" applyBorder="1" applyAlignment="1">
      <alignment horizontal="left" vertical="center" wrapText="1"/>
    </xf>
    <xf numFmtId="0" fontId="28" fillId="0" borderId="10" xfId="62" applyFont="1" applyFill="1" applyBorder="1" applyAlignment="1">
      <alignment horizontal="left" vertical="center" wrapText="1"/>
    </xf>
    <xf numFmtId="0" fontId="40" fillId="0" borderId="0" xfId="0" applyFont="1" applyFill="1" applyAlignment="1">
      <alignment horizontal="left" vertical="top" wrapText="1"/>
    </xf>
    <xf numFmtId="167" fontId="28" fillId="0" borderId="0" xfId="0" applyNumberFormat="1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center" vertical="center" wrapText="1"/>
    </xf>
    <xf numFmtId="165" fontId="28" fillId="0" borderId="10" xfId="53" applyNumberFormat="1" applyFont="1" applyFill="1" applyBorder="1" applyAlignment="1">
      <alignment horizontal="left" vertical="top" wrapText="1"/>
    </xf>
    <xf numFmtId="0" fontId="28" fillId="0" borderId="10" xfId="0" applyFont="1" applyBorder="1" applyAlignment="1"/>
    <xf numFmtId="0" fontId="28" fillId="0" borderId="11" xfId="0" applyFont="1" applyBorder="1" applyAlignment="1">
      <alignment horizontal="left" vertical="top" wrapText="1"/>
    </xf>
    <xf numFmtId="0" fontId="28" fillId="0" borderId="10" xfId="0" applyFont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0" fontId="32" fillId="0" borderId="11" xfId="0" applyFont="1" applyBorder="1" applyAlignment="1">
      <alignment horizontal="left" vertical="top" wrapText="1"/>
    </xf>
    <xf numFmtId="0" fontId="32" fillId="0" borderId="10" xfId="0" applyFont="1" applyBorder="1" applyAlignment="1">
      <alignment vertical="top" wrapText="1"/>
    </xf>
    <xf numFmtId="0" fontId="32" fillId="0" borderId="11" xfId="0" applyFont="1" applyBorder="1" applyAlignment="1">
      <alignment vertical="top" wrapText="1"/>
    </xf>
    <xf numFmtId="0" fontId="40" fillId="33" borderId="10" xfId="0" applyFont="1" applyFill="1" applyBorder="1" applyAlignment="1">
      <alignment vertical="top" wrapText="1"/>
    </xf>
    <xf numFmtId="0" fontId="44" fillId="0" borderId="10" xfId="0" applyFont="1" applyBorder="1" applyAlignment="1">
      <alignment horizontal="left" vertical="top" wrapText="1"/>
    </xf>
    <xf numFmtId="0" fontId="40" fillId="0" borderId="10" xfId="0" applyFont="1" applyFill="1" applyBorder="1" applyAlignment="1">
      <alignment horizontal="left" vertical="top" wrapText="1"/>
    </xf>
    <xf numFmtId="0" fontId="44" fillId="33" borderId="10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left" vertical="top" wrapText="1"/>
    </xf>
    <xf numFmtId="165" fontId="40" fillId="0" borderId="10" xfId="53" applyNumberFormat="1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vertical="center"/>
    </xf>
    <xf numFmtId="0" fontId="31" fillId="33" borderId="19" xfId="0" applyFont="1" applyFill="1" applyBorder="1" applyAlignment="1">
      <alignment vertical="center"/>
    </xf>
    <xf numFmtId="0" fontId="31" fillId="33" borderId="14" xfId="0" applyFont="1" applyFill="1" applyBorder="1" applyAlignment="1">
      <alignment vertical="center"/>
    </xf>
    <xf numFmtId="0" fontId="27" fillId="0" borderId="0" xfId="0" applyFont="1" applyFill="1" applyAlignment="1">
      <alignment horizontal="left" vertical="center" wrapText="1"/>
    </xf>
    <xf numFmtId="0" fontId="31" fillId="33" borderId="10" xfId="0" applyFont="1" applyFill="1" applyBorder="1" applyAlignment="1">
      <alignment vertical="center" wrapText="1"/>
    </xf>
    <xf numFmtId="0" fontId="30" fillId="33" borderId="0" xfId="0" applyFont="1" applyFill="1" applyAlignment="1"/>
    <xf numFmtId="0" fontId="0" fillId="0" borderId="0" xfId="0" applyAlignment="1"/>
    <xf numFmtId="0" fontId="30" fillId="33" borderId="0" xfId="0" applyFont="1" applyFill="1" applyAlignment="1">
      <alignment horizontal="right"/>
    </xf>
    <xf numFmtId="0" fontId="34" fillId="33" borderId="0" xfId="0" applyFont="1" applyFill="1" applyAlignment="1">
      <alignment horizontal="center" wrapText="1"/>
    </xf>
    <xf numFmtId="0" fontId="28" fillId="33" borderId="10" xfId="43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/>
    </xf>
    <xf numFmtId="4" fontId="31" fillId="33" borderId="14" xfId="43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vertical="center" wrapText="1"/>
    </xf>
    <xf numFmtId="0" fontId="0" fillId="0" borderId="10" xfId="0" applyBorder="1" applyAlignment="1"/>
    <xf numFmtId="0" fontId="0" fillId="0" borderId="10" xfId="0" applyFill="1" applyBorder="1" applyAlignment="1"/>
    <xf numFmtId="0" fontId="32" fillId="0" borderId="10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0" fillId="33" borderId="0" xfId="0" applyFont="1" applyFill="1" applyAlignment="1">
      <alignment horizontal="right" wrapText="1"/>
    </xf>
    <xf numFmtId="0" fontId="28" fillId="0" borderId="10" xfId="0" applyFont="1" applyFill="1" applyBorder="1" applyAlignment="1">
      <alignment horizontal="right" wrapText="1"/>
    </xf>
    <xf numFmtId="0" fontId="28" fillId="0" borderId="0" xfId="0" applyFont="1" applyAlignment="1"/>
    <xf numFmtId="0" fontId="31" fillId="0" borderId="0" xfId="0" applyFont="1" applyAlignment="1">
      <alignment wrapText="1"/>
    </xf>
    <xf numFmtId="0" fontId="31" fillId="33" borderId="0" xfId="0" applyFont="1" applyFill="1" applyAlignment="1"/>
    <xf numFmtId="0" fontId="28" fillId="33" borderId="0" xfId="0" applyFont="1" applyFill="1" applyAlignment="1"/>
    <xf numFmtId="0" fontId="31" fillId="33" borderId="11" xfId="0" applyFont="1" applyFill="1" applyBorder="1" applyAlignment="1"/>
    <xf numFmtId="0" fontId="31" fillId="33" borderId="19" xfId="0" applyFont="1" applyFill="1" applyBorder="1" applyAlignment="1"/>
    <xf numFmtId="0" fontId="31" fillId="33" borderId="14" xfId="0" applyFont="1" applyFill="1" applyBorder="1" applyAlignment="1"/>
    <xf numFmtId="0" fontId="28" fillId="0" borderId="0" xfId="0" applyFont="1" applyBorder="1" applyAlignment="1"/>
    <xf numFmtId="0" fontId="31" fillId="0" borderId="10" xfId="0" applyFont="1" applyFill="1" applyBorder="1" applyAlignment="1">
      <alignment vertical="top" wrapText="1"/>
    </xf>
    <xf numFmtId="0" fontId="28" fillId="0" borderId="10" xfId="0" applyFont="1" applyBorder="1" applyAlignment="1">
      <alignment horizontal="left" vertical="top" wrapText="1"/>
    </xf>
    <xf numFmtId="0" fontId="28" fillId="33" borderId="10" xfId="0" applyFont="1" applyFill="1" applyBorder="1" applyAlignment="1">
      <alignment horizontal="left" vertical="top"/>
    </xf>
    <xf numFmtId="164" fontId="32" fillId="0" borderId="0" xfId="42" applyNumberFormat="1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vertical="center" wrapText="1"/>
    </xf>
    <xf numFmtId="0" fontId="28" fillId="0" borderId="0" xfId="0" applyFont="1" applyAlignment="1">
      <alignment vertical="center"/>
    </xf>
    <xf numFmtId="0" fontId="32" fillId="0" borderId="10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33" fillId="34" borderId="10" xfId="0" applyFont="1" applyFill="1" applyBorder="1" applyAlignment="1">
      <alignment horizontal="left" vertical="center" wrapText="1"/>
    </xf>
    <xf numFmtId="169" fontId="28" fillId="0" borderId="10" xfId="42" applyNumberFormat="1" applyFont="1" applyBorder="1" applyAlignment="1">
      <alignment horizontal="right"/>
    </xf>
    <xf numFmtId="0" fontId="32" fillId="0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28" fillId="33" borderId="14" xfId="0" applyFont="1" applyFill="1" applyBorder="1" applyAlignment="1">
      <alignment horizontal="center" vertical="top" wrapText="1"/>
    </xf>
    <xf numFmtId="0" fontId="45" fillId="34" borderId="0" xfId="0" applyFont="1" applyFill="1" applyAlignment="1">
      <alignment wrapText="1"/>
    </xf>
    <xf numFmtId="0" fontId="28" fillId="33" borderId="14" xfId="0" applyFont="1" applyFill="1" applyBorder="1" applyAlignment="1">
      <alignment horizontal="center" vertical="center" wrapText="1"/>
    </xf>
    <xf numFmtId="0" fontId="31" fillId="34" borderId="0" xfId="0" applyFont="1" applyFill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2" fillId="0" borderId="10" xfId="0" applyNumberFormat="1" applyFont="1" applyFill="1" applyBorder="1" applyAlignment="1">
      <alignment horizontal="left" vertical="center" wrapText="1"/>
    </xf>
    <xf numFmtId="170" fontId="28" fillId="0" borderId="10" xfId="42" applyNumberFormat="1" applyFont="1" applyBorder="1" applyAlignment="1">
      <alignment horizontal="right" vertical="top"/>
    </xf>
    <xf numFmtId="170" fontId="28" fillId="0" borderId="10" xfId="42" applyNumberFormat="1" applyFont="1" applyFill="1" applyBorder="1" applyAlignment="1">
      <alignment horizontal="right" vertical="center"/>
    </xf>
    <xf numFmtId="170" fontId="31" fillId="0" borderId="10" xfId="42" applyNumberFormat="1" applyFont="1" applyFill="1" applyBorder="1" applyAlignment="1">
      <alignment horizontal="right" vertical="center"/>
    </xf>
    <xf numFmtId="170" fontId="31" fillId="33" borderId="14" xfId="0" applyNumberFormat="1" applyFont="1" applyFill="1" applyBorder="1" applyAlignment="1">
      <alignment horizontal="right" vertical="center" wrapText="1"/>
    </xf>
    <xf numFmtId="170" fontId="31" fillId="33" borderId="10" xfId="42" applyNumberFormat="1" applyFont="1" applyFill="1" applyBorder="1" applyAlignment="1">
      <alignment horizontal="right" vertical="center"/>
    </xf>
    <xf numFmtId="170" fontId="31" fillId="0" borderId="10" xfId="0" applyNumberFormat="1" applyFont="1" applyFill="1" applyBorder="1" applyAlignment="1"/>
    <xf numFmtId="39" fontId="31" fillId="0" borderId="10" xfId="43" applyNumberFormat="1" applyFont="1" applyFill="1" applyBorder="1" applyAlignment="1">
      <alignment horizontal="right" vertical="center" wrapText="1"/>
    </xf>
    <xf numFmtId="39" fontId="28" fillId="0" borderId="10" xfId="0" applyNumberFormat="1" applyFont="1" applyFill="1" applyBorder="1" applyAlignment="1">
      <alignment horizontal="right" vertical="center" wrapText="1"/>
    </xf>
    <xf numFmtId="39" fontId="31" fillId="0" borderId="10" xfId="53" applyNumberFormat="1" applyFont="1" applyFill="1" applyBorder="1" applyAlignment="1">
      <alignment horizontal="right" vertical="center" wrapText="1"/>
    </xf>
    <xf numFmtId="39" fontId="28" fillId="0" borderId="10" xfId="53" applyNumberFormat="1" applyFont="1" applyFill="1" applyBorder="1" applyAlignment="1">
      <alignment horizontal="right" vertical="center" wrapText="1"/>
    </xf>
    <xf numFmtId="39" fontId="32" fillId="0" borderId="10" xfId="53" applyNumberFormat="1" applyFont="1" applyFill="1" applyBorder="1" applyAlignment="1">
      <alignment horizontal="right" vertical="center" wrapText="1"/>
    </xf>
    <xf numFmtId="39" fontId="31" fillId="0" borderId="10" xfId="58" applyNumberFormat="1" applyFont="1" applyFill="1" applyBorder="1" applyAlignment="1">
      <alignment horizontal="right" vertical="center" wrapText="1"/>
    </xf>
    <xf numFmtId="39" fontId="28" fillId="0" borderId="10" xfId="0" applyNumberFormat="1" applyFont="1" applyFill="1" applyBorder="1" applyAlignment="1">
      <alignment horizontal="left" vertical="center" wrapText="1"/>
    </xf>
    <xf numFmtId="39" fontId="28" fillId="0" borderId="10" xfId="0" applyNumberFormat="1" applyFont="1" applyFill="1" applyBorder="1" applyAlignment="1">
      <alignment vertical="center"/>
    </xf>
    <xf numFmtId="39" fontId="28" fillId="0" borderId="10" xfId="61" applyNumberFormat="1" applyFont="1" applyFill="1" applyBorder="1" applyAlignment="1">
      <alignment horizontal="left" vertical="center" wrapText="1"/>
    </xf>
    <xf numFmtId="39" fontId="34" fillId="0" borderId="10" xfId="0" applyNumberFormat="1" applyFont="1" applyFill="1" applyBorder="1" applyAlignment="1">
      <alignment vertical="center"/>
    </xf>
    <xf numFmtId="39" fontId="30" fillId="0" borderId="10" xfId="0" applyNumberFormat="1" applyFont="1" applyFill="1" applyBorder="1" applyAlignment="1">
      <alignment vertical="center"/>
    </xf>
    <xf numFmtId="39" fontId="35" fillId="0" borderId="10" xfId="0" applyNumberFormat="1" applyFont="1" applyFill="1" applyBorder="1" applyAlignment="1">
      <alignment vertical="center"/>
    </xf>
    <xf numFmtId="2" fontId="31" fillId="0" borderId="10" xfId="0" applyNumberFormat="1" applyFont="1" applyFill="1" applyBorder="1" applyAlignment="1">
      <alignment horizontal="center" vertical="center" wrapText="1"/>
    </xf>
    <xf numFmtId="2" fontId="31" fillId="0" borderId="10" xfId="0" applyNumberFormat="1" applyFont="1" applyFill="1" applyBorder="1" applyAlignment="1">
      <alignment horizontal="left" vertical="center" wrapText="1"/>
    </xf>
    <xf numFmtId="2" fontId="28" fillId="0" borderId="10" xfId="0" applyNumberFormat="1" applyFont="1" applyFill="1" applyBorder="1" applyAlignment="1">
      <alignment vertical="center"/>
    </xf>
    <xf numFmtId="39" fontId="31" fillId="0" borderId="10" xfId="48" applyNumberFormat="1" applyFont="1" applyFill="1" applyBorder="1" applyAlignment="1">
      <alignment vertical="center"/>
    </xf>
    <xf numFmtId="39" fontId="28" fillId="0" borderId="10" xfId="48" applyNumberFormat="1" applyFont="1" applyFill="1" applyBorder="1" applyAlignment="1">
      <alignment horizontal="left" vertical="center" wrapText="1"/>
    </xf>
    <xf numFmtId="39" fontId="28" fillId="0" borderId="10" xfId="42" applyNumberFormat="1" applyFont="1" applyFill="1" applyBorder="1" applyAlignment="1">
      <alignment horizontal="right" vertical="center"/>
    </xf>
    <xf numFmtId="39" fontId="31" fillId="0" borderId="10" xfId="0" applyNumberFormat="1" applyFont="1" applyFill="1" applyBorder="1" applyAlignment="1">
      <alignment horizontal="center" vertical="center" wrapText="1"/>
    </xf>
    <xf numFmtId="2" fontId="30" fillId="0" borderId="10" xfId="0" applyNumberFormat="1" applyFont="1" applyFill="1" applyBorder="1" applyAlignment="1">
      <alignment vertical="center"/>
    </xf>
    <xf numFmtId="2" fontId="32" fillId="0" borderId="10" xfId="60" applyNumberFormat="1" applyFont="1" applyFill="1" applyBorder="1" applyAlignment="1">
      <alignment horizontal="left" vertical="center" wrapText="1"/>
    </xf>
    <xf numFmtId="2" fontId="28" fillId="0" borderId="10" xfId="60" applyNumberFormat="1" applyFont="1" applyFill="1" applyBorder="1" applyAlignment="1">
      <alignment horizontal="left" vertical="center" wrapText="1"/>
    </xf>
    <xf numFmtId="2" fontId="32" fillId="33" borderId="10" xfId="60" applyNumberFormat="1" applyFont="1" applyFill="1" applyBorder="1" applyAlignment="1">
      <alignment horizontal="left" vertical="center" wrapText="1"/>
    </xf>
    <xf numFmtId="2" fontId="30" fillId="0" borderId="10" xfId="0" applyNumberFormat="1" applyFont="1" applyBorder="1" applyAlignment="1">
      <alignment vertical="center"/>
    </xf>
    <xf numFmtId="2" fontId="28" fillId="0" borderId="10" xfId="60" applyNumberFormat="1" applyFont="1" applyBorder="1" applyAlignment="1">
      <alignment horizontal="left" vertical="center" wrapText="1"/>
    </xf>
    <xf numFmtId="2" fontId="28" fillId="33" borderId="10" xfId="60" applyNumberFormat="1" applyFont="1" applyFill="1" applyBorder="1" applyAlignment="1">
      <alignment horizontal="left" vertical="center" wrapText="1"/>
    </xf>
    <xf numFmtId="2" fontId="27" fillId="0" borderId="10" xfId="0" applyNumberFormat="1" applyFont="1" applyFill="1" applyBorder="1" applyAlignment="1">
      <alignment horizontal="left" vertical="center" wrapText="1"/>
    </xf>
    <xf numFmtId="39" fontId="31" fillId="0" borderId="10" xfId="48" applyNumberFormat="1" applyFont="1" applyFill="1" applyBorder="1" applyAlignment="1">
      <alignment horizontal="right" vertical="center"/>
    </xf>
    <xf numFmtId="0" fontId="28" fillId="0" borderId="10" xfId="0" applyFont="1" applyFill="1" applyBorder="1" applyAlignment="1">
      <alignment horizontal="left" vertical="top" wrapText="1"/>
    </xf>
    <xf numFmtId="0" fontId="28" fillId="33" borderId="14" xfId="0" applyFont="1" applyFill="1" applyBorder="1" applyAlignment="1">
      <alignment horizontal="center" vertical="top" wrapText="1"/>
    </xf>
    <xf numFmtId="0" fontId="31" fillId="34" borderId="0" xfId="0" applyFont="1" applyFill="1" applyAlignment="1">
      <alignment horizontal="center" vertical="center" wrapText="1"/>
    </xf>
    <xf numFmtId="2" fontId="37" fillId="0" borderId="10" xfId="0" applyNumberFormat="1" applyFont="1" applyFill="1" applyBorder="1" applyAlignment="1">
      <alignment horizontal="center" vertical="center" wrapText="1"/>
    </xf>
    <xf numFmtId="2" fontId="37" fillId="0" borderId="10" xfId="0" applyNumberFormat="1" applyFont="1" applyFill="1" applyBorder="1" applyAlignment="1">
      <alignment horizontal="left" vertical="center" wrapText="1"/>
    </xf>
    <xf numFmtId="2" fontId="40" fillId="0" borderId="10" xfId="0" applyNumberFormat="1" applyFont="1" applyFill="1" applyBorder="1" applyAlignment="1">
      <alignment vertical="center"/>
    </xf>
    <xf numFmtId="0" fontId="37" fillId="0" borderId="10" xfId="0" applyFont="1" applyFill="1" applyBorder="1" applyAlignment="1">
      <alignment vertical="center"/>
    </xf>
    <xf numFmtId="39" fontId="40" fillId="0" borderId="10" xfId="48" applyNumberFormat="1" applyFont="1" applyFill="1" applyBorder="1" applyAlignment="1">
      <alignment horizontal="left" vertical="center" wrapText="1"/>
    </xf>
    <xf numFmtId="0" fontId="32" fillId="34" borderId="10" xfId="0" applyFont="1" applyFill="1" applyBorder="1" applyAlignment="1">
      <alignment horizontal="left" vertical="center" wrapText="1"/>
    </xf>
    <xf numFmtId="39" fontId="37" fillId="0" borderId="10" xfId="53" applyNumberFormat="1" applyFont="1" applyFill="1" applyBorder="1" applyAlignment="1">
      <alignment horizontal="right" vertical="center" wrapText="1"/>
    </xf>
    <xf numFmtId="39" fontId="40" fillId="0" borderId="10" xfId="53" applyNumberFormat="1" applyFont="1" applyFill="1" applyBorder="1" applyAlignment="1">
      <alignment horizontal="right" vertical="center" wrapText="1"/>
    </xf>
    <xf numFmtId="167" fontId="40" fillId="0" borderId="0" xfId="0" applyNumberFormat="1" applyFont="1" applyFill="1" applyBorder="1" applyAlignment="1">
      <alignment horizontal="left" vertical="top" wrapText="1"/>
    </xf>
    <xf numFmtId="0" fontId="40" fillId="0" borderId="0" xfId="0" applyFont="1" applyFill="1">
      <alignment horizontal="left" vertical="top" wrapText="1"/>
    </xf>
    <xf numFmtId="0" fontId="40" fillId="33" borderId="10" xfId="0" applyFont="1" applyFill="1" applyBorder="1" applyAlignment="1">
      <alignment horizontal="left" vertical="top"/>
    </xf>
    <xf numFmtId="0" fontId="28" fillId="0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49" fontId="46" fillId="0" borderId="12" xfId="0" applyNumberFormat="1" applyFont="1" applyFill="1" applyBorder="1" applyAlignment="1">
      <alignment horizontal="left" vertical="center"/>
    </xf>
    <xf numFmtId="169" fontId="28" fillId="0" borderId="10" xfId="42" applyNumberFormat="1" applyFont="1" applyFill="1" applyBorder="1" applyAlignment="1">
      <alignment horizontal="right" vertical="top"/>
    </xf>
    <xf numFmtId="2" fontId="28" fillId="0" borderId="10" xfId="0" applyNumberFormat="1" applyFont="1" applyFill="1" applyBorder="1" applyAlignment="1">
      <alignment horizontal="right" vertical="top" wrapText="1"/>
    </xf>
    <xf numFmtId="0" fontId="29" fillId="0" borderId="10" xfId="0" applyFont="1" applyBorder="1" applyAlignment="1">
      <alignment horizontal="left" vertical="top" wrapText="1"/>
    </xf>
    <xf numFmtId="0" fontId="28" fillId="33" borderId="10" xfId="0" applyNumberFormat="1" applyFont="1" applyFill="1" applyBorder="1" applyAlignment="1">
      <alignment horizontal="left" vertical="top" wrapText="1"/>
    </xf>
    <xf numFmtId="0" fontId="31" fillId="33" borderId="10" xfId="0" applyNumberFormat="1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32" fillId="0" borderId="11" xfId="0" applyFont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165" fontId="27" fillId="0" borderId="0" xfId="53" applyNumberFormat="1" applyFont="1" applyFill="1" applyAlignment="1">
      <alignment vertical="top"/>
    </xf>
    <xf numFmtId="165" fontId="27" fillId="0" borderId="0" xfId="53" applyNumberFormat="1" applyFont="1" applyFill="1" applyAlignment="1"/>
    <xf numFmtId="169" fontId="28" fillId="0" borderId="0" xfId="0" applyNumberFormat="1" applyFont="1" applyAlignment="1"/>
    <xf numFmtId="0" fontId="32" fillId="0" borderId="10" xfId="0" applyFont="1" applyFill="1" applyBorder="1" applyAlignment="1">
      <alignment horizontal="left" vertical="top" wrapText="1"/>
    </xf>
    <xf numFmtId="0" fontId="28" fillId="33" borderId="14" xfId="0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horizontal="left" vertical="top"/>
    </xf>
    <xf numFmtId="0" fontId="32" fillId="0" borderId="10" xfId="0" applyFont="1" applyFill="1" applyBorder="1" applyAlignment="1">
      <alignment horizontal="left" vertical="center" wrapText="1"/>
    </xf>
    <xf numFmtId="0" fontId="31" fillId="34" borderId="0" xfId="0" applyFont="1" applyFill="1" applyAlignment="1">
      <alignment horizontal="center" vertical="center" wrapText="1"/>
    </xf>
    <xf numFmtId="39" fontId="28" fillId="0" borderId="10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28" fillId="0" borderId="11" xfId="60" applyFont="1" applyFill="1" applyBorder="1" applyAlignment="1">
      <alignment horizontal="center" vertical="center"/>
    </xf>
    <xf numFmtId="0" fontId="28" fillId="0" borderId="19" xfId="60" applyFont="1" applyFill="1" applyBorder="1" applyAlignment="1">
      <alignment horizontal="center" vertical="center"/>
    </xf>
    <xf numFmtId="0" fontId="28" fillId="0" borderId="14" xfId="6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31" fillId="0" borderId="11" xfId="57" applyFont="1" applyFill="1" applyBorder="1" applyAlignment="1">
      <alignment horizontal="center" vertical="center" wrapText="1"/>
    </xf>
    <xf numFmtId="0" fontId="31" fillId="0" borderId="19" xfId="57" applyFont="1" applyFill="1" applyBorder="1" applyAlignment="1">
      <alignment horizontal="center" vertical="center" wrapText="1"/>
    </xf>
    <xf numFmtId="0" fontId="31" fillId="0" borderId="14" xfId="57" applyFont="1" applyFill="1" applyBorder="1" applyAlignment="1">
      <alignment horizontal="center" vertical="center" wrapText="1"/>
    </xf>
    <xf numFmtId="0" fontId="28" fillId="0" borderId="18" xfId="60" applyFont="1" applyFill="1" applyBorder="1" applyAlignment="1">
      <alignment horizontal="center" vertical="center"/>
    </xf>
    <xf numFmtId="0" fontId="28" fillId="0" borderId="0" xfId="60" applyFont="1" applyFill="1" applyBorder="1" applyAlignment="1">
      <alignment horizontal="center" vertical="center"/>
    </xf>
    <xf numFmtId="0" fontId="28" fillId="0" borderId="20" xfId="6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wrapText="1"/>
    </xf>
    <xf numFmtId="0" fontId="27" fillId="0" borderId="14" xfId="0" applyFont="1" applyFill="1" applyBorder="1" applyAlignment="1">
      <alignment horizont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right" vertical="top" wrapText="1"/>
    </xf>
    <xf numFmtId="0" fontId="28" fillId="0" borderId="0" xfId="0" applyFont="1" applyFill="1" applyBorder="1" applyAlignment="1">
      <alignment horizontal="center"/>
    </xf>
    <xf numFmtId="0" fontId="34" fillId="0" borderId="19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28" fillId="0" borderId="15" xfId="43" applyFont="1" applyFill="1" applyBorder="1" applyAlignment="1">
      <alignment horizontal="center" vertical="center" wrapText="1"/>
    </xf>
    <xf numFmtId="0" fontId="28" fillId="0" borderId="17" xfId="43" applyFont="1" applyFill="1" applyBorder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28" fillId="0" borderId="12" xfId="43" applyFont="1" applyFill="1" applyBorder="1" applyAlignment="1">
      <alignment horizontal="center" vertical="center" wrapText="1"/>
    </xf>
    <xf numFmtId="0" fontId="28" fillId="0" borderId="13" xfId="43" applyFont="1" applyFill="1" applyBorder="1" applyAlignment="1">
      <alignment horizontal="center" vertical="center" wrapText="1"/>
    </xf>
    <xf numFmtId="0" fontId="28" fillId="0" borderId="19" xfId="43" applyFont="1" applyFill="1" applyBorder="1" applyAlignment="1">
      <alignment horizontal="center" vertical="center" wrapText="1"/>
    </xf>
    <xf numFmtId="0" fontId="28" fillId="0" borderId="14" xfId="43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horizontal="center" vertical="top" wrapText="1"/>
    </xf>
    <xf numFmtId="0" fontId="31" fillId="33" borderId="19" xfId="0" applyFont="1" applyFill="1" applyBorder="1" applyAlignment="1">
      <alignment horizontal="center" vertical="top" wrapText="1"/>
    </xf>
    <xf numFmtId="0" fontId="31" fillId="33" borderId="14" xfId="0" applyFont="1" applyFill="1" applyBorder="1" applyAlignment="1">
      <alignment horizontal="center" vertical="top" wrapText="1"/>
    </xf>
    <xf numFmtId="0" fontId="31" fillId="33" borderId="11" xfId="0" applyFont="1" applyFill="1" applyBorder="1" applyAlignment="1">
      <alignment horizontal="center" vertical="center" wrapText="1"/>
    </xf>
    <xf numFmtId="0" fontId="31" fillId="33" borderId="19" xfId="0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31" fillId="0" borderId="14" xfId="0" applyFont="1" applyFill="1" applyBorder="1" applyAlignment="1">
      <alignment horizontal="left" vertical="center" wrapText="1"/>
    </xf>
    <xf numFmtId="0" fontId="30" fillId="33" borderId="0" xfId="0" applyFont="1" applyFill="1" applyAlignment="1">
      <alignment horizontal="right"/>
    </xf>
    <xf numFmtId="0" fontId="34" fillId="33" borderId="0" xfId="0" applyFont="1" applyFill="1" applyAlignment="1">
      <alignment horizontal="center" wrapText="1"/>
    </xf>
    <xf numFmtId="0" fontId="28" fillId="33" borderId="10" xfId="43" applyFont="1" applyFill="1" applyBorder="1" applyAlignment="1">
      <alignment horizontal="center" vertical="center" wrapText="1"/>
    </xf>
    <xf numFmtId="0" fontId="28" fillId="33" borderId="15" xfId="43" applyFont="1" applyFill="1" applyBorder="1" applyAlignment="1">
      <alignment horizontal="center" vertical="center" wrapText="1"/>
    </xf>
    <xf numFmtId="0" fontId="28" fillId="33" borderId="17" xfId="43" applyFont="1" applyFill="1" applyBorder="1" applyAlignment="1">
      <alignment horizontal="center" vertical="center" wrapText="1"/>
    </xf>
    <xf numFmtId="0" fontId="28" fillId="33" borderId="16" xfId="43" applyFont="1" applyFill="1" applyBorder="1" applyAlignment="1">
      <alignment horizontal="center" vertical="center" wrapText="1"/>
    </xf>
    <xf numFmtId="0" fontId="28" fillId="33" borderId="22" xfId="43" applyFont="1" applyFill="1" applyBorder="1" applyAlignment="1">
      <alignment horizontal="center" vertical="center" wrapText="1"/>
    </xf>
    <xf numFmtId="0" fontId="28" fillId="33" borderId="21" xfId="43" applyFont="1" applyFill="1" applyBorder="1" applyAlignment="1">
      <alignment horizontal="center" vertical="center" wrapText="1"/>
    </xf>
    <xf numFmtId="0" fontId="28" fillId="33" borderId="23" xfId="43" applyFont="1" applyFill="1" applyBorder="1" applyAlignment="1">
      <alignment horizontal="center" vertical="center" wrapText="1"/>
    </xf>
    <xf numFmtId="0" fontId="28" fillId="33" borderId="12" xfId="43" applyFont="1" applyFill="1" applyBorder="1" applyAlignment="1">
      <alignment horizontal="center" vertical="center" wrapText="1"/>
    </xf>
    <xf numFmtId="0" fontId="28" fillId="33" borderId="13" xfId="43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left" vertical="top" wrapText="1"/>
    </xf>
    <xf numFmtId="0" fontId="40" fillId="33" borderId="10" xfId="0" applyFont="1" applyFill="1" applyBorder="1" applyAlignment="1">
      <alignment horizontal="center" vertical="top"/>
    </xf>
    <xf numFmtId="165" fontId="28" fillId="0" borderId="19" xfId="53" applyNumberFormat="1" applyFont="1" applyFill="1" applyBorder="1" applyAlignment="1">
      <alignment horizontal="center" vertical="top" wrapText="1"/>
    </xf>
    <xf numFmtId="165" fontId="28" fillId="0" borderId="14" xfId="53" applyNumberFormat="1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top" wrapText="1"/>
    </xf>
    <xf numFmtId="0" fontId="28" fillId="0" borderId="14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center"/>
    </xf>
    <xf numFmtId="0" fontId="28" fillId="0" borderId="19" xfId="0" applyFont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31" fillId="33" borderId="11" xfId="0" applyFont="1" applyFill="1" applyBorder="1" applyAlignment="1">
      <alignment horizontal="left"/>
    </xf>
    <xf numFmtId="0" fontId="31" fillId="33" borderId="19" xfId="0" applyFont="1" applyFill="1" applyBorder="1" applyAlignment="1">
      <alignment horizontal="left"/>
    </xf>
    <xf numFmtId="0" fontId="31" fillId="33" borderId="14" xfId="0" applyFont="1" applyFill="1" applyBorder="1" applyAlignment="1">
      <alignment horizontal="left"/>
    </xf>
    <xf numFmtId="0" fontId="37" fillId="0" borderId="11" xfId="0" applyFont="1" applyFill="1" applyBorder="1" applyAlignment="1">
      <alignment horizontal="center" vertical="top" wrapText="1"/>
    </xf>
    <xf numFmtId="0" fontId="37" fillId="0" borderId="19" xfId="0" applyFont="1" applyFill="1" applyBorder="1" applyAlignment="1">
      <alignment horizontal="center" vertical="top" wrapText="1"/>
    </xf>
    <xf numFmtId="0" fontId="37" fillId="0" borderId="14" xfId="0" applyFont="1" applyFill="1" applyBorder="1" applyAlignment="1">
      <alignment horizontal="center" vertical="top" wrapText="1"/>
    </xf>
    <xf numFmtId="0" fontId="28" fillId="0" borderId="19" xfId="0" applyFont="1" applyBorder="1" applyAlignment="1">
      <alignment horizontal="center" vertical="top" wrapText="1"/>
    </xf>
    <xf numFmtId="0" fontId="28" fillId="0" borderId="14" xfId="0" applyFont="1" applyBorder="1" applyAlignment="1">
      <alignment horizontal="center" vertical="top" wrapText="1"/>
    </xf>
    <xf numFmtId="0" fontId="31" fillId="0" borderId="11" xfId="0" applyFont="1" applyFill="1" applyBorder="1" applyAlignment="1">
      <alignment horizontal="left" vertical="top" wrapText="1"/>
    </xf>
    <xf numFmtId="0" fontId="31" fillId="0" borderId="19" xfId="0" applyFont="1" applyFill="1" applyBorder="1" applyAlignment="1">
      <alignment horizontal="left" vertical="top" wrapText="1"/>
    </xf>
    <xf numFmtId="0" fontId="31" fillId="0" borderId="14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center" vertical="top" wrapText="1"/>
    </xf>
    <xf numFmtId="0" fontId="28" fillId="33" borderId="19" xfId="0" applyFont="1" applyFill="1" applyBorder="1" applyAlignment="1">
      <alignment horizontal="center" vertical="top" wrapText="1"/>
    </xf>
    <xf numFmtId="0" fontId="28" fillId="33" borderId="14" xfId="0" applyFont="1" applyFill="1" applyBorder="1" applyAlignment="1">
      <alignment horizontal="center" vertical="top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19" xfId="0" applyFont="1" applyFill="1" applyBorder="1" applyAlignment="1">
      <alignment horizontal="center" vertical="top" wrapText="1"/>
    </xf>
    <xf numFmtId="0" fontId="31" fillId="0" borderId="14" xfId="0" applyFont="1" applyFill="1" applyBorder="1" applyAlignment="1">
      <alignment horizontal="center" vertical="top" wrapText="1"/>
    </xf>
    <xf numFmtId="0" fontId="40" fillId="0" borderId="11" xfId="0" applyFont="1" applyBorder="1" applyAlignment="1">
      <alignment horizontal="center" vertical="top" wrapText="1"/>
    </xf>
    <xf numFmtId="0" fontId="40" fillId="0" borderId="19" xfId="0" applyFont="1" applyBorder="1" applyAlignment="1">
      <alignment horizontal="center" vertical="top" wrapText="1"/>
    </xf>
    <xf numFmtId="0" fontId="40" fillId="0" borderId="14" xfId="0" applyFont="1" applyBorder="1" applyAlignment="1">
      <alignment horizontal="center" vertical="top" wrapText="1"/>
    </xf>
    <xf numFmtId="165" fontId="27" fillId="0" borderId="19" xfId="53" applyNumberFormat="1" applyFont="1" applyFill="1" applyBorder="1" applyAlignment="1">
      <alignment horizontal="center" vertical="top" wrapText="1"/>
    </xf>
    <xf numFmtId="165" fontId="27" fillId="0" borderId="14" xfId="53" applyNumberFormat="1" applyFont="1" applyFill="1" applyBorder="1" applyAlignment="1">
      <alignment horizontal="center" vertical="top" wrapText="1"/>
    </xf>
    <xf numFmtId="0" fontId="40" fillId="0" borderId="10" xfId="0" applyFont="1" applyBorder="1" applyAlignment="1">
      <alignment horizontal="center"/>
    </xf>
    <xf numFmtId="0" fontId="28" fillId="0" borderId="10" xfId="0" applyFont="1" applyFill="1" applyBorder="1" applyAlignment="1">
      <alignment horizontal="left" vertical="top" wrapText="1"/>
    </xf>
    <xf numFmtId="0" fontId="28" fillId="33" borderId="10" xfId="0" applyFont="1" applyFill="1" applyBorder="1" applyAlignment="1">
      <alignment horizontal="left" vertical="top" wrapText="1"/>
    </xf>
    <xf numFmtId="0" fontId="28" fillId="0" borderId="11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31" fillId="33" borderId="10" xfId="0" applyFont="1" applyFill="1" applyBorder="1" applyAlignment="1">
      <alignment horizontal="left" vertical="top" wrapText="1"/>
    </xf>
    <xf numFmtId="0" fontId="32" fillId="0" borderId="10" xfId="0" applyFont="1" applyFill="1" applyBorder="1" applyAlignment="1">
      <alignment horizontal="left" vertical="top" wrapText="1"/>
    </xf>
    <xf numFmtId="165" fontId="27" fillId="0" borderId="0" xfId="53" applyNumberFormat="1" applyFont="1" applyFill="1" applyAlignment="1">
      <alignment horizontal="center" vertical="top"/>
    </xf>
    <xf numFmtId="165" fontId="27" fillId="0" borderId="0" xfId="53" applyNumberFormat="1" applyFont="1" applyFill="1" applyAlignment="1">
      <alignment horizontal="center"/>
    </xf>
    <xf numFmtId="165" fontId="28" fillId="0" borderId="10" xfId="53" applyNumberFormat="1" applyFont="1" applyFill="1" applyBorder="1" applyAlignment="1">
      <alignment horizontal="center" vertical="top" wrapText="1"/>
    </xf>
    <xf numFmtId="0" fontId="28" fillId="33" borderId="10" xfId="0" applyFont="1" applyFill="1" applyBorder="1" applyAlignment="1">
      <alignment horizontal="left" vertical="top"/>
    </xf>
    <xf numFmtId="0" fontId="29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left" vertical="center" wrapText="1"/>
    </xf>
    <xf numFmtId="0" fontId="31" fillId="33" borderId="11" xfId="0" applyFont="1" applyFill="1" applyBorder="1" applyAlignment="1">
      <alignment horizontal="left" vertical="center" wrapText="1"/>
    </xf>
    <xf numFmtId="0" fontId="31" fillId="33" borderId="19" xfId="0" applyFont="1" applyFill="1" applyBorder="1" applyAlignment="1">
      <alignment horizontal="left" vertical="center" wrapText="1"/>
    </xf>
    <xf numFmtId="0" fontId="31" fillId="33" borderId="14" xfId="0" applyFont="1" applyFill="1" applyBorder="1" applyAlignment="1">
      <alignment horizontal="left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165" fontId="27" fillId="0" borderId="10" xfId="53" applyNumberFormat="1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/>
    </xf>
    <xf numFmtId="0" fontId="31" fillId="34" borderId="0" xfId="0" applyFont="1" applyFill="1" applyAlignment="1">
      <alignment horizontal="center" vertical="center" wrapText="1"/>
    </xf>
    <xf numFmtId="0" fontId="31" fillId="33" borderId="11" xfId="0" applyFont="1" applyFill="1" applyBorder="1" applyAlignment="1">
      <alignment horizontal="left" vertical="top" wrapText="1"/>
    </xf>
    <xf numFmtId="0" fontId="31" fillId="33" borderId="19" xfId="0" applyFont="1" applyFill="1" applyBorder="1" applyAlignment="1">
      <alignment horizontal="left" vertical="top" wrapText="1"/>
    </xf>
    <xf numFmtId="0" fontId="31" fillId="33" borderId="1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32" fillId="0" borderId="11" xfId="0" applyFont="1" applyBorder="1" applyAlignment="1">
      <alignment horizontal="left" vertical="top" wrapText="1"/>
    </xf>
    <xf numFmtId="0" fontId="32" fillId="0" borderId="19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/>
    </xf>
    <xf numFmtId="165" fontId="27" fillId="0" borderId="0" xfId="53" applyNumberFormat="1" applyFont="1" applyFill="1" applyAlignment="1">
      <alignment horizontal="right" vertical="top" wrapText="1"/>
    </xf>
    <xf numFmtId="165" fontId="27" fillId="0" borderId="0" xfId="53" applyNumberFormat="1" applyFont="1" applyFill="1" applyAlignment="1">
      <alignment horizontal="right"/>
    </xf>
    <xf numFmtId="0" fontId="28" fillId="33" borderId="11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</cellXfs>
  <cellStyles count="7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2" xfId="48"/>
    <cellStyle name="Normal 2 2 2" xfId="66"/>
    <cellStyle name="Normal 2 4" xfId="46"/>
    <cellStyle name="Normal 3" xfId="55"/>
    <cellStyle name="Normal 4" xfId="56"/>
    <cellStyle name="Normal 4 2" xfId="49"/>
    <cellStyle name="Normal 5" xfId="54"/>
    <cellStyle name="Normal 6" xfId="64"/>
    <cellStyle name="Normal 8" xfId="43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opLeftCell="A43" zoomScale="85" zoomScaleNormal="85" zoomScaleSheetLayoutView="115" workbookViewId="0">
      <selection activeCell="E11" sqref="E11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78.85546875" style="2" customWidth="1"/>
    <col min="4" max="5" width="22.85546875" style="2" customWidth="1"/>
    <col min="6" max="6" width="23" style="1" customWidth="1"/>
    <col min="7" max="7" width="23.42578125" style="1" customWidth="1"/>
    <col min="8" max="9" width="9.5703125" style="1" bestFit="1" customWidth="1"/>
    <col min="10" max="16384" width="9.140625" style="1"/>
  </cols>
  <sheetData>
    <row r="1" spans="1:9" ht="18" customHeight="1">
      <c r="D1" s="220" t="s">
        <v>9</v>
      </c>
      <c r="E1" s="220"/>
      <c r="G1" s="220"/>
      <c r="H1" s="220"/>
      <c r="I1" s="10"/>
    </row>
    <row r="2" spans="1:9">
      <c r="D2" s="221" t="s">
        <v>73</v>
      </c>
      <c r="E2" s="221"/>
      <c r="F2" s="3"/>
      <c r="G2" s="221"/>
      <c r="H2" s="221"/>
      <c r="I2" s="221"/>
    </row>
    <row r="3" spans="1:9">
      <c r="D3" s="10" t="s">
        <v>20</v>
      </c>
      <c r="E3" s="11"/>
      <c r="F3" s="10"/>
      <c r="G3" s="10"/>
      <c r="H3" s="11"/>
      <c r="I3" s="10"/>
    </row>
    <row r="4" spans="1:9" ht="93" customHeight="1">
      <c r="A4" s="225" t="s">
        <v>74</v>
      </c>
      <c r="B4" s="225"/>
      <c r="C4" s="225"/>
      <c r="D4" s="225"/>
      <c r="E4" s="225"/>
    </row>
    <row r="5" spans="1:9" ht="20.45" customHeight="1">
      <c r="A5" s="4"/>
      <c r="B5" s="4"/>
      <c r="C5" s="4"/>
      <c r="D5" s="241"/>
      <c r="E5" s="241"/>
    </row>
    <row r="6" spans="1:9" s="3" customFormat="1" ht="71.25" customHeight="1">
      <c r="A6" s="226" t="s">
        <v>10</v>
      </c>
      <c r="B6" s="227"/>
      <c r="C6" s="228" t="s">
        <v>11</v>
      </c>
      <c r="D6" s="236" t="s">
        <v>144</v>
      </c>
      <c r="E6" s="237"/>
      <c r="F6" s="5"/>
    </row>
    <row r="7" spans="1:9" s="3" customFormat="1" ht="36" customHeight="1">
      <c r="A7" s="37" t="s">
        <v>12</v>
      </c>
      <c r="B7" s="37" t="s">
        <v>13</v>
      </c>
      <c r="C7" s="229"/>
      <c r="D7" s="6" t="s">
        <v>51</v>
      </c>
      <c r="E7" s="6" t="s">
        <v>16</v>
      </c>
      <c r="F7" s="5"/>
    </row>
    <row r="8" spans="1:9">
      <c r="A8" s="15"/>
      <c r="B8" s="15"/>
      <c r="C8" s="39" t="s">
        <v>1</v>
      </c>
      <c r="D8" s="168">
        <f>+D9+D42</f>
        <v>0</v>
      </c>
      <c r="E8" s="168">
        <f>+E9+E42</f>
        <v>0</v>
      </c>
    </row>
    <row r="9" spans="1:9" ht="18" customHeight="1">
      <c r="A9" s="238" t="s">
        <v>65</v>
      </c>
      <c r="B9" s="239"/>
      <c r="C9" s="240"/>
      <c r="D9" s="168">
        <f>D11+D30</f>
        <v>0</v>
      </c>
      <c r="E9" s="168">
        <f>E11+E30</f>
        <v>0</v>
      </c>
    </row>
    <row r="10" spans="1:9">
      <c r="A10" s="39">
        <v>1148</v>
      </c>
      <c r="B10" s="41"/>
      <c r="C10" s="14" t="s">
        <v>2</v>
      </c>
      <c r="D10" s="168"/>
      <c r="E10" s="168"/>
    </row>
    <row r="11" spans="1:9">
      <c r="A11" s="73"/>
      <c r="B11" s="41"/>
      <c r="C11" s="39" t="s">
        <v>83</v>
      </c>
      <c r="D11" s="171">
        <f>+D18+D24</f>
        <v>-1372.7999999999993</v>
      </c>
      <c r="E11" s="171">
        <f>+E18+E24</f>
        <v>-1372.7999999999993</v>
      </c>
    </row>
    <row r="12" spans="1:9">
      <c r="A12" s="73"/>
      <c r="B12" s="41"/>
      <c r="C12" s="14" t="s">
        <v>3</v>
      </c>
      <c r="D12" s="169"/>
      <c r="E12" s="169"/>
    </row>
    <row r="13" spans="1:9" ht="57.75" customHeight="1">
      <c r="A13" s="73"/>
      <c r="B13" s="41"/>
      <c r="C13" s="15" t="s">
        <v>121</v>
      </c>
      <c r="D13" s="170"/>
      <c r="E13" s="170"/>
    </row>
    <row r="14" spans="1:9" ht="17.25" customHeight="1">
      <c r="A14" s="73"/>
      <c r="B14" s="41"/>
      <c r="C14" s="14" t="s">
        <v>4</v>
      </c>
      <c r="D14" s="170"/>
      <c r="E14" s="170"/>
    </row>
    <row r="15" spans="1:9" ht="57" customHeight="1">
      <c r="A15" s="73"/>
      <c r="B15" s="41"/>
      <c r="C15" s="15" t="s">
        <v>122</v>
      </c>
      <c r="D15" s="170"/>
      <c r="E15" s="170"/>
    </row>
    <row r="16" spans="1:9" ht="18" customHeight="1">
      <c r="A16" s="233" t="s">
        <v>5</v>
      </c>
      <c r="B16" s="234"/>
      <c r="C16" s="234"/>
      <c r="D16" s="234"/>
      <c r="E16" s="235"/>
    </row>
    <row r="17" spans="1:5" ht="17.25" customHeight="1">
      <c r="A17" s="40"/>
      <c r="B17" s="39">
        <v>11016</v>
      </c>
      <c r="C17" s="14" t="s">
        <v>6</v>
      </c>
      <c r="D17" s="24"/>
      <c r="E17" s="24"/>
    </row>
    <row r="18" spans="1:5" ht="57.75" customHeight="1">
      <c r="A18" s="40"/>
      <c r="B18" s="41"/>
      <c r="C18" s="39" t="s">
        <v>120</v>
      </c>
      <c r="D18" s="171">
        <f t="shared" ref="D18:E18" si="0">-(D24+D30)</f>
        <v>-29376.399999999998</v>
      </c>
      <c r="E18" s="171">
        <f t="shared" si="0"/>
        <v>-29376.399999999998</v>
      </c>
    </row>
    <row r="19" spans="1:5" ht="17.25" customHeight="1">
      <c r="A19" s="40"/>
      <c r="B19" s="41"/>
      <c r="C19" s="14" t="s">
        <v>7</v>
      </c>
      <c r="D19" s="172"/>
      <c r="E19" s="172"/>
    </row>
    <row r="20" spans="1:5" ht="75" customHeight="1">
      <c r="A20" s="40"/>
      <c r="B20" s="41"/>
      <c r="C20" s="15" t="s">
        <v>84</v>
      </c>
      <c r="D20" s="172"/>
      <c r="E20" s="172"/>
    </row>
    <row r="21" spans="1:5" ht="17.25" customHeight="1">
      <c r="A21" s="40"/>
      <c r="B21" s="41"/>
      <c r="C21" s="14" t="s">
        <v>8</v>
      </c>
      <c r="D21" s="172"/>
      <c r="E21" s="172"/>
    </row>
    <row r="22" spans="1:5" ht="17.25" customHeight="1">
      <c r="A22" s="40"/>
      <c r="B22" s="41"/>
      <c r="C22" s="15" t="s">
        <v>41</v>
      </c>
      <c r="D22" s="172"/>
      <c r="E22" s="172"/>
    </row>
    <row r="23" spans="1:5" ht="17.25" customHeight="1">
      <c r="A23" s="40"/>
      <c r="B23" s="39">
        <v>12002</v>
      </c>
      <c r="C23" s="14" t="s">
        <v>6</v>
      </c>
      <c r="D23" s="173"/>
      <c r="E23" s="173"/>
    </row>
    <row r="24" spans="1:5" ht="57.75" customHeight="1">
      <c r="A24" s="40"/>
      <c r="B24" s="41"/>
      <c r="C24" s="39" t="s">
        <v>85</v>
      </c>
      <c r="D24" s="183">
        <v>28003.599999999999</v>
      </c>
      <c r="E24" s="183">
        <v>28003.599999999999</v>
      </c>
    </row>
    <row r="25" spans="1:5" ht="17.25" customHeight="1">
      <c r="A25" s="40"/>
      <c r="B25" s="41"/>
      <c r="C25" s="14" t="s">
        <v>7</v>
      </c>
      <c r="D25" s="172"/>
      <c r="E25" s="172"/>
    </row>
    <row r="26" spans="1:5" ht="57" customHeight="1">
      <c r="A26" s="40"/>
      <c r="B26" s="41"/>
      <c r="C26" s="15" t="s">
        <v>86</v>
      </c>
      <c r="D26" s="172"/>
      <c r="E26" s="172"/>
    </row>
    <row r="27" spans="1:5" ht="17.25" customHeight="1">
      <c r="A27" s="40"/>
      <c r="B27" s="41"/>
      <c r="C27" s="14" t="s">
        <v>8</v>
      </c>
      <c r="D27" s="172"/>
      <c r="E27" s="172"/>
    </row>
    <row r="28" spans="1:5" ht="17.25" customHeight="1">
      <c r="A28" s="40"/>
      <c r="B28" s="41"/>
      <c r="C28" s="42" t="s">
        <v>87</v>
      </c>
      <c r="D28" s="172"/>
      <c r="E28" s="172"/>
    </row>
    <row r="29" spans="1:5">
      <c r="A29" s="39">
        <v>1192</v>
      </c>
      <c r="B29" s="41"/>
      <c r="C29" s="65" t="s">
        <v>2</v>
      </c>
      <c r="D29" s="187"/>
      <c r="E29" s="187"/>
    </row>
    <row r="30" spans="1:5">
      <c r="A30" s="73"/>
      <c r="B30" s="41"/>
      <c r="C30" s="39" t="s">
        <v>134</v>
      </c>
      <c r="D30" s="171">
        <f>D37</f>
        <v>1372.8</v>
      </c>
      <c r="E30" s="171">
        <f>E37</f>
        <v>1372.8</v>
      </c>
    </row>
    <row r="31" spans="1:5">
      <c r="A31" s="73"/>
      <c r="B31" s="41"/>
      <c r="C31" s="65" t="s">
        <v>3</v>
      </c>
      <c r="D31" s="188"/>
      <c r="E31" s="188"/>
    </row>
    <row r="32" spans="1:5" ht="96" customHeight="1">
      <c r="A32" s="73"/>
      <c r="B32" s="41"/>
      <c r="C32" s="53" t="s">
        <v>135</v>
      </c>
      <c r="D32" s="189"/>
      <c r="E32" s="189"/>
    </row>
    <row r="33" spans="1:5" ht="17.25" customHeight="1">
      <c r="A33" s="73"/>
      <c r="B33" s="41"/>
      <c r="C33" s="65" t="s">
        <v>4</v>
      </c>
      <c r="D33" s="189"/>
      <c r="E33" s="189"/>
    </row>
    <row r="34" spans="1:5" ht="75.75" customHeight="1">
      <c r="A34" s="73"/>
      <c r="B34" s="41"/>
      <c r="C34" s="200" t="s">
        <v>136</v>
      </c>
      <c r="D34" s="189"/>
      <c r="E34" s="189"/>
    </row>
    <row r="35" spans="1:5" ht="18" customHeight="1">
      <c r="A35" s="233" t="s">
        <v>5</v>
      </c>
      <c r="B35" s="234"/>
      <c r="C35" s="234"/>
      <c r="D35" s="234"/>
      <c r="E35" s="235"/>
    </row>
    <row r="36" spans="1:5" ht="17.25" customHeight="1">
      <c r="A36" s="190"/>
      <c r="B36" s="39">
        <v>12004</v>
      </c>
      <c r="C36" s="65" t="s">
        <v>6</v>
      </c>
      <c r="D36" s="24"/>
      <c r="E36" s="24"/>
    </row>
    <row r="37" spans="1:5" ht="73.5" customHeight="1">
      <c r="A37" s="190"/>
      <c r="B37" s="41"/>
      <c r="C37" s="205" t="s">
        <v>142</v>
      </c>
      <c r="D37" s="171">
        <v>1372.8</v>
      </c>
      <c r="E37" s="171">
        <v>1372.8</v>
      </c>
    </row>
    <row r="38" spans="1:5" ht="17.25" customHeight="1">
      <c r="A38" s="190"/>
      <c r="B38" s="41"/>
      <c r="C38" s="65" t="s">
        <v>7</v>
      </c>
      <c r="D38" s="172"/>
      <c r="E38" s="172"/>
    </row>
    <row r="39" spans="1:5" ht="39.75" customHeight="1">
      <c r="A39" s="190"/>
      <c r="B39" s="41"/>
      <c r="C39" s="205" t="s">
        <v>143</v>
      </c>
      <c r="D39" s="172"/>
      <c r="E39" s="172"/>
    </row>
    <row r="40" spans="1:5" ht="17.25" customHeight="1">
      <c r="A40" s="190"/>
      <c r="B40" s="41"/>
      <c r="C40" s="65" t="s">
        <v>8</v>
      </c>
      <c r="D40" s="191"/>
      <c r="E40" s="191"/>
    </row>
    <row r="41" spans="1:5" ht="17.25" customHeight="1">
      <c r="A41" s="190"/>
      <c r="B41" s="41"/>
      <c r="C41" s="42" t="s">
        <v>87</v>
      </c>
      <c r="D41" s="191"/>
      <c r="E41" s="191"/>
    </row>
    <row r="42" spans="1:5" s="25" customFormat="1">
      <c r="A42" s="230" t="s">
        <v>39</v>
      </c>
      <c r="B42" s="231"/>
      <c r="C42" s="232"/>
      <c r="D42" s="174">
        <f>+D44</f>
        <v>0</v>
      </c>
      <c r="E42" s="174">
        <f>+E44</f>
        <v>0</v>
      </c>
    </row>
    <row r="43" spans="1:5" s="25" customFormat="1" ht="17.25" customHeight="1">
      <c r="A43" s="27">
        <v>1139</v>
      </c>
      <c r="B43" s="26"/>
      <c r="C43" s="43" t="s">
        <v>2</v>
      </c>
      <c r="D43" s="74"/>
      <c r="E43" s="75"/>
    </row>
    <row r="44" spans="1:5" s="25" customFormat="1" ht="17.25" customHeight="1">
      <c r="A44" s="27"/>
      <c r="B44" s="26"/>
      <c r="C44" s="44" t="s">
        <v>40</v>
      </c>
      <c r="D44" s="168">
        <f t="shared" ref="D44:E44" si="1">+D51+D57</f>
        <v>0</v>
      </c>
      <c r="E44" s="168">
        <f t="shared" si="1"/>
        <v>0</v>
      </c>
    </row>
    <row r="45" spans="1:5" s="25" customFormat="1">
      <c r="A45" s="27"/>
      <c r="B45" s="26"/>
      <c r="C45" s="45" t="s">
        <v>3</v>
      </c>
      <c r="D45" s="175"/>
      <c r="E45" s="175"/>
    </row>
    <row r="46" spans="1:5" s="25" customFormat="1" ht="38.25" customHeight="1">
      <c r="A46" s="27"/>
      <c r="B46" s="26"/>
      <c r="C46" s="46" t="s">
        <v>124</v>
      </c>
      <c r="D46" s="176"/>
      <c r="E46" s="175"/>
    </row>
    <row r="47" spans="1:5" s="25" customFormat="1">
      <c r="A47" s="27"/>
      <c r="B47" s="26"/>
      <c r="C47" s="45" t="s">
        <v>4</v>
      </c>
      <c r="D47" s="177"/>
      <c r="E47" s="175"/>
    </row>
    <row r="48" spans="1:5" s="25" customFormat="1" ht="38.25" customHeight="1">
      <c r="A48" s="27"/>
      <c r="B48" s="26"/>
      <c r="C48" s="46" t="s">
        <v>123</v>
      </c>
      <c r="D48" s="176"/>
      <c r="E48" s="175"/>
    </row>
    <row r="49" spans="1:5" s="25" customFormat="1" ht="17.25" customHeight="1">
      <c r="A49" s="222" t="s">
        <v>5</v>
      </c>
      <c r="B49" s="223"/>
      <c r="C49" s="224"/>
      <c r="D49" s="177"/>
      <c r="E49" s="175"/>
    </row>
    <row r="50" spans="1:5" s="25" customFormat="1" ht="17.25" customHeight="1">
      <c r="A50" s="27"/>
      <c r="B50" s="27">
        <v>11001</v>
      </c>
      <c r="C50" s="47" t="s">
        <v>6</v>
      </c>
      <c r="D50" s="176"/>
      <c r="E50" s="175"/>
    </row>
    <row r="51" spans="1:5" s="25" customFormat="1">
      <c r="A51" s="27"/>
      <c r="B51" s="27"/>
      <c r="C51" s="48" t="s">
        <v>40</v>
      </c>
      <c r="D51" s="183">
        <f t="shared" ref="D51:E51" si="2">-D18</f>
        <v>29376.399999999998</v>
      </c>
      <c r="E51" s="183">
        <f t="shared" si="2"/>
        <v>29376.399999999998</v>
      </c>
    </row>
    <row r="52" spans="1:5" s="7" customFormat="1" ht="17.25" customHeight="1">
      <c r="A52" s="23"/>
      <c r="B52" s="23"/>
      <c r="C52" s="49" t="s">
        <v>7</v>
      </c>
      <c r="D52" s="178"/>
      <c r="E52" s="179"/>
    </row>
    <row r="53" spans="1:5" s="7" customFormat="1" ht="75" customHeight="1">
      <c r="A53" s="23"/>
      <c r="B53" s="23"/>
      <c r="C53" s="50" t="s">
        <v>60</v>
      </c>
      <c r="D53" s="180"/>
      <c r="E53" s="179"/>
    </row>
    <row r="54" spans="1:5" s="7" customFormat="1" ht="17.25" customHeight="1">
      <c r="A54" s="23"/>
      <c r="B54" s="23"/>
      <c r="C54" s="49" t="s">
        <v>72</v>
      </c>
      <c r="D54" s="178"/>
      <c r="E54" s="179"/>
    </row>
    <row r="55" spans="1:5" s="7" customFormat="1" ht="17.25" customHeight="1">
      <c r="A55" s="23"/>
      <c r="B55" s="23"/>
      <c r="C55" s="51" t="s">
        <v>41</v>
      </c>
      <c r="D55" s="181"/>
      <c r="E55" s="179"/>
    </row>
    <row r="56" spans="1:5">
      <c r="A56" s="23"/>
      <c r="B56" s="23">
        <v>11001</v>
      </c>
      <c r="C56" s="49" t="s">
        <v>6</v>
      </c>
      <c r="D56" s="182"/>
      <c r="E56" s="182"/>
    </row>
    <row r="57" spans="1:5">
      <c r="A57" s="23"/>
      <c r="B57" s="23"/>
      <c r="C57" s="52" t="s">
        <v>40</v>
      </c>
      <c r="D57" s="183">
        <f t="shared" ref="D57:E57" si="3">-D51</f>
        <v>-29376.399999999998</v>
      </c>
      <c r="E57" s="183">
        <f t="shared" si="3"/>
        <v>-29376.399999999998</v>
      </c>
    </row>
    <row r="58" spans="1:5">
      <c r="A58" s="23"/>
      <c r="B58" s="23"/>
      <c r="C58" s="49" t="s">
        <v>7</v>
      </c>
      <c r="D58" s="182"/>
      <c r="E58" s="182"/>
    </row>
    <row r="59" spans="1:5" ht="75" customHeight="1">
      <c r="A59" s="23"/>
      <c r="B59" s="23"/>
      <c r="C59" s="50" t="s">
        <v>60</v>
      </c>
      <c r="D59" s="15"/>
      <c r="E59" s="15"/>
    </row>
    <row r="60" spans="1:5">
      <c r="A60" s="23"/>
      <c r="B60" s="23"/>
      <c r="C60" s="49" t="s">
        <v>8</v>
      </c>
      <c r="D60" s="15"/>
      <c r="E60" s="15"/>
    </row>
    <row r="61" spans="1:5">
      <c r="A61" s="23"/>
      <c r="B61" s="23"/>
      <c r="C61" s="51" t="s">
        <v>41</v>
      </c>
      <c r="D61" s="15"/>
      <c r="E61" s="15"/>
    </row>
  </sheetData>
  <mergeCells count="14">
    <mergeCell ref="G1:H1"/>
    <mergeCell ref="G2:I2"/>
    <mergeCell ref="A49:C49"/>
    <mergeCell ref="A4:E4"/>
    <mergeCell ref="A6:B6"/>
    <mergeCell ref="C6:C7"/>
    <mergeCell ref="A42:C42"/>
    <mergeCell ref="A16:E16"/>
    <mergeCell ref="D6:E6"/>
    <mergeCell ref="D2:E2"/>
    <mergeCell ref="A9:C9"/>
    <mergeCell ref="D5:E5"/>
    <mergeCell ref="A35:E35"/>
    <mergeCell ref="D1:E1"/>
  </mergeCells>
  <pageMargins left="0.5" right="0.25" top="1" bottom="0.75" header="0.5" footer="0.5"/>
  <pageSetup paperSize="9" orientation="landscape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J162"/>
  <sheetViews>
    <sheetView topLeftCell="C115" zoomScaleNormal="100" workbookViewId="0">
      <selection activeCell="F118" sqref="F118"/>
    </sheetView>
  </sheetViews>
  <sheetFormatPr defaultColWidth="9.140625" defaultRowHeight="17.25"/>
  <cols>
    <col min="1" max="1" width="9.42578125" style="12" customWidth="1"/>
    <col min="2" max="2" width="9.5703125" style="12" customWidth="1"/>
    <col min="3" max="3" width="7.5703125" style="12" customWidth="1"/>
    <col min="4" max="4" width="11.140625" style="12" customWidth="1"/>
    <col min="5" max="5" width="14.85546875" style="12" customWidth="1"/>
    <col min="6" max="6" width="77.28515625" style="9" customWidth="1"/>
    <col min="7" max="8" width="19.7109375" style="9" customWidth="1"/>
    <col min="9" max="16384" width="9.140625" style="12"/>
  </cols>
  <sheetData>
    <row r="1" spans="1:10" s="10" customFormat="1" ht="18" customHeight="1">
      <c r="G1" s="220" t="s">
        <v>27</v>
      </c>
      <c r="H1" s="220"/>
      <c r="I1" s="11"/>
      <c r="J1" s="11"/>
    </row>
    <row r="2" spans="1:10" s="10" customFormat="1">
      <c r="G2" s="221" t="s">
        <v>73</v>
      </c>
      <c r="H2" s="221"/>
      <c r="I2" s="11"/>
      <c r="J2" s="11"/>
    </row>
    <row r="3" spans="1:10" s="10" customFormat="1">
      <c r="G3" s="242" t="s">
        <v>20</v>
      </c>
      <c r="H3" s="242"/>
      <c r="I3" s="11"/>
      <c r="J3" s="11"/>
    </row>
    <row r="4" spans="1:10" s="10" customFormat="1" ht="51" customHeight="1">
      <c r="A4" s="245" t="s">
        <v>129</v>
      </c>
      <c r="B4" s="245"/>
      <c r="C4" s="245"/>
      <c r="D4" s="245"/>
      <c r="E4" s="245"/>
      <c r="F4" s="245"/>
      <c r="G4" s="245"/>
      <c r="H4" s="245"/>
      <c r="I4" s="11"/>
      <c r="J4" s="11"/>
    </row>
    <row r="5" spans="1:10" s="10" customFormat="1" ht="19.149999999999999" customHeight="1">
      <c r="A5" s="22"/>
      <c r="B5" s="22"/>
      <c r="C5" s="22"/>
      <c r="D5" s="22"/>
      <c r="E5" s="22"/>
      <c r="F5" s="22"/>
      <c r="G5" s="241"/>
      <c r="H5" s="241"/>
      <c r="I5" s="11"/>
      <c r="J5" s="11"/>
    </row>
    <row r="6" spans="1:10" ht="72.599999999999994" customHeight="1">
      <c r="A6" s="246" t="s">
        <v>14</v>
      </c>
      <c r="B6" s="247"/>
      <c r="C6" s="248"/>
      <c r="D6" s="246" t="s">
        <v>0</v>
      </c>
      <c r="E6" s="248"/>
      <c r="F6" s="249" t="s">
        <v>15</v>
      </c>
      <c r="G6" s="251" t="s">
        <v>111</v>
      </c>
      <c r="H6" s="252"/>
    </row>
    <row r="7" spans="1:10">
      <c r="A7" s="13" t="s">
        <v>21</v>
      </c>
      <c r="B7" s="13" t="s">
        <v>22</v>
      </c>
      <c r="C7" s="13" t="s">
        <v>17</v>
      </c>
      <c r="D7" s="13" t="s">
        <v>23</v>
      </c>
      <c r="E7" s="13" t="s">
        <v>36</v>
      </c>
      <c r="F7" s="250"/>
      <c r="G7" s="6" t="s">
        <v>51</v>
      </c>
      <c r="H7" s="6" t="s">
        <v>16</v>
      </c>
    </row>
    <row r="8" spans="1:10" ht="18" customHeight="1">
      <c r="A8" s="13"/>
      <c r="B8" s="13"/>
      <c r="C8" s="13"/>
      <c r="D8" s="13"/>
      <c r="E8" s="13"/>
      <c r="F8" s="39" t="s">
        <v>1</v>
      </c>
      <c r="G8" s="156">
        <f>+G10+G137</f>
        <v>0</v>
      </c>
      <c r="H8" s="156">
        <f>+H10+H137</f>
        <v>0</v>
      </c>
    </row>
    <row r="9" spans="1:10" ht="18" customHeight="1">
      <c r="A9" s="53"/>
      <c r="B9" s="53"/>
      <c r="C9" s="53"/>
      <c r="D9" s="53"/>
      <c r="E9" s="53"/>
      <c r="F9" s="53" t="s">
        <v>19</v>
      </c>
      <c r="G9" s="157"/>
      <c r="H9" s="157"/>
    </row>
    <row r="10" spans="1:10" s="9" customFormat="1" ht="18" customHeight="1">
      <c r="A10" s="54"/>
      <c r="B10" s="54"/>
      <c r="C10" s="54"/>
      <c r="D10" s="54"/>
      <c r="E10" s="54"/>
      <c r="F10" s="55" t="s">
        <v>65</v>
      </c>
      <c r="G10" s="158">
        <f>G12</f>
        <v>0</v>
      </c>
      <c r="H10" s="158">
        <f>H12</f>
        <v>0</v>
      </c>
      <c r="I10" s="85"/>
      <c r="J10" s="85"/>
    </row>
    <row r="11" spans="1:10" s="9" customFormat="1" ht="18" customHeight="1">
      <c r="A11" s="54"/>
      <c r="B11" s="54"/>
      <c r="C11" s="54"/>
      <c r="D11" s="54"/>
      <c r="E11" s="54"/>
      <c r="F11" s="53" t="s">
        <v>19</v>
      </c>
      <c r="G11" s="158"/>
      <c r="H11" s="158"/>
      <c r="I11" s="85"/>
      <c r="J11" s="85"/>
    </row>
    <row r="12" spans="1:10" s="9" customFormat="1" ht="18" customHeight="1">
      <c r="A12" s="68" t="s">
        <v>38</v>
      </c>
      <c r="B12" s="69"/>
      <c r="C12" s="41"/>
      <c r="D12" s="30"/>
      <c r="E12" s="41" t="s">
        <v>66</v>
      </c>
      <c r="F12" s="56" t="s">
        <v>67</v>
      </c>
      <c r="G12" s="156">
        <f t="shared" ref="G12:H12" si="0">G14+G101</f>
        <v>0</v>
      </c>
      <c r="H12" s="156">
        <f t="shared" si="0"/>
        <v>0</v>
      </c>
      <c r="I12" s="85"/>
      <c r="J12" s="85"/>
    </row>
    <row r="13" spans="1:10" s="9" customFormat="1" ht="18" customHeight="1">
      <c r="A13" s="68"/>
      <c r="B13" s="69"/>
      <c r="C13" s="41"/>
      <c r="D13" s="30"/>
      <c r="E13" s="41"/>
      <c r="F13" s="57" t="s">
        <v>19</v>
      </c>
      <c r="G13" s="158"/>
      <c r="H13" s="158"/>
      <c r="I13" s="85"/>
      <c r="J13" s="85"/>
    </row>
    <row r="14" spans="1:10" s="9" customFormat="1" ht="18" customHeight="1">
      <c r="A14" s="68"/>
      <c r="B14" s="31" t="s">
        <v>88</v>
      </c>
      <c r="C14" s="70"/>
      <c r="D14" s="58"/>
      <c r="E14" s="58"/>
      <c r="F14" s="59" t="s">
        <v>89</v>
      </c>
      <c r="G14" s="158">
        <f t="shared" ref="G14:H14" si="1">G16</f>
        <v>-1372.7999999999993</v>
      </c>
      <c r="H14" s="158">
        <f t="shared" si="1"/>
        <v>-1372.7999999999993</v>
      </c>
      <c r="I14" s="85"/>
      <c r="J14" s="85"/>
    </row>
    <row r="15" spans="1:10" s="9" customFormat="1" ht="18" customHeight="1">
      <c r="A15" s="68"/>
      <c r="B15" s="32"/>
      <c r="C15" s="32"/>
      <c r="D15" s="33"/>
      <c r="E15" s="33"/>
      <c r="F15" s="60" t="s">
        <v>44</v>
      </c>
      <c r="G15" s="158"/>
      <c r="H15" s="158"/>
      <c r="I15" s="85"/>
      <c r="J15" s="85"/>
    </row>
    <row r="16" spans="1:10" s="9" customFormat="1" ht="18" customHeight="1">
      <c r="A16" s="68"/>
      <c r="B16" s="32"/>
      <c r="C16" s="34" t="s">
        <v>45</v>
      </c>
      <c r="D16" s="33"/>
      <c r="E16" s="33"/>
      <c r="F16" s="59" t="s">
        <v>90</v>
      </c>
      <c r="G16" s="158">
        <f t="shared" ref="G16:H16" si="2">G18</f>
        <v>-1372.7999999999993</v>
      </c>
      <c r="H16" s="158">
        <f t="shared" si="2"/>
        <v>-1372.7999999999993</v>
      </c>
      <c r="I16" s="85"/>
      <c r="J16" s="85"/>
    </row>
    <row r="17" spans="1:10" s="9" customFormat="1" ht="18" customHeight="1">
      <c r="A17" s="68"/>
      <c r="B17" s="33"/>
      <c r="C17" s="33"/>
      <c r="D17" s="33"/>
      <c r="E17" s="33"/>
      <c r="F17" s="61" t="s">
        <v>44</v>
      </c>
      <c r="G17" s="158"/>
      <c r="H17" s="158"/>
      <c r="I17" s="85"/>
      <c r="J17" s="85"/>
    </row>
    <row r="18" spans="1:10" s="9" customFormat="1" ht="18" customHeight="1">
      <c r="A18" s="68"/>
      <c r="B18" s="62"/>
      <c r="C18" s="62"/>
      <c r="D18" s="39">
        <v>1148</v>
      </c>
      <c r="E18" s="62"/>
      <c r="F18" s="59" t="s">
        <v>90</v>
      </c>
      <c r="G18" s="158">
        <f t="shared" ref="G18:H18" si="3">+G20+G29</f>
        <v>-1372.7999999999993</v>
      </c>
      <c r="H18" s="158">
        <f t="shared" si="3"/>
        <v>-1372.7999999999993</v>
      </c>
    </row>
    <row r="19" spans="1:10" s="9" customFormat="1" ht="18" customHeight="1">
      <c r="A19" s="68"/>
      <c r="B19" s="71"/>
      <c r="C19" s="71"/>
      <c r="D19" s="35"/>
      <c r="E19" s="63"/>
      <c r="F19" s="64" t="s">
        <v>19</v>
      </c>
      <c r="G19" s="158"/>
      <c r="H19" s="158"/>
    </row>
    <row r="20" spans="1:10" s="9" customFormat="1" ht="57" customHeight="1">
      <c r="A20" s="68"/>
      <c r="B20" s="68"/>
      <c r="C20" s="68"/>
      <c r="D20" s="54"/>
      <c r="E20" s="39">
        <v>11016</v>
      </c>
      <c r="F20" s="39" t="s">
        <v>120</v>
      </c>
      <c r="G20" s="158">
        <f t="shared" ref="G20" si="4">+G22</f>
        <v>-29376.399999999998</v>
      </c>
      <c r="H20" s="158">
        <f>+H22</f>
        <v>-29376.399999999998</v>
      </c>
    </row>
    <row r="21" spans="1:10" s="9" customFormat="1" ht="18" customHeight="1">
      <c r="A21" s="68"/>
      <c r="B21" s="68"/>
      <c r="C21" s="68"/>
      <c r="D21" s="54"/>
      <c r="E21" s="53"/>
      <c r="F21" s="53" t="s">
        <v>24</v>
      </c>
      <c r="G21" s="159"/>
      <c r="H21" s="159"/>
    </row>
    <row r="22" spans="1:10" s="9" customFormat="1" ht="18" customHeight="1">
      <c r="A22" s="68"/>
      <c r="B22" s="68"/>
      <c r="C22" s="68"/>
      <c r="D22" s="54"/>
      <c r="E22" s="53"/>
      <c r="F22" s="65" t="s">
        <v>93</v>
      </c>
      <c r="G22" s="160">
        <f t="shared" ref="G22:H22" si="5">G24</f>
        <v>-29376.399999999998</v>
      </c>
      <c r="H22" s="160">
        <f t="shared" si="5"/>
        <v>-29376.399999999998</v>
      </c>
    </row>
    <row r="23" spans="1:10" s="9" customFormat="1" ht="39" customHeight="1">
      <c r="A23" s="68"/>
      <c r="B23" s="68"/>
      <c r="C23" s="68"/>
      <c r="D23" s="54"/>
      <c r="E23" s="53"/>
      <c r="F23" s="53" t="s">
        <v>25</v>
      </c>
      <c r="G23" s="159"/>
      <c r="H23" s="159"/>
    </row>
    <row r="24" spans="1:10" s="9" customFormat="1" ht="18" customHeight="1">
      <c r="A24" s="68"/>
      <c r="B24" s="68"/>
      <c r="C24" s="68"/>
      <c r="D24" s="54"/>
      <c r="E24" s="53"/>
      <c r="F24" s="66" t="s">
        <v>18</v>
      </c>
      <c r="G24" s="159">
        <f t="shared" ref="G24:H26" si="6">+G25</f>
        <v>-29376.399999999998</v>
      </c>
      <c r="H24" s="159">
        <f t="shared" si="6"/>
        <v>-29376.399999999998</v>
      </c>
    </row>
    <row r="25" spans="1:10" s="9" customFormat="1" ht="18" customHeight="1">
      <c r="A25" s="68"/>
      <c r="B25" s="68"/>
      <c r="C25" s="68"/>
      <c r="D25" s="54"/>
      <c r="E25" s="53"/>
      <c r="F25" s="66" t="s">
        <v>26</v>
      </c>
      <c r="G25" s="159">
        <f t="shared" si="6"/>
        <v>-29376.399999999998</v>
      </c>
      <c r="H25" s="159">
        <f t="shared" si="6"/>
        <v>-29376.399999999998</v>
      </c>
    </row>
    <row r="26" spans="1:10" s="9" customFormat="1" ht="18" customHeight="1">
      <c r="A26" s="68"/>
      <c r="B26" s="68"/>
      <c r="C26" s="68"/>
      <c r="D26" s="54"/>
      <c r="E26" s="53"/>
      <c r="F26" s="66" t="s">
        <v>92</v>
      </c>
      <c r="G26" s="159">
        <f t="shared" si="6"/>
        <v>-29376.399999999998</v>
      </c>
      <c r="H26" s="159">
        <f t="shared" si="6"/>
        <v>-29376.399999999998</v>
      </c>
    </row>
    <row r="27" spans="1:10" s="9" customFormat="1" ht="18" customHeight="1">
      <c r="A27" s="68"/>
      <c r="B27" s="68"/>
      <c r="C27" s="68"/>
      <c r="D27" s="54"/>
      <c r="E27" s="53"/>
      <c r="F27" s="53" t="s">
        <v>78</v>
      </c>
      <c r="G27" s="159">
        <f t="shared" ref="G27:H27" si="7">G28</f>
        <v>-29376.399999999998</v>
      </c>
      <c r="H27" s="159">
        <f t="shared" si="7"/>
        <v>-29376.399999999998</v>
      </c>
    </row>
    <row r="28" spans="1:10" s="9" customFormat="1" ht="39" customHeight="1">
      <c r="A28" s="68"/>
      <c r="B28" s="68"/>
      <c r="C28" s="68"/>
      <c r="D28" s="54"/>
      <c r="E28" s="53"/>
      <c r="F28" s="53" t="s">
        <v>91</v>
      </c>
      <c r="G28" s="159">
        <f>'Հավելված N 1'!D18</f>
        <v>-29376.399999999998</v>
      </c>
      <c r="H28" s="159">
        <f>'Հավելված N 1'!E18</f>
        <v>-29376.399999999998</v>
      </c>
    </row>
    <row r="29" spans="1:10" s="84" customFormat="1" ht="57" customHeight="1">
      <c r="A29" s="72"/>
      <c r="B29" s="72"/>
      <c r="C29" s="72"/>
      <c r="D29" s="30"/>
      <c r="E29" s="39">
        <v>12002</v>
      </c>
      <c r="F29" s="39" t="s">
        <v>85</v>
      </c>
      <c r="G29" s="158">
        <f>G94+G87+G80+G73+G66+G59+G52+G45+G38+G31</f>
        <v>28003.599999999999</v>
      </c>
      <c r="H29" s="158">
        <f>H94+H87+H80+H73+H66+H59+H52+H45+H38+H31</f>
        <v>28003.599999999999</v>
      </c>
    </row>
    <row r="30" spans="1:10" s="84" customFormat="1" ht="18" customHeight="1">
      <c r="A30" s="72"/>
      <c r="B30" s="72"/>
      <c r="C30" s="72"/>
      <c r="D30" s="30"/>
      <c r="E30" s="67"/>
      <c r="F30" s="15" t="s">
        <v>24</v>
      </c>
      <c r="G30" s="159"/>
      <c r="H30" s="159"/>
    </row>
    <row r="31" spans="1:10" s="84" customFormat="1" ht="39" customHeight="1">
      <c r="A31" s="72"/>
      <c r="B31" s="72"/>
      <c r="C31" s="72"/>
      <c r="D31" s="30"/>
      <c r="E31" s="67"/>
      <c r="F31" s="139" t="s">
        <v>94</v>
      </c>
      <c r="G31" s="160">
        <f t="shared" ref="G31:H31" si="8">G33</f>
        <v>6165.4</v>
      </c>
      <c r="H31" s="160">
        <f t="shared" si="8"/>
        <v>6165.4</v>
      </c>
    </row>
    <row r="32" spans="1:10" s="84" customFormat="1" ht="39" customHeight="1">
      <c r="A32" s="72"/>
      <c r="B32" s="72"/>
      <c r="C32" s="72"/>
      <c r="D32" s="30"/>
      <c r="E32" s="67"/>
      <c r="F32" s="15" t="s">
        <v>25</v>
      </c>
      <c r="G32" s="159"/>
      <c r="H32" s="159"/>
    </row>
    <row r="33" spans="1:8" s="84" customFormat="1" ht="18" customHeight="1">
      <c r="A33" s="72"/>
      <c r="B33" s="72"/>
      <c r="C33" s="72"/>
      <c r="D33" s="30"/>
      <c r="E33" s="67"/>
      <c r="F33" s="15" t="s">
        <v>18</v>
      </c>
      <c r="G33" s="159">
        <f t="shared" ref="G33:H35" si="9">+G34</f>
        <v>6165.4</v>
      </c>
      <c r="H33" s="159">
        <f t="shared" si="9"/>
        <v>6165.4</v>
      </c>
    </row>
    <row r="34" spans="1:8" s="84" customFormat="1" ht="18" customHeight="1">
      <c r="A34" s="72"/>
      <c r="B34" s="72"/>
      <c r="C34" s="72"/>
      <c r="D34" s="30"/>
      <c r="E34" s="67"/>
      <c r="F34" s="15" t="s">
        <v>26</v>
      </c>
      <c r="G34" s="159">
        <f t="shared" si="9"/>
        <v>6165.4</v>
      </c>
      <c r="H34" s="159">
        <f t="shared" si="9"/>
        <v>6165.4</v>
      </c>
    </row>
    <row r="35" spans="1:8" s="84" customFormat="1" ht="18" customHeight="1">
      <c r="A35" s="72"/>
      <c r="B35" s="72"/>
      <c r="C35" s="72"/>
      <c r="D35" s="30"/>
      <c r="E35" s="67"/>
      <c r="F35" s="15" t="s">
        <v>95</v>
      </c>
      <c r="G35" s="159">
        <f t="shared" si="9"/>
        <v>6165.4</v>
      </c>
      <c r="H35" s="159">
        <f t="shared" si="9"/>
        <v>6165.4</v>
      </c>
    </row>
    <row r="36" spans="1:8" s="84" customFormat="1" ht="39" customHeight="1">
      <c r="A36" s="72"/>
      <c r="B36" s="72"/>
      <c r="C36" s="72"/>
      <c r="D36" s="30"/>
      <c r="E36" s="67"/>
      <c r="F36" s="15" t="s">
        <v>81</v>
      </c>
      <c r="G36" s="159">
        <f t="shared" ref="G36:H36" si="10">G37</f>
        <v>6165.4</v>
      </c>
      <c r="H36" s="159">
        <f t="shared" si="10"/>
        <v>6165.4</v>
      </c>
    </row>
    <row r="37" spans="1:8" s="84" customFormat="1" ht="18" customHeight="1">
      <c r="A37" s="72"/>
      <c r="B37" s="72"/>
      <c r="C37" s="72"/>
      <c r="D37" s="30"/>
      <c r="E37" s="67"/>
      <c r="F37" s="15" t="s">
        <v>82</v>
      </c>
      <c r="G37" s="159">
        <v>6165.4</v>
      </c>
      <c r="H37" s="159">
        <v>6165.4</v>
      </c>
    </row>
    <row r="38" spans="1:8" s="9" customFormat="1" ht="18" customHeight="1">
      <c r="A38" s="68"/>
      <c r="B38" s="59"/>
      <c r="C38" s="15"/>
      <c r="D38" s="15"/>
      <c r="E38" s="15"/>
      <c r="F38" s="139" t="s">
        <v>93</v>
      </c>
      <c r="G38" s="159">
        <f t="shared" ref="G38:H38" si="11">G40</f>
        <v>2095.6</v>
      </c>
      <c r="H38" s="159">
        <f t="shared" si="11"/>
        <v>2095.6</v>
      </c>
    </row>
    <row r="39" spans="1:8" s="84" customFormat="1" ht="39" customHeight="1">
      <c r="A39" s="72"/>
      <c r="B39" s="72"/>
      <c r="C39" s="72"/>
      <c r="D39" s="30"/>
      <c r="E39" s="67"/>
      <c r="F39" s="15" t="s">
        <v>25</v>
      </c>
      <c r="G39" s="159"/>
      <c r="H39" s="159"/>
    </row>
    <row r="40" spans="1:8" s="84" customFormat="1" ht="18" customHeight="1">
      <c r="A40" s="72"/>
      <c r="B40" s="72"/>
      <c r="C40" s="72"/>
      <c r="D40" s="30"/>
      <c r="E40" s="67"/>
      <c r="F40" s="15" t="s">
        <v>18</v>
      </c>
      <c r="G40" s="159">
        <f t="shared" ref="G40:H42" si="12">+G41</f>
        <v>2095.6</v>
      </c>
      <c r="H40" s="159">
        <f t="shared" si="12"/>
        <v>2095.6</v>
      </c>
    </row>
    <row r="41" spans="1:8" s="84" customFormat="1" ht="18" customHeight="1">
      <c r="A41" s="72"/>
      <c r="B41" s="72"/>
      <c r="C41" s="72"/>
      <c r="D41" s="30"/>
      <c r="E41" s="67"/>
      <c r="F41" s="15" t="s">
        <v>26</v>
      </c>
      <c r="G41" s="159">
        <f t="shared" si="12"/>
        <v>2095.6</v>
      </c>
      <c r="H41" s="159">
        <f t="shared" si="12"/>
        <v>2095.6</v>
      </c>
    </row>
    <row r="42" spans="1:8" s="84" customFormat="1" ht="18" customHeight="1">
      <c r="A42" s="72"/>
      <c r="B42" s="72"/>
      <c r="C42" s="72"/>
      <c r="D42" s="30"/>
      <c r="E42" s="67"/>
      <c r="F42" s="15" t="s">
        <v>95</v>
      </c>
      <c r="G42" s="159">
        <f t="shared" si="12"/>
        <v>2095.6</v>
      </c>
      <c r="H42" s="159">
        <f t="shared" si="12"/>
        <v>2095.6</v>
      </c>
    </row>
    <row r="43" spans="1:8" s="84" customFormat="1" ht="39" customHeight="1">
      <c r="A43" s="72"/>
      <c r="B43" s="72"/>
      <c r="C43" s="72"/>
      <c r="D43" s="30"/>
      <c r="E43" s="67"/>
      <c r="F43" s="15" t="s">
        <v>81</v>
      </c>
      <c r="G43" s="159">
        <f t="shared" ref="G43:H43" si="13">G44</f>
        <v>2095.6</v>
      </c>
      <c r="H43" s="159">
        <f t="shared" si="13"/>
        <v>2095.6</v>
      </c>
    </row>
    <row r="44" spans="1:8" s="84" customFormat="1" ht="18" customHeight="1">
      <c r="A44" s="72"/>
      <c r="B44" s="72"/>
      <c r="C44" s="72"/>
      <c r="D44" s="30"/>
      <c r="E44" s="67"/>
      <c r="F44" s="15" t="s">
        <v>82</v>
      </c>
      <c r="G44" s="159">
        <v>2095.6</v>
      </c>
      <c r="H44" s="159">
        <v>2095.6</v>
      </c>
    </row>
    <row r="45" spans="1:8" s="9" customFormat="1" ht="18" customHeight="1">
      <c r="A45" s="68"/>
      <c r="B45" s="59"/>
      <c r="C45" s="15"/>
      <c r="D45" s="15"/>
      <c r="E45" s="15"/>
      <c r="F45" s="139" t="s">
        <v>96</v>
      </c>
      <c r="G45" s="159">
        <f>G47</f>
        <v>1128.4000000000001</v>
      </c>
      <c r="H45" s="159">
        <f>H47</f>
        <v>1128.4000000000001</v>
      </c>
    </row>
    <row r="46" spans="1:8" s="84" customFormat="1" ht="39" customHeight="1">
      <c r="A46" s="72"/>
      <c r="B46" s="72"/>
      <c r="C46" s="72"/>
      <c r="D46" s="30"/>
      <c r="E46" s="67"/>
      <c r="F46" s="15" t="s">
        <v>25</v>
      </c>
      <c r="G46" s="159"/>
      <c r="H46" s="159"/>
    </row>
    <row r="47" spans="1:8" s="84" customFormat="1" ht="18" customHeight="1">
      <c r="A47" s="72"/>
      <c r="B47" s="72"/>
      <c r="C47" s="72"/>
      <c r="D47" s="30"/>
      <c r="E47" s="67"/>
      <c r="F47" s="15" t="s">
        <v>18</v>
      </c>
      <c r="G47" s="159">
        <f t="shared" ref="G47:H49" si="14">+G48</f>
        <v>1128.4000000000001</v>
      </c>
      <c r="H47" s="159">
        <f t="shared" si="14"/>
        <v>1128.4000000000001</v>
      </c>
    </row>
    <row r="48" spans="1:8" s="84" customFormat="1" ht="18" customHeight="1">
      <c r="A48" s="72"/>
      <c r="B48" s="72"/>
      <c r="C48" s="72"/>
      <c r="D48" s="30"/>
      <c r="E48" s="67"/>
      <c r="F48" s="15" t="s">
        <v>26</v>
      </c>
      <c r="G48" s="159">
        <f t="shared" si="14"/>
        <v>1128.4000000000001</v>
      </c>
      <c r="H48" s="159">
        <f t="shared" si="14"/>
        <v>1128.4000000000001</v>
      </c>
    </row>
    <row r="49" spans="1:8" s="84" customFormat="1" ht="18" customHeight="1">
      <c r="A49" s="72"/>
      <c r="B49" s="72"/>
      <c r="C49" s="72"/>
      <c r="D49" s="30"/>
      <c r="E49" s="67"/>
      <c r="F49" s="15" t="s">
        <v>95</v>
      </c>
      <c r="G49" s="159">
        <f t="shared" si="14"/>
        <v>1128.4000000000001</v>
      </c>
      <c r="H49" s="159">
        <f t="shared" si="14"/>
        <v>1128.4000000000001</v>
      </c>
    </row>
    <row r="50" spans="1:8" s="84" customFormat="1" ht="39" customHeight="1">
      <c r="A50" s="72"/>
      <c r="B50" s="72"/>
      <c r="C50" s="72"/>
      <c r="D50" s="30"/>
      <c r="E50" s="67"/>
      <c r="F50" s="15" t="s">
        <v>81</v>
      </c>
      <c r="G50" s="159">
        <f t="shared" ref="G50:H50" si="15">G51</f>
        <v>1128.4000000000001</v>
      </c>
      <c r="H50" s="159">
        <f t="shared" si="15"/>
        <v>1128.4000000000001</v>
      </c>
    </row>
    <row r="51" spans="1:8" s="84" customFormat="1" ht="18" customHeight="1">
      <c r="A51" s="72"/>
      <c r="B51" s="72"/>
      <c r="C51" s="72"/>
      <c r="D51" s="30"/>
      <c r="E51" s="67"/>
      <c r="F51" s="15" t="s">
        <v>82</v>
      </c>
      <c r="G51" s="159">
        <v>1128.4000000000001</v>
      </c>
      <c r="H51" s="159">
        <v>1128.4000000000001</v>
      </c>
    </row>
    <row r="52" spans="1:8" s="9" customFormat="1" ht="18" customHeight="1">
      <c r="A52" s="68"/>
      <c r="B52" s="59"/>
      <c r="C52" s="15"/>
      <c r="D52" s="15"/>
      <c r="E52" s="15"/>
      <c r="F52" s="139" t="s">
        <v>97</v>
      </c>
      <c r="G52" s="159">
        <f>G54</f>
        <v>1985.5</v>
      </c>
      <c r="H52" s="159">
        <f>H54</f>
        <v>1985.5</v>
      </c>
    </row>
    <row r="53" spans="1:8" s="84" customFormat="1" ht="39" customHeight="1">
      <c r="A53" s="72"/>
      <c r="B53" s="72"/>
      <c r="C53" s="72"/>
      <c r="D53" s="30"/>
      <c r="E53" s="67"/>
      <c r="F53" s="15" t="s">
        <v>25</v>
      </c>
      <c r="G53" s="159"/>
      <c r="H53" s="159"/>
    </row>
    <row r="54" spans="1:8" s="84" customFormat="1" ht="18" customHeight="1">
      <c r="A54" s="72"/>
      <c r="B54" s="72"/>
      <c r="C54" s="72"/>
      <c r="D54" s="30"/>
      <c r="E54" s="67"/>
      <c r="F54" s="15" t="s">
        <v>18</v>
      </c>
      <c r="G54" s="159">
        <f t="shared" ref="G54:H56" si="16">+G55</f>
        <v>1985.5</v>
      </c>
      <c r="H54" s="159">
        <f t="shared" si="16"/>
        <v>1985.5</v>
      </c>
    </row>
    <row r="55" spans="1:8" s="84" customFormat="1" ht="18" customHeight="1">
      <c r="A55" s="72"/>
      <c r="B55" s="72"/>
      <c r="C55" s="72"/>
      <c r="D55" s="30"/>
      <c r="E55" s="67"/>
      <c r="F55" s="15" t="s">
        <v>26</v>
      </c>
      <c r="G55" s="159">
        <f t="shared" si="16"/>
        <v>1985.5</v>
      </c>
      <c r="H55" s="159">
        <f t="shared" si="16"/>
        <v>1985.5</v>
      </c>
    </row>
    <row r="56" spans="1:8" s="84" customFormat="1" ht="18" customHeight="1">
      <c r="A56" s="72"/>
      <c r="B56" s="72"/>
      <c r="C56" s="72"/>
      <c r="D56" s="30"/>
      <c r="E56" s="67"/>
      <c r="F56" s="15" t="s">
        <v>95</v>
      </c>
      <c r="G56" s="159">
        <f t="shared" si="16"/>
        <v>1985.5</v>
      </c>
      <c r="H56" s="159">
        <f t="shared" si="16"/>
        <v>1985.5</v>
      </c>
    </row>
    <row r="57" spans="1:8" s="84" customFormat="1" ht="39" customHeight="1">
      <c r="A57" s="72"/>
      <c r="B57" s="72"/>
      <c r="C57" s="72"/>
      <c r="D57" s="30"/>
      <c r="E57" s="67"/>
      <c r="F57" s="15" t="s">
        <v>81</v>
      </c>
      <c r="G57" s="159">
        <f t="shared" ref="G57:H57" si="17">G58</f>
        <v>1985.5</v>
      </c>
      <c r="H57" s="159">
        <f t="shared" si="17"/>
        <v>1985.5</v>
      </c>
    </row>
    <row r="58" spans="1:8" s="84" customFormat="1" ht="18" customHeight="1">
      <c r="A58" s="72"/>
      <c r="B58" s="72"/>
      <c r="C58" s="72"/>
      <c r="D58" s="30"/>
      <c r="E58" s="67"/>
      <c r="F58" s="15" t="s">
        <v>82</v>
      </c>
      <c r="G58" s="159">
        <v>1985.5</v>
      </c>
      <c r="H58" s="159">
        <v>1985.5</v>
      </c>
    </row>
    <row r="59" spans="1:8" s="9" customFormat="1" ht="18" customHeight="1">
      <c r="A59" s="68"/>
      <c r="B59" s="59"/>
      <c r="C59" s="15"/>
      <c r="D59" s="15"/>
      <c r="E59" s="15"/>
      <c r="F59" s="139" t="s">
        <v>98</v>
      </c>
      <c r="G59" s="159">
        <f t="shared" ref="G59:H59" si="18">G61</f>
        <v>913.5</v>
      </c>
      <c r="H59" s="159">
        <f t="shared" si="18"/>
        <v>913.5</v>
      </c>
    </row>
    <row r="60" spans="1:8" s="84" customFormat="1" ht="39" customHeight="1">
      <c r="A60" s="72"/>
      <c r="B60" s="72"/>
      <c r="C60" s="72"/>
      <c r="D60" s="30"/>
      <c r="E60" s="67"/>
      <c r="F60" s="15" t="s">
        <v>25</v>
      </c>
      <c r="G60" s="159"/>
      <c r="H60" s="159"/>
    </row>
    <row r="61" spans="1:8" s="84" customFormat="1" ht="18" customHeight="1">
      <c r="A61" s="72"/>
      <c r="B61" s="72"/>
      <c r="C61" s="72"/>
      <c r="D61" s="30"/>
      <c r="E61" s="67"/>
      <c r="F61" s="15" t="s">
        <v>18</v>
      </c>
      <c r="G61" s="159">
        <f t="shared" ref="G61:H63" si="19">+G62</f>
        <v>913.5</v>
      </c>
      <c r="H61" s="159">
        <f t="shared" si="19"/>
        <v>913.5</v>
      </c>
    </row>
    <row r="62" spans="1:8" s="84" customFormat="1" ht="18" customHeight="1">
      <c r="A62" s="72"/>
      <c r="B62" s="72"/>
      <c r="C62" s="72"/>
      <c r="D62" s="30"/>
      <c r="E62" s="67"/>
      <c r="F62" s="15" t="s">
        <v>26</v>
      </c>
      <c r="G62" s="159">
        <f t="shared" si="19"/>
        <v>913.5</v>
      </c>
      <c r="H62" s="159">
        <f t="shared" si="19"/>
        <v>913.5</v>
      </c>
    </row>
    <row r="63" spans="1:8" s="84" customFormat="1" ht="18" customHeight="1">
      <c r="A63" s="72"/>
      <c r="B63" s="72"/>
      <c r="C63" s="72"/>
      <c r="D63" s="30"/>
      <c r="E63" s="67"/>
      <c r="F63" s="15" t="s">
        <v>95</v>
      </c>
      <c r="G63" s="159">
        <f t="shared" si="19"/>
        <v>913.5</v>
      </c>
      <c r="H63" s="159">
        <f t="shared" si="19"/>
        <v>913.5</v>
      </c>
    </row>
    <row r="64" spans="1:8" s="84" customFormat="1" ht="39" customHeight="1">
      <c r="A64" s="72"/>
      <c r="B64" s="72"/>
      <c r="C64" s="72"/>
      <c r="D64" s="30"/>
      <c r="E64" s="67"/>
      <c r="F64" s="15" t="s">
        <v>81</v>
      </c>
      <c r="G64" s="159">
        <f t="shared" ref="G64:H64" si="20">G65</f>
        <v>913.5</v>
      </c>
      <c r="H64" s="159">
        <f t="shared" si="20"/>
        <v>913.5</v>
      </c>
    </row>
    <row r="65" spans="1:8" s="84" customFormat="1" ht="18" customHeight="1">
      <c r="A65" s="72"/>
      <c r="B65" s="72"/>
      <c r="C65" s="72"/>
      <c r="D65" s="30"/>
      <c r="E65" s="67"/>
      <c r="F65" s="15" t="s">
        <v>82</v>
      </c>
      <c r="G65" s="159">
        <v>913.5</v>
      </c>
      <c r="H65" s="159">
        <v>913.5</v>
      </c>
    </row>
    <row r="66" spans="1:8" s="9" customFormat="1" ht="18" customHeight="1">
      <c r="A66" s="68"/>
      <c r="B66" s="59"/>
      <c r="C66" s="15"/>
      <c r="D66" s="15"/>
      <c r="E66" s="15"/>
      <c r="F66" s="139" t="s">
        <v>99</v>
      </c>
      <c r="G66" s="159">
        <f>G68</f>
        <v>4160.6000000000004</v>
      </c>
      <c r="H66" s="159">
        <f>H68</f>
        <v>4160.6000000000004</v>
      </c>
    </row>
    <row r="67" spans="1:8" s="84" customFormat="1" ht="39" customHeight="1">
      <c r="A67" s="72"/>
      <c r="B67" s="72"/>
      <c r="C67" s="72"/>
      <c r="D67" s="30"/>
      <c r="E67" s="67"/>
      <c r="F67" s="15" t="s">
        <v>25</v>
      </c>
      <c r="G67" s="159"/>
      <c r="H67" s="159"/>
    </row>
    <row r="68" spans="1:8" s="84" customFormat="1" ht="18" customHeight="1">
      <c r="A68" s="72"/>
      <c r="B68" s="72"/>
      <c r="C68" s="72"/>
      <c r="D68" s="30"/>
      <c r="E68" s="67"/>
      <c r="F68" s="15" t="s">
        <v>18</v>
      </c>
      <c r="G68" s="159">
        <f t="shared" ref="G68:H70" si="21">+G69</f>
        <v>4160.6000000000004</v>
      </c>
      <c r="H68" s="159">
        <f t="shared" si="21"/>
        <v>4160.6000000000004</v>
      </c>
    </row>
    <row r="69" spans="1:8" s="84" customFormat="1" ht="18" customHeight="1">
      <c r="A69" s="72"/>
      <c r="B69" s="72"/>
      <c r="C69" s="72"/>
      <c r="D69" s="30"/>
      <c r="E69" s="67"/>
      <c r="F69" s="15" t="s">
        <v>26</v>
      </c>
      <c r="G69" s="159">
        <f t="shared" si="21"/>
        <v>4160.6000000000004</v>
      </c>
      <c r="H69" s="159">
        <f t="shared" si="21"/>
        <v>4160.6000000000004</v>
      </c>
    </row>
    <row r="70" spans="1:8" s="84" customFormat="1" ht="18" customHeight="1">
      <c r="A70" s="72"/>
      <c r="B70" s="72"/>
      <c r="C70" s="72"/>
      <c r="D70" s="30"/>
      <c r="E70" s="67"/>
      <c r="F70" s="15" t="s">
        <v>95</v>
      </c>
      <c r="G70" s="159">
        <f t="shared" si="21"/>
        <v>4160.6000000000004</v>
      </c>
      <c r="H70" s="159">
        <f t="shared" si="21"/>
        <v>4160.6000000000004</v>
      </c>
    </row>
    <row r="71" spans="1:8" s="84" customFormat="1" ht="39" customHeight="1">
      <c r="A71" s="72"/>
      <c r="B71" s="72"/>
      <c r="C71" s="72"/>
      <c r="D71" s="30"/>
      <c r="E71" s="67"/>
      <c r="F71" s="15" t="s">
        <v>81</v>
      </c>
      <c r="G71" s="159">
        <f t="shared" ref="G71:H71" si="22">G72</f>
        <v>4160.6000000000004</v>
      </c>
      <c r="H71" s="159">
        <f t="shared" si="22"/>
        <v>4160.6000000000004</v>
      </c>
    </row>
    <row r="72" spans="1:8" s="84" customFormat="1" ht="18" customHeight="1">
      <c r="A72" s="72"/>
      <c r="B72" s="72"/>
      <c r="C72" s="72"/>
      <c r="D72" s="30"/>
      <c r="E72" s="67"/>
      <c r="F72" s="15" t="s">
        <v>82</v>
      </c>
      <c r="G72" s="159">
        <v>4160.6000000000004</v>
      </c>
      <c r="H72" s="159">
        <v>4160.6000000000004</v>
      </c>
    </row>
    <row r="73" spans="1:8" s="9" customFormat="1" ht="18" customHeight="1">
      <c r="A73" s="68"/>
      <c r="B73" s="59"/>
      <c r="C73" s="15"/>
      <c r="D73" s="15"/>
      <c r="E73" s="15"/>
      <c r="F73" s="139" t="s">
        <v>100</v>
      </c>
      <c r="G73" s="159">
        <f>G75</f>
        <v>4260.03</v>
      </c>
      <c r="H73" s="159">
        <f>H75</f>
        <v>4260.03</v>
      </c>
    </row>
    <row r="74" spans="1:8" s="84" customFormat="1" ht="39" customHeight="1">
      <c r="A74" s="72"/>
      <c r="B74" s="72"/>
      <c r="C74" s="72"/>
      <c r="D74" s="30"/>
      <c r="E74" s="67"/>
      <c r="F74" s="15" t="s">
        <v>25</v>
      </c>
      <c r="G74" s="159"/>
      <c r="H74" s="159"/>
    </row>
    <row r="75" spans="1:8" s="84" customFormat="1" ht="18" customHeight="1">
      <c r="A75" s="72"/>
      <c r="B75" s="72"/>
      <c r="C75" s="72"/>
      <c r="D75" s="30"/>
      <c r="E75" s="67"/>
      <c r="F75" s="15" t="s">
        <v>18</v>
      </c>
      <c r="G75" s="159">
        <f t="shared" ref="G75:H77" si="23">+G76</f>
        <v>4260.03</v>
      </c>
      <c r="H75" s="159">
        <f t="shared" si="23"/>
        <v>4260.03</v>
      </c>
    </row>
    <row r="76" spans="1:8" s="84" customFormat="1" ht="18" customHeight="1">
      <c r="A76" s="72"/>
      <c r="B76" s="72"/>
      <c r="C76" s="72"/>
      <c r="D76" s="30"/>
      <c r="E76" s="67"/>
      <c r="F76" s="15" t="s">
        <v>26</v>
      </c>
      <c r="G76" s="159">
        <f t="shared" si="23"/>
        <v>4260.03</v>
      </c>
      <c r="H76" s="159">
        <f t="shared" si="23"/>
        <v>4260.03</v>
      </c>
    </row>
    <row r="77" spans="1:8" s="84" customFormat="1" ht="18" customHeight="1">
      <c r="A77" s="72"/>
      <c r="B77" s="72"/>
      <c r="C77" s="72"/>
      <c r="D77" s="30"/>
      <c r="E77" s="67"/>
      <c r="F77" s="15" t="s">
        <v>95</v>
      </c>
      <c r="G77" s="159">
        <f t="shared" si="23"/>
        <v>4260.03</v>
      </c>
      <c r="H77" s="159">
        <f t="shared" si="23"/>
        <v>4260.03</v>
      </c>
    </row>
    <row r="78" spans="1:8" s="84" customFormat="1" ht="39" customHeight="1">
      <c r="A78" s="72"/>
      <c r="B78" s="72"/>
      <c r="C78" s="72"/>
      <c r="D78" s="30"/>
      <c r="E78" s="67"/>
      <c r="F78" s="15" t="s">
        <v>81</v>
      </c>
      <c r="G78" s="159">
        <f t="shared" ref="G78:H78" si="24">G79</f>
        <v>4260.03</v>
      </c>
      <c r="H78" s="159">
        <f t="shared" si="24"/>
        <v>4260.03</v>
      </c>
    </row>
    <row r="79" spans="1:8" s="84" customFormat="1" ht="18" customHeight="1">
      <c r="A79" s="72"/>
      <c r="B79" s="72"/>
      <c r="C79" s="72"/>
      <c r="D79" s="30"/>
      <c r="E79" s="67"/>
      <c r="F79" s="15" t="s">
        <v>82</v>
      </c>
      <c r="G79" s="159">
        <v>4260.03</v>
      </c>
      <c r="H79" s="159">
        <v>4260.03</v>
      </c>
    </row>
    <row r="80" spans="1:8" s="9" customFormat="1" ht="18" customHeight="1">
      <c r="A80" s="68"/>
      <c r="B80" s="59"/>
      <c r="C80" s="15"/>
      <c r="D80" s="15"/>
      <c r="E80" s="15"/>
      <c r="F80" s="139" t="s">
        <v>101</v>
      </c>
      <c r="G80" s="159">
        <f>G82</f>
        <v>3783.1</v>
      </c>
      <c r="H80" s="159">
        <f>H82</f>
        <v>3783.1</v>
      </c>
    </row>
    <row r="81" spans="1:8" s="84" customFormat="1" ht="39" customHeight="1">
      <c r="A81" s="72"/>
      <c r="B81" s="72"/>
      <c r="C81" s="72"/>
      <c r="D81" s="30"/>
      <c r="E81" s="67"/>
      <c r="F81" s="15" t="s">
        <v>25</v>
      </c>
      <c r="G81" s="159"/>
      <c r="H81" s="159"/>
    </row>
    <row r="82" spans="1:8" s="84" customFormat="1" ht="18" customHeight="1">
      <c r="A82" s="72"/>
      <c r="B82" s="72"/>
      <c r="C82" s="72"/>
      <c r="D82" s="30"/>
      <c r="E82" s="67"/>
      <c r="F82" s="15" t="s">
        <v>18</v>
      </c>
      <c r="G82" s="159">
        <f t="shared" ref="G82:H84" si="25">+G83</f>
        <v>3783.1</v>
      </c>
      <c r="H82" s="159">
        <f t="shared" si="25"/>
        <v>3783.1</v>
      </c>
    </row>
    <row r="83" spans="1:8" s="84" customFormat="1" ht="18" customHeight="1">
      <c r="A83" s="72"/>
      <c r="B83" s="72"/>
      <c r="C83" s="72"/>
      <c r="D83" s="30"/>
      <c r="E83" s="67"/>
      <c r="F83" s="15" t="s">
        <v>26</v>
      </c>
      <c r="G83" s="159">
        <f t="shared" si="25"/>
        <v>3783.1</v>
      </c>
      <c r="H83" s="159">
        <f t="shared" si="25"/>
        <v>3783.1</v>
      </c>
    </row>
    <row r="84" spans="1:8" s="84" customFormat="1" ht="18" customHeight="1">
      <c r="A84" s="72"/>
      <c r="B84" s="72"/>
      <c r="C84" s="72"/>
      <c r="D84" s="30"/>
      <c r="E84" s="67"/>
      <c r="F84" s="15" t="s">
        <v>95</v>
      </c>
      <c r="G84" s="159">
        <f t="shared" si="25"/>
        <v>3783.1</v>
      </c>
      <c r="H84" s="159">
        <f t="shared" si="25"/>
        <v>3783.1</v>
      </c>
    </row>
    <row r="85" spans="1:8" s="84" customFormat="1" ht="39" customHeight="1">
      <c r="A85" s="72"/>
      <c r="B85" s="72"/>
      <c r="C85" s="72"/>
      <c r="D85" s="30"/>
      <c r="E85" s="67"/>
      <c r="F85" s="15" t="s">
        <v>81</v>
      </c>
      <c r="G85" s="159">
        <f t="shared" ref="G85:H85" si="26">G86</f>
        <v>3783.1</v>
      </c>
      <c r="H85" s="159">
        <f t="shared" si="26"/>
        <v>3783.1</v>
      </c>
    </row>
    <row r="86" spans="1:8" s="84" customFormat="1" ht="18" customHeight="1">
      <c r="A86" s="72"/>
      <c r="B86" s="72"/>
      <c r="C86" s="72"/>
      <c r="D86" s="30"/>
      <c r="E86" s="67"/>
      <c r="F86" s="15" t="s">
        <v>82</v>
      </c>
      <c r="G86" s="159">
        <v>3783.1</v>
      </c>
      <c r="H86" s="159">
        <v>3783.1</v>
      </c>
    </row>
    <row r="87" spans="1:8" s="9" customFormat="1" ht="18" customHeight="1">
      <c r="A87" s="68"/>
      <c r="B87" s="59"/>
      <c r="C87" s="15"/>
      <c r="D87" s="15"/>
      <c r="E87" s="15"/>
      <c r="F87" s="139" t="s">
        <v>102</v>
      </c>
      <c r="G87" s="159">
        <f t="shared" ref="G87:H87" si="27">G89</f>
        <v>1805.44</v>
      </c>
      <c r="H87" s="159">
        <f t="shared" si="27"/>
        <v>1805.44</v>
      </c>
    </row>
    <row r="88" spans="1:8" s="84" customFormat="1" ht="39" customHeight="1">
      <c r="A88" s="72"/>
      <c r="B88" s="72"/>
      <c r="C88" s="72"/>
      <c r="D88" s="30"/>
      <c r="E88" s="67"/>
      <c r="F88" s="15" t="s">
        <v>25</v>
      </c>
      <c r="G88" s="159"/>
      <c r="H88" s="159"/>
    </row>
    <row r="89" spans="1:8" s="84" customFormat="1" ht="18" customHeight="1">
      <c r="A89" s="72"/>
      <c r="B89" s="72"/>
      <c r="C89" s="72"/>
      <c r="D89" s="30"/>
      <c r="E89" s="67"/>
      <c r="F89" s="15" t="s">
        <v>18</v>
      </c>
      <c r="G89" s="159">
        <f t="shared" ref="G89:H91" si="28">+G90</f>
        <v>1805.44</v>
      </c>
      <c r="H89" s="159">
        <f t="shared" si="28"/>
        <v>1805.44</v>
      </c>
    </row>
    <row r="90" spans="1:8" s="84" customFormat="1" ht="18" customHeight="1">
      <c r="A90" s="72"/>
      <c r="B90" s="72"/>
      <c r="C90" s="72"/>
      <c r="D90" s="30"/>
      <c r="E90" s="67"/>
      <c r="F90" s="15" t="s">
        <v>26</v>
      </c>
      <c r="G90" s="159">
        <f t="shared" si="28"/>
        <v>1805.44</v>
      </c>
      <c r="H90" s="159">
        <f t="shared" si="28"/>
        <v>1805.44</v>
      </c>
    </row>
    <row r="91" spans="1:8" s="84" customFormat="1" ht="18" customHeight="1">
      <c r="A91" s="72"/>
      <c r="B91" s="72"/>
      <c r="C91" s="72"/>
      <c r="D91" s="30"/>
      <c r="E91" s="67"/>
      <c r="F91" s="15" t="s">
        <v>95</v>
      </c>
      <c r="G91" s="159">
        <f t="shared" si="28"/>
        <v>1805.44</v>
      </c>
      <c r="H91" s="159">
        <f t="shared" si="28"/>
        <v>1805.44</v>
      </c>
    </row>
    <row r="92" spans="1:8" s="84" customFormat="1" ht="39" customHeight="1">
      <c r="A92" s="72"/>
      <c r="B92" s="72"/>
      <c r="C92" s="72"/>
      <c r="D92" s="30"/>
      <c r="E92" s="67"/>
      <c r="F92" s="15" t="s">
        <v>81</v>
      </c>
      <c r="G92" s="159">
        <f t="shared" ref="G92:H92" si="29">G93</f>
        <v>1805.44</v>
      </c>
      <c r="H92" s="159">
        <f t="shared" si="29"/>
        <v>1805.44</v>
      </c>
    </row>
    <row r="93" spans="1:8" s="84" customFormat="1" ht="18" customHeight="1">
      <c r="A93" s="72"/>
      <c r="B93" s="72"/>
      <c r="C93" s="72"/>
      <c r="D93" s="30"/>
      <c r="E93" s="67"/>
      <c r="F93" s="15" t="s">
        <v>82</v>
      </c>
      <c r="G93" s="159">
        <v>1805.44</v>
      </c>
      <c r="H93" s="159">
        <v>1805.44</v>
      </c>
    </row>
    <row r="94" spans="1:8" s="9" customFormat="1" ht="18" customHeight="1">
      <c r="A94" s="68"/>
      <c r="B94" s="59"/>
      <c r="C94" s="15"/>
      <c r="D94" s="15"/>
      <c r="E94" s="15"/>
      <c r="F94" s="139" t="s">
        <v>103</v>
      </c>
      <c r="G94" s="159">
        <f t="shared" ref="G94:H94" si="30">G96</f>
        <v>1706.03</v>
      </c>
      <c r="H94" s="159">
        <f t="shared" si="30"/>
        <v>1706.03</v>
      </c>
    </row>
    <row r="95" spans="1:8" s="84" customFormat="1" ht="39" customHeight="1">
      <c r="A95" s="72"/>
      <c r="B95" s="72"/>
      <c r="C95" s="72"/>
      <c r="D95" s="30"/>
      <c r="E95" s="67"/>
      <c r="F95" s="15" t="s">
        <v>25</v>
      </c>
      <c r="G95" s="159"/>
      <c r="H95" s="159"/>
    </row>
    <row r="96" spans="1:8" s="84" customFormat="1" ht="18" customHeight="1">
      <c r="A96" s="72"/>
      <c r="B96" s="72"/>
      <c r="C96" s="72"/>
      <c r="D96" s="30"/>
      <c r="E96" s="67"/>
      <c r="F96" s="15" t="s">
        <v>18</v>
      </c>
      <c r="G96" s="159">
        <f t="shared" ref="G96:H98" si="31">+G97</f>
        <v>1706.03</v>
      </c>
      <c r="H96" s="159">
        <f t="shared" si="31"/>
        <v>1706.03</v>
      </c>
    </row>
    <row r="97" spans="1:10" s="84" customFormat="1" ht="18" customHeight="1">
      <c r="A97" s="72"/>
      <c r="B97" s="72"/>
      <c r="C97" s="72"/>
      <c r="D97" s="30"/>
      <c r="E97" s="67"/>
      <c r="F97" s="15" t="s">
        <v>26</v>
      </c>
      <c r="G97" s="159">
        <f t="shared" si="31"/>
        <v>1706.03</v>
      </c>
      <c r="H97" s="159">
        <f t="shared" si="31"/>
        <v>1706.03</v>
      </c>
    </row>
    <row r="98" spans="1:10" s="84" customFormat="1" ht="18" customHeight="1">
      <c r="A98" s="72"/>
      <c r="B98" s="72"/>
      <c r="C98" s="72"/>
      <c r="D98" s="30"/>
      <c r="E98" s="67"/>
      <c r="F98" s="15" t="s">
        <v>95</v>
      </c>
      <c r="G98" s="159">
        <f t="shared" si="31"/>
        <v>1706.03</v>
      </c>
      <c r="H98" s="159">
        <f t="shared" si="31"/>
        <v>1706.03</v>
      </c>
    </row>
    <row r="99" spans="1:10" s="84" customFormat="1" ht="39" customHeight="1">
      <c r="A99" s="72"/>
      <c r="B99" s="72"/>
      <c r="C99" s="72"/>
      <c r="D99" s="30"/>
      <c r="E99" s="67"/>
      <c r="F99" s="15" t="s">
        <v>81</v>
      </c>
      <c r="G99" s="159">
        <f t="shared" ref="G99:H99" si="32">G100</f>
        <v>1706.03</v>
      </c>
      <c r="H99" s="159">
        <f t="shared" si="32"/>
        <v>1706.03</v>
      </c>
    </row>
    <row r="100" spans="1:10" s="84" customFormat="1" ht="18" customHeight="1">
      <c r="A100" s="72"/>
      <c r="B100" s="72"/>
      <c r="C100" s="72"/>
      <c r="D100" s="30"/>
      <c r="E100" s="67"/>
      <c r="F100" s="15" t="s">
        <v>82</v>
      </c>
      <c r="G100" s="159">
        <v>1706.03</v>
      </c>
      <c r="H100" s="159">
        <v>1706.03</v>
      </c>
    </row>
    <row r="101" spans="1:10" s="84" customFormat="1" ht="18" customHeight="1">
      <c r="A101" s="72"/>
      <c r="B101" s="31" t="s">
        <v>45</v>
      </c>
      <c r="C101" s="70"/>
      <c r="D101" s="201"/>
      <c r="E101" s="201"/>
      <c r="F101" s="204" t="s">
        <v>140</v>
      </c>
      <c r="G101" s="158">
        <f t="shared" ref="G101:H101" si="33">G103</f>
        <v>1372.8</v>
      </c>
      <c r="H101" s="158">
        <f t="shared" si="33"/>
        <v>1372.8</v>
      </c>
      <c r="I101" s="195"/>
      <c r="J101" s="195"/>
    </row>
    <row r="102" spans="1:10" s="84" customFormat="1" ht="18" customHeight="1">
      <c r="A102" s="72"/>
      <c r="B102" s="32"/>
      <c r="C102" s="32"/>
      <c r="D102" s="32"/>
      <c r="E102" s="32"/>
      <c r="F102" s="60" t="s">
        <v>44</v>
      </c>
      <c r="G102" s="158"/>
      <c r="H102" s="158"/>
      <c r="I102" s="195"/>
      <c r="J102" s="195"/>
    </row>
    <row r="103" spans="1:10" s="84" customFormat="1" ht="18" customHeight="1">
      <c r="A103" s="72"/>
      <c r="B103" s="32"/>
      <c r="C103" s="34" t="s">
        <v>45</v>
      </c>
      <c r="D103" s="32"/>
      <c r="E103" s="32"/>
      <c r="F103" s="204" t="s">
        <v>141</v>
      </c>
      <c r="G103" s="158">
        <f t="shared" ref="G103:H103" si="34">G105</f>
        <v>1372.8</v>
      </c>
      <c r="H103" s="158">
        <f t="shared" si="34"/>
        <v>1372.8</v>
      </c>
      <c r="I103" s="195"/>
      <c r="J103" s="195"/>
    </row>
    <row r="104" spans="1:10" s="84" customFormat="1" ht="18" customHeight="1">
      <c r="A104" s="72"/>
      <c r="B104" s="33"/>
      <c r="C104" s="33"/>
      <c r="D104" s="33"/>
      <c r="E104" s="33"/>
      <c r="F104" s="61" t="s">
        <v>44</v>
      </c>
      <c r="G104" s="158"/>
      <c r="H104" s="158"/>
      <c r="I104" s="195"/>
      <c r="J104" s="195"/>
    </row>
    <row r="105" spans="1:10" s="84" customFormat="1" ht="18" customHeight="1">
      <c r="A105" s="72"/>
      <c r="B105" s="67"/>
      <c r="C105" s="67"/>
      <c r="D105" s="39">
        <v>1192</v>
      </c>
      <c r="E105" s="67"/>
      <c r="F105" s="39" t="s">
        <v>134</v>
      </c>
      <c r="G105" s="158">
        <f>G107</f>
        <v>1372.8</v>
      </c>
      <c r="H105" s="158">
        <f>H107</f>
        <v>1372.8</v>
      </c>
    </row>
    <row r="106" spans="1:10" s="84" customFormat="1" ht="18" customHeight="1">
      <c r="A106" s="72"/>
      <c r="B106" s="72"/>
      <c r="C106" s="72"/>
      <c r="D106" s="73"/>
      <c r="E106" s="190"/>
      <c r="F106" s="45" t="s">
        <v>19</v>
      </c>
      <c r="G106" s="193"/>
      <c r="H106" s="193"/>
    </row>
    <row r="107" spans="1:10" s="9" customFormat="1" ht="70.5" customHeight="1">
      <c r="A107" s="68"/>
      <c r="B107" s="68"/>
      <c r="C107" s="68"/>
      <c r="D107" s="54"/>
      <c r="E107" s="39">
        <v>12004</v>
      </c>
      <c r="F107" s="206" t="s">
        <v>142</v>
      </c>
      <c r="G107" s="158">
        <f>G109+G116+G123+G130</f>
        <v>1372.8</v>
      </c>
      <c r="H107" s="158">
        <f>H109+H116+H123+H130</f>
        <v>1372.8</v>
      </c>
    </row>
    <row r="108" spans="1:10" s="9" customFormat="1" ht="18" customHeight="1">
      <c r="A108" s="68"/>
      <c r="B108" s="68"/>
      <c r="C108" s="68"/>
      <c r="D108" s="54"/>
      <c r="E108" s="67"/>
      <c r="F108" s="53" t="s">
        <v>24</v>
      </c>
      <c r="G108" s="194"/>
      <c r="H108" s="194"/>
    </row>
    <row r="109" spans="1:10" s="9" customFormat="1" ht="39" customHeight="1">
      <c r="A109" s="68"/>
      <c r="B109" s="59"/>
      <c r="C109" s="15"/>
      <c r="D109" s="15"/>
      <c r="E109" s="67"/>
      <c r="F109" s="139" t="s">
        <v>94</v>
      </c>
      <c r="G109" s="159">
        <f>G111</f>
        <v>187.2</v>
      </c>
      <c r="H109" s="159">
        <f>H111</f>
        <v>187.2</v>
      </c>
    </row>
    <row r="110" spans="1:10" s="84" customFormat="1" ht="39" customHeight="1">
      <c r="A110" s="72"/>
      <c r="B110" s="72"/>
      <c r="C110" s="72"/>
      <c r="D110" s="30"/>
      <c r="E110" s="67"/>
      <c r="F110" s="53" t="s">
        <v>25</v>
      </c>
      <c r="G110" s="159"/>
      <c r="H110" s="159"/>
    </row>
    <row r="111" spans="1:10" s="84" customFormat="1" ht="18" customHeight="1">
      <c r="A111" s="72"/>
      <c r="B111" s="72"/>
      <c r="C111" s="72"/>
      <c r="D111" s="30"/>
      <c r="E111" s="67"/>
      <c r="F111" s="53" t="s">
        <v>18</v>
      </c>
      <c r="G111" s="159">
        <f t="shared" ref="G111:H113" si="35">+G112</f>
        <v>187.2</v>
      </c>
      <c r="H111" s="159">
        <f t="shared" si="35"/>
        <v>187.2</v>
      </c>
    </row>
    <row r="112" spans="1:10" s="84" customFormat="1" ht="18" customHeight="1">
      <c r="A112" s="72"/>
      <c r="B112" s="72"/>
      <c r="C112" s="72"/>
      <c r="D112" s="30"/>
      <c r="E112" s="67"/>
      <c r="F112" s="53" t="s">
        <v>26</v>
      </c>
      <c r="G112" s="159">
        <f t="shared" si="35"/>
        <v>187.2</v>
      </c>
      <c r="H112" s="159">
        <f t="shared" si="35"/>
        <v>187.2</v>
      </c>
    </row>
    <row r="113" spans="1:8" s="84" customFormat="1" ht="18" customHeight="1">
      <c r="A113" s="72"/>
      <c r="B113" s="72"/>
      <c r="C113" s="72"/>
      <c r="D113" s="30"/>
      <c r="E113" s="67"/>
      <c r="F113" s="53" t="s">
        <v>95</v>
      </c>
      <c r="G113" s="159">
        <f t="shared" si="35"/>
        <v>187.2</v>
      </c>
      <c r="H113" s="159">
        <f t="shared" si="35"/>
        <v>187.2</v>
      </c>
    </row>
    <row r="114" spans="1:8" s="84" customFormat="1" ht="39" customHeight="1">
      <c r="A114" s="72"/>
      <c r="B114" s="72"/>
      <c r="C114" s="72"/>
      <c r="D114" s="30"/>
      <c r="E114" s="67"/>
      <c r="F114" s="53" t="s">
        <v>81</v>
      </c>
      <c r="G114" s="159">
        <f t="shared" ref="G114:H114" si="36">G115</f>
        <v>187.2</v>
      </c>
      <c r="H114" s="159">
        <f t="shared" si="36"/>
        <v>187.2</v>
      </c>
    </row>
    <row r="115" spans="1:8" s="84" customFormat="1" ht="18" customHeight="1">
      <c r="A115" s="72"/>
      <c r="B115" s="72"/>
      <c r="C115" s="72"/>
      <c r="D115" s="30"/>
      <c r="E115" s="67"/>
      <c r="F115" s="53" t="s">
        <v>82</v>
      </c>
      <c r="G115" s="159">
        <v>187.2</v>
      </c>
      <c r="H115" s="159">
        <v>187.2</v>
      </c>
    </row>
    <row r="116" spans="1:8" s="9" customFormat="1" ht="18" customHeight="1">
      <c r="A116" s="68"/>
      <c r="B116" s="59"/>
      <c r="C116" s="15"/>
      <c r="D116" s="15"/>
      <c r="E116" s="67"/>
      <c r="F116" s="192" t="s">
        <v>96</v>
      </c>
      <c r="G116" s="159">
        <f>G118</f>
        <v>202.8</v>
      </c>
      <c r="H116" s="159">
        <f>H118</f>
        <v>202.8</v>
      </c>
    </row>
    <row r="117" spans="1:8" s="84" customFormat="1" ht="39" customHeight="1">
      <c r="A117" s="72"/>
      <c r="B117" s="72"/>
      <c r="C117" s="72"/>
      <c r="D117" s="30"/>
      <c r="E117" s="67"/>
      <c r="F117" s="53" t="s">
        <v>25</v>
      </c>
      <c r="G117" s="159"/>
      <c r="H117" s="159"/>
    </row>
    <row r="118" spans="1:8" s="84" customFormat="1" ht="18" customHeight="1">
      <c r="A118" s="72"/>
      <c r="B118" s="72"/>
      <c r="C118" s="72"/>
      <c r="D118" s="30"/>
      <c r="E118" s="67"/>
      <c r="F118" s="53" t="s">
        <v>18</v>
      </c>
      <c r="G118" s="159">
        <f t="shared" ref="G118:H120" si="37">+G119</f>
        <v>202.8</v>
      </c>
      <c r="H118" s="159">
        <f t="shared" si="37"/>
        <v>202.8</v>
      </c>
    </row>
    <row r="119" spans="1:8" s="84" customFormat="1" ht="18" customHeight="1">
      <c r="A119" s="72"/>
      <c r="B119" s="72"/>
      <c r="C119" s="72"/>
      <c r="D119" s="30"/>
      <c r="E119" s="67"/>
      <c r="F119" s="53" t="s">
        <v>26</v>
      </c>
      <c r="G119" s="159">
        <f t="shared" si="37"/>
        <v>202.8</v>
      </c>
      <c r="H119" s="159">
        <f t="shared" si="37"/>
        <v>202.8</v>
      </c>
    </row>
    <row r="120" spans="1:8" s="84" customFormat="1" ht="18" customHeight="1">
      <c r="A120" s="72"/>
      <c r="B120" s="72"/>
      <c r="C120" s="72"/>
      <c r="D120" s="30"/>
      <c r="E120" s="67"/>
      <c r="F120" s="53" t="s">
        <v>95</v>
      </c>
      <c r="G120" s="159">
        <f t="shared" si="37"/>
        <v>202.8</v>
      </c>
      <c r="H120" s="159">
        <f t="shared" si="37"/>
        <v>202.8</v>
      </c>
    </row>
    <row r="121" spans="1:8" s="84" customFormat="1" ht="39" customHeight="1">
      <c r="A121" s="72"/>
      <c r="B121" s="72"/>
      <c r="C121" s="72"/>
      <c r="D121" s="30"/>
      <c r="E121" s="67"/>
      <c r="F121" s="53" t="s">
        <v>81</v>
      </c>
      <c r="G121" s="159">
        <f t="shared" ref="G121:H121" si="38">G122</f>
        <v>202.8</v>
      </c>
      <c r="H121" s="159">
        <f t="shared" si="38"/>
        <v>202.8</v>
      </c>
    </row>
    <row r="122" spans="1:8" s="84" customFormat="1" ht="18" customHeight="1">
      <c r="A122" s="72"/>
      <c r="B122" s="72"/>
      <c r="C122" s="72"/>
      <c r="D122" s="30"/>
      <c r="E122" s="67"/>
      <c r="F122" s="53" t="s">
        <v>82</v>
      </c>
      <c r="G122" s="159">
        <v>202.8</v>
      </c>
      <c r="H122" s="159">
        <v>202.8</v>
      </c>
    </row>
    <row r="123" spans="1:8" s="9" customFormat="1" ht="18" customHeight="1">
      <c r="A123" s="68"/>
      <c r="B123" s="59"/>
      <c r="C123" s="15"/>
      <c r="D123" s="15"/>
      <c r="E123" s="67"/>
      <c r="F123" s="192" t="s">
        <v>99</v>
      </c>
      <c r="G123" s="159">
        <f>G125</f>
        <v>390</v>
      </c>
      <c r="H123" s="159">
        <f>H125</f>
        <v>390</v>
      </c>
    </row>
    <row r="124" spans="1:8" s="84" customFormat="1" ht="39" customHeight="1">
      <c r="A124" s="72"/>
      <c r="B124" s="72"/>
      <c r="C124" s="72"/>
      <c r="D124" s="30"/>
      <c r="E124" s="67"/>
      <c r="F124" s="53" t="s">
        <v>25</v>
      </c>
      <c r="G124" s="159"/>
      <c r="H124" s="159"/>
    </row>
    <row r="125" spans="1:8" s="84" customFormat="1" ht="18" customHeight="1">
      <c r="A125" s="72"/>
      <c r="B125" s="72"/>
      <c r="C125" s="72"/>
      <c r="D125" s="30"/>
      <c r="E125" s="67"/>
      <c r="F125" s="53" t="s">
        <v>18</v>
      </c>
      <c r="G125" s="159">
        <f t="shared" ref="G125:H127" si="39">+G126</f>
        <v>390</v>
      </c>
      <c r="H125" s="159">
        <f t="shared" si="39"/>
        <v>390</v>
      </c>
    </row>
    <row r="126" spans="1:8" s="84" customFormat="1" ht="18" customHeight="1">
      <c r="A126" s="72"/>
      <c r="B126" s="72"/>
      <c r="C126" s="72"/>
      <c r="D126" s="30"/>
      <c r="E126" s="67"/>
      <c r="F126" s="53" t="s">
        <v>26</v>
      </c>
      <c r="G126" s="159">
        <f t="shared" si="39"/>
        <v>390</v>
      </c>
      <c r="H126" s="159">
        <f t="shared" si="39"/>
        <v>390</v>
      </c>
    </row>
    <row r="127" spans="1:8" s="84" customFormat="1" ht="18" customHeight="1">
      <c r="A127" s="72"/>
      <c r="B127" s="72"/>
      <c r="C127" s="72"/>
      <c r="D127" s="30"/>
      <c r="E127" s="67"/>
      <c r="F127" s="53" t="s">
        <v>95</v>
      </c>
      <c r="G127" s="159">
        <f t="shared" si="39"/>
        <v>390</v>
      </c>
      <c r="H127" s="159">
        <f t="shared" si="39"/>
        <v>390</v>
      </c>
    </row>
    <row r="128" spans="1:8" s="84" customFormat="1" ht="39" customHeight="1">
      <c r="A128" s="72"/>
      <c r="B128" s="72"/>
      <c r="C128" s="72"/>
      <c r="D128" s="30"/>
      <c r="E128" s="67"/>
      <c r="F128" s="53" t="s">
        <v>81</v>
      </c>
      <c r="G128" s="159">
        <f t="shared" ref="G128:H128" si="40">G129</f>
        <v>390</v>
      </c>
      <c r="H128" s="159">
        <f t="shared" si="40"/>
        <v>390</v>
      </c>
    </row>
    <row r="129" spans="1:10" s="84" customFormat="1" ht="18" customHeight="1">
      <c r="A129" s="72"/>
      <c r="B129" s="72"/>
      <c r="C129" s="72"/>
      <c r="D129" s="30"/>
      <c r="E129" s="67"/>
      <c r="F129" s="53" t="s">
        <v>82</v>
      </c>
      <c r="G129" s="159">
        <v>390</v>
      </c>
      <c r="H129" s="159">
        <v>390</v>
      </c>
    </row>
    <row r="130" spans="1:10" s="9" customFormat="1" ht="18" customHeight="1">
      <c r="A130" s="68"/>
      <c r="B130" s="59"/>
      <c r="C130" s="15"/>
      <c r="D130" s="15"/>
      <c r="E130" s="67"/>
      <c r="F130" s="192" t="s">
        <v>100</v>
      </c>
      <c r="G130" s="159">
        <f>G132</f>
        <v>592.79999999999995</v>
      </c>
      <c r="H130" s="159">
        <f>H132</f>
        <v>592.79999999999995</v>
      </c>
      <c r="J130" s="84"/>
    </row>
    <row r="131" spans="1:10" s="84" customFormat="1" ht="39" customHeight="1">
      <c r="A131" s="72"/>
      <c r="B131" s="72"/>
      <c r="C131" s="72"/>
      <c r="D131" s="30"/>
      <c r="E131" s="67"/>
      <c r="F131" s="53" t="s">
        <v>25</v>
      </c>
      <c r="G131" s="159"/>
      <c r="H131" s="159"/>
    </row>
    <row r="132" spans="1:10" s="84" customFormat="1" ht="18" customHeight="1">
      <c r="A132" s="72"/>
      <c r="B132" s="72"/>
      <c r="C132" s="72"/>
      <c r="D132" s="30"/>
      <c r="E132" s="67"/>
      <c r="F132" s="53" t="s">
        <v>18</v>
      </c>
      <c r="G132" s="159">
        <f t="shared" ref="G132:H134" si="41">+G133</f>
        <v>592.79999999999995</v>
      </c>
      <c r="H132" s="159">
        <f t="shared" si="41"/>
        <v>592.79999999999995</v>
      </c>
    </row>
    <row r="133" spans="1:10" s="84" customFormat="1" ht="18" customHeight="1">
      <c r="A133" s="72"/>
      <c r="B133" s="72"/>
      <c r="C133" s="72"/>
      <c r="D133" s="30"/>
      <c r="E133" s="67"/>
      <c r="F133" s="53" t="s">
        <v>26</v>
      </c>
      <c r="G133" s="159">
        <f t="shared" si="41"/>
        <v>592.79999999999995</v>
      </c>
      <c r="H133" s="159">
        <f t="shared" si="41"/>
        <v>592.79999999999995</v>
      </c>
    </row>
    <row r="134" spans="1:10" s="84" customFormat="1" ht="18" customHeight="1">
      <c r="A134" s="72"/>
      <c r="B134" s="72"/>
      <c r="C134" s="72"/>
      <c r="D134" s="30"/>
      <c r="E134" s="67"/>
      <c r="F134" s="53" t="s">
        <v>95</v>
      </c>
      <c r="G134" s="159">
        <f t="shared" si="41"/>
        <v>592.79999999999995</v>
      </c>
      <c r="H134" s="159">
        <f t="shared" si="41"/>
        <v>592.79999999999995</v>
      </c>
    </row>
    <row r="135" spans="1:10" s="84" customFormat="1" ht="39" customHeight="1">
      <c r="A135" s="72"/>
      <c r="B135" s="72"/>
      <c r="C135" s="72"/>
      <c r="D135" s="30"/>
      <c r="E135" s="67"/>
      <c r="F135" s="53" t="s">
        <v>81</v>
      </c>
      <c r="G135" s="159">
        <f t="shared" ref="G135:H135" si="42">G136</f>
        <v>592.79999999999995</v>
      </c>
      <c r="H135" s="159">
        <f t="shared" si="42"/>
        <v>592.79999999999995</v>
      </c>
    </row>
    <row r="136" spans="1:10" s="84" customFormat="1" ht="18" customHeight="1">
      <c r="A136" s="72"/>
      <c r="B136" s="72"/>
      <c r="C136" s="72"/>
      <c r="D136" s="30"/>
      <c r="E136" s="67"/>
      <c r="F136" s="53" t="s">
        <v>82</v>
      </c>
      <c r="G136" s="159">
        <v>592.79999999999995</v>
      </c>
      <c r="H136" s="159">
        <v>592.79999999999995</v>
      </c>
    </row>
    <row r="137" spans="1:10" s="76" customFormat="1" ht="18" customHeight="1">
      <c r="A137" s="36"/>
      <c r="B137" s="36"/>
      <c r="C137" s="36"/>
      <c r="D137" s="36"/>
      <c r="E137" s="36"/>
      <c r="F137" s="55" t="s">
        <v>39</v>
      </c>
      <c r="G137" s="161">
        <f t="shared" ref="G137:H137" si="43">G139</f>
        <v>0</v>
      </c>
      <c r="H137" s="161">
        <f t="shared" si="43"/>
        <v>0</v>
      </c>
    </row>
    <row r="138" spans="1:10" s="76" customFormat="1" ht="18" customHeight="1">
      <c r="A138" s="36"/>
      <c r="B138" s="36"/>
      <c r="C138" s="36"/>
      <c r="D138" s="36"/>
      <c r="E138" s="36"/>
      <c r="F138" s="53" t="s">
        <v>44</v>
      </c>
      <c r="G138" s="161"/>
      <c r="H138" s="161"/>
    </row>
    <row r="139" spans="1:10" s="3" customFormat="1" ht="18" customHeight="1">
      <c r="A139" s="77" t="s">
        <v>42</v>
      </c>
      <c r="B139" s="77"/>
      <c r="C139" s="77"/>
      <c r="D139" s="26"/>
      <c r="E139" s="26"/>
      <c r="F139" s="36" t="s">
        <v>43</v>
      </c>
      <c r="G139" s="161">
        <f t="shared" ref="G139" si="44">+G141</f>
        <v>0</v>
      </c>
      <c r="H139" s="161">
        <f>+H141</f>
        <v>0</v>
      </c>
    </row>
    <row r="140" spans="1:10" s="3" customFormat="1" ht="15" customHeight="1">
      <c r="A140" s="77"/>
      <c r="B140" s="77"/>
      <c r="C140" s="77"/>
      <c r="D140" s="26"/>
      <c r="E140" s="26"/>
      <c r="F140" s="53" t="s">
        <v>44</v>
      </c>
      <c r="G140" s="157"/>
      <c r="H140" s="161"/>
    </row>
    <row r="141" spans="1:10" s="3" customFormat="1" ht="16.149999999999999" customHeight="1">
      <c r="A141" s="77"/>
      <c r="B141" s="77" t="s">
        <v>45</v>
      </c>
      <c r="C141" s="77"/>
      <c r="D141" s="26"/>
      <c r="E141" s="26"/>
      <c r="F141" s="78" t="s">
        <v>46</v>
      </c>
      <c r="G141" s="161">
        <f t="shared" ref="G141" si="45">+G143</f>
        <v>0</v>
      </c>
      <c r="H141" s="161">
        <f>+H143</f>
        <v>0</v>
      </c>
    </row>
    <row r="142" spans="1:10" s="3" customFormat="1" ht="15" customHeight="1">
      <c r="A142" s="77"/>
      <c r="B142" s="77"/>
      <c r="C142" s="77"/>
      <c r="D142" s="26"/>
      <c r="E142" s="26"/>
      <c r="F142" s="53" t="s">
        <v>44</v>
      </c>
      <c r="G142" s="157"/>
      <c r="H142" s="161"/>
    </row>
    <row r="143" spans="1:10" s="3" customFormat="1">
      <c r="A143" s="77"/>
      <c r="B143" s="77"/>
      <c r="C143" s="77" t="s">
        <v>45</v>
      </c>
      <c r="D143" s="26"/>
      <c r="E143" s="26"/>
      <c r="F143" s="36" t="s">
        <v>40</v>
      </c>
      <c r="G143" s="161">
        <f t="shared" ref="G143" si="46">+G145</f>
        <v>0</v>
      </c>
      <c r="H143" s="161">
        <f>+H145</f>
        <v>0</v>
      </c>
    </row>
    <row r="144" spans="1:10" s="3" customFormat="1" ht="15" customHeight="1">
      <c r="A144" s="77"/>
      <c r="B144" s="77"/>
      <c r="C144" s="77"/>
      <c r="D144" s="26"/>
      <c r="E144" s="26"/>
      <c r="F144" s="53" t="s">
        <v>44</v>
      </c>
      <c r="G144" s="157"/>
      <c r="H144" s="161"/>
    </row>
    <row r="145" spans="1:8" s="3" customFormat="1" ht="19.899999999999999" customHeight="1">
      <c r="A145" s="77"/>
      <c r="B145" s="77"/>
      <c r="C145" s="77"/>
      <c r="D145" s="27">
        <v>1139</v>
      </c>
      <c r="E145" s="243" t="s">
        <v>47</v>
      </c>
      <c r="F145" s="244"/>
      <c r="G145" s="161">
        <f t="shared" ref="G145:H145" si="47">G147+G155</f>
        <v>0</v>
      </c>
      <c r="H145" s="161">
        <f t="shared" si="47"/>
        <v>0</v>
      </c>
    </row>
    <row r="146" spans="1:8" s="3" customFormat="1" ht="18" customHeight="1">
      <c r="A146" s="77"/>
      <c r="B146" s="77"/>
      <c r="C146" s="77"/>
      <c r="D146" s="78"/>
      <c r="E146" s="79"/>
      <c r="F146" s="53" t="s">
        <v>19</v>
      </c>
      <c r="G146" s="162"/>
      <c r="H146" s="163"/>
    </row>
    <row r="147" spans="1:8" s="3" customFormat="1" ht="18" customHeight="1">
      <c r="A147" s="77"/>
      <c r="B147" s="77"/>
      <c r="C147" s="77"/>
      <c r="D147" s="78"/>
      <c r="E147" s="27">
        <v>11001</v>
      </c>
      <c r="F147" s="36" t="s">
        <v>40</v>
      </c>
      <c r="G147" s="158">
        <f t="shared" ref="G147:H147" si="48">+G149</f>
        <v>29376.399999999998</v>
      </c>
      <c r="H147" s="158">
        <f t="shared" si="48"/>
        <v>29376.399999999998</v>
      </c>
    </row>
    <row r="148" spans="1:8" s="3" customFormat="1" ht="18" customHeight="1">
      <c r="A148" s="77"/>
      <c r="B148" s="77"/>
      <c r="C148" s="77"/>
      <c r="D148" s="78"/>
      <c r="E148" s="27"/>
      <c r="F148" s="53" t="s">
        <v>24</v>
      </c>
      <c r="G148" s="162"/>
      <c r="H148" s="163"/>
    </row>
    <row r="149" spans="1:8" s="3" customFormat="1" ht="18" customHeight="1">
      <c r="A149" s="77"/>
      <c r="B149" s="77"/>
      <c r="C149" s="77"/>
      <c r="D149" s="78"/>
      <c r="E149" s="27"/>
      <c r="F149" s="80" t="s">
        <v>39</v>
      </c>
      <c r="G149" s="159">
        <f t="shared" ref="G149:H149" si="49">+G151</f>
        <v>29376.399999999998</v>
      </c>
      <c r="H149" s="159">
        <f t="shared" si="49"/>
        <v>29376.399999999998</v>
      </c>
    </row>
    <row r="150" spans="1:8" s="3" customFormat="1" ht="39" customHeight="1">
      <c r="A150" s="77"/>
      <c r="B150" s="77"/>
      <c r="C150" s="77"/>
      <c r="D150" s="78"/>
      <c r="E150" s="27"/>
      <c r="F150" s="81" t="s">
        <v>48</v>
      </c>
      <c r="G150" s="164"/>
      <c r="H150" s="163"/>
    </row>
    <row r="151" spans="1:8" s="3" customFormat="1" ht="18" customHeight="1">
      <c r="A151" s="77"/>
      <c r="B151" s="77"/>
      <c r="C151" s="77"/>
      <c r="D151" s="78"/>
      <c r="E151" s="27"/>
      <c r="F151" s="81" t="s">
        <v>18</v>
      </c>
      <c r="G151" s="159">
        <f t="shared" ref="G151:H151" si="50">+G152</f>
        <v>29376.399999999998</v>
      </c>
      <c r="H151" s="159">
        <f t="shared" si="50"/>
        <v>29376.399999999998</v>
      </c>
    </row>
    <row r="152" spans="1:8" s="3" customFormat="1" ht="18" customHeight="1">
      <c r="A152" s="77"/>
      <c r="B152" s="77"/>
      <c r="C152" s="77"/>
      <c r="D152" s="78"/>
      <c r="E152" s="27"/>
      <c r="F152" s="82" t="s">
        <v>26</v>
      </c>
      <c r="G152" s="159">
        <f t="shared" ref="G152:H152" si="51">+G153</f>
        <v>29376.399999999998</v>
      </c>
      <c r="H152" s="159">
        <f t="shared" si="51"/>
        <v>29376.399999999998</v>
      </c>
    </row>
    <row r="153" spans="1:8" s="3" customFormat="1" ht="18" customHeight="1">
      <c r="A153" s="77"/>
      <c r="B153" s="77"/>
      <c r="C153" s="77"/>
      <c r="D153" s="78"/>
      <c r="E153" s="27"/>
      <c r="F153" s="82" t="s">
        <v>49</v>
      </c>
      <c r="G153" s="159">
        <f t="shared" ref="G153:H153" si="52">G154</f>
        <v>29376.399999999998</v>
      </c>
      <c r="H153" s="159">
        <f t="shared" si="52"/>
        <v>29376.399999999998</v>
      </c>
    </row>
    <row r="154" spans="1:8" s="3" customFormat="1" ht="18" customHeight="1">
      <c r="A154" s="77"/>
      <c r="B154" s="77"/>
      <c r="C154" s="77"/>
      <c r="D154" s="78"/>
      <c r="E154" s="27"/>
      <c r="F154" s="83" t="s">
        <v>50</v>
      </c>
      <c r="G154" s="219">
        <f>'Հավելված N 1'!D51</f>
        <v>29376.399999999998</v>
      </c>
      <c r="H154" s="219">
        <f>'Հավելված N 1'!E51</f>
        <v>29376.399999999998</v>
      </c>
    </row>
    <row r="155" spans="1:8" s="3" customFormat="1" ht="18" customHeight="1">
      <c r="A155" s="77"/>
      <c r="B155" s="77"/>
      <c r="C155" s="77"/>
      <c r="D155" s="78"/>
      <c r="E155" s="27">
        <v>11001</v>
      </c>
      <c r="F155" s="36" t="s">
        <v>40</v>
      </c>
      <c r="G155" s="165">
        <f t="shared" ref="G155:H155" si="53">G157</f>
        <v>-29376.399999999998</v>
      </c>
      <c r="H155" s="165">
        <f t="shared" si="53"/>
        <v>-29376.399999999998</v>
      </c>
    </row>
    <row r="156" spans="1:8" s="3" customFormat="1" ht="18" customHeight="1">
      <c r="A156" s="77"/>
      <c r="B156" s="77"/>
      <c r="C156" s="77"/>
      <c r="D156" s="78"/>
      <c r="E156" s="27"/>
      <c r="F156" s="53" t="s">
        <v>24</v>
      </c>
      <c r="G156" s="166"/>
      <c r="H156" s="166"/>
    </row>
    <row r="157" spans="1:8" s="3" customFormat="1" ht="18" customHeight="1">
      <c r="A157" s="77"/>
      <c r="B157" s="77"/>
      <c r="C157" s="77"/>
      <c r="D157" s="78"/>
      <c r="E157" s="27"/>
      <c r="F157" s="80" t="s">
        <v>39</v>
      </c>
      <c r="G157" s="167">
        <f t="shared" ref="G157:H157" si="54">G159</f>
        <v>-29376.399999999998</v>
      </c>
      <c r="H157" s="167">
        <f t="shared" si="54"/>
        <v>-29376.399999999998</v>
      </c>
    </row>
    <row r="158" spans="1:8" s="3" customFormat="1" ht="35.450000000000003" customHeight="1">
      <c r="A158" s="77"/>
      <c r="B158" s="77"/>
      <c r="C158" s="77"/>
      <c r="D158" s="78"/>
      <c r="E158" s="27"/>
      <c r="F158" s="81" t="s">
        <v>48</v>
      </c>
      <c r="G158" s="166"/>
      <c r="H158" s="166"/>
    </row>
    <row r="159" spans="1:8" s="3" customFormat="1" ht="18" customHeight="1">
      <c r="A159" s="77"/>
      <c r="B159" s="77"/>
      <c r="C159" s="77"/>
      <c r="D159" s="78"/>
      <c r="E159" s="27"/>
      <c r="F159" s="81" t="s">
        <v>18</v>
      </c>
      <c r="G159" s="166">
        <f t="shared" ref="G159:H159" si="55">G160</f>
        <v>-29376.399999999998</v>
      </c>
      <c r="H159" s="166">
        <f t="shared" si="55"/>
        <v>-29376.399999999998</v>
      </c>
    </row>
    <row r="160" spans="1:8" s="3" customFormat="1" ht="18" customHeight="1">
      <c r="A160" s="77"/>
      <c r="B160" s="77"/>
      <c r="C160" s="77"/>
      <c r="D160" s="78"/>
      <c r="E160" s="27"/>
      <c r="F160" s="82" t="s">
        <v>26</v>
      </c>
      <c r="G160" s="166">
        <f t="shared" ref="G160:H160" si="56">G161</f>
        <v>-29376.399999999998</v>
      </c>
      <c r="H160" s="166">
        <f t="shared" si="56"/>
        <v>-29376.399999999998</v>
      </c>
    </row>
    <row r="161" spans="1:8" s="3" customFormat="1" ht="18" customHeight="1">
      <c r="A161" s="77"/>
      <c r="B161" s="77"/>
      <c r="C161" s="77"/>
      <c r="D161" s="78"/>
      <c r="E161" s="27"/>
      <c r="F161" s="82" t="s">
        <v>49</v>
      </c>
      <c r="G161" s="166">
        <f t="shared" ref="G161:H161" si="57">G162</f>
        <v>-29376.399999999998</v>
      </c>
      <c r="H161" s="166">
        <f t="shared" si="57"/>
        <v>-29376.399999999998</v>
      </c>
    </row>
    <row r="162" spans="1:8" s="3" customFormat="1" ht="18" customHeight="1">
      <c r="A162" s="77"/>
      <c r="B162" s="77"/>
      <c r="C162" s="77"/>
      <c r="D162" s="78"/>
      <c r="E162" s="27"/>
      <c r="F162" s="83" t="s">
        <v>50</v>
      </c>
      <c r="G162" s="166">
        <f>'Հավելված N 1'!D57</f>
        <v>-29376.399999999998</v>
      </c>
      <c r="H162" s="166">
        <f>'Հավելված N 1'!E57</f>
        <v>-29376.399999999998</v>
      </c>
    </row>
  </sheetData>
  <mergeCells count="10">
    <mergeCell ref="G1:H1"/>
    <mergeCell ref="G3:H3"/>
    <mergeCell ref="E145:F145"/>
    <mergeCell ref="G5:H5"/>
    <mergeCell ref="A4:H4"/>
    <mergeCell ref="A6:C6"/>
    <mergeCell ref="D6:E6"/>
    <mergeCell ref="F6:F7"/>
    <mergeCell ref="G6:H6"/>
    <mergeCell ref="G2:H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3"/>
  <sheetViews>
    <sheetView topLeftCell="A4" workbookViewId="0">
      <selection activeCell="E14" sqref="E14"/>
    </sheetView>
  </sheetViews>
  <sheetFormatPr defaultRowHeight="12.75"/>
  <cols>
    <col min="1" max="1" width="10.28515625" style="110" customWidth="1"/>
    <col min="2" max="2" width="12.5703125" style="110" customWidth="1"/>
    <col min="3" max="3" width="7.140625" style="110" customWidth="1"/>
    <col min="4" max="4" width="9.140625" style="110"/>
    <col min="5" max="5" width="46.42578125" style="110" customWidth="1"/>
    <col min="6" max="6" width="48.5703125" style="110" customWidth="1"/>
    <col min="7" max="7" width="19.5703125" style="110" customWidth="1"/>
    <col min="8" max="16384" width="9.140625" style="110"/>
  </cols>
  <sheetData>
    <row r="1" spans="1:7" ht="17.25">
      <c r="A1" s="109"/>
      <c r="B1" s="109"/>
      <c r="C1" s="109"/>
      <c r="D1" s="109"/>
      <c r="E1" s="109"/>
      <c r="F1" s="262" t="s">
        <v>110</v>
      </c>
      <c r="G1" s="262"/>
    </row>
    <row r="2" spans="1:7" ht="17.25">
      <c r="A2" s="109"/>
      <c r="B2" s="109"/>
      <c r="C2" s="109"/>
      <c r="D2" s="109"/>
      <c r="E2" s="109"/>
      <c r="F2" s="262" t="s">
        <v>73</v>
      </c>
      <c r="G2" s="262"/>
    </row>
    <row r="3" spans="1:7" ht="17.25">
      <c r="A3" s="109"/>
      <c r="B3" s="109"/>
      <c r="C3" s="109"/>
      <c r="D3" s="109"/>
      <c r="E3" s="109"/>
      <c r="F3" s="262" t="s">
        <v>20</v>
      </c>
      <c r="G3" s="262"/>
    </row>
    <row r="4" spans="1:7" ht="17.25">
      <c r="A4" s="109"/>
      <c r="B4" s="109"/>
      <c r="C4" s="109"/>
      <c r="D4" s="109"/>
      <c r="E4" s="109"/>
      <c r="F4" s="111"/>
      <c r="G4" s="111"/>
    </row>
    <row r="5" spans="1:7" ht="17.25">
      <c r="A5" s="109"/>
      <c r="B5" s="109"/>
      <c r="C5" s="109"/>
      <c r="D5" s="109"/>
      <c r="E5" s="109"/>
      <c r="F5" s="111"/>
      <c r="G5" s="111"/>
    </row>
    <row r="6" spans="1:7" ht="36.75" customHeight="1">
      <c r="A6" s="263" t="s">
        <v>114</v>
      </c>
      <c r="B6" s="263"/>
      <c r="C6" s="263"/>
      <c r="D6" s="263"/>
      <c r="E6" s="263"/>
      <c r="F6" s="263"/>
      <c r="G6" s="263"/>
    </row>
    <row r="7" spans="1:7" ht="17.25">
      <c r="A7" s="109"/>
      <c r="B7" s="112"/>
      <c r="C7" s="112"/>
      <c r="D7" s="112"/>
      <c r="E7" s="112"/>
      <c r="F7" s="112"/>
      <c r="G7" s="121" t="s">
        <v>71</v>
      </c>
    </row>
    <row r="8" spans="1:7" ht="93" customHeight="1">
      <c r="A8" s="264" t="s">
        <v>113</v>
      </c>
      <c r="B8" s="264"/>
      <c r="C8" s="265" t="s">
        <v>75</v>
      </c>
      <c r="D8" s="266"/>
      <c r="E8" s="267"/>
      <c r="F8" s="271" t="s">
        <v>76</v>
      </c>
      <c r="G8" s="113" t="s">
        <v>112</v>
      </c>
    </row>
    <row r="9" spans="1:7" ht="34.5">
      <c r="A9" s="113" t="s">
        <v>23</v>
      </c>
      <c r="B9" s="113" t="s">
        <v>36</v>
      </c>
      <c r="C9" s="268"/>
      <c r="D9" s="269"/>
      <c r="E9" s="270"/>
      <c r="F9" s="272"/>
      <c r="G9" s="113" t="s">
        <v>16</v>
      </c>
    </row>
    <row r="10" spans="1:7" ht="18" customHeight="1">
      <c r="A10" s="253" t="s">
        <v>77</v>
      </c>
      <c r="B10" s="254"/>
      <c r="C10" s="254"/>
      <c r="D10" s="254"/>
      <c r="E10" s="254"/>
      <c r="F10" s="255"/>
      <c r="G10" s="152">
        <f>G11</f>
        <v>-29376.399999999998</v>
      </c>
    </row>
    <row r="11" spans="1:7" ht="18" customHeight="1">
      <c r="A11" s="114">
        <v>1148</v>
      </c>
      <c r="B11" s="256" t="s">
        <v>83</v>
      </c>
      <c r="C11" s="257"/>
      <c r="D11" s="257"/>
      <c r="E11" s="258"/>
      <c r="F11" s="106"/>
      <c r="G11" s="153">
        <f>G12</f>
        <v>-29376.399999999998</v>
      </c>
    </row>
    <row r="12" spans="1:7" ht="78" customHeight="1">
      <c r="A12" s="117"/>
      <c r="B12" s="114">
        <v>11016</v>
      </c>
      <c r="C12" s="259" t="s">
        <v>108</v>
      </c>
      <c r="D12" s="260"/>
      <c r="E12" s="261"/>
      <c r="F12" s="115" t="s">
        <v>77</v>
      </c>
      <c r="G12" s="154">
        <f>+G13</f>
        <v>-29376.399999999998</v>
      </c>
    </row>
    <row r="13" spans="1:7" ht="64.5" customHeight="1">
      <c r="A13" s="118"/>
      <c r="B13" s="119"/>
      <c r="C13" s="120"/>
      <c r="D13" s="116"/>
      <c r="E13" s="116"/>
      <c r="F13" s="116" t="s">
        <v>109</v>
      </c>
      <c r="G13" s="155">
        <f>'Հավելված N 2'!H28</f>
        <v>-29376.399999999998</v>
      </c>
    </row>
  </sheetData>
  <mergeCells count="10">
    <mergeCell ref="A10:F10"/>
    <mergeCell ref="B11:E11"/>
    <mergeCell ref="C12:E12"/>
    <mergeCell ref="F1:G1"/>
    <mergeCell ref="F2:G2"/>
    <mergeCell ref="F3:G3"/>
    <mergeCell ref="A6:G6"/>
    <mergeCell ref="A8:B8"/>
    <mergeCell ref="C8:E9"/>
    <mergeCell ref="F8:F9"/>
  </mergeCells>
  <pageMargins left="0.7" right="0.4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6"/>
  <sheetViews>
    <sheetView topLeftCell="A13" zoomScale="85" zoomScaleNormal="85" workbookViewId="0">
      <selection activeCell="G25" sqref="G25"/>
    </sheetView>
  </sheetViews>
  <sheetFormatPr defaultColWidth="9.140625" defaultRowHeight="17.25"/>
  <cols>
    <col min="1" max="1" width="31.42578125" style="1" customWidth="1"/>
    <col min="2" max="2" width="68.42578125" style="1" customWidth="1"/>
    <col min="3" max="3" width="28.5703125" style="1" customWidth="1"/>
    <col min="4" max="4" width="28.5703125" style="16" customWidth="1"/>
    <col min="5" max="5" width="9.140625" style="1"/>
    <col min="6" max="8" width="14" style="1" customWidth="1"/>
    <col min="9" max="16384" width="9.140625" style="1"/>
  </cols>
  <sheetData>
    <row r="1" spans="1:4">
      <c r="B1" s="211"/>
      <c r="C1" s="312" t="s">
        <v>115</v>
      </c>
      <c r="D1" s="312"/>
    </row>
    <row r="2" spans="1:4" s="3" customFormat="1">
      <c r="B2" s="212"/>
      <c r="C2" s="313" t="s">
        <v>73</v>
      </c>
      <c r="D2" s="313"/>
    </row>
    <row r="3" spans="1:4" s="3" customFormat="1" ht="17.25" customHeight="1">
      <c r="B3" s="212"/>
      <c r="C3" s="313" t="s">
        <v>20</v>
      </c>
      <c r="D3" s="313"/>
    </row>
    <row r="4" spans="1:4" s="3" customFormat="1">
      <c r="A4" s="321"/>
      <c r="B4" s="321"/>
      <c r="C4" s="321"/>
      <c r="D4" s="321"/>
    </row>
    <row r="5" spans="1:4" ht="57.6" customHeight="1">
      <c r="A5" s="321" t="s">
        <v>130</v>
      </c>
      <c r="B5" s="321"/>
      <c r="C5" s="321"/>
      <c r="D5" s="321"/>
    </row>
    <row r="6" spans="1:4" ht="18" customHeight="1">
      <c r="A6" s="316" t="s">
        <v>35</v>
      </c>
      <c r="B6" s="316"/>
      <c r="C6" s="316"/>
      <c r="D6" s="316"/>
    </row>
    <row r="7" spans="1:4" s="107" customFormat="1" ht="22.9" customHeight="1">
      <c r="A7" s="104" t="s">
        <v>52</v>
      </c>
      <c r="B7" s="105"/>
      <c r="C7" s="105"/>
      <c r="D7" s="106"/>
    </row>
    <row r="8" spans="1:4" ht="12" customHeight="1">
      <c r="A8" s="17"/>
      <c r="B8" s="17"/>
      <c r="C8" s="17"/>
      <c r="D8" s="18"/>
    </row>
    <row r="9" spans="1:4" ht="20.25" customHeight="1">
      <c r="A9" s="108" t="s">
        <v>53</v>
      </c>
      <c r="B9" s="318" t="s">
        <v>54</v>
      </c>
      <c r="C9" s="319"/>
      <c r="D9" s="320"/>
    </row>
    <row r="10" spans="1:4" ht="20.25" customHeight="1">
      <c r="A10" s="39">
        <v>1148</v>
      </c>
      <c r="B10" s="317" t="s">
        <v>83</v>
      </c>
      <c r="C10" s="317"/>
      <c r="D10" s="317"/>
    </row>
    <row r="11" spans="1:4" ht="13.9" customHeight="1">
      <c r="A11" s="281"/>
      <c r="B11" s="281"/>
      <c r="C11" s="281"/>
      <c r="D11" s="281"/>
    </row>
    <row r="12" spans="1:4" ht="18" customHeight="1">
      <c r="A12" s="291" t="s">
        <v>55</v>
      </c>
      <c r="B12" s="292"/>
      <c r="C12" s="292"/>
      <c r="D12" s="293"/>
    </row>
    <row r="13" spans="1:4" ht="16.149999999999999" customHeight="1">
      <c r="A13" s="297"/>
      <c r="B13" s="298"/>
      <c r="C13" s="298"/>
      <c r="D13" s="299"/>
    </row>
    <row r="14" spans="1:4" ht="39" customHeight="1">
      <c r="A14" s="20" t="s">
        <v>56</v>
      </c>
      <c r="B14" s="8">
        <v>1148</v>
      </c>
      <c r="C14" s="303" t="s">
        <v>68</v>
      </c>
      <c r="D14" s="304"/>
    </row>
    <row r="15" spans="1:4" ht="39" customHeight="1">
      <c r="A15" s="20" t="s">
        <v>57</v>
      </c>
      <c r="B15" s="8">
        <v>11016</v>
      </c>
      <c r="C15" s="102" t="s">
        <v>69</v>
      </c>
      <c r="D15" s="103" t="s">
        <v>70</v>
      </c>
    </row>
    <row r="16" spans="1:4" ht="57" customHeight="1">
      <c r="A16" s="29" t="s">
        <v>58</v>
      </c>
      <c r="B16" s="65" t="s">
        <v>120</v>
      </c>
      <c r="C16" s="21"/>
      <c r="D16" s="20"/>
    </row>
    <row r="17" spans="1:10" ht="90" customHeight="1">
      <c r="A17" s="29" t="s">
        <v>59</v>
      </c>
      <c r="B17" s="65" t="s">
        <v>84</v>
      </c>
      <c r="C17" s="21"/>
      <c r="D17" s="20"/>
    </row>
    <row r="18" spans="1:10" ht="22.5" customHeight="1">
      <c r="A18" s="29" t="s">
        <v>61</v>
      </c>
      <c r="B18" s="38" t="s">
        <v>80</v>
      </c>
      <c r="C18" s="98"/>
      <c r="D18" s="95"/>
    </row>
    <row r="19" spans="1:10" ht="57" customHeight="1">
      <c r="A19" s="29" t="s">
        <v>79</v>
      </c>
      <c r="B19" s="38" t="s">
        <v>104</v>
      </c>
      <c r="C19" s="96"/>
      <c r="D19" s="95"/>
    </row>
    <row r="20" spans="1:10" ht="18" customHeight="1">
      <c r="A20" s="294" t="s">
        <v>63</v>
      </c>
      <c r="B20" s="295"/>
      <c r="C20" s="295"/>
      <c r="D20" s="296"/>
    </row>
    <row r="21" spans="1:10" s="123" customFormat="1" ht="24" customHeight="1">
      <c r="A21" s="307" t="s">
        <v>126</v>
      </c>
      <c r="B21" s="307"/>
      <c r="C21" s="202">
        <v>-262</v>
      </c>
      <c r="D21" s="202">
        <v>-262</v>
      </c>
      <c r="F21" s="1"/>
      <c r="G21" s="1"/>
      <c r="H21" s="1"/>
      <c r="I21" s="1"/>
      <c r="J21" s="1"/>
    </row>
    <row r="22" spans="1:10" ht="24.6" customHeight="1">
      <c r="A22" s="315" t="s">
        <v>64</v>
      </c>
      <c r="B22" s="315"/>
      <c r="C22" s="150">
        <f>'Հավելված N 2'!G28</f>
        <v>-29376.399999999998</v>
      </c>
      <c r="D22" s="150">
        <f>'Հավելված N 2'!H28</f>
        <v>-29376.399999999998</v>
      </c>
    </row>
    <row r="23" spans="1:10" ht="18" customHeight="1">
      <c r="A23" s="19" t="s">
        <v>53</v>
      </c>
      <c r="B23" s="310" t="s">
        <v>54</v>
      </c>
      <c r="C23" s="310"/>
      <c r="D23" s="310"/>
    </row>
    <row r="24" spans="1:10" ht="18" customHeight="1">
      <c r="A24" s="8">
        <v>1148</v>
      </c>
      <c r="B24" s="311" t="s">
        <v>105</v>
      </c>
      <c r="C24" s="311"/>
      <c r="D24" s="311"/>
    </row>
    <row r="25" spans="1:10" ht="16.899999999999999" customHeight="1">
      <c r="A25" s="305"/>
      <c r="B25" s="305"/>
      <c r="C25" s="305"/>
      <c r="D25" s="305"/>
    </row>
    <row r="26" spans="1:10" ht="18" customHeight="1">
      <c r="A26" s="273" t="s">
        <v>55</v>
      </c>
      <c r="B26" s="273"/>
      <c r="C26" s="273"/>
      <c r="D26" s="273"/>
    </row>
    <row r="27" spans="1:10" ht="16.899999999999999" customHeight="1">
      <c r="A27" s="274"/>
      <c r="B27" s="274"/>
      <c r="C27" s="274"/>
      <c r="D27" s="274"/>
    </row>
    <row r="28" spans="1:10" ht="49.9" customHeight="1">
      <c r="A28" s="29" t="s">
        <v>28</v>
      </c>
      <c r="B28" s="28">
        <v>1148</v>
      </c>
      <c r="C28" s="275"/>
      <c r="D28" s="276"/>
    </row>
    <row r="29" spans="1:10" ht="40.9" customHeight="1">
      <c r="A29" s="29" t="s">
        <v>29</v>
      </c>
      <c r="B29" s="8">
        <v>12002</v>
      </c>
      <c r="C29" s="86" t="s">
        <v>51</v>
      </c>
      <c r="D29" s="86" t="s">
        <v>16</v>
      </c>
    </row>
    <row r="30" spans="1:10" ht="74.099999999999994" customHeight="1">
      <c r="A30" s="29" t="s">
        <v>30</v>
      </c>
      <c r="B30" s="65" t="s">
        <v>85</v>
      </c>
      <c r="C30" s="28"/>
      <c r="D30" s="87"/>
    </row>
    <row r="31" spans="1:10" ht="57" customHeight="1">
      <c r="A31" s="29" t="s">
        <v>31</v>
      </c>
      <c r="B31" s="65" t="s">
        <v>86</v>
      </c>
      <c r="C31" s="97"/>
      <c r="D31" s="100"/>
    </row>
    <row r="32" spans="1:10" ht="24.6" customHeight="1">
      <c r="A32" s="29" t="s">
        <v>32</v>
      </c>
      <c r="B32" s="149" t="s">
        <v>87</v>
      </c>
      <c r="C32" s="99"/>
      <c r="D32" s="100"/>
    </row>
    <row r="33" spans="1:4" ht="51.6" customHeight="1">
      <c r="A33" s="132" t="s">
        <v>118</v>
      </c>
      <c r="B33" s="8" t="s">
        <v>128</v>
      </c>
      <c r="C33" s="101"/>
      <c r="D33" s="100"/>
    </row>
    <row r="34" spans="1:4" ht="18" customHeight="1">
      <c r="A34" s="277" t="s">
        <v>33</v>
      </c>
      <c r="B34" s="278"/>
      <c r="C34" s="278"/>
      <c r="D34" s="279"/>
    </row>
    <row r="35" spans="1:4" ht="39" customHeight="1">
      <c r="A35" s="306" t="s">
        <v>131</v>
      </c>
      <c r="B35" s="306"/>
      <c r="C35" s="122">
        <v>44</v>
      </c>
      <c r="D35" s="122">
        <v>44</v>
      </c>
    </row>
    <row r="36" spans="1:4" ht="39" customHeight="1">
      <c r="A36" s="306" t="s">
        <v>132</v>
      </c>
      <c r="B36" s="306"/>
      <c r="C36" s="122">
        <v>40</v>
      </c>
      <c r="D36" s="122">
        <v>40</v>
      </c>
    </row>
    <row r="37" spans="1:4" ht="18" customHeight="1">
      <c r="A37" s="306" t="s">
        <v>34</v>
      </c>
      <c r="B37" s="306"/>
      <c r="C37" s="151">
        <f>'Հավելված N 2'!G29</f>
        <v>28003.599999999999</v>
      </c>
      <c r="D37" s="151">
        <f>'Հավելված N 2'!H29</f>
        <v>28003.599999999999</v>
      </c>
    </row>
    <row r="38" spans="1:4" s="196" customFormat="1" ht="18" customHeight="1">
      <c r="A38" s="19" t="s">
        <v>53</v>
      </c>
      <c r="B38" s="310" t="s">
        <v>54</v>
      </c>
      <c r="C38" s="310"/>
      <c r="D38" s="310"/>
    </row>
    <row r="39" spans="1:4" s="196" customFormat="1" ht="18" customHeight="1">
      <c r="A39" s="8">
        <v>1192</v>
      </c>
      <c r="B39" s="311" t="s">
        <v>134</v>
      </c>
      <c r="C39" s="311"/>
      <c r="D39" s="311"/>
    </row>
    <row r="40" spans="1:4" s="196" customFormat="1" ht="16.899999999999999" customHeight="1">
      <c r="A40" s="305"/>
      <c r="B40" s="305"/>
      <c r="C40" s="305"/>
      <c r="D40" s="305"/>
    </row>
    <row r="41" spans="1:4" s="196" customFormat="1" ht="18" customHeight="1">
      <c r="A41" s="273" t="s">
        <v>55</v>
      </c>
      <c r="B41" s="273"/>
      <c r="C41" s="273"/>
      <c r="D41" s="273"/>
    </row>
    <row r="42" spans="1:4" s="196" customFormat="1" ht="16.899999999999999" customHeight="1">
      <c r="A42" s="274"/>
      <c r="B42" s="274"/>
      <c r="C42" s="274"/>
      <c r="D42" s="274"/>
    </row>
    <row r="43" spans="1:4" s="196" customFormat="1" ht="49.9" customHeight="1">
      <c r="A43" s="210" t="s">
        <v>28</v>
      </c>
      <c r="B43" s="209">
        <v>1192</v>
      </c>
      <c r="C43" s="314"/>
      <c r="D43" s="314"/>
    </row>
    <row r="44" spans="1:4" s="196" customFormat="1" ht="40.9" customHeight="1">
      <c r="A44" s="210" t="s">
        <v>29</v>
      </c>
      <c r="B44" s="8">
        <v>12004</v>
      </c>
      <c r="C44" s="86" t="s">
        <v>51</v>
      </c>
      <c r="D44" s="86" t="s">
        <v>16</v>
      </c>
    </row>
    <row r="45" spans="1:4" s="196" customFormat="1" ht="74.099999999999994" customHeight="1">
      <c r="A45" s="184" t="s">
        <v>30</v>
      </c>
      <c r="B45" s="205" t="s">
        <v>142</v>
      </c>
      <c r="C45" s="99"/>
      <c r="D45" s="100"/>
    </row>
    <row r="46" spans="1:4" s="196" customFormat="1" ht="37.5" customHeight="1">
      <c r="A46" s="184" t="s">
        <v>31</v>
      </c>
      <c r="B46" s="205" t="s">
        <v>143</v>
      </c>
      <c r="C46" s="97"/>
      <c r="D46" s="100"/>
    </row>
    <row r="47" spans="1:4" s="196" customFormat="1" ht="24.6" customHeight="1">
      <c r="A47" s="198" t="s">
        <v>32</v>
      </c>
      <c r="B47" s="149" t="s">
        <v>87</v>
      </c>
      <c r="C47" s="99"/>
      <c r="D47" s="100"/>
    </row>
    <row r="48" spans="1:4" s="196" customFormat="1" ht="51.6" customHeight="1">
      <c r="A48" s="132" t="s">
        <v>118</v>
      </c>
      <c r="B48" s="8" t="s">
        <v>128</v>
      </c>
      <c r="C48" s="101"/>
      <c r="D48" s="100"/>
    </row>
    <row r="49" spans="1:4" s="196" customFormat="1" ht="18" customHeight="1">
      <c r="A49" s="277" t="s">
        <v>33</v>
      </c>
      <c r="B49" s="278"/>
      <c r="C49" s="278"/>
      <c r="D49" s="279"/>
    </row>
    <row r="50" spans="1:4" s="196" customFormat="1" ht="24" customHeight="1">
      <c r="A50" s="308" t="s">
        <v>137</v>
      </c>
      <c r="B50" s="309"/>
      <c r="C50" s="122">
        <v>7</v>
      </c>
      <c r="D50" s="122">
        <v>7</v>
      </c>
    </row>
    <row r="51" spans="1:4" s="196" customFormat="1" ht="24" customHeight="1">
      <c r="A51" s="306" t="s">
        <v>138</v>
      </c>
      <c r="B51" s="306"/>
      <c r="C51" s="203">
        <f>'Հավելված N 2'!G107</f>
        <v>1372.8</v>
      </c>
      <c r="D51" s="203">
        <f>'Հավելված N 2'!H107</f>
        <v>1372.8</v>
      </c>
    </row>
    <row r="52" spans="1:4" ht="21" customHeight="1">
      <c r="A52" s="253" t="s">
        <v>39</v>
      </c>
      <c r="B52" s="254"/>
      <c r="C52" s="254"/>
      <c r="D52" s="255"/>
    </row>
    <row r="53" spans="1:4" ht="22.15" customHeight="1">
      <c r="A53" s="283" t="s">
        <v>52</v>
      </c>
      <c r="B53" s="284"/>
      <c r="C53" s="284"/>
      <c r="D53" s="285"/>
    </row>
    <row r="54" spans="1:4" ht="10.15" customHeight="1">
      <c r="A54" s="88"/>
      <c r="B54" s="88"/>
      <c r="C54" s="281"/>
      <c r="D54" s="282"/>
    </row>
    <row r="55" spans="1:4" ht="20.45" customHeight="1">
      <c r="A55" s="19" t="s">
        <v>53</v>
      </c>
      <c r="B55" s="19" t="s">
        <v>54</v>
      </c>
      <c r="C55" s="254"/>
      <c r="D55" s="255"/>
    </row>
    <row r="56" spans="1:4" ht="18" customHeight="1">
      <c r="A56" s="89">
        <v>1139</v>
      </c>
      <c r="B56" s="90" t="s">
        <v>47</v>
      </c>
      <c r="C56" s="289"/>
      <c r="D56" s="290"/>
    </row>
    <row r="57" spans="1:4" ht="13.15" customHeight="1">
      <c r="A57" s="300"/>
      <c r="B57" s="301"/>
      <c r="C57" s="301"/>
      <c r="D57" s="302"/>
    </row>
    <row r="58" spans="1:4" ht="19.899999999999999" customHeight="1">
      <c r="A58" s="291" t="s">
        <v>55</v>
      </c>
      <c r="B58" s="292"/>
      <c r="C58" s="292"/>
      <c r="D58" s="293"/>
    </row>
    <row r="59" spans="1:4" ht="14.45" customHeight="1">
      <c r="A59" s="297"/>
      <c r="B59" s="298"/>
      <c r="C59" s="298"/>
      <c r="D59" s="299"/>
    </row>
    <row r="60" spans="1:4" ht="34.9" customHeight="1">
      <c r="A60" s="91" t="s">
        <v>56</v>
      </c>
      <c r="B60" s="29">
        <v>1139</v>
      </c>
      <c r="C60" s="275"/>
      <c r="D60" s="276"/>
    </row>
    <row r="61" spans="1:4" ht="39" customHeight="1">
      <c r="A61" s="66" t="s">
        <v>57</v>
      </c>
      <c r="B61" s="65">
        <v>11001</v>
      </c>
      <c r="C61" s="86" t="s">
        <v>51</v>
      </c>
      <c r="D61" s="86" t="s">
        <v>16</v>
      </c>
    </row>
    <row r="62" spans="1:4" ht="33.6" customHeight="1">
      <c r="A62" s="66" t="s">
        <v>58</v>
      </c>
      <c r="B62" s="92" t="s">
        <v>47</v>
      </c>
      <c r="C62" s="93"/>
      <c r="D62" s="93"/>
    </row>
    <row r="63" spans="1:4" ht="75" customHeight="1">
      <c r="A63" s="66" t="s">
        <v>59</v>
      </c>
      <c r="B63" s="92" t="s">
        <v>60</v>
      </c>
      <c r="C63" s="93"/>
      <c r="D63" s="93"/>
    </row>
    <row r="64" spans="1:4" ht="18.600000000000001" customHeight="1">
      <c r="A64" s="66" t="s">
        <v>61</v>
      </c>
      <c r="B64" s="94" t="s">
        <v>37</v>
      </c>
      <c r="C64" s="93"/>
      <c r="D64" s="93"/>
    </row>
    <row r="65" spans="1:4" ht="53.45" customHeight="1">
      <c r="A65" s="53" t="s">
        <v>62</v>
      </c>
      <c r="B65" s="94" t="s">
        <v>39</v>
      </c>
      <c r="C65" s="93"/>
      <c r="D65" s="93"/>
    </row>
    <row r="66" spans="1:4" ht="16.899999999999999" customHeight="1">
      <c r="A66" s="277" t="s">
        <v>63</v>
      </c>
      <c r="B66" s="278"/>
      <c r="C66" s="278"/>
      <c r="D66" s="279"/>
    </row>
    <row r="67" spans="1:4" ht="18" customHeight="1">
      <c r="A67" s="280" t="s">
        <v>64</v>
      </c>
      <c r="B67" s="280"/>
      <c r="C67" s="151">
        <f>'Հավելված N 2'!G154</f>
        <v>29376.399999999998</v>
      </c>
      <c r="D67" s="151">
        <f>'Հավելված N 2'!H154</f>
        <v>29376.399999999998</v>
      </c>
    </row>
    <row r="68" spans="1:4" ht="13.9" customHeight="1">
      <c r="A68" s="286"/>
      <c r="B68" s="287"/>
      <c r="C68" s="287"/>
      <c r="D68" s="288"/>
    </row>
    <row r="69" spans="1:4" ht="34.9" customHeight="1">
      <c r="A69" s="91" t="s">
        <v>56</v>
      </c>
      <c r="B69" s="29">
        <v>1139</v>
      </c>
      <c r="C69" s="275"/>
      <c r="D69" s="276"/>
    </row>
    <row r="70" spans="1:4" ht="34.9" customHeight="1">
      <c r="A70" s="66" t="s">
        <v>57</v>
      </c>
      <c r="B70" s="65">
        <v>11001</v>
      </c>
      <c r="C70" s="86" t="s">
        <v>51</v>
      </c>
      <c r="D70" s="86" t="s">
        <v>16</v>
      </c>
    </row>
    <row r="71" spans="1:4" ht="18" customHeight="1">
      <c r="A71" s="66" t="s">
        <v>58</v>
      </c>
      <c r="B71" s="92" t="s">
        <v>47</v>
      </c>
      <c r="C71" s="93"/>
      <c r="D71" s="93"/>
    </row>
    <row r="72" spans="1:4" ht="73.150000000000006" customHeight="1">
      <c r="A72" s="66" t="s">
        <v>59</v>
      </c>
      <c r="B72" s="92" t="s">
        <v>60</v>
      </c>
      <c r="C72" s="93"/>
      <c r="D72" s="93"/>
    </row>
    <row r="73" spans="1:4" ht="18.600000000000001" customHeight="1">
      <c r="A73" s="66" t="s">
        <v>61</v>
      </c>
      <c r="B73" s="94" t="s">
        <v>37</v>
      </c>
      <c r="C73" s="93"/>
      <c r="D73" s="93"/>
    </row>
    <row r="74" spans="1:4" ht="54" customHeight="1">
      <c r="A74" s="53" t="s">
        <v>62</v>
      </c>
      <c r="B74" s="94" t="s">
        <v>39</v>
      </c>
      <c r="C74" s="93"/>
      <c r="D74" s="93"/>
    </row>
    <row r="75" spans="1:4" ht="18" customHeight="1">
      <c r="A75" s="277" t="s">
        <v>63</v>
      </c>
      <c r="B75" s="278"/>
      <c r="C75" s="278"/>
      <c r="D75" s="279"/>
    </row>
    <row r="76" spans="1:4" ht="18" customHeight="1">
      <c r="A76" s="280" t="s">
        <v>64</v>
      </c>
      <c r="B76" s="280"/>
      <c r="C76" s="151">
        <f>'Հավելված N 2'!G162</f>
        <v>-29376.399999999998</v>
      </c>
      <c r="D76" s="151">
        <f>'Հավելված N 2'!H162</f>
        <v>-29376.399999999998</v>
      </c>
    </row>
  </sheetData>
  <autoFilter ref="A1:A76"/>
  <mergeCells count="49">
    <mergeCell ref="A49:D49"/>
    <mergeCell ref="A11:D11"/>
    <mergeCell ref="A22:B22"/>
    <mergeCell ref="A6:D6"/>
    <mergeCell ref="B10:D10"/>
    <mergeCell ref="B9:D9"/>
    <mergeCell ref="B38:D38"/>
    <mergeCell ref="B39:D39"/>
    <mergeCell ref="A40:D40"/>
    <mergeCell ref="A41:D41"/>
    <mergeCell ref="B24:D24"/>
    <mergeCell ref="C1:D1"/>
    <mergeCell ref="C2:D2"/>
    <mergeCell ref="C3:D3"/>
    <mergeCell ref="C43:D43"/>
    <mergeCell ref="A4:D4"/>
    <mergeCell ref="A5:D5"/>
    <mergeCell ref="A66:D66"/>
    <mergeCell ref="A12:D12"/>
    <mergeCell ref="A20:D20"/>
    <mergeCell ref="A58:D58"/>
    <mergeCell ref="A59:D59"/>
    <mergeCell ref="A57:D57"/>
    <mergeCell ref="A13:D13"/>
    <mergeCell ref="C14:D14"/>
    <mergeCell ref="A25:D25"/>
    <mergeCell ref="A37:B37"/>
    <mergeCell ref="A36:B36"/>
    <mergeCell ref="A35:B35"/>
    <mergeCell ref="A21:B21"/>
    <mergeCell ref="A50:B50"/>
    <mergeCell ref="A51:B51"/>
    <mergeCell ref="B23:D23"/>
    <mergeCell ref="A26:D26"/>
    <mergeCell ref="A27:D27"/>
    <mergeCell ref="C28:D28"/>
    <mergeCell ref="A75:D75"/>
    <mergeCell ref="A76:B76"/>
    <mergeCell ref="C69:D69"/>
    <mergeCell ref="A34:D34"/>
    <mergeCell ref="A67:B67"/>
    <mergeCell ref="A52:D52"/>
    <mergeCell ref="C55:D55"/>
    <mergeCell ref="C54:D54"/>
    <mergeCell ref="A53:D53"/>
    <mergeCell ref="C60:D60"/>
    <mergeCell ref="A68:D68"/>
    <mergeCell ref="A42:D42"/>
    <mergeCell ref="C56:D56"/>
  </mergeCells>
  <pageMargins left="0.7" right="0.7" top="0.75" bottom="0.75" header="0.3" footer="0.3"/>
  <pageSetup scale="8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L295"/>
  <sheetViews>
    <sheetView tabSelected="1" zoomScale="85" zoomScaleNormal="85" workbookViewId="0">
      <selection activeCell="C298" sqref="C298"/>
    </sheetView>
  </sheetViews>
  <sheetFormatPr defaultColWidth="8.85546875" defaultRowHeight="17.25"/>
  <cols>
    <col min="1" max="1" width="4.28515625" style="123" customWidth="1"/>
    <col min="2" max="2" width="31" style="123" customWidth="1"/>
    <col min="3" max="3" width="74.7109375" style="123" customWidth="1"/>
    <col min="4" max="5" width="20.85546875" style="123" customWidth="1"/>
    <col min="6" max="6" width="8.85546875" style="123"/>
    <col min="7" max="7" width="28.5703125" style="123" customWidth="1"/>
    <col min="8" max="16384" width="8.85546875" style="123"/>
  </cols>
  <sheetData>
    <row r="2" spans="1:12" ht="17.25" customHeight="1">
      <c r="A2" s="333" t="s">
        <v>119</v>
      </c>
      <c r="B2" s="333"/>
      <c r="C2" s="333"/>
      <c r="D2" s="333"/>
      <c r="E2" s="333"/>
      <c r="G2" s="333"/>
      <c r="H2" s="333"/>
      <c r="I2" s="333"/>
      <c r="J2" s="333"/>
      <c r="K2" s="333"/>
      <c r="L2" s="333"/>
    </row>
    <row r="3" spans="1:12">
      <c r="A3" s="334" t="s">
        <v>73</v>
      </c>
      <c r="B3" s="334"/>
      <c r="C3" s="334"/>
      <c r="D3" s="334"/>
      <c r="E3" s="334"/>
      <c r="G3" s="334"/>
      <c r="H3" s="334"/>
      <c r="I3" s="334"/>
      <c r="J3" s="334"/>
      <c r="K3" s="334"/>
      <c r="L3" s="334"/>
    </row>
    <row r="4" spans="1:12">
      <c r="A4" s="334" t="s">
        <v>20</v>
      </c>
      <c r="B4" s="334"/>
      <c r="C4" s="334"/>
      <c r="D4" s="334"/>
      <c r="E4" s="334"/>
      <c r="G4" s="334"/>
      <c r="H4" s="334"/>
      <c r="I4" s="334"/>
      <c r="J4" s="334"/>
      <c r="K4" s="334"/>
      <c r="L4" s="334"/>
    </row>
    <row r="6" spans="1:12" ht="61.5" customHeight="1">
      <c r="A6" s="124"/>
      <c r="B6" s="337" t="s">
        <v>127</v>
      </c>
      <c r="C6" s="337"/>
      <c r="D6" s="337"/>
      <c r="E6" s="337"/>
    </row>
    <row r="8" spans="1:12" ht="17.25" customHeight="1">
      <c r="B8" s="324" t="s">
        <v>116</v>
      </c>
      <c r="C8" s="328"/>
      <c r="D8" s="144"/>
      <c r="E8" s="125"/>
    </row>
    <row r="9" spans="1:12" ht="18" customHeight="1">
      <c r="B9" s="126"/>
      <c r="C9" s="126"/>
      <c r="D9" s="126"/>
      <c r="E9" s="126"/>
    </row>
    <row r="10" spans="1:12" ht="18" customHeight="1">
      <c r="B10" s="329" t="s">
        <v>117</v>
      </c>
      <c r="C10" s="329"/>
      <c r="D10" s="329"/>
      <c r="E10" s="329"/>
    </row>
    <row r="11" spans="1:12" ht="18" customHeight="1">
      <c r="B11" s="127"/>
      <c r="C11" s="128"/>
      <c r="D11" s="128"/>
      <c r="E11" s="129"/>
    </row>
    <row r="12" spans="1:12" ht="23.25" customHeight="1">
      <c r="A12" s="130"/>
      <c r="B12" s="17"/>
      <c r="C12" s="17"/>
      <c r="D12" s="17"/>
      <c r="E12" s="18"/>
    </row>
    <row r="13" spans="1:12" ht="18" customHeight="1">
      <c r="B13" s="19" t="s">
        <v>53</v>
      </c>
      <c r="C13" s="325" t="s">
        <v>54</v>
      </c>
      <c r="D13" s="326"/>
      <c r="E13" s="327"/>
    </row>
    <row r="14" spans="1:12" ht="18" customHeight="1">
      <c r="B14" s="8">
        <v>1148</v>
      </c>
      <c r="C14" s="330" t="s">
        <v>83</v>
      </c>
      <c r="D14" s="331"/>
      <c r="E14" s="332"/>
    </row>
    <row r="15" spans="1:12" ht="18" customHeight="1"/>
    <row r="16" spans="1:12" ht="38.25" customHeight="1">
      <c r="B16" s="131" t="s">
        <v>55</v>
      </c>
      <c r="C16" s="323"/>
      <c r="D16" s="281"/>
      <c r="E16" s="282"/>
    </row>
    <row r="17" spans="2:5" ht="58.5" customHeight="1">
      <c r="B17" s="20" t="s">
        <v>56</v>
      </c>
      <c r="C17" s="8">
        <v>1148</v>
      </c>
      <c r="D17" s="322" t="s">
        <v>133</v>
      </c>
      <c r="E17" s="322"/>
    </row>
    <row r="18" spans="2:5" s="136" customFormat="1" ht="41.25" customHeight="1">
      <c r="B18" s="135" t="s">
        <v>57</v>
      </c>
      <c r="C18" s="137">
        <v>11016</v>
      </c>
      <c r="D18" s="102" t="s">
        <v>69</v>
      </c>
      <c r="E18" s="103" t="s">
        <v>70</v>
      </c>
    </row>
    <row r="19" spans="2:5" ht="56.25" customHeight="1">
      <c r="B19" s="20" t="s">
        <v>58</v>
      </c>
      <c r="C19" s="65" t="s">
        <v>120</v>
      </c>
      <c r="D19" s="65"/>
      <c r="E19" s="20"/>
    </row>
    <row r="20" spans="2:5" ht="87.75" customHeight="1">
      <c r="B20" s="20" t="s">
        <v>59</v>
      </c>
      <c r="C20" s="65" t="s">
        <v>84</v>
      </c>
      <c r="D20" s="65"/>
      <c r="E20" s="20"/>
    </row>
    <row r="21" spans="2:5" s="136" customFormat="1" ht="24" customHeight="1">
      <c r="B21" s="147" t="s">
        <v>32</v>
      </c>
      <c r="C21" s="148" t="s">
        <v>80</v>
      </c>
      <c r="D21" s="148"/>
      <c r="E21" s="135"/>
    </row>
    <row r="22" spans="2:5" ht="55.5" customHeight="1">
      <c r="B22" s="147" t="s">
        <v>79</v>
      </c>
      <c r="C22" s="148" t="s">
        <v>104</v>
      </c>
      <c r="D22" s="148"/>
      <c r="E22" s="20"/>
    </row>
    <row r="23" spans="2:5" s="138" customFormat="1" ht="24" customHeight="1">
      <c r="B23" s="335" t="s">
        <v>63</v>
      </c>
      <c r="C23" s="336"/>
      <c r="D23" s="145"/>
      <c r="E23" s="103"/>
    </row>
    <row r="24" spans="2:5" ht="24" customHeight="1">
      <c r="B24" s="133" t="s">
        <v>126</v>
      </c>
      <c r="C24" s="133"/>
      <c r="D24" s="202">
        <f>'Հավելված N 4'!C21</f>
        <v>-262</v>
      </c>
      <c r="E24" s="202">
        <f>'Հավելված N 4'!D21</f>
        <v>-262</v>
      </c>
    </row>
    <row r="25" spans="2:5" ht="24" customHeight="1">
      <c r="B25" s="133" t="s">
        <v>64</v>
      </c>
      <c r="C25" s="133"/>
      <c r="D25" s="150">
        <f>'Հավելված N 2'!G20</f>
        <v>-29376.399999999998</v>
      </c>
      <c r="E25" s="150">
        <f>'Հավելված N 2'!H20</f>
        <v>-29376.399999999998</v>
      </c>
    </row>
    <row r="26" spans="2:5" ht="18" customHeight="1">
      <c r="B26" s="17"/>
      <c r="C26" s="17"/>
      <c r="D26" s="17"/>
      <c r="E26" s="134"/>
    </row>
    <row r="27" spans="2:5" ht="23.25" customHeight="1">
      <c r="B27" s="324" t="str">
        <f>'Հավելված N 2'!F31</f>
        <v xml:space="preserve"> ՀՀ տարածքային կառավարման և ենթակառուցվածքների նախարարություն</v>
      </c>
      <c r="C27" s="324"/>
      <c r="D27" s="146"/>
      <c r="E27" s="134"/>
    </row>
    <row r="28" spans="2:5" ht="18" customHeight="1"/>
    <row r="29" spans="2:5" ht="24" customHeight="1">
      <c r="B29" s="19" t="s">
        <v>53</v>
      </c>
      <c r="C29" s="325" t="s">
        <v>54</v>
      </c>
      <c r="D29" s="326"/>
      <c r="E29" s="327"/>
    </row>
    <row r="30" spans="2:5" ht="24" customHeight="1">
      <c r="B30" s="8">
        <v>1148</v>
      </c>
      <c r="C30" s="330" t="s">
        <v>125</v>
      </c>
      <c r="D30" s="331"/>
      <c r="E30" s="332"/>
    </row>
    <row r="31" spans="2:5" ht="18" customHeight="1"/>
    <row r="32" spans="2:5" ht="42.75" customHeight="1">
      <c r="B32" s="131" t="s">
        <v>55</v>
      </c>
      <c r="C32" s="323"/>
      <c r="D32" s="281"/>
      <c r="E32" s="282"/>
    </row>
    <row r="33" spans="2:5" ht="58.5" customHeight="1">
      <c r="B33" s="20" t="s">
        <v>56</v>
      </c>
      <c r="C33" s="8">
        <v>1148</v>
      </c>
      <c r="D33" s="322" t="s">
        <v>133</v>
      </c>
      <c r="E33" s="322"/>
    </row>
    <row r="34" spans="2:5">
      <c r="B34" s="20" t="s">
        <v>57</v>
      </c>
      <c r="C34" s="141">
        <v>12002</v>
      </c>
      <c r="D34" s="102" t="s">
        <v>69</v>
      </c>
      <c r="E34" s="103" t="s">
        <v>70</v>
      </c>
    </row>
    <row r="35" spans="2:5" ht="72" customHeight="1">
      <c r="B35" s="20" t="s">
        <v>58</v>
      </c>
      <c r="C35" s="65" t="s">
        <v>85</v>
      </c>
      <c r="D35" s="65"/>
      <c r="E35" s="20"/>
    </row>
    <row r="36" spans="2:5" ht="56.25" customHeight="1">
      <c r="B36" s="20" t="s">
        <v>59</v>
      </c>
      <c r="C36" s="15" t="s">
        <v>86</v>
      </c>
      <c r="D36" s="15"/>
      <c r="E36" s="20"/>
    </row>
    <row r="37" spans="2:5" ht="24" customHeight="1">
      <c r="B37" s="20" t="s">
        <v>61</v>
      </c>
      <c r="C37" s="149" t="s">
        <v>87</v>
      </c>
      <c r="D37" s="149"/>
      <c r="E37" s="20"/>
    </row>
    <row r="38" spans="2:5" ht="54.75" customHeight="1">
      <c r="B38" s="132" t="s">
        <v>118</v>
      </c>
      <c r="C38" s="8" t="s">
        <v>128</v>
      </c>
      <c r="D38" s="8"/>
      <c r="E38" s="20"/>
    </row>
    <row r="39" spans="2:5" ht="24" customHeight="1">
      <c r="B39" s="294" t="s">
        <v>63</v>
      </c>
      <c r="C39" s="296"/>
      <c r="D39" s="143"/>
      <c r="E39" s="20"/>
    </row>
    <row r="40" spans="2:5" ht="42.75" customHeight="1">
      <c r="B40" s="306" t="s">
        <v>106</v>
      </c>
      <c r="C40" s="306"/>
      <c r="D40" s="140">
        <v>10</v>
      </c>
      <c r="E40" s="140">
        <v>10</v>
      </c>
    </row>
    <row r="41" spans="2:5" ht="42.75" customHeight="1">
      <c r="B41" s="306" t="s">
        <v>107</v>
      </c>
      <c r="C41" s="306"/>
      <c r="D41" s="140">
        <v>9</v>
      </c>
      <c r="E41" s="140">
        <v>9</v>
      </c>
    </row>
    <row r="42" spans="2:5" ht="24" customHeight="1">
      <c r="B42" s="133" t="s">
        <v>64</v>
      </c>
      <c r="C42" s="133"/>
      <c r="D42" s="150">
        <f>'Հավելված N 2'!G31</f>
        <v>6165.4</v>
      </c>
      <c r="E42" s="150">
        <f>'Հավելված N 2'!H31</f>
        <v>6165.4</v>
      </c>
    </row>
    <row r="43" spans="2:5" ht="18" customHeight="1"/>
    <row r="44" spans="2:5" ht="23.25" customHeight="1">
      <c r="B44" s="324" t="str">
        <f>'Հավելված N 2'!F38</f>
        <v xml:space="preserve"> ՀՀ  կրթության, գիտության, մշակույթի և սպորտի նախարարություն</v>
      </c>
      <c r="C44" s="324"/>
      <c r="D44" s="146"/>
      <c r="E44" s="134"/>
    </row>
    <row r="45" spans="2:5" ht="18" customHeight="1"/>
    <row r="46" spans="2:5" ht="24" customHeight="1">
      <c r="B46" s="19" t="s">
        <v>53</v>
      </c>
      <c r="C46" s="325" t="s">
        <v>54</v>
      </c>
      <c r="D46" s="326"/>
      <c r="E46" s="327"/>
    </row>
    <row r="47" spans="2:5" ht="24" customHeight="1">
      <c r="B47" s="8">
        <v>1148</v>
      </c>
      <c r="C47" s="330" t="s">
        <v>125</v>
      </c>
      <c r="D47" s="331"/>
      <c r="E47" s="332"/>
    </row>
    <row r="48" spans="2:5" ht="18" customHeight="1"/>
    <row r="49" spans="2:5" ht="42.75" customHeight="1">
      <c r="B49" s="131" t="s">
        <v>55</v>
      </c>
      <c r="C49" s="323"/>
      <c r="D49" s="281"/>
      <c r="E49" s="282"/>
    </row>
    <row r="50" spans="2:5" ht="58.5" customHeight="1">
      <c r="B50" s="20" t="s">
        <v>56</v>
      </c>
      <c r="C50" s="8">
        <v>1148</v>
      </c>
      <c r="D50" s="322" t="s">
        <v>133</v>
      </c>
      <c r="E50" s="322"/>
    </row>
    <row r="51" spans="2:5" ht="42" customHeight="1">
      <c r="B51" s="20" t="s">
        <v>57</v>
      </c>
      <c r="C51" s="142">
        <v>12002</v>
      </c>
      <c r="D51" s="102" t="s">
        <v>69</v>
      </c>
      <c r="E51" s="103" t="s">
        <v>70</v>
      </c>
    </row>
    <row r="52" spans="2:5" ht="72" customHeight="1">
      <c r="B52" s="20" t="s">
        <v>58</v>
      </c>
      <c r="C52" s="65" t="s">
        <v>85</v>
      </c>
      <c r="D52" s="65"/>
      <c r="E52" s="20"/>
    </row>
    <row r="53" spans="2:5" ht="56.25" customHeight="1">
      <c r="B53" s="20" t="s">
        <v>59</v>
      </c>
      <c r="C53" s="65" t="s">
        <v>86</v>
      </c>
      <c r="D53" s="65"/>
      <c r="E53" s="20"/>
    </row>
    <row r="54" spans="2:5" ht="24" customHeight="1">
      <c r="B54" s="20" t="s">
        <v>61</v>
      </c>
      <c r="C54" s="149" t="s">
        <v>87</v>
      </c>
      <c r="D54" s="149"/>
      <c r="E54" s="20"/>
    </row>
    <row r="55" spans="2:5" ht="54.75" customHeight="1">
      <c r="B55" s="132" t="s">
        <v>118</v>
      </c>
      <c r="C55" s="8" t="s">
        <v>128</v>
      </c>
      <c r="D55" s="8"/>
      <c r="E55" s="20"/>
    </row>
    <row r="56" spans="2:5" ht="24" customHeight="1">
      <c r="B56" s="294" t="s">
        <v>63</v>
      </c>
      <c r="C56" s="296"/>
      <c r="D56" s="143"/>
      <c r="E56" s="20"/>
    </row>
    <row r="57" spans="2:5" ht="42.75" customHeight="1">
      <c r="B57" s="306" t="s">
        <v>106</v>
      </c>
      <c r="C57" s="306"/>
      <c r="D57" s="140">
        <v>5</v>
      </c>
      <c r="E57" s="140">
        <v>5</v>
      </c>
    </row>
    <row r="58" spans="2:5" ht="42.75" customHeight="1">
      <c r="B58" s="306" t="s">
        <v>107</v>
      </c>
      <c r="C58" s="306"/>
      <c r="D58" s="140">
        <v>3</v>
      </c>
      <c r="E58" s="140">
        <v>3</v>
      </c>
    </row>
    <row r="59" spans="2:5" ht="24" customHeight="1">
      <c r="B59" s="133" t="s">
        <v>64</v>
      </c>
      <c r="C59" s="133"/>
      <c r="D59" s="150">
        <f>'Հավելված N 2'!G38</f>
        <v>2095.6</v>
      </c>
      <c r="E59" s="150">
        <f>'Հավելված N 2'!H38</f>
        <v>2095.6</v>
      </c>
    </row>
    <row r="60" spans="2:5" ht="18" customHeight="1"/>
    <row r="61" spans="2:5" ht="23.25" customHeight="1">
      <c r="B61" s="324" t="str">
        <f>'Հավելված N 2'!F45</f>
        <v xml:space="preserve"> ՀՀ  Արարատի  մարզպետարան</v>
      </c>
      <c r="C61" s="324"/>
      <c r="D61" s="146"/>
      <c r="E61" s="134"/>
    </row>
    <row r="62" spans="2:5" ht="18" customHeight="1"/>
    <row r="63" spans="2:5" ht="24" customHeight="1">
      <c r="B63" s="19" t="s">
        <v>53</v>
      </c>
      <c r="C63" s="325" t="s">
        <v>54</v>
      </c>
      <c r="D63" s="326"/>
      <c r="E63" s="327"/>
    </row>
    <row r="64" spans="2:5" ht="24" customHeight="1">
      <c r="B64" s="8">
        <v>1148</v>
      </c>
      <c r="C64" s="330" t="s">
        <v>125</v>
      </c>
      <c r="D64" s="331"/>
      <c r="E64" s="332"/>
    </row>
    <row r="65" spans="2:5" ht="18" customHeight="1"/>
    <row r="66" spans="2:5" ht="42.75" customHeight="1">
      <c r="B66" s="131" t="s">
        <v>55</v>
      </c>
      <c r="C66" s="323"/>
      <c r="D66" s="281"/>
      <c r="E66" s="282"/>
    </row>
    <row r="67" spans="2:5" ht="58.5" customHeight="1">
      <c r="B67" s="20" t="s">
        <v>56</v>
      </c>
      <c r="C67" s="8">
        <v>1148</v>
      </c>
      <c r="D67" s="322" t="s">
        <v>133</v>
      </c>
      <c r="E67" s="322"/>
    </row>
    <row r="68" spans="2:5" ht="42.75" customHeight="1">
      <c r="B68" s="20" t="s">
        <v>57</v>
      </c>
      <c r="C68" s="142">
        <v>12002</v>
      </c>
      <c r="D68" s="102" t="s">
        <v>69</v>
      </c>
      <c r="E68" s="103" t="s">
        <v>70</v>
      </c>
    </row>
    <row r="69" spans="2:5" ht="72" customHeight="1">
      <c r="B69" s="20" t="s">
        <v>58</v>
      </c>
      <c r="C69" s="65" t="s">
        <v>85</v>
      </c>
      <c r="D69" s="65"/>
      <c r="E69" s="20"/>
    </row>
    <row r="70" spans="2:5" ht="56.25" customHeight="1">
      <c r="B70" s="20" t="s">
        <v>59</v>
      </c>
      <c r="C70" s="65" t="s">
        <v>86</v>
      </c>
      <c r="D70" s="65"/>
      <c r="E70" s="20"/>
    </row>
    <row r="71" spans="2:5" ht="24" customHeight="1">
      <c r="B71" s="20" t="s">
        <v>61</v>
      </c>
      <c r="C71" s="149" t="s">
        <v>87</v>
      </c>
      <c r="D71" s="149"/>
      <c r="E71" s="20"/>
    </row>
    <row r="72" spans="2:5" ht="54.75" customHeight="1">
      <c r="B72" s="132" t="s">
        <v>118</v>
      </c>
      <c r="C72" s="8" t="s">
        <v>128</v>
      </c>
      <c r="D72" s="8"/>
      <c r="E72" s="20"/>
    </row>
    <row r="73" spans="2:5" ht="24" customHeight="1">
      <c r="B73" s="294" t="s">
        <v>63</v>
      </c>
      <c r="C73" s="296"/>
      <c r="D73" s="143"/>
      <c r="E73" s="20"/>
    </row>
    <row r="74" spans="2:5" ht="42.75" customHeight="1">
      <c r="B74" s="306" t="s">
        <v>106</v>
      </c>
      <c r="C74" s="306"/>
      <c r="D74" s="140">
        <v>2</v>
      </c>
      <c r="E74" s="140">
        <v>2</v>
      </c>
    </row>
    <row r="75" spans="2:5" ht="42.75" customHeight="1">
      <c r="B75" s="306" t="s">
        <v>107</v>
      </c>
      <c r="C75" s="306"/>
      <c r="D75" s="140">
        <v>2</v>
      </c>
      <c r="E75" s="140">
        <v>2</v>
      </c>
    </row>
    <row r="76" spans="2:5" ht="24" customHeight="1">
      <c r="B76" s="133" t="s">
        <v>64</v>
      </c>
      <c r="C76" s="133"/>
      <c r="D76" s="150">
        <f>'Հավելված N 2'!G45</f>
        <v>1128.4000000000001</v>
      </c>
      <c r="E76" s="150">
        <f>'Հավելված N 2'!H45</f>
        <v>1128.4000000000001</v>
      </c>
    </row>
    <row r="77" spans="2:5" ht="18" customHeight="1">
      <c r="B77" s="17"/>
      <c r="C77" s="17"/>
      <c r="D77" s="17"/>
      <c r="E77" s="18"/>
    </row>
    <row r="78" spans="2:5" ht="23.25" customHeight="1">
      <c r="B78" s="324" t="str">
        <f>'Հավելված N 2'!F52</f>
        <v xml:space="preserve"> ՀՀ  Արմավիրի մարզպետարան</v>
      </c>
      <c r="C78" s="324"/>
      <c r="D78" s="146"/>
      <c r="E78" s="134"/>
    </row>
    <row r="79" spans="2:5" ht="18" customHeight="1"/>
    <row r="80" spans="2:5" ht="24" customHeight="1">
      <c r="B80" s="19" t="s">
        <v>53</v>
      </c>
      <c r="C80" s="325" t="s">
        <v>54</v>
      </c>
      <c r="D80" s="326"/>
      <c r="E80" s="327"/>
    </row>
    <row r="81" spans="2:5" ht="24" customHeight="1">
      <c r="B81" s="8">
        <v>1148</v>
      </c>
      <c r="C81" s="330" t="s">
        <v>125</v>
      </c>
      <c r="D81" s="331"/>
      <c r="E81" s="332"/>
    </row>
    <row r="82" spans="2:5" ht="18" customHeight="1"/>
    <row r="83" spans="2:5" ht="42.75" customHeight="1">
      <c r="B83" s="131" t="s">
        <v>55</v>
      </c>
      <c r="C83" s="323"/>
      <c r="D83" s="281"/>
      <c r="E83" s="282"/>
    </row>
    <row r="84" spans="2:5" ht="58.5" customHeight="1">
      <c r="B84" s="20" t="s">
        <v>56</v>
      </c>
      <c r="C84" s="8">
        <v>1148</v>
      </c>
      <c r="D84" s="322" t="s">
        <v>133</v>
      </c>
      <c r="E84" s="322"/>
    </row>
    <row r="85" spans="2:5" ht="42.75" customHeight="1">
      <c r="B85" s="20" t="s">
        <v>57</v>
      </c>
      <c r="C85" s="142">
        <v>12002</v>
      </c>
      <c r="D85" s="102" t="s">
        <v>69</v>
      </c>
      <c r="E85" s="103" t="s">
        <v>70</v>
      </c>
    </row>
    <row r="86" spans="2:5" ht="72" customHeight="1">
      <c r="B86" s="20" t="s">
        <v>58</v>
      </c>
      <c r="C86" s="65" t="s">
        <v>85</v>
      </c>
      <c r="D86" s="65"/>
      <c r="E86" s="20"/>
    </row>
    <row r="87" spans="2:5" ht="56.25" customHeight="1">
      <c r="B87" s="20" t="s">
        <v>59</v>
      </c>
      <c r="C87" s="65" t="s">
        <v>86</v>
      </c>
      <c r="D87" s="65"/>
      <c r="E87" s="20"/>
    </row>
    <row r="88" spans="2:5" ht="24" customHeight="1">
      <c r="B88" s="20" t="s">
        <v>61</v>
      </c>
      <c r="C88" s="149" t="s">
        <v>87</v>
      </c>
      <c r="D88" s="149"/>
      <c r="E88" s="20"/>
    </row>
    <row r="89" spans="2:5" ht="54.75" customHeight="1">
      <c r="B89" s="132" t="s">
        <v>118</v>
      </c>
      <c r="C89" s="8" t="s">
        <v>128</v>
      </c>
      <c r="D89" s="8"/>
      <c r="E89" s="20"/>
    </row>
    <row r="90" spans="2:5" ht="24" customHeight="1">
      <c r="B90" s="294" t="s">
        <v>63</v>
      </c>
      <c r="C90" s="296"/>
      <c r="D90" s="143"/>
      <c r="E90" s="20"/>
    </row>
    <row r="91" spans="2:5" ht="42.75" customHeight="1">
      <c r="B91" s="306" t="s">
        <v>106</v>
      </c>
      <c r="C91" s="306"/>
      <c r="D91" s="140">
        <v>3</v>
      </c>
      <c r="E91" s="140">
        <v>3</v>
      </c>
    </row>
    <row r="92" spans="2:5" ht="42.75" customHeight="1">
      <c r="B92" s="306" t="s">
        <v>107</v>
      </c>
      <c r="C92" s="306"/>
      <c r="D92" s="140">
        <v>3</v>
      </c>
      <c r="E92" s="140">
        <v>3</v>
      </c>
    </row>
    <row r="93" spans="2:5" ht="24" customHeight="1">
      <c r="B93" s="133" t="s">
        <v>64</v>
      </c>
      <c r="C93" s="133"/>
      <c r="D93" s="150">
        <f>'Հավելված N 2'!G52</f>
        <v>1985.5</v>
      </c>
      <c r="E93" s="150">
        <f>'Հավելված N 2'!H52</f>
        <v>1985.5</v>
      </c>
    </row>
    <row r="94" spans="2:5">
      <c r="B94" s="17"/>
      <c r="C94" s="17"/>
      <c r="D94" s="17"/>
      <c r="E94" s="18"/>
    </row>
    <row r="95" spans="2:5" ht="23.25" customHeight="1">
      <c r="B95" s="324" t="str">
        <f>'Հավելված N 2'!F59</f>
        <v xml:space="preserve"> ՀՀ Գեղարքունիքի մարզպետարան</v>
      </c>
      <c r="C95" s="324"/>
      <c r="D95" s="146"/>
      <c r="E95" s="134"/>
    </row>
    <row r="96" spans="2:5" ht="18" customHeight="1"/>
    <row r="97" spans="2:5" ht="24" customHeight="1">
      <c r="B97" s="19" t="s">
        <v>53</v>
      </c>
      <c r="C97" s="325" t="s">
        <v>54</v>
      </c>
      <c r="D97" s="326"/>
      <c r="E97" s="327"/>
    </row>
    <row r="98" spans="2:5" ht="24" customHeight="1">
      <c r="B98" s="8">
        <v>1148</v>
      </c>
      <c r="C98" s="330" t="s">
        <v>125</v>
      </c>
      <c r="D98" s="331"/>
      <c r="E98" s="332"/>
    </row>
    <row r="99" spans="2:5" ht="18" customHeight="1"/>
    <row r="100" spans="2:5" ht="42.75" customHeight="1">
      <c r="B100" s="131" t="s">
        <v>55</v>
      </c>
      <c r="C100" s="323"/>
      <c r="D100" s="281"/>
      <c r="E100" s="282"/>
    </row>
    <row r="101" spans="2:5" ht="58.5" customHeight="1">
      <c r="B101" s="20" t="s">
        <v>56</v>
      </c>
      <c r="C101" s="8">
        <v>1148</v>
      </c>
      <c r="D101" s="322" t="s">
        <v>133</v>
      </c>
      <c r="E101" s="322"/>
    </row>
    <row r="102" spans="2:5" ht="42.75" customHeight="1">
      <c r="B102" s="20" t="s">
        <v>57</v>
      </c>
      <c r="C102" s="142">
        <v>12002</v>
      </c>
      <c r="D102" s="102" t="s">
        <v>69</v>
      </c>
      <c r="E102" s="103" t="s">
        <v>70</v>
      </c>
    </row>
    <row r="103" spans="2:5" ht="72" customHeight="1">
      <c r="B103" s="20" t="s">
        <v>58</v>
      </c>
      <c r="C103" s="65" t="s">
        <v>85</v>
      </c>
      <c r="D103" s="65"/>
      <c r="E103" s="20"/>
    </row>
    <row r="104" spans="2:5" ht="56.25" customHeight="1">
      <c r="B104" s="20" t="s">
        <v>59</v>
      </c>
      <c r="C104" s="65" t="s">
        <v>86</v>
      </c>
      <c r="D104" s="65"/>
      <c r="E104" s="20"/>
    </row>
    <row r="105" spans="2:5" ht="24" customHeight="1">
      <c r="B105" s="20" t="s">
        <v>61</v>
      </c>
      <c r="C105" s="149" t="s">
        <v>87</v>
      </c>
      <c r="D105" s="149"/>
      <c r="E105" s="20"/>
    </row>
    <row r="106" spans="2:5" ht="54.75" customHeight="1">
      <c r="B106" s="132" t="s">
        <v>118</v>
      </c>
      <c r="C106" s="8" t="s">
        <v>128</v>
      </c>
      <c r="D106" s="8"/>
      <c r="E106" s="20"/>
    </row>
    <row r="107" spans="2:5" ht="24" customHeight="1">
      <c r="B107" s="294" t="s">
        <v>63</v>
      </c>
      <c r="C107" s="296"/>
      <c r="D107" s="143"/>
      <c r="E107" s="20"/>
    </row>
    <row r="108" spans="2:5" ht="42.75" customHeight="1">
      <c r="B108" s="306" t="s">
        <v>106</v>
      </c>
      <c r="C108" s="306"/>
      <c r="D108" s="140">
        <v>1</v>
      </c>
      <c r="E108" s="140">
        <v>1</v>
      </c>
    </row>
    <row r="109" spans="2:5" ht="42.75" customHeight="1">
      <c r="B109" s="306" t="s">
        <v>107</v>
      </c>
      <c r="C109" s="306"/>
      <c r="D109" s="140">
        <v>1</v>
      </c>
      <c r="E109" s="140">
        <v>1</v>
      </c>
    </row>
    <row r="110" spans="2:5" ht="24" customHeight="1">
      <c r="B110" s="133" t="s">
        <v>64</v>
      </c>
      <c r="C110" s="133"/>
      <c r="D110" s="150">
        <f>'Հավելված N 2'!G59</f>
        <v>913.5</v>
      </c>
      <c r="E110" s="150">
        <f>'Հավելված N 2'!H59</f>
        <v>913.5</v>
      </c>
    </row>
    <row r="112" spans="2:5" ht="23.25" customHeight="1">
      <c r="B112" s="324" t="str">
        <f>'Հավելված N 2'!F66</f>
        <v xml:space="preserve"> ՀՀ Լոռու մարզպետարան</v>
      </c>
      <c r="C112" s="324"/>
      <c r="D112" s="146"/>
      <c r="E112" s="134"/>
    </row>
    <row r="113" spans="2:5" ht="18" customHeight="1"/>
    <row r="114" spans="2:5" ht="24" customHeight="1">
      <c r="B114" s="19" t="s">
        <v>53</v>
      </c>
      <c r="C114" s="325" t="s">
        <v>54</v>
      </c>
      <c r="D114" s="326"/>
      <c r="E114" s="327"/>
    </row>
    <row r="115" spans="2:5" ht="24" customHeight="1">
      <c r="B115" s="8">
        <v>1148</v>
      </c>
      <c r="C115" s="330" t="s">
        <v>125</v>
      </c>
      <c r="D115" s="331"/>
      <c r="E115" s="332"/>
    </row>
    <row r="116" spans="2:5" ht="18" customHeight="1"/>
    <row r="117" spans="2:5" ht="42.75" customHeight="1">
      <c r="B117" s="131" t="s">
        <v>55</v>
      </c>
      <c r="C117" s="323"/>
      <c r="D117" s="281"/>
      <c r="E117" s="282"/>
    </row>
    <row r="118" spans="2:5" ht="58.5" customHeight="1">
      <c r="B118" s="20" t="s">
        <v>56</v>
      </c>
      <c r="C118" s="8">
        <v>1148</v>
      </c>
      <c r="D118" s="322" t="s">
        <v>133</v>
      </c>
      <c r="E118" s="322"/>
    </row>
    <row r="119" spans="2:5" ht="42.75" customHeight="1">
      <c r="B119" s="20" t="s">
        <v>57</v>
      </c>
      <c r="C119" s="142">
        <v>12002</v>
      </c>
      <c r="D119" s="102" t="s">
        <v>69</v>
      </c>
      <c r="E119" s="103" t="s">
        <v>70</v>
      </c>
    </row>
    <row r="120" spans="2:5" ht="72" customHeight="1">
      <c r="B120" s="20" t="s">
        <v>58</v>
      </c>
      <c r="C120" s="65" t="s">
        <v>85</v>
      </c>
      <c r="D120" s="65"/>
      <c r="E120" s="20"/>
    </row>
    <row r="121" spans="2:5" ht="56.25" customHeight="1">
      <c r="B121" s="20" t="s">
        <v>59</v>
      </c>
      <c r="C121" s="65" t="s">
        <v>86</v>
      </c>
      <c r="D121" s="65"/>
      <c r="E121" s="20"/>
    </row>
    <row r="122" spans="2:5" ht="24" customHeight="1">
      <c r="B122" s="20" t="s">
        <v>61</v>
      </c>
      <c r="C122" s="149" t="s">
        <v>87</v>
      </c>
      <c r="D122" s="149"/>
      <c r="E122" s="20"/>
    </row>
    <row r="123" spans="2:5" ht="54.75" customHeight="1">
      <c r="B123" s="132" t="s">
        <v>118</v>
      </c>
      <c r="C123" s="8" t="s">
        <v>128</v>
      </c>
      <c r="D123" s="8"/>
      <c r="E123" s="20"/>
    </row>
    <row r="124" spans="2:5" ht="24" customHeight="1">
      <c r="B124" s="294" t="s">
        <v>63</v>
      </c>
      <c r="C124" s="296"/>
      <c r="D124" s="143"/>
      <c r="E124" s="20"/>
    </row>
    <row r="125" spans="2:5" ht="42.75" customHeight="1">
      <c r="B125" s="306" t="s">
        <v>106</v>
      </c>
      <c r="C125" s="306"/>
      <c r="D125" s="140">
        <v>6</v>
      </c>
      <c r="E125" s="140">
        <v>6</v>
      </c>
    </row>
    <row r="126" spans="2:5" ht="42.75" customHeight="1">
      <c r="B126" s="306" t="s">
        <v>107</v>
      </c>
      <c r="C126" s="306"/>
      <c r="D126" s="140">
        <v>5</v>
      </c>
      <c r="E126" s="140">
        <v>5</v>
      </c>
    </row>
    <row r="127" spans="2:5" ht="24" customHeight="1">
      <c r="B127" s="133" t="s">
        <v>64</v>
      </c>
      <c r="C127" s="133"/>
      <c r="D127" s="150">
        <f>'Հավելված N 2'!G66</f>
        <v>4160.6000000000004</v>
      </c>
      <c r="E127" s="150">
        <f>'Հավելված N 2'!H66</f>
        <v>4160.6000000000004</v>
      </c>
    </row>
    <row r="129" spans="2:5" ht="23.25" customHeight="1">
      <c r="B129" s="324" t="str">
        <f>'Հավելված N 2'!F73</f>
        <v xml:space="preserve"> ՀՀ Կոտայքի մարզպետարան</v>
      </c>
      <c r="C129" s="324"/>
      <c r="D129" s="146"/>
      <c r="E129" s="134"/>
    </row>
    <row r="130" spans="2:5" ht="18" customHeight="1"/>
    <row r="131" spans="2:5" ht="24" customHeight="1">
      <c r="B131" s="19" t="s">
        <v>53</v>
      </c>
      <c r="C131" s="325" t="s">
        <v>54</v>
      </c>
      <c r="D131" s="326"/>
      <c r="E131" s="327"/>
    </row>
    <row r="132" spans="2:5" ht="24" customHeight="1">
      <c r="B132" s="8">
        <v>1148</v>
      </c>
      <c r="C132" s="330" t="s">
        <v>125</v>
      </c>
      <c r="D132" s="331"/>
      <c r="E132" s="332"/>
    </row>
    <row r="133" spans="2:5" ht="18" customHeight="1"/>
    <row r="134" spans="2:5" ht="42.75" customHeight="1">
      <c r="B134" s="131" t="s">
        <v>55</v>
      </c>
      <c r="C134" s="323"/>
      <c r="D134" s="281"/>
      <c r="E134" s="282"/>
    </row>
    <row r="135" spans="2:5" ht="58.5" customHeight="1">
      <c r="B135" s="20" t="s">
        <v>56</v>
      </c>
      <c r="C135" s="8">
        <v>1148</v>
      </c>
      <c r="D135" s="322" t="s">
        <v>133</v>
      </c>
      <c r="E135" s="322"/>
    </row>
    <row r="136" spans="2:5" ht="42.75" customHeight="1">
      <c r="B136" s="20" t="s">
        <v>57</v>
      </c>
      <c r="C136" s="142">
        <v>12002</v>
      </c>
      <c r="D136" s="102" t="s">
        <v>69</v>
      </c>
      <c r="E136" s="103" t="s">
        <v>70</v>
      </c>
    </row>
    <row r="137" spans="2:5" ht="72" customHeight="1">
      <c r="B137" s="20" t="s">
        <v>58</v>
      </c>
      <c r="C137" s="65" t="s">
        <v>85</v>
      </c>
      <c r="D137" s="65"/>
      <c r="E137" s="20"/>
    </row>
    <row r="138" spans="2:5" ht="56.25" customHeight="1">
      <c r="B138" s="20" t="s">
        <v>59</v>
      </c>
      <c r="C138" s="65" t="s">
        <v>86</v>
      </c>
      <c r="D138" s="65"/>
      <c r="E138" s="20"/>
    </row>
    <row r="139" spans="2:5" ht="24" customHeight="1">
      <c r="B139" s="20" t="s">
        <v>61</v>
      </c>
      <c r="C139" s="149" t="s">
        <v>87</v>
      </c>
      <c r="D139" s="149"/>
      <c r="E139" s="20"/>
    </row>
    <row r="140" spans="2:5" ht="54.75" customHeight="1">
      <c r="B140" s="132" t="s">
        <v>118</v>
      </c>
      <c r="C140" s="8" t="s">
        <v>128</v>
      </c>
      <c r="D140" s="8"/>
      <c r="E140" s="20"/>
    </row>
    <row r="141" spans="2:5" ht="24" customHeight="1">
      <c r="B141" s="294" t="s">
        <v>63</v>
      </c>
      <c r="C141" s="296"/>
      <c r="D141" s="143"/>
      <c r="E141" s="20"/>
    </row>
    <row r="142" spans="2:5" ht="42.75" customHeight="1">
      <c r="B142" s="306" t="s">
        <v>106</v>
      </c>
      <c r="C142" s="306"/>
      <c r="D142" s="140">
        <v>8</v>
      </c>
      <c r="E142" s="140">
        <v>8</v>
      </c>
    </row>
    <row r="143" spans="2:5" ht="42.75" customHeight="1">
      <c r="B143" s="306" t="s">
        <v>107</v>
      </c>
      <c r="C143" s="306"/>
      <c r="D143" s="140">
        <v>8</v>
      </c>
      <c r="E143" s="140">
        <v>8</v>
      </c>
    </row>
    <row r="144" spans="2:5" ht="24" customHeight="1">
      <c r="B144" s="133" t="s">
        <v>64</v>
      </c>
      <c r="C144" s="133"/>
      <c r="D144" s="150">
        <f>'Հավելված N 2'!G73</f>
        <v>4260.03</v>
      </c>
      <c r="E144" s="150">
        <f>'Հավելված N 2'!H73</f>
        <v>4260.03</v>
      </c>
    </row>
    <row r="146" spans="2:5" ht="23.25" customHeight="1">
      <c r="B146" s="324" t="str">
        <f>'Հավելված N 2'!F80</f>
        <v xml:space="preserve"> ՀՀ Շիրակի մարզպետարան</v>
      </c>
      <c r="C146" s="324"/>
      <c r="D146" s="146"/>
      <c r="E146" s="134"/>
    </row>
    <row r="147" spans="2:5" ht="18" customHeight="1"/>
    <row r="148" spans="2:5" ht="24" customHeight="1">
      <c r="B148" s="19" t="s">
        <v>53</v>
      </c>
      <c r="C148" s="325" t="s">
        <v>54</v>
      </c>
      <c r="D148" s="326"/>
      <c r="E148" s="327"/>
    </row>
    <row r="149" spans="2:5" ht="24" customHeight="1">
      <c r="B149" s="8">
        <v>1148</v>
      </c>
      <c r="C149" s="330" t="s">
        <v>125</v>
      </c>
      <c r="D149" s="331"/>
      <c r="E149" s="332"/>
    </row>
    <row r="150" spans="2:5" ht="18" customHeight="1"/>
    <row r="151" spans="2:5" ht="42.75" customHeight="1">
      <c r="B151" s="131" t="s">
        <v>55</v>
      </c>
      <c r="C151" s="323"/>
      <c r="D151" s="281"/>
      <c r="E151" s="282"/>
    </row>
    <row r="152" spans="2:5" ht="58.5" customHeight="1">
      <c r="B152" s="20" t="s">
        <v>56</v>
      </c>
      <c r="C152" s="8">
        <v>1148</v>
      </c>
      <c r="D152" s="322" t="s">
        <v>133</v>
      </c>
      <c r="E152" s="322"/>
    </row>
    <row r="153" spans="2:5" ht="42.75" customHeight="1">
      <c r="B153" s="20" t="s">
        <v>57</v>
      </c>
      <c r="C153" s="142">
        <v>12002</v>
      </c>
      <c r="D153" s="102" t="s">
        <v>69</v>
      </c>
      <c r="E153" s="103" t="s">
        <v>70</v>
      </c>
    </row>
    <row r="154" spans="2:5" ht="72" customHeight="1">
      <c r="B154" s="20" t="s">
        <v>58</v>
      </c>
      <c r="C154" s="65" t="s">
        <v>85</v>
      </c>
      <c r="D154" s="65"/>
      <c r="E154" s="20"/>
    </row>
    <row r="155" spans="2:5" ht="56.25" customHeight="1">
      <c r="B155" s="20" t="s">
        <v>59</v>
      </c>
      <c r="C155" s="65" t="s">
        <v>86</v>
      </c>
      <c r="D155" s="65"/>
      <c r="E155" s="20"/>
    </row>
    <row r="156" spans="2:5" ht="24" customHeight="1">
      <c r="B156" s="20" t="s">
        <v>61</v>
      </c>
      <c r="C156" s="149" t="s">
        <v>87</v>
      </c>
      <c r="D156" s="149"/>
      <c r="E156" s="20"/>
    </row>
    <row r="157" spans="2:5" ht="54.75" customHeight="1">
      <c r="B157" s="132" t="s">
        <v>118</v>
      </c>
      <c r="C157" s="8" t="s">
        <v>128</v>
      </c>
      <c r="D157" s="8"/>
      <c r="E157" s="20"/>
    </row>
    <row r="158" spans="2:5" ht="24" customHeight="1">
      <c r="B158" s="294" t="s">
        <v>63</v>
      </c>
      <c r="C158" s="296"/>
      <c r="D158" s="143"/>
      <c r="E158" s="20"/>
    </row>
    <row r="159" spans="2:5" ht="42.75" customHeight="1">
      <c r="B159" s="306" t="s">
        <v>106</v>
      </c>
      <c r="C159" s="306"/>
      <c r="D159" s="140">
        <v>4</v>
      </c>
      <c r="E159" s="140">
        <v>4</v>
      </c>
    </row>
    <row r="160" spans="2:5" ht="42.75" customHeight="1">
      <c r="B160" s="306" t="s">
        <v>107</v>
      </c>
      <c r="C160" s="306"/>
      <c r="D160" s="140">
        <v>4</v>
      </c>
      <c r="E160" s="140">
        <v>4</v>
      </c>
    </row>
    <row r="161" spans="2:5" ht="24" customHeight="1">
      <c r="B161" s="133" t="s">
        <v>64</v>
      </c>
      <c r="C161" s="133"/>
      <c r="D161" s="150">
        <f>'Հավելված N 2'!G80</f>
        <v>3783.1</v>
      </c>
      <c r="E161" s="150">
        <f>'Հավելված N 2'!H80</f>
        <v>3783.1</v>
      </c>
    </row>
    <row r="163" spans="2:5" ht="23.25" customHeight="1">
      <c r="B163" s="324" t="str">
        <f>'Հավելված N 2'!F87</f>
        <v xml:space="preserve"> ՀՀ Սյունիքի մարզպետարան</v>
      </c>
      <c r="C163" s="324"/>
      <c r="D163" s="146"/>
      <c r="E163" s="134"/>
    </row>
    <row r="164" spans="2:5" ht="18" customHeight="1"/>
    <row r="165" spans="2:5" ht="24" customHeight="1">
      <c r="B165" s="19" t="s">
        <v>53</v>
      </c>
      <c r="C165" s="325" t="s">
        <v>54</v>
      </c>
      <c r="D165" s="326"/>
      <c r="E165" s="327"/>
    </row>
    <row r="166" spans="2:5" ht="24" customHeight="1">
      <c r="B166" s="8">
        <v>1148</v>
      </c>
      <c r="C166" s="330" t="s">
        <v>125</v>
      </c>
      <c r="D166" s="331"/>
      <c r="E166" s="332"/>
    </row>
    <row r="167" spans="2:5" ht="18" customHeight="1"/>
    <row r="168" spans="2:5" ht="42.75" customHeight="1">
      <c r="B168" s="131" t="s">
        <v>55</v>
      </c>
      <c r="C168" s="323"/>
      <c r="D168" s="281"/>
      <c r="E168" s="282"/>
    </row>
    <row r="169" spans="2:5" ht="58.5" customHeight="1">
      <c r="B169" s="20" t="s">
        <v>56</v>
      </c>
      <c r="C169" s="8">
        <v>1148</v>
      </c>
      <c r="D169" s="322" t="s">
        <v>133</v>
      </c>
      <c r="E169" s="322"/>
    </row>
    <row r="170" spans="2:5" ht="42.75" customHeight="1">
      <c r="B170" s="20" t="s">
        <v>57</v>
      </c>
      <c r="C170" s="142">
        <v>12002</v>
      </c>
      <c r="D170" s="102" t="s">
        <v>69</v>
      </c>
      <c r="E170" s="103" t="s">
        <v>70</v>
      </c>
    </row>
    <row r="171" spans="2:5" ht="72" customHeight="1">
      <c r="B171" s="20" t="s">
        <v>58</v>
      </c>
      <c r="C171" s="65" t="s">
        <v>85</v>
      </c>
      <c r="D171" s="65"/>
      <c r="E171" s="20"/>
    </row>
    <row r="172" spans="2:5" ht="56.25" customHeight="1">
      <c r="B172" s="20" t="s">
        <v>59</v>
      </c>
      <c r="C172" s="65" t="s">
        <v>86</v>
      </c>
      <c r="D172" s="65"/>
      <c r="E172" s="20"/>
    </row>
    <row r="173" spans="2:5" ht="24" customHeight="1">
      <c r="B173" s="20" t="s">
        <v>61</v>
      </c>
      <c r="C173" s="149" t="s">
        <v>87</v>
      </c>
      <c r="D173" s="149"/>
      <c r="E173" s="20"/>
    </row>
    <row r="174" spans="2:5" ht="54.75" customHeight="1">
      <c r="B174" s="132" t="s">
        <v>118</v>
      </c>
      <c r="C174" s="8" t="s">
        <v>128</v>
      </c>
      <c r="D174" s="8"/>
      <c r="E174" s="20"/>
    </row>
    <row r="175" spans="2:5" ht="24" customHeight="1">
      <c r="B175" s="294" t="s">
        <v>63</v>
      </c>
      <c r="C175" s="296"/>
      <c r="D175" s="143"/>
      <c r="E175" s="20"/>
    </row>
    <row r="176" spans="2:5" ht="42.75" customHeight="1">
      <c r="B176" s="306" t="s">
        <v>106</v>
      </c>
      <c r="C176" s="306"/>
      <c r="D176" s="140">
        <v>2</v>
      </c>
      <c r="E176" s="140">
        <v>2</v>
      </c>
    </row>
    <row r="177" spans="2:5" ht="42.75" customHeight="1">
      <c r="B177" s="306" t="s">
        <v>107</v>
      </c>
      <c r="C177" s="306"/>
      <c r="D177" s="140">
        <v>2</v>
      </c>
      <c r="E177" s="140">
        <v>2</v>
      </c>
    </row>
    <row r="178" spans="2:5" ht="24" customHeight="1">
      <c r="B178" s="133" t="s">
        <v>64</v>
      </c>
      <c r="C178" s="133"/>
      <c r="D178" s="150">
        <f>'Հավելված N 2'!G87</f>
        <v>1805.44</v>
      </c>
      <c r="E178" s="150">
        <f>'Հավելված N 2'!H87</f>
        <v>1805.44</v>
      </c>
    </row>
    <row r="180" spans="2:5" ht="23.25" customHeight="1">
      <c r="B180" s="324" t="str">
        <f>'Հավելված N 2'!F94</f>
        <v xml:space="preserve"> ՀՀ Տավուշի մարզպետարան</v>
      </c>
      <c r="C180" s="324"/>
      <c r="D180" s="146"/>
      <c r="E180" s="134"/>
    </row>
    <row r="181" spans="2:5" ht="18" customHeight="1"/>
    <row r="182" spans="2:5" ht="24" customHeight="1">
      <c r="B182" s="19" t="s">
        <v>53</v>
      </c>
      <c r="C182" s="325" t="s">
        <v>54</v>
      </c>
      <c r="D182" s="326"/>
      <c r="E182" s="327"/>
    </row>
    <row r="183" spans="2:5" ht="24" customHeight="1">
      <c r="B183" s="8">
        <v>1148</v>
      </c>
      <c r="C183" s="330" t="s">
        <v>125</v>
      </c>
      <c r="D183" s="331"/>
      <c r="E183" s="332"/>
    </row>
    <row r="184" spans="2:5" ht="18" customHeight="1"/>
    <row r="185" spans="2:5" ht="42.75" customHeight="1">
      <c r="B185" s="131" t="s">
        <v>55</v>
      </c>
      <c r="C185" s="323"/>
      <c r="D185" s="281"/>
      <c r="E185" s="282"/>
    </row>
    <row r="186" spans="2:5" ht="58.5" customHeight="1">
      <c r="B186" s="20" t="s">
        <v>56</v>
      </c>
      <c r="C186" s="8">
        <v>1148</v>
      </c>
      <c r="D186" s="322" t="s">
        <v>133</v>
      </c>
      <c r="E186" s="322"/>
    </row>
    <row r="187" spans="2:5" ht="42.75" customHeight="1">
      <c r="B187" s="20" t="s">
        <v>57</v>
      </c>
      <c r="C187" s="142">
        <v>12002</v>
      </c>
      <c r="D187" s="102" t="s">
        <v>69</v>
      </c>
      <c r="E187" s="103" t="s">
        <v>70</v>
      </c>
    </row>
    <row r="188" spans="2:5" ht="72" customHeight="1">
      <c r="B188" s="20" t="s">
        <v>58</v>
      </c>
      <c r="C188" s="65" t="s">
        <v>85</v>
      </c>
      <c r="D188" s="65"/>
      <c r="E188" s="20"/>
    </row>
    <row r="189" spans="2:5" ht="56.25" customHeight="1">
      <c r="B189" s="20" t="s">
        <v>59</v>
      </c>
      <c r="C189" s="65" t="s">
        <v>86</v>
      </c>
      <c r="D189" s="65"/>
      <c r="E189" s="20"/>
    </row>
    <row r="190" spans="2:5" ht="24" customHeight="1">
      <c r="B190" s="20" t="s">
        <v>61</v>
      </c>
      <c r="C190" s="149" t="s">
        <v>87</v>
      </c>
      <c r="D190" s="149"/>
      <c r="E190" s="20"/>
    </row>
    <row r="191" spans="2:5" ht="54.75" customHeight="1">
      <c r="B191" s="132" t="s">
        <v>118</v>
      </c>
      <c r="C191" s="8" t="s">
        <v>128</v>
      </c>
      <c r="D191" s="8"/>
      <c r="E191" s="20"/>
    </row>
    <row r="192" spans="2:5" ht="24" customHeight="1">
      <c r="B192" s="294" t="s">
        <v>63</v>
      </c>
      <c r="C192" s="296"/>
      <c r="D192" s="143"/>
      <c r="E192" s="20"/>
    </row>
    <row r="193" spans="2:5" ht="42.75" customHeight="1">
      <c r="B193" s="306" t="s">
        <v>106</v>
      </c>
      <c r="C193" s="306"/>
      <c r="D193" s="140">
        <v>3</v>
      </c>
      <c r="E193" s="140">
        <v>3</v>
      </c>
    </row>
    <row r="194" spans="2:5" ht="42.75" customHeight="1">
      <c r="B194" s="306" t="s">
        <v>107</v>
      </c>
      <c r="C194" s="306"/>
      <c r="D194" s="140">
        <v>3</v>
      </c>
      <c r="E194" s="140">
        <v>3</v>
      </c>
    </row>
    <row r="195" spans="2:5" ht="24" customHeight="1">
      <c r="B195" s="133" t="s">
        <v>64</v>
      </c>
      <c r="C195" s="133"/>
      <c r="D195" s="150">
        <f>'Հավելված N 2'!G94</f>
        <v>1706.03</v>
      </c>
      <c r="E195" s="150">
        <f>'Հավելված N 2'!H94</f>
        <v>1706.03</v>
      </c>
    </row>
    <row r="197" spans="2:5" ht="23.25" customHeight="1">
      <c r="B197" s="324" t="str">
        <f>'Հավելված N 2'!F109</f>
        <v xml:space="preserve"> ՀՀ տարածքային կառավարման և ենթակառուցվածքների նախարարություն</v>
      </c>
      <c r="C197" s="324"/>
      <c r="D197" s="218"/>
      <c r="E197" s="134"/>
    </row>
    <row r="198" spans="2:5" ht="18" customHeight="1"/>
    <row r="199" spans="2:5" ht="24" customHeight="1">
      <c r="B199" s="19" t="s">
        <v>53</v>
      </c>
      <c r="C199" s="325" t="s">
        <v>54</v>
      </c>
      <c r="D199" s="326"/>
      <c r="E199" s="327"/>
    </row>
    <row r="200" spans="2:5" ht="24" customHeight="1">
      <c r="B200" s="8">
        <v>1192</v>
      </c>
      <c r="C200" s="311" t="s">
        <v>134</v>
      </c>
      <c r="D200" s="311"/>
      <c r="E200" s="311"/>
    </row>
    <row r="201" spans="2:5" ht="18" customHeight="1"/>
    <row r="202" spans="2:5" ht="42.75" customHeight="1">
      <c r="B202" s="131" t="s">
        <v>55</v>
      </c>
      <c r="C202" s="323"/>
      <c r="D202" s="281"/>
      <c r="E202" s="282"/>
    </row>
    <row r="203" spans="2:5" ht="58.5" customHeight="1">
      <c r="B203" s="20" t="s">
        <v>56</v>
      </c>
      <c r="C203" s="8">
        <v>1192</v>
      </c>
      <c r="D203" s="322" t="s">
        <v>133</v>
      </c>
      <c r="E203" s="322"/>
    </row>
    <row r="204" spans="2:5" ht="42.75" customHeight="1">
      <c r="B204" s="20" t="s">
        <v>57</v>
      </c>
      <c r="C204" s="214">
        <v>12004</v>
      </c>
      <c r="D204" s="102" t="s">
        <v>69</v>
      </c>
      <c r="E204" s="103" t="s">
        <v>70</v>
      </c>
    </row>
    <row r="205" spans="2:5" ht="71.25" customHeight="1">
      <c r="B205" s="20" t="s">
        <v>58</v>
      </c>
      <c r="C205" s="205" t="s">
        <v>142</v>
      </c>
      <c r="D205" s="217"/>
      <c r="E205" s="20"/>
    </row>
    <row r="206" spans="2:5" ht="42" customHeight="1">
      <c r="B206" s="20" t="s">
        <v>59</v>
      </c>
      <c r="C206" s="205" t="s">
        <v>143</v>
      </c>
      <c r="D206" s="217"/>
      <c r="E206" s="20"/>
    </row>
    <row r="207" spans="2:5" ht="24" customHeight="1">
      <c r="B207" s="20" t="s">
        <v>61</v>
      </c>
      <c r="C207" s="149" t="s">
        <v>87</v>
      </c>
      <c r="D207" s="149"/>
      <c r="E207" s="20"/>
    </row>
    <row r="208" spans="2:5" ht="54.75" customHeight="1">
      <c r="B208" s="132" t="s">
        <v>118</v>
      </c>
      <c r="C208" s="8" t="s">
        <v>128</v>
      </c>
      <c r="D208" s="8"/>
      <c r="E208" s="20"/>
    </row>
    <row r="209" spans="2:5" ht="24" customHeight="1">
      <c r="B209" s="294" t="s">
        <v>63</v>
      </c>
      <c r="C209" s="296"/>
      <c r="D209" s="215"/>
      <c r="E209" s="20"/>
    </row>
    <row r="210" spans="2:5" ht="24" customHeight="1">
      <c r="B210" s="308" t="s">
        <v>139</v>
      </c>
      <c r="C210" s="309"/>
      <c r="D210" s="140">
        <v>1</v>
      </c>
      <c r="E210" s="140">
        <v>1</v>
      </c>
    </row>
    <row r="211" spans="2:5" ht="24" customHeight="1">
      <c r="B211" s="216" t="s">
        <v>64</v>
      </c>
      <c r="C211" s="216"/>
      <c r="D211" s="150">
        <f>'Հավելված N 2'!G109</f>
        <v>187.2</v>
      </c>
      <c r="E211" s="150">
        <f>'Հավելված N 2'!H109</f>
        <v>187.2</v>
      </c>
    </row>
    <row r="214" spans="2:5" ht="23.25" customHeight="1">
      <c r="B214" s="324" t="str">
        <f>'Հավելված N 2'!F116</f>
        <v xml:space="preserve"> ՀՀ  Արարատի  մարզպետարան</v>
      </c>
      <c r="C214" s="324"/>
      <c r="D214" s="186"/>
      <c r="E214" s="134"/>
    </row>
    <row r="215" spans="2:5" ht="18" customHeight="1"/>
    <row r="216" spans="2:5" ht="24" customHeight="1">
      <c r="B216" s="19" t="s">
        <v>53</v>
      </c>
      <c r="C216" s="325" t="s">
        <v>54</v>
      </c>
      <c r="D216" s="326"/>
      <c r="E216" s="327"/>
    </row>
    <row r="217" spans="2:5" ht="24" customHeight="1">
      <c r="B217" s="8">
        <v>1192</v>
      </c>
      <c r="C217" s="311" t="s">
        <v>134</v>
      </c>
      <c r="D217" s="311"/>
      <c r="E217" s="311"/>
    </row>
    <row r="218" spans="2:5" ht="18" customHeight="1"/>
    <row r="219" spans="2:5" ht="42.75" customHeight="1">
      <c r="B219" s="131" t="s">
        <v>55</v>
      </c>
      <c r="C219" s="323"/>
      <c r="D219" s="281"/>
      <c r="E219" s="282"/>
    </row>
    <row r="220" spans="2:5" ht="58.5" customHeight="1">
      <c r="B220" s="20" t="s">
        <v>56</v>
      </c>
      <c r="C220" s="8">
        <v>1192</v>
      </c>
      <c r="D220" s="322" t="s">
        <v>133</v>
      </c>
      <c r="E220" s="322"/>
    </row>
    <row r="221" spans="2:5" ht="42.75" customHeight="1">
      <c r="B221" s="20" t="s">
        <v>57</v>
      </c>
      <c r="C221" s="199">
        <v>12004</v>
      </c>
      <c r="D221" s="102" t="s">
        <v>69</v>
      </c>
      <c r="E221" s="103" t="s">
        <v>70</v>
      </c>
    </row>
    <row r="222" spans="2:5" ht="71.25" customHeight="1">
      <c r="B222" s="20" t="s">
        <v>58</v>
      </c>
      <c r="C222" s="205" t="s">
        <v>142</v>
      </c>
      <c r="D222" s="65"/>
      <c r="E222" s="20"/>
    </row>
    <row r="223" spans="2:5" ht="42" customHeight="1">
      <c r="B223" s="20" t="s">
        <v>59</v>
      </c>
      <c r="C223" s="205" t="s">
        <v>143</v>
      </c>
      <c r="D223" s="65"/>
      <c r="E223" s="20"/>
    </row>
    <row r="224" spans="2:5" ht="24" customHeight="1">
      <c r="B224" s="20" t="s">
        <v>61</v>
      </c>
      <c r="C224" s="149" t="s">
        <v>87</v>
      </c>
      <c r="D224" s="149"/>
      <c r="E224" s="20"/>
    </row>
    <row r="225" spans="2:5" ht="54.75" customHeight="1">
      <c r="B225" s="132" t="s">
        <v>118</v>
      </c>
      <c r="C225" s="8" t="s">
        <v>128</v>
      </c>
      <c r="D225" s="8"/>
      <c r="E225" s="20"/>
    </row>
    <row r="226" spans="2:5" ht="24" customHeight="1">
      <c r="B226" s="294" t="s">
        <v>63</v>
      </c>
      <c r="C226" s="296"/>
      <c r="D226" s="185"/>
      <c r="E226" s="20"/>
    </row>
    <row r="227" spans="2:5" ht="24" customHeight="1">
      <c r="B227" s="308" t="s">
        <v>139</v>
      </c>
      <c r="C227" s="309"/>
      <c r="D227" s="140">
        <v>1</v>
      </c>
      <c r="E227" s="140">
        <v>1</v>
      </c>
    </row>
    <row r="228" spans="2:5" ht="24" customHeight="1">
      <c r="B228" s="133" t="s">
        <v>64</v>
      </c>
      <c r="C228" s="133"/>
      <c r="D228" s="150">
        <f>'Հավելված N 2'!G116</f>
        <v>202.8</v>
      </c>
      <c r="E228" s="150">
        <f>'Հավելված N 2'!H116</f>
        <v>202.8</v>
      </c>
    </row>
    <row r="230" spans="2:5" ht="23.25" customHeight="1">
      <c r="B230" s="324" t="str">
        <f>'Հավելված N 2'!F123</f>
        <v xml:space="preserve"> ՀՀ Լոռու մարզպետարան</v>
      </c>
      <c r="C230" s="324"/>
      <c r="D230" s="186"/>
      <c r="E230" s="134"/>
    </row>
    <row r="231" spans="2:5" ht="18" customHeight="1"/>
    <row r="232" spans="2:5" ht="24" customHeight="1">
      <c r="B232" s="19" t="s">
        <v>53</v>
      </c>
      <c r="C232" s="325" t="s">
        <v>54</v>
      </c>
      <c r="D232" s="326"/>
      <c r="E232" s="327"/>
    </row>
    <row r="233" spans="2:5" ht="24" customHeight="1">
      <c r="B233" s="8">
        <v>1192</v>
      </c>
      <c r="C233" s="311" t="s">
        <v>134</v>
      </c>
      <c r="D233" s="311"/>
      <c r="E233" s="311"/>
    </row>
    <row r="234" spans="2:5" ht="18" customHeight="1"/>
    <row r="235" spans="2:5" ht="42.75" customHeight="1">
      <c r="B235" s="131" t="s">
        <v>55</v>
      </c>
      <c r="C235" s="323"/>
      <c r="D235" s="281"/>
      <c r="E235" s="282"/>
    </row>
    <row r="236" spans="2:5" ht="58.5" customHeight="1">
      <c r="B236" s="20" t="s">
        <v>56</v>
      </c>
      <c r="C236" s="8">
        <v>1192</v>
      </c>
      <c r="D236" s="322" t="s">
        <v>133</v>
      </c>
      <c r="E236" s="322"/>
    </row>
    <row r="237" spans="2:5" ht="42.75" customHeight="1">
      <c r="B237" s="20" t="s">
        <v>57</v>
      </c>
      <c r="C237" s="199">
        <v>12004</v>
      </c>
      <c r="D237" s="102" t="s">
        <v>69</v>
      </c>
      <c r="E237" s="103" t="s">
        <v>70</v>
      </c>
    </row>
    <row r="238" spans="2:5" ht="75" customHeight="1">
      <c r="B238" s="20" t="s">
        <v>58</v>
      </c>
      <c r="C238" s="205" t="s">
        <v>142</v>
      </c>
      <c r="D238" s="65"/>
      <c r="E238" s="20"/>
    </row>
    <row r="239" spans="2:5" ht="42" customHeight="1">
      <c r="B239" s="20" t="s">
        <v>59</v>
      </c>
      <c r="C239" s="205" t="s">
        <v>143</v>
      </c>
      <c r="D239" s="65"/>
      <c r="E239" s="20"/>
    </row>
    <row r="240" spans="2:5" ht="24" customHeight="1">
      <c r="B240" s="20" t="s">
        <v>61</v>
      </c>
      <c r="C240" s="149" t="s">
        <v>87</v>
      </c>
      <c r="D240" s="149"/>
      <c r="E240" s="20"/>
    </row>
    <row r="241" spans="2:5" ht="54.75" customHeight="1">
      <c r="B241" s="132" t="s">
        <v>118</v>
      </c>
      <c r="C241" s="8" t="s">
        <v>128</v>
      </c>
      <c r="D241" s="8"/>
      <c r="E241" s="20"/>
    </row>
    <row r="242" spans="2:5" ht="24" customHeight="1">
      <c r="B242" s="294" t="s">
        <v>63</v>
      </c>
      <c r="C242" s="296"/>
      <c r="D242" s="185"/>
      <c r="E242" s="20"/>
    </row>
    <row r="243" spans="2:5" ht="24" customHeight="1">
      <c r="B243" s="308" t="s">
        <v>139</v>
      </c>
      <c r="C243" s="309"/>
      <c r="D243" s="140">
        <v>2</v>
      </c>
      <c r="E243" s="140">
        <v>2</v>
      </c>
    </row>
    <row r="244" spans="2:5" ht="24" customHeight="1">
      <c r="B244" s="133" t="s">
        <v>64</v>
      </c>
      <c r="C244" s="133"/>
      <c r="D244" s="150">
        <f>'Հավելված N 2'!G123</f>
        <v>390</v>
      </c>
      <c r="E244" s="150">
        <f>'Հավելված N 2'!H123</f>
        <v>390</v>
      </c>
    </row>
    <row r="245" spans="2:5" ht="18" customHeight="1">
      <c r="B245" s="17"/>
      <c r="C245" s="17"/>
      <c r="D245" s="17"/>
      <c r="E245" s="18"/>
    </row>
    <row r="246" spans="2:5" ht="23.25" customHeight="1">
      <c r="B246" s="324" t="str">
        <f>'Հավելված N 2'!F130</f>
        <v xml:space="preserve"> ՀՀ Կոտայքի մարզպետարան</v>
      </c>
      <c r="C246" s="324"/>
      <c r="D246" s="186"/>
      <c r="E246" s="134"/>
    </row>
    <row r="247" spans="2:5" ht="18" customHeight="1"/>
    <row r="248" spans="2:5" ht="24" customHeight="1">
      <c r="B248" s="19" t="s">
        <v>53</v>
      </c>
      <c r="C248" s="325" t="s">
        <v>54</v>
      </c>
      <c r="D248" s="326"/>
      <c r="E248" s="327"/>
    </row>
    <row r="249" spans="2:5" ht="24" customHeight="1">
      <c r="B249" s="8">
        <v>1192</v>
      </c>
      <c r="C249" s="311" t="s">
        <v>134</v>
      </c>
      <c r="D249" s="311"/>
      <c r="E249" s="311"/>
    </row>
    <row r="250" spans="2:5" ht="18" customHeight="1"/>
    <row r="251" spans="2:5" ht="42.75" customHeight="1">
      <c r="B251" s="131" t="s">
        <v>55</v>
      </c>
      <c r="C251" s="323"/>
      <c r="D251" s="281"/>
      <c r="E251" s="282"/>
    </row>
    <row r="252" spans="2:5" ht="58.5" customHeight="1">
      <c r="B252" s="20" t="s">
        <v>56</v>
      </c>
      <c r="C252" s="8">
        <v>1192</v>
      </c>
      <c r="D252" s="322" t="s">
        <v>133</v>
      </c>
      <c r="E252" s="322"/>
    </row>
    <row r="253" spans="2:5" ht="42.75" customHeight="1">
      <c r="B253" s="20" t="s">
        <v>57</v>
      </c>
      <c r="C253" s="199">
        <v>12004</v>
      </c>
      <c r="D253" s="102" t="s">
        <v>69</v>
      </c>
      <c r="E253" s="103" t="s">
        <v>70</v>
      </c>
    </row>
    <row r="254" spans="2:5" ht="78" customHeight="1">
      <c r="B254" s="20" t="s">
        <v>58</v>
      </c>
      <c r="C254" s="205" t="s">
        <v>142</v>
      </c>
      <c r="D254" s="65"/>
      <c r="E254" s="20"/>
    </row>
    <row r="255" spans="2:5" ht="40.5" customHeight="1">
      <c r="B255" s="20" t="s">
        <v>59</v>
      </c>
      <c r="C255" s="205" t="s">
        <v>143</v>
      </c>
      <c r="D255" s="65"/>
      <c r="E255" s="20"/>
    </row>
    <row r="256" spans="2:5" ht="24" customHeight="1">
      <c r="B256" s="20" t="s">
        <v>61</v>
      </c>
      <c r="C256" s="149" t="s">
        <v>87</v>
      </c>
      <c r="D256" s="149"/>
      <c r="E256" s="20"/>
    </row>
    <row r="257" spans="2:5" ht="54.75" customHeight="1">
      <c r="B257" s="132" t="s">
        <v>118</v>
      </c>
      <c r="C257" s="8" t="s">
        <v>128</v>
      </c>
      <c r="D257" s="8"/>
      <c r="E257" s="20"/>
    </row>
    <row r="258" spans="2:5" ht="24" customHeight="1">
      <c r="B258" s="294" t="s">
        <v>63</v>
      </c>
      <c r="C258" s="296"/>
      <c r="D258" s="185"/>
      <c r="E258" s="20"/>
    </row>
    <row r="259" spans="2:5" ht="24" customHeight="1">
      <c r="B259" s="308" t="s">
        <v>139</v>
      </c>
      <c r="C259" s="309"/>
      <c r="D259" s="140">
        <v>3</v>
      </c>
      <c r="E259" s="140">
        <v>3</v>
      </c>
    </row>
    <row r="260" spans="2:5" ht="24" customHeight="1">
      <c r="B260" s="133" t="s">
        <v>64</v>
      </c>
      <c r="C260" s="197"/>
      <c r="D260" s="150">
        <f>'Հավելված N 2'!G130</f>
        <v>592.79999999999995</v>
      </c>
      <c r="E260" s="150">
        <f>'Հավելված N 2'!H130</f>
        <v>592.79999999999995</v>
      </c>
    </row>
    <row r="261" spans="2:5">
      <c r="B261" s="253" t="s">
        <v>39</v>
      </c>
      <c r="C261" s="254"/>
      <c r="D261" s="254"/>
      <c r="E261" s="255"/>
    </row>
    <row r="262" spans="2:5">
      <c r="B262" s="283" t="s">
        <v>52</v>
      </c>
      <c r="C262" s="284"/>
      <c r="D262" s="284"/>
      <c r="E262" s="285"/>
    </row>
    <row r="263" spans="2:5">
      <c r="B263" s="88"/>
      <c r="C263" s="88"/>
      <c r="D263" s="281"/>
      <c r="E263" s="282"/>
    </row>
    <row r="264" spans="2:5">
      <c r="B264" s="19" t="s">
        <v>53</v>
      </c>
      <c r="C264" s="19" t="s">
        <v>54</v>
      </c>
      <c r="D264" s="254"/>
      <c r="E264" s="255"/>
    </row>
    <row r="265" spans="2:5">
      <c r="B265" s="89">
        <v>1139</v>
      </c>
      <c r="C265" s="90" t="s">
        <v>47</v>
      </c>
      <c r="D265" s="289"/>
      <c r="E265" s="290"/>
    </row>
    <row r="266" spans="2:5">
      <c r="B266" s="300"/>
      <c r="C266" s="301"/>
      <c r="D266" s="301"/>
      <c r="E266" s="302"/>
    </row>
    <row r="267" spans="2:5">
      <c r="B267" s="291" t="s">
        <v>55</v>
      </c>
      <c r="C267" s="292"/>
      <c r="D267" s="292"/>
      <c r="E267" s="293"/>
    </row>
    <row r="268" spans="2:5">
      <c r="B268" s="297"/>
      <c r="C268" s="298"/>
      <c r="D268" s="298"/>
      <c r="E268" s="299"/>
    </row>
    <row r="269" spans="2:5">
      <c r="B269" s="91" t="s">
        <v>56</v>
      </c>
      <c r="C269" s="207">
        <v>1139</v>
      </c>
      <c r="D269" s="275"/>
      <c r="E269" s="276"/>
    </row>
    <row r="270" spans="2:5">
      <c r="B270" s="66" t="s">
        <v>57</v>
      </c>
      <c r="C270" s="65">
        <v>11001</v>
      </c>
      <c r="D270" s="86" t="s">
        <v>51</v>
      </c>
      <c r="E270" s="86" t="s">
        <v>16</v>
      </c>
    </row>
    <row r="271" spans="2:5">
      <c r="B271" s="66" t="s">
        <v>58</v>
      </c>
      <c r="C271" s="208" t="s">
        <v>47</v>
      </c>
      <c r="D271" s="93"/>
      <c r="E271" s="93"/>
    </row>
    <row r="272" spans="2:5" ht="69">
      <c r="B272" s="66" t="s">
        <v>59</v>
      </c>
      <c r="C272" s="208" t="s">
        <v>60</v>
      </c>
      <c r="D272" s="93"/>
      <c r="E272" s="93"/>
    </row>
    <row r="273" spans="2:5">
      <c r="B273" s="66" t="s">
        <v>61</v>
      </c>
      <c r="C273" s="94" t="s">
        <v>37</v>
      </c>
      <c r="D273" s="93"/>
      <c r="E273" s="93"/>
    </row>
    <row r="274" spans="2:5" ht="51.75">
      <c r="B274" s="53" t="s">
        <v>62</v>
      </c>
      <c r="C274" s="94" t="s">
        <v>39</v>
      </c>
      <c r="D274" s="93"/>
      <c r="E274" s="93"/>
    </row>
    <row r="275" spans="2:5">
      <c r="B275" s="277" t="s">
        <v>63</v>
      </c>
      <c r="C275" s="278"/>
      <c r="D275" s="278"/>
      <c r="E275" s="279"/>
    </row>
    <row r="276" spans="2:5">
      <c r="B276" s="280" t="s">
        <v>64</v>
      </c>
      <c r="C276" s="280"/>
      <c r="D276" s="151">
        <f>'Հավելված N 4'!C67</f>
        <v>29376.399999999998</v>
      </c>
      <c r="E276" s="151">
        <f>'Հավելված N 4'!D67</f>
        <v>29376.399999999998</v>
      </c>
    </row>
    <row r="277" spans="2:5">
      <c r="B277" s="286"/>
      <c r="C277" s="287"/>
      <c r="D277" s="287"/>
      <c r="E277" s="288"/>
    </row>
    <row r="278" spans="2:5">
      <c r="B278" s="91" t="s">
        <v>56</v>
      </c>
      <c r="C278" s="207">
        <v>1139</v>
      </c>
      <c r="D278" s="275"/>
      <c r="E278" s="276"/>
    </row>
    <row r="279" spans="2:5">
      <c r="B279" s="66" t="s">
        <v>57</v>
      </c>
      <c r="C279" s="65">
        <v>11001</v>
      </c>
      <c r="D279" s="86" t="s">
        <v>51</v>
      </c>
      <c r="E279" s="86" t="s">
        <v>16</v>
      </c>
    </row>
    <row r="280" spans="2:5">
      <c r="B280" s="66" t="s">
        <v>58</v>
      </c>
      <c r="C280" s="208" t="s">
        <v>47</v>
      </c>
      <c r="D280" s="93"/>
      <c r="E280" s="93"/>
    </row>
    <row r="281" spans="2:5" ht="69">
      <c r="B281" s="66" t="s">
        <v>59</v>
      </c>
      <c r="C281" s="208" t="s">
        <v>60</v>
      </c>
      <c r="D281" s="93"/>
      <c r="E281" s="93"/>
    </row>
    <row r="282" spans="2:5">
      <c r="B282" s="66" t="s">
        <v>61</v>
      </c>
      <c r="C282" s="94" t="s">
        <v>37</v>
      </c>
      <c r="D282" s="93"/>
      <c r="E282" s="93"/>
    </row>
    <row r="283" spans="2:5" ht="51.75">
      <c r="B283" s="53" t="s">
        <v>62</v>
      </c>
      <c r="C283" s="94" t="s">
        <v>39</v>
      </c>
      <c r="D283" s="93"/>
      <c r="E283" s="93"/>
    </row>
    <row r="284" spans="2:5">
      <c r="B284" s="277" t="s">
        <v>63</v>
      </c>
      <c r="C284" s="278"/>
      <c r="D284" s="278"/>
      <c r="E284" s="279"/>
    </row>
    <row r="285" spans="2:5">
      <c r="B285" s="280" t="s">
        <v>64</v>
      </c>
      <c r="C285" s="280"/>
      <c r="D285" s="151">
        <f>'Հավելված N 4'!C76</f>
        <v>-29376.399999999998</v>
      </c>
      <c r="E285" s="151">
        <f>'Հավելված N 4'!D76</f>
        <v>-29376.399999999998</v>
      </c>
    </row>
    <row r="289" spans="4:5">
      <c r="D289" s="213"/>
      <c r="E289" s="213"/>
    </row>
    <row r="290" spans="4:5">
      <c r="D290" s="213"/>
      <c r="E290" s="213"/>
    </row>
    <row r="291" spans="4:5">
      <c r="D291" s="213"/>
      <c r="E291" s="213"/>
    </row>
    <row r="292" spans="4:5">
      <c r="D292" s="213"/>
      <c r="E292" s="213"/>
    </row>
    <row r="293" spans="4:5">
      <c r="D293" s="213"/>
      <c r="E293" s="213"/>
    </row>
    <row r="294" spans="4:5">
      <c r="D294" s="213"/>
      <c r="E294" s="213"/>
    </row>
    <row r="295" spans="4:5">
      <c r="D295" s="213"/>
      <c r="E295" s="213"/>
    </row>
  </sheetData>
  <mergeCells count="137">
    <mergeCell ref="B275:E275"/>
    <mergeCell ref="B276:C276"/>
    <mergeCell ref="B277:E277"/>
    <mergeCell ref="D278:E278"/>
    <mergeCell ref="B284:E284"/>
    <mergeCell ref="B285:C285"/>
    <mergeCell ref="B261:E261"/>
    <mergeCell ref="B262:E262"/>
    <mergeCell ref="D263:E263"/>
    <mergeCell ref="D264:E264"/>
    <mergeCell ref="D265:E265"/>
    <mergeCell ref="B266:E266"/>
    <mergeCell ref="B267:E267"/>
    <mergeCell ref="B268:E268"/>
    <mergeCell ref="D269:E269"/>
    <mergeCell ref="G2:L2"/>
    <mergeCell ref="G3:L3"/>
    <mergeCell ref="G4:L4"/>
    <mergeCell ref="D33:E33"/>
    <mergeCell ref="D50:E50"/>
    <mergeCell ref="D67:E67"/>
    <mergeCell ref="D84:E84"/>
    <mergeCell ref="D101:E101"/>
    <mergeCell ref="D118:E118"/>
    <mergeCell ref="A2:E2"/>
    <mergeCell ref="A3:E3"/>
    <mergeCell ref="A4:E4"/>
    <mergeCell ref="C13:E13"/>
    <mergeCell ref="C14:E14"/>
    <mergeCell ref="B23:C23"/>
    <mergeCell ref="B27:C27"/>
    <mergeCell ref="C29:E29"/>
    <mergeCell ref="C16:E16"/>
    <mergeCell ref="D17:E17"/>
    <mergeCell ref="C32:E32"/>
    <mergeCell ref="C30:E30"/>
    <mergeCell ref="B39:C39"/>
    <mergeCell ref="B40:C40"/>
    <mergeCell ref="B6:E6"/>
    <mergeCell ref="B146:C146"/>
    <mergeCell ref="C148:E148"/>
    <mergeCell ref="C149:E149"/>
    <mergeCell ref="B159:C159"/>
    <mergeCell ref="B160:C160"/>
    <mergeCell ref="B163:C163"/>
    <mergeCell ref="B180:C180"/>
    <mergeCell ref="C182:E182"/>
    <mergeCell ref="C183:E183"/>
    <mergeCell ref="B175:C175"/>
    <mergeCell ref="B176:C176"/>
    <mergeCell ref="B177:C177"/>
    <mergeCell ref="B158:C158"/>
    <mergeCell ref="C151:E151"/>
    <mergeCell ref="C165:E165"/>
    <mergeCell ref="C166:E166"/>
    <mergeCell ref="D152:E152"/>
    <mergeCell ref="D169:E169"/>
    <mergeCell ref="C63:E63"/>
    <mergeCell ref="B61:C61"/>
    <mergeCell ref="C64:E64"/>
    <mergeCell ref="B58:C58"/>
    <mergeCell ref="B73:C73"/>
    <mergeCell ref="B74:C74"/>
    <mergeCell ref="B75:C75"/>
    <mergeCell ref="C97:E97"/>
    <mergeCell ref="B95:C95"/>
    <mergeCell ref="B141:C141"/>
    <mergeCell ref="B142:C142"/>
    <mergeCell ref="B143:C143"/>
    <mergeCell ref="C114:E114"/>
    <mergeCell ref="B124:C124"/>
    <mergeCell ref="C132:E132"/>
    <mergeCell ref="B126:C126"/>
    <mergeCell ref="B129:C129"/>
    <mergeCell ref="C115:E115"/>
    <mergeCell ref="B125:C125"/>
    <mergeCell ref="D135:E135"/>
    <mergeCell ref="C134:E134"/>
    <mergeCell ref="C131:E131"/>
    <mergeCell ref="B8:C8"/>
    <mergeCell ref="B10:E10"/>
    <mergeCell ref="C49:E49"/>
    <mergeCell ref="B41:C41"/>
    <mergeCell ref="B44:C44"/>
    <mergeCell ref="C46:E46"/>
    <mergeCell ref="C47:E47"/>
    <mergeCell ref="C100:E100"/>
    <mergeCell ref="C117:E117"/>
    <mergeCell ref="B108:C108"/>
    <mergeCell ref="B109:C109"/>
    <mergeCell ref="B112:C112"/>
    <mergeCell ref="B107:C107"/>
    <mergeCell ref="B57:C57"/>
    <mergeCell ref="B78:C78"/>
    <mergeCell ref="C80:E80"/>
    <mergeCell ref="C81:E81"/>
    <mergeCell ref="B90:C90"/>
    <mergeCell ref="B91:C91"/>
    <mergeCell ref="B92:C92"/>
    <mergeCell ref="C98:E98"/>
    <mergeCell ref="B56:C56"/>
    <mergeCell ref="C66:E66"/>
    <mergeCell ref="C83:E83"/>
    <mergeCell ref="B214:C214"/>
    <mergeCell ref="C216:E216"/>
    <mergeCell ref="C217:E217"/>
    <mergeCell ref="C219:E219"/>
    <mergeCell ref="C185:E185"/>
    <mergeCell ref="C168:E168"/>
    <mergeCell ref="B194:C194"/>
    <mergeCell ref="B192:C192"/>
    <mergeCell ref="B193:C193"/>
    <mergeCell ref="D186:E186"/>
    <mergeCell ref="B197:C197"/>
    <mergeCell ref="C199:E199"/>
    <mergeCell ref="C200:E200"/>
    <mergeCell ref="C202:E202"/>
    <mergeCell ref="D203:E203"/>
    <mergeCell ref="B209:C209"/>
    <mergeCell ref="B210:C210"/>
    <mergeCell ref="D220:E220"/>
    <mergeCell ref="B259:C259"/>
    <mergeCell ref="B243:C243"/>
    <mergeCell ref="C233:E233"/>
    <mergeCell ref="C235:E235"/>
    <mergeCell ref="B242:C242"/>
    <mergeCell ref="B226:C226"/>
    <mergeCell ref="B227:C227"/>
    <mergeCell ref="B230:C230"/>
    <mergeCell ref="C232:E232"/>
    <mergeCell ref="B246:C246"/>
    <mergeCell ref="C248:E248"/>
    <mergeCell ref="C249:E249"/>
    <mergeCell ref="C251:E251"/>
    <mergeCell ref="B258:C258"/>
    <mergeCell ref="D236:E236"/>
    <mergeCell ref="D252:E252"/>
  </mergeCells>
  <pageMargins left="0.7" right="0.4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https:/mul2-minfin.gov.am/tasks/255383/oneclick/Havelvac.xlsx?token=95193b4b9f29597c6c3c79ea9a591c85</cp:keywords>
  <cp:lastModifiedBy>HP</cp:lastModifiedBy>
  <cp:lastPrinted>2023-07-04T07:36:05Z</cp:lastPrinted>
  <dcterms:created xsi:type="dcterms:W3CDTF">2020-09-30T13:27:08Z</dcterms:created>
  <dcterms:modified xsi:type="dcterms:W3CDTF">2023-07-10T10:09:57Z</dcterms:modified>
</cp:coreProperties>
</file>