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Taracqayin\ՆԱԽԱԳԾԵՐ\Լոկատոր-բյուջե վճարում\"/>
    </mc:Choice>
  </mc:AlternateContent>
  <bookViews>
    <workbookView xWindow="0" yWindow="0" windowWidth="24000" windowHeight="9630"/>
  </bookViews>
  <sheets>
    <sheet name="Հ-1" sheetId="48" r:id="rId1"/>
    <sheet name="Հ-2" sheetId="49" r:id="rId2"/>
    <sheet name="Հ-3" sheetId="53" r:id="rId3"/>
    <sheet name="Հ-4" sheetId="47" r:id="rId4"/>
    <sheet name="Հ-5" sheetId="52" r:id="rId5"/>
    <sheet name="Հ-6" sheetId="54" r:id="rId6"/>
  </sheets>
  <definedNames>
    <definedName name="AgencyCode" localSheetId="0">#REF!</definedName>
    <definedName name="AgencyCode" localSheetId="2">#REF!</definedName>
    <definedName name="AgencyCode" localSheetId="3">#REF!</definedName>
    <definedName name="AgencyCode" localSheetId="4">#REF!</definedName>
    <definedName name="AgencyCode">#REF!</definedName>
    <definedName name="AgencyName" localSheetId="0">#REF!</definedName>
    <definedName name="AgencyName" localSheetId="2">#REF!</definedName>
    <definedName name="AgencyName" localSheetId="3">#REF!</definedName>
    <definedName name="AgencyName" localSheetId="4">#REF!</definedName>
    <definedName name="AgencyName" localSheetId="5">#REF!</definedName>
    <definedName name="AgencyName">#REF!</definedName>
    <definedName name="åû" localSheetId="2">#REF!</definedName>
    <definedName name="åû" localSheetId="5">#REF!</definedName>
    <definedName name="åû">#REF!</definedName>
    <definedName name="davit" localSheetId="0">#REF!</definedName>
    <definedName name="davit" localSheetId="2">#REF!</definedName>
    <definedName name="davit" localSheetId="3">#REF!</definedName>
    <definedName name="davit" localSheetId="4">#REF!</definedName>
    <definedName name="davit">#REF!</definedName>
    <definedName name="Functional1" localSheetId="0">#REF!</definedName>
    <definedName name="Functional1" localSheetId="2">#REF!</definedName>
    <definedName name="Functional1" localSheetId="3">#REF!</definedName>
    <definedName name="Functional1" localSheetId="4">#REF!</definedName>
    <definedName name="Functional1" localSheetId="5">#REF!</definedName>
    <definedName name="Functional1">#REF!</definedName>
    <definedName name="ggg" localSheetId="0">#REF!</definedName>
    <definedName name="ggg" localSheetId="2">#REF!</definedName>
    <definedName name="ggg" localSheetId="3">#REF!</definedName>
    <definedName name="ggg" localSheetId="4">#REF!</definedName>
    <definedName name="ggg">#REF!</definedName>
    <definedName name="mas" localSheetId="2">#REF!</definedName>
    <definedName name="mas" localSheetId="5">#REF!</definedName>
    <definedName name="mas">#REF!</definedName>
    <definedName name="mass" localSheetId="2">#REF!</definedName>
    <definedName name="mass" localSheetId="5">#REF!</definedName>
    <definedName name="mass">#REF!</definedName>
    <definedName name="PANature" localSheetId="0">#REF!</definedName>
    <definedName name="PANature" localSheetId="2">#REF!</definedName>
    <definedName name="PANature" localSheetId="3">#REF!</definedName>
    <definedName name="PANature" localSheetId="4">#REF!</definedName>
    <definedName name="PANature" localSheetId="5">#REF!</definedName>
    <definedName name="PANature">#REF!</definedName>
    <definedName name="PAType" localSheetId="0">#REF!</definedName>
    <definedName name="PAType" localSheetId="2">#REF!</definedName>
    <definedName name="PAType" localSheetId="3">#REF!</definedName>
    <definedName name="PAType" localSheetId="4">#REF!</definedName>
    <definedName name="PAType" localSheetId="5">#REF!</definedName>
    <definedName name="PAType">#REF!</definedName>
    <definedName name="Performance2" localSheetId="0">#REF!</definedName>
    <definedName name="Performance2" localSheetId="2">#REF!</definedName>
    <definedName name="Performance2" localSheetId="3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0">#REF!</definedName>
    <definedName name="PerformanceType" localSheetId="2">#REF!</definedName>
    <definedName name="PerformanceType" localSheetId="3">#REF!</definedName>
    <definedName name="PerformanceType" localSheetId="4">#REF!</definedName>
    <definedName name="PerformanceType" localSheetId="5">#REF!</definedName>
    <definedName name="PerformanceType">#REF!</definedName>
    <definedName name="_xlnm.Print_Area" localSheetId="2">'Հ-3'!$A$1:$L$25</definedName>
    <definedName name="_xlnm.Print_Titles" localSheetId="2">'Հ-3'!$7:$7</definedName>
    <definedName name="x" localSheetId="2">#REF!</definedName>
    <definedName name="x" localSheetId="5">#REF!</definedName>
    <definedName name="x">#REF!</definedName>
    <definedName name="Հավելված" localSheetId="0">#REF!</definedName>
    <definedName name="Հավելված" localSheetId="2">#REF!</definedName>
    <definedName name="Հավելված" localSheetId="3">#REF!</definedName>
    <definedName name="Հավելված" localSheetId="4">#REF!</definedName>
    <definedName name="Հավելված">#REF!</definedName>
    <definedName name="Մաս" localSheetId="0">#REF!</definedName>
    <definedName name="Մաս" localSheetId="2">#REF!</definedName>
    <definedName name="Մաս" localSheetId="3">#REF!</definedName>
    <definedName name="Մաս" localSheetId="4">#REF!</definedName>
    <definedName name="Մաս">#REF!</definedName>
    <definedName name="շախմատիստ" localSheetId="0">#REF!</definedName>
    <definedName name="շախմատիստ" localSheetId="2">#REF!</definedName>
    <definedName name="շախմատիստ" localSheetId="3">#REF!</definedName>
    <definedName name="շախմատիստ" localSheetId="4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54" l="1"/>
  <c r="G12" i="54" s="1"/>
  <c r="G11" i="54"/>
  <c r="G10" i="54" s="1"/>
  <c r="G9" i="54" l="1"/>
  <c r="K11" i="53"/>
  <c r="H11" i="53"/>
  <c r="K13" i="53"/>
  <c r="H13" i="53"/>
  <c r="E11" i="53"/>
  <c r="G26" i="53"/>
  <c r="K24" i="53"/>
  <c r="H24" i="53"/>
  <c r="H23" i="53" s="1"/>
  <c r="E24" i="53"/>
  <c r="E23" i="53"/>
  <c r="E22" i="53"/>
  <c r="D32" i="48"/>
  <c r="D26" i="48" s="1"/>
  <c r="E32" i="48"/>
  <c r="E26" i="48" s="1"/>
  <c r="F32" i="48"/>
  <c r="F26" i="48" s="1"/>
  <c r="E21" i="53" l="1"/>
  <c r="E19" i="53" s="1"/>
  <c r="H22" i="53"/>
  <c r="K23" i="53"/>
  <c r="H21" i="53" l="1"/>
  <c r="H19" i="53" s="1"/>
  <c r="E17" i="53"/>
  <c r="K22" i="53"/>
  <c r="K21" i="53" l="1"/>
  <c r="K19" i="53" s="1"/>
  <c r="H17" i="53"/>
  <c r="E14" i="53"/>
  <c r="E15" i="53"/>
  <c r="H15" i="53" l="1"/>
  <c r="H14" i="53" s="1"/>
  <c r="K17" i="53"/>
  <c r="K15" i="53" l="1"/>
  <c r="K14" i="53" s="1"/>
  <c r="G31" i="49" l="1"/>
  <c r="F25" i="53" s="1"/>
  <c r="I25" i="53" l="1"/>
  <c r="D25" i="53"/>
  <c r="F24" i="53"/>
  <c r="C18" i="47"/>
  <c r="C19" i="52" s="1"/>
  <c r="C17" i="47"/>
  <c r="C18" i="52" s="1"/>
  <c r="C16" i="47"/>
  <c r="C17" i="52" s="1"/>
  <c r="C15" i="47"/>
  <c r="C16" i="52" s="1"/>
  <c r="C13" i="47"/>
  <c r="B13" i="47"/>
  <c r="B13" i="52" s="1"/>
  <c r="F23" i="53" l="1"/>
  <c r="D24" i="53"/>
  <c r="G25" i="53"/>
  <c r="I24" i="53"/>
  <c r="L25" i="53"/>
  <c r="F19" i="49"/>
  <c r="I23" i="53" l="1"/>
  <c r="G24" i="53"/>
  <c r="L24" i="53"/>
  <c r="J25" i="53"/>
  <c r="L22" i="53"/>
  <c r="F22" i="53"/>
  <c r="D23" i="53"/>
  <c r="C13" i="52"/>
  <c r="C19" i="47"/>
  <c r="C20" i="52" s="1"/>
  <c r="L21" i="53" l="1"/>
  <c r="L19" i="53" s="1"/>
  <c r="J22" i="53"/>
  <c r="J21" i="53" s="1"/>
  <c r="J24" i="53"/>
  <c r="L23" i="53"/>
  <c r="J23" i="53" s="1"/>
  <c r="F21" i="53"/>
  <c r="F19" i="53" s="1"/>
  <c r="D22" i="53"/>
  <c r="D21" i="53" s="1"/>
  <c r="I22" i="53"/>
  <c r="G23" i="53"/>
  <c r="G30" i="49"/>
  <c r="G29" i="49" s="1"/>
  <c r="I21" i="53" l="1"/>
  <c r="I19" i="53" s="1"/>
  <c r="G22" i="53"/>
  <c r="G21" i="53" s="1"/>
  <c r="F17" i="53"/>
  <c r="D19" i="53"/>
  <c r="L17" i="53"/>
  <c r="J19" i="53"/>
  <c r="G28" i="49"/>
  <c r="G27" i="49" s="1"/>
  <c r="G25" i="49" s="1"/>
  <c r="G23" i="49" s="1"/>
  <c r="H31" i="49"/>
  <c r="I31" i="49" s="1"/>
  <c r="D12" i="48"/>
  <c r="D11" i="48" s="1"/>
  <c r="D10" i="48" s="1"/>
  <c r="G50" i="49"/>
  <c r="G49" i="49" s="1"/>
  <c r="G48" i="49" s="1"/>
  <c r="G47" i="49" s="1"/>
  <c r="G46" i="49" s="1"/>
  <c r="G44" i="49" s="1"/>
  <c r="G42" i="49" s="1"/>
  <c r="G40" i="49" s="1"/>
  <c r="G38" i="49" s="1"/>
  <c r="G36" i="49" s="1"/>
  <c r="G34" i="49" s="1"/>
  <c r="G32" i="49" s="1"/>
  <c r="F15" i="53" l="1"/>
  <c r="D17" i="53"/>
  <c r="L15" i="53"/>
  <c r="J17" i="53"/>
  <c r="I17" i="53"/>
  <c r="G19" i="53"/>
  <c r="G21" i="49"/>
  <c r="G19" i="49"/>
  <c r="G17" i="49"/>
  <c r="G15" i="49" s="1"/>
  <c r="G13" i="49" s="1"/>
  <c r="H30" i="49"/>
  <c r="H29" i="49" s="1"/>
  <c r="H50" i="49"/>
  <c r="H49" i="49" s="1"/>
  <c r="H48" i="49" s="1"/>
  <c r="H47" i="49" s="1"/>
  <c r="H46" i="49" s="1"/>
  <c r="H44" i="49" s="1"/>
  <c r="H42" i="49" s="1"/>
  <c r="H40" i="49" s="1"/>
  <c r="H38" i="49" s="1"/>
  <c r="H36" i="49" s="1"/>
  <c r="H34" i="49" s="1"/>
  <c r="H32" i="49" s="1"/>
  <c r="D22" i="52"/>
  <c r="D42" i="52" s="1"/>
  <c r="D21" i="47"/>
  <c r="D33" i="47" s="1"/>
  <c r="I30" i="49"/>
  <c r="I29" i="49" s="1"/>
  <c r="I50" i="49"/>
  <c r="I49" i="49" s="1"/>
  <c r="I48" i="49" s="1"/>
  <c r="I47" i="49" s="1"/>
  <c r="I46" i="49" s="1"/>
  <c r="I44" i="49" s="1"/>
  <c r="I42" i="49" s="1"/>
  <c r="I40" i="49" s="1"/>
  <c r="I38" i="49" s="1"/>
  <c r="I36" i="49" s="1"/>
  <c r="I34" i="49" s="1"/>
  <c r="I32" i="49" s="1"/>
  <c r="L14" i="53" l="1"/>
  <c r="J15" i="53"/>
  <c r="I15" i="53"/>
  <c r="G17" i="53"/>
  <c r="F14" i="53"/>
  <c r="D15" i="53"/>
  <c r="G12" i="49"/>
  <c r="G11" i="49" s="1"/>
  <c r="I28" i="49"/>
  <c r="I27" i="49" s="1"/>
  <c r="I25" i="49" s="1"/>
  <c r="I23" i="49" s="1"/>
  <c r="H28" i="49"/>
  <c r="H27" i="49" s="1"/>
  <c r="H25" i="49" s="1"/>
  <c r="H23" i="49" s="1"/>
  <c r="E12" i="48"/>
  <c r="F12" i="48"/>
  <c r="F11" i="48" s="1"/>
  <c r="F10" i="48" s="1"/>
  <c r="E22" i="52" l="1"/>
  <c r="E42" i="52" s="1"/>
  <c r="E11" i="48"/>
  <c r="E10" i="48" s="1"/>
  <c r="I14" i="53"/>
  <c r="G15" i="53"/>
  <c r="F13" i="53"/>
  <c r="D14" i="53"/>
  <c r="L13" i="53"/>
  <c r="J14" i="53"/>
  <c r="H17" i="49"/>
  <c r="H15" i="49" s="1"/>
  <c r="H13" i="49" s="1"/>
  <c r="H12" i="49" s="1"/>
  <c r="H11" i="49" s="1"/>
  <c r="H21" i="49"/>
  <c r="H19" i="49"/>
  <c r="I19" i="49"/>
  <c r="I17" i="49"/>
  <c r="I15" i="49" s="1"/>
  <c r="I13" i="49" s="1"/>
  <c r="I12" i="49" s="1"/>
  <c r="I11" i="49" s="1"/>
  <c r="I21" i="49"/>
  <c r="E21" i="47"/>
  <c r="E33" i="47" s="1"/>
  <c r="F22" i="52"/>
  <c r="F42" i="52" s="1"/>
  <c r="F21" i="47"/>
  <c r="F33" i="47" s="1"/>
  <c r="F11" i="53" l="1"/>
  <c r="D11" i="53" s="1"/>
  <c r="D13" i="53"/>
  <c r="J13" i="53"/>
  <c r="L11" i="53"/>
  <c r="J11" i="53" s="1"/>
  <c r="I13" i="53"/>
  <c r="G14" i="53"/>
  <c r="G13" i="53" l="1"/>
  <c r="I11" i="53"/>
  <c r="G11" i="53" s="1"/>
</calcChain>
</file>

<file path=xl/sharedStrings.xml><?xml version="1.0" encoding="utf-8"?>
<sst xmlns="http://schemas.openxmlformats.org/spreadsheetml/2006/main" count="272" uniqueCount="155">
  <si>
    <t>Արդյունքի չափորոշիչներ</t>
  </si>
  <si>
    <t>Ծրագրի դասիչը</t>
  </si>
  <si>
    <t>Ծրագրի անվանումը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</si>
  <si>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</si>
  <si>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</si>
  <si>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</si>
  <si>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</si>
  <si>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</si>
  <si>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</si>
  <si>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</si>
  <si>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</si>
  <si>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</si>
  <si>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</si>
  <si>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</si>
  <si>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>Ծրագրի միջոցառումներ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</si>
  <si>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</si>
  <si>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</si>
  <si>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</si>
  <si>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</si>
  <si>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</si>
  <si>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</si>
  <si>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</si>
  <si>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</si>
  <si>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</si>
  <si>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</si>
  <si>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</si>
  <si>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</si>
  <si>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</si>
  <si>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         ՄԱՍ 2. ՊԵՏԱԿԱՆ ՄԱՐՄՆԻ ԳԾՈՎ ԱՐԴՅՈՒՆՔԱՅԻՆ (ԿԱՏԱՐՈՂԱԿԱՆ) ՑՈՒՑԱՆԻՇՆԵՐԸ</t>
  </si>
  <si>
    <t>/հազար դրամ/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</si>
  <si>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</si>
  <si>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</si>
  <si>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</si>
  <si>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</si>
  <si>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</si>
  <si>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>Ծրագրի միջոցառումները</t>
  </si>
  <si>
    <t xml:space="preserve"> 11001</t>
  </si>
  <si>
    <t>ԸՆԴԱՄԵՆԸ</t>
  </si>
  <si>
    <t>Տարի</t>
  </si>
  <si>
    <t>Ինն ամիս</t>
  </si>
  <si>
    <t xml:space="preserve">                                                    </t>
  </si>
  <si>
    <t xml:space="preserve">                                         ՀԱՅԱՍՏԱՆԻ ՀԱՆՐԱՊԵՏՈՒԹՅԱՆ</t>
  </si>
  <si>
    <t xml:space="preserve">                                            ՎԱՐՉԱՊԵՏԻ ԱՇԽԱՏԱԿԱԶՄԻ</t>
  </si>
  <si>
    <t xml:space="preserve">      </t>
  </si>
  <si>
    <t>Ա.ՀԱՐՈՒԹՅՈՒՆՅԱՆ</t>
  </si>
  <si>
    <t xml:space="preserve">             ՂԵԿԱՎԱՐ՝                                                                          Ա.ՀԱՐՈՒԹՅՈՒՆՅԱՆ</t>
  </si>
  <si>
    <t xml:space="preserve">                                                                    ՂԵԿԱՎԱՐ՝                                                    Ա.ՀԱՐՈՒԹՅՈՒՆՅԱՆ                                          </t>
  </si>
  <si>
    <t>Առաջին կիսամյակ</t>
  </si>
  <si>
    <t>ՀՀ տարածքային կառավարման և ենթակառուցվածքների նախարարություն</t>
  </si>
  <si>
    <t xml:space="preserve"> Ծրագիրը</t>
  </si>
  <si>
    <t xml:space="preserve"> Միջոցառումը</t>
  </si>
  <si>
    <t>Ցուցանիշների փոփոխությունը (ավելացումները նշված են դրական նշանով, իսկ նվազեցումները` փակագծերում)</t>
  </si>
  <si>
    <t xml:space="preserve">ՀԱՅԱՍՏԱՆԻ ՀԱՆՐԱՊԵՏՈՒԹՅԱՆ                                                                            ՎԱՐՉԱՊԵՏԻ ԱՇԽԱՏԱԿԱԶՄԻ                                                                                                                                      ՂԵԿԱՎԱՐ՝                                                                         </t>
  </si>
  <si>
    <t xml:space="preserve">                                                       ՂԵԿԱՎԱՐ՝                                                    Ա.ՀԱՐՈՒԹՅՈՒՆՅԱՆ                                          </t>
  </si>
  <si>
    <t>Ցուցանիշների փոփոխությունը (ավելացումները նշված են դրական նշանով)</t>
  </si>
  <si>
    <t>Աղյուսակ 9.7</t>
  </si>
  <si>
    <t xml:space="preserve">ՀԱՅԱՍՏԱՆԻ ՀԱՆՐԱՊԵՏՈՒԹՅԱՆ ԿԱՌԱՎԱՐՈՒԹՅԱՆ 2022 ԹՎԱԿԱՆԻ ԴԵԿՏԵՄԲԵՐԻ 29-Ի N 2111-Ն ՈՐՈՇՄԱՆ N 3  ԵՎ N 4 ՀԱՎԵԼՎԱԾՆԵՐՈՒՄ ԿԱՏԱՐՎՈՂ ԼՐԱՑՈՒՄՆԵՐԸ ԵՎ ՓՈՓՈԽՈՒԹՅՈՒՆՆԵՐԸ  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</si>
  <si>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կարգադրիչների անվանումները</t>
  </si>
  <si>
    <t>ՀՀ կառավարության 2023 թվականի</t>
  </si>
  <si>
    <t xml:space="preserve">ՀՀ կառավարության  2023 թվականի </t>
  </si>
  <si>
    <t xml:space="preserve">«ՀԱՅԱUՏԱՆԻ ՀԱՆՐԱՊԵՏՈՒԹՅԱՆ 2023 ԹՎԱԿԱՆԻ ՊԵՏԱԿԱՆ ԲՅՈՒՋԵԻ ՄԱUԻՆ» OՐԵՆՔԻ N 1 ՀԱՎԵԼՎԱԾԻ N 2 ԱՂՅՈՒՍԱԿՈՒՄ ԿԱՏԱՐՎՈՂ ՎԵՐԱԲԱՇԽՈՒՄԸ ԵՎ ՀԱՅԱՍՏԱՆԻ ՀԱՆՐԱՊԵՏՈՒԹՅԱՆ ԿԱՌԱՎԱՐՈՒԹՅԱՆ 2022 ԹՎԱԿԱՆԻ ԴԵԿՏԵՄԲԵՐԻ 29-Ի ԹԻՎ 2111-Ն ՈՐՈՇՄԱՆ N 5 ՀԱՎԵԼՎԱԾԻ N 1  ԱՂՅՈՒՍԱԿՈՒՄ ԿԱՏԱՐՎՈՂ  ԼՐԱՑՈՒՄՆԵՐԸ ԵՎ  ՓՈՓՈԽՈՒԹՅՈՒՆՆԵՐԸ  </t>
  </si>
  <si>
    <t>Աղյուսակ 9.1.7</t>
  </si>
  <si>
    <t>Հավելված N 4</t>
  </si>
  <si>
    <t>Հավելված N 2</t>
  </si>
  <si>
    <t>Հավելված N 1</t>
  </si>
  <si>
    <t xml:space="preserve"> 1001</t>
  </si>
  <si>
    <t xml:space="preserve"> Տարածքային կառավարման ոլորտում քաղաքականության մշակում, ծրագրերի համակարգում և մոնիտորինգի իրականացում</t>
  </si>
  <si>
    <t xml:space="preserve"> Տարածքային կառավարման բնագավառում պետական արդյունավետ քաղաքականության մշակման և իրականացման ապահովում</t>
  </si>
  <si>
    <t xml:space="preserve"> Տարածքային կառավարման քաղաքականության իրագործմանն ուղղված ծրագրերի  ազդեցության և արդյունավետության բարելավում</t>
  </si>
  <si>
    <t xml:space="preserve"> Տարածքային կառավարման և ենթակառուցվածքների քաղաքականության մշակում և ծառայությունների մատուցում</t>
  </si>
  <si>
    <t xml:space="preserve"> Տարածքային կառավարման և ենթակառուցվածքների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</si>
  <si>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</si>
  <si>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</si>
  <si>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</si>
  <si>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ՀՀ տարածքային կառավարման և ենթակառուցվածքների նախարարություն</t>
  </si>
  <si>
    <t xml:space="preserve">          ՄԱՍ 1. ՊԵՏԱԿԱՆ ՄԱՐՄՆԻ ԳԾՈՎ ԱՐԴՅՈՒՆՔԱՅԻՆ (ԿԱՏԱՐՈՂԱԿԱՆ) ՑՈՒՑԱՆԻՇՆԵՐԸ</t>
  </si>
  <si>
    <t>Ոռոգման համակարգի առողջացում</t>
  </si>
  <si>
    <t>Ծրագրի նպատակը`</t>
  </si>
  <si>
    <t>Ոռոգման ծառայությունների հասանելիության և մատչելիության ապահովում</t>
  </si>
  <si>
    <t>Վերջնական արդյունքի նկարագրությունը՝</t>
  </si>
  <si>
    <t>Ոռոգման ջրի մատակարարման արդյունավետության և հասանելիության բարելավում, կորուստների կրճատում</t>
  </si>
  <si>
    <t xml:space="preserve">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</t>
  </si>
  <si>
    <t xml:space="preserve"> Գերմանիայի զարգացման վարկերի բանկի աջակցությամբ իրականացվող Ախուրյան գետի ջրային ռեսուրսների ինտեգրացված կառավարում  փուլ 1 ծրագրով Ջրաձոր գյուղի վերաբնակեցման գործողությունների  համակարգում և ղեկավարում </t>
  </si>
  <si>
    <t xml:space="preserve"> Միջոցառման տեսակը՝</t>
  </si>
  <si>
    <t xml:space="preserve"> Ծառայությունների մատուցում 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</si>
  <si>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</si>
  <si>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</si>
  <si>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</si>
  <si>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</si>
  <si>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</si>
  <si>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>ՀՀ ՏԱՐԱԾՔԱՅԻՆ ԿԱՌԱՎԱՐՄԱՆ ԵՎ ԵՆԹԱԿԱՌՈՒՑՎԱԾՔՆԵՐԻ ՆԱԽԱՐԱՐՈՒԹՅՈՒՆ</t>
  </si>
  <si>
    <t xml:space="preserve"> Ոռոգման համակարգի առողջացում</t>
  </si>
  <si>
    <t xml:space="preserve"> 11010</t>
  </si>
  <si>
    <t xml:space="preserve"> ՀՀ  տարածքային կառավարման և ենթակառուցվածքների նախարարության ջրային կոմիտե</t>
  </si>
  <si>
    <t xml:space="preserve"> ԴՐԱՄԱՇՆՈՐՀՆԵՐ</t>
  </si>
  <si>
    <t xml:space="preserve"> Ընթացիկ դրամաշնորհներ պետական հատվածի այլ մակարդակներին</t>
  </si>
  <si>
    <t>- Այլ ընթացիկ դրամաշնորհներ</t>
  </si>
  <si>
    <t>Հավելված N3</t>
  </si>
  <si>
    <t xml:space="preserve">«ՀԱՅԱUՏԱՆԻ ՀԱՆՐԱՊԵՏՈՒԹՅԱՆ 2023 ԹՎԱԿԱՆԻ ՊԵՏԱԿԱՆ ԲՅՈՒՋԵԻ ՄԱUԻՆ» OՐԵՆՔԻ N 1 ՀԱՎԵԼՎԱԾԻ N 4 ԱՂՅՈՒՍԱԿՈՒՄ  ԵՎ ՀԱՅԱՍՏԱՆԻ ՀԱՆՐԱՊԵՏՈՒԹՅԱՆ ԿԱՌԱՎԱՐՈՒԹՅԱՆ 2022 ԹՎԱԿԱՆԻ ԴԵԿՏԵՄԲԵՐԻ 29-Ի N 2111-Ն ՈՐՈՇՄԱՆ N 5 ՀԱՎԵԼՎԱԾԻ N 3 ԱՂՅՈՒՍԱԿՈՒՄ ԿԱՏԱՐՎՈՂ ՓՈՓՈԽՈՒԹՅՈՒՆՆԵՐԸ 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</si>
  <si>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</si>
  <si>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</si>
  <si>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Միջոց առում</t>
  </si>
  <si>
    <t>Վարկային միջոցներ</t>
  </si>
  <si>
    <t xml:space="preserve"> Համաֆինան սավորում</t>
  </si>
  <si>
    <t>այդ թվում` ըստ կատարողների</t>
  </si>
  <si>
    <t>ՀՀ տարածքային կառավարման և ենթակառուցվածքների նախարարության ջրային կոմիտե</t>
  </si>
  <si>
    <t>այդ թվում` բյուջետային ծախսերի տնտեսագիտական դասակարգման հոդվածներ</t>
  </si>
  <si>
    <t>Ցուցանիշների փոփոխությունը 
(նվազեցումները նշված են փակագծերում)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</si>
  <si>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</si>
  <si>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</si>
  <si>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</si>
  <si>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</si>
  <si>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>Ցուցանիշների փոփոխությունը                   (նվազեցումները նշված են փակագծերում)</t>
  </si>
  <si>
    <t xml:space="preserve"> Միջոցառման դասիչը` </t>
  </si>
  <si>
    <t xml:space="preserve"> Առաջին կիսամյակ </t>
  </si>
  <si>
    <t xml:space="preserve"> Ինն ամիս </t>
  </si>
  <si>
    <t xml:space="preserve"> Տարի </t>
  </si>
  <si>
    <t xml:space="preserve"> Միջոցառման անվանումը` </t>
  </si>
  <si>
    <t xml:space="preserve">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 </t>
  </si>
  <si>
    <t xml:space="preserve"> Նկարագրությունը` </t>
  </si>
  <si>
    <t xml:space="preserve"> Միջոցառման տեսակը` </t>
  </si>
  <si>
    <t xml:space="preserve"> Ակտիվն օգտագործող կազմակերպության(ների) անվանում(ները)՛ </t>
  </si>
  <si>
    <t xml:space="preserve">  Մասնագիտացված միավոր </t>
  </si>
  <si>
    <t xml:space="preserve"> Արդյունքի չափորոշիչներ </t>
  </si>
  <si>
    <t xml:space="preserve"> Միջոցառման վրա կատարվող ծախսը (հազար դրամ) </t>
  </si>
  <si>
    <t xml:space="preserve">ՀԱՅԱՍՏԱՆԻ ՀԱՆՐԱՊԵՏՈՒԹՅԱՆ ԿԱՌԱՎԱՐՈՒԹՅԱՆ 2022 ԹՎԱԿԱՆԻ ԴԵԿՏԵՄԲԵՐԻ 29-Ի ԹԻՎ 2111-Ն ՈՐՈՇՄԱՆ N 9 ՀԱՎԵԼՎԱԾԻ N 9.7 ԱՂՅՈՒՍԱԿՈՒՄ ԿԱՏԱՐՎՈՂ ՓՈՓՈԽՈՒԹՅՈՒՆՆԵՐԸ ԵՎ ԼՐԱՑՈՒՄՆԵՐԸ  </t>
  </si>
  <si>
    <t>Աղյուսակ 9.1.25</t>
  </si>
  <si>
    <t xml:space="preserve"> ՀՀ տարածքային կառավարման և ենթակառուցվածքների նախարարության ջրային կոմիտե</t>
  </si>
  <si>
    <t xml:space="preserve"> ՄԱՍ 1. ՊԵՏԱԿԱՆ ՄԱՐՄՆԻ ԳԾՈՎ ԱՐԴՅՈՒՆՔԱՅԻՆ (ԿԱՏԱՐՈՂԱԿԱՆ) ՑՈՒՑԱՆԻՇՆԵՐԸ </t>
  </si>
  <si>
    <t xml:space="preserve">ՀԱՅԱՍՏԱՆԻ ՀԱՆՐԱՊԵՏՈՒԹՅԱՆ ԿԱՌԱՎԱՐՈՒԹՅԱՆ 2022 ԹՎԱԿԱՆԻ ԴԵԿՏԵՄԲԵՐԻ 29-Ի ԹԻՎ 2111-Ն ՈՐՈՇՄԱՆ N 9.1 ՀԱՎԵԼՎԱԾԻ NN 9.1.7 ԵՎ 9.1.25 ԱՂՅՈՒՍԱԿՆԵՐՈՒՄ ԿԱՏԱՐՎՈՂ ՓՈՓՈԽՈՒԹՅՈՒՆՆԵՐԸ ԵՎ ԼՐԱՑՈՒՄՆԵՐԸ  </t>
  </si>
  <si>
    <t>Հավելված N 5</t>
  </si>
  <si>
    <t>ԸՆԹԱՑԻԿ ԾԱԽՍԵՐ</t>
  </si>
  <si>
    <t>ԾԱՌԱՅՈՒԹՅՈՒՆՆԵՐԻ ԵՎ ԱՊՐԱՆՔՆԵՐԻ ՁԵՌՔ ԲԵՐՈՒՄ</t>
  </si>
  <si>
    <t>ՊԱՅՄԱՆԱԳՐԱՅԻՆ ԱՅԼ ԾԱՌԱՅՈՒԹՅՈՒՆՆԵՐԻ ՁԵՌՔ ԲԵՐՈՒՄ</t>
  </si>
  <si>
    <t>Համակարգչային ծառայություններ</t>
  </si>
  <si>
    <t>Կոդը</t>
  </si>
  <si>
    <t>Անվանումը</t>
  </si>
  <si>
    <t>Գնման ձևը</t>
  </si>
  <si>
    <t>Չափման միավորը</t>
  </si>
  <si>
    <t xml:space="preserve"> Միավորի գինը </t>
  </si>
  <si>
    <t xml:space="preserve"> Քանակը </t>
  </si>
  <si>
    <t xml:space="preserve"> Գումարը
(հազար դրամով) </t>
  </si>
  <si>
    <t>Բաժին N 01</t>
  </si>
  <si>
    <t>Խումբ N 01</t>
  </si>
  <si>
    <t>Դաս N 01</t>
  </si>
  <si>
    <t xml:space="preserve">  Օրենսդիր և  գործադիր մարմիններ, պետական կառավարում</t>
  </si>
  <si>
    <t>1001  11001</t>
  </si>
  <si>
    <t>դրամ</t>
  </si>
  <si>
    <t xml:space="preserve"> ՄԱՍ III. ԾԱՌԱՅՈՒԹՅՈՒՆՆԵՐ</t>
  </si>
  <si>
    <t xml:space="preserve"> Ցուցանիշների փոփոխությունը (ավելացումները նշված են դրական նշանով) </t>
  </si>
  <si>
    <t>ծրագրային ապահովման սպասարկման ծառայություններ</t>
  </si>
  <si>
    <t>ՀԱՅԱՍՏԱՆԻ ՀԱՆՐԱՊԵՏՈՒԹՅԱՆ ԿԱՌԱՎԱՐՈՒԹՅԱՆ 2022 ԹՎԱԿԱՆԻ ԴԵԿՏԵՄԲԵՐԻ 29-Ի N 2111-Ն ՈՐՈՇՄԱՆ N 10 ՀԱՎԵԼՎԱԾՈՒՄ ԿԱՏԱՐՎՈՂ ԼՐԱՑՈՒՄՆԵՐԸ</t>
  </si>
  <si>
    <t>Հավելված N 6</t>
  </si>
  <si>
    <t>72261160/501</t>
  </si>
  <si>
    <t>ԳՀ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</si>
</sst>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_р_._-;\-* #,##0.00_р_._-;_-* &quot;-&quot;??_р_._-;_-@_-"/>
    <numFmt numFmtId="165" formatCode="0.0_);\(0.0\)"/>
    <numFmt numFmtId="166" formatCode="##,##0.0;\(##,##0.0\);\-"/>
    <numFmt numFmtId="167" formatCode="#,##0.0_);\(#,##0.0\)"/>
    <numFmt numFmtId="168" formatCode="#,##0.0;[Red]#,##0.0"/>
    <numFmt numFmtId="169" formatCode="_(* #,##0.0_);_(* \(#,##0.0\);_(* &quot;-&quot;??_);_(@_)"/>
    <numFmt numFmtId="170" formatCode="_(* #,##0.0_);_(* \(#,##0.0\);_(* &quot;-&quot;?_);_(@_)"/>
  </numFmts>
  <fonts count="2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sz val="8"/>
      <name val="GHEA Grapalat"/>
      <family val="2"/>
    </font>
    <font>
      <sz val="10"/>
      <name val="Arial Unicode"/>
      <family val="2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color theme="1"/>
      <name val="GHEA Grapalat"/>
      <family val="3"/>
    </font>
    <font>
      <sz val="12"/>
      <color rgb="FF000000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  <font>
      <b/>
      <sz val="8"/>
      <name val="GHEA Grapalat"/>
      <family val="2"/>
    </font>
    <font>
      <sz val="12"/>
      <color theme="0"/>
      <name val="GHEA Grapalat"/>
      <family val="3"/>
    </font>
    <font>
      <sz val="10"/>
      <name val="GHEA Grapalat"/>
      <family val="2"/>
    </font>
    <font>
      <sz val="12"/>
      <name val="Arial LatRus"/>
      <family val="2"/>
    </font>
    <font>
      <sz val="11"/>
      <color indexed="8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8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9" fillId="0" borderId="0"/>
    <xf numFmtId="164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12" fillId="0" borderId="0">
      <alignment horizontal="left" vertical="top" wrapText="1"/>
    </xf>
    <xf numFmtId="166" fontId="12" fillId="0" borderId="0" applyFill="0" applyBorder="0" applyProtection="0">
      <alignment horizontal="right" vertical="top"/>
    </xf>
    <xf numFmtId="0" fontId="1" fillId="0" borderId="0"/>
    <xf numFmtId="0" fontId="6" fillId="0" borderId="0"/>
    <xf numFmtId="43" fontId="9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0" fontId="12" fillId="0" borderId="0">
      <alignment horizontal="left" vertical="top" wrapText="1"/>
    </xf>
    <xf numFmtId="0" fontId="9" fillId="0" borderId="0"/>
    <xf numFmtId="166" fontId="22" fillId="0" borderId="0" applyFill="0" applyBorder="0" applyProtection="0">
      <alignment horizontal="right" vertical="top"/>
    </xf>
    <xf numFmtId="0" fontId="11" fillId="0" borderId="0"/>
    <xf numFmtId="43" fontId="11" fillId="0" borderId="0" applyFont="0" applyFill="0" applyBorder="0" applyAlignment="0" applyProtection="0"/>
    <xf numFmtId="0" fontId="12" fillId="0" borderId="0">
      <alignment horizontal="left" vertical="top" wrapText="1"/>
    </xf>
    <xf numFmtId="43" fontId="26" fillId="0" borderId="0" applyFont="0" applyFill="0" applyBorder="0" applyAlignment="0" applyProtection="0"/>
  </cellStyleXfs>
  <cellXfs count="202">
    <xf numFmtId="0" fontId="0" fillId="0" borderId="0" xfId="0"/>
    <xf numFmtId="0" fontId="14" fillId="0" borderId="0" xfId="0" applyFont="1"/>
    <xf numFmtId="0" fontId="14" fillId="0" borderId="0" xfId="0" applyFont="1" applyAlignment="1">
      <alignment horizontal="right"/>
    </xf>
    <xf numFmtId="0" fontId="14" fillId="0" borderId="9" xfId="0" applyFont="1" applyBorder="1"/>
    <xf numFmtId="0" fontId="14" fillId="0" borderId="0" xfId="0" applyFont="1" applyAlignment="1">
      <alignment horizontal="left" vertical="top" wrapText="1"/>
    </xf>
    <xf numFmtId="0" fontId="14" fillId="0" borderId="7" xfId="0" applyFont="1" applyBorder="1" applyAlignment="1">
      <alignment horizontal="center" vertical="center" wrapText="1"/>
    </xf>
    <xf numFmtId="169" fontId="15" fillId="0" borderId="7" xfId="18" applyNumberFormat="1" applyFont="1" applyFill="1" applyBorder="1" applyAlignment="1">
      <alignment horizontal="center" vertical="center" wrapText="1"/>
    </xf>
    <xf numFmtId="169" fontId="15" fillId="0" borderId="7" xfId="18" applyNumberFormat="1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left" vertical="top" wrapText="1"/>
    </xf>
    <xf numFmtId="0" fontId="15" fillId="0" borderId="7" xfId="0" applyFont="1" applyBorder="1" applyAlignment="1">
      <alignment horizontal="left" vertical="top" wrapText="1"/>
    </xf>
    <xf numFmtId="0" fontId="14" fillId="0" borderId="7" xfId="0" applyFont="1" applyBorder="1"/>
    <xf numFmtId="0" fontId="15" fillId="0" borderId="7" xfId="0" applyFont="1" applyBorder="1"/>
    <xf numFmtId="0" fontId="15" fillId="0" borderId="0" xfId="0" applyFont="1"/>
    <xf numFmtId="0" fontId="15" fillId="0" borderId="3" xfId="0" applyFont="1" applyBorder="1"/>
    <xf numFmtId="0" fontId="14" fillId="3" borderId="3" xfId="0" applyFont="1" applyFill="1" applyBorder="1" applyAlignment="1">
      <alignment vertical="top" wrapText="1"/>
    </xf>
    <xf numFmtId="0" fontId="15" fillId="0" borderId="0" xfId="0" applyFont="1" applyAlignment="1">
      <alignment vertical="top"/>
    </xf>
    <xf numFmtId="0" fontId="15" fillId="0" borderId="0" xfId="0" applyFont="1" applyAlignment="1">
      <alignment horizontal="center" vertical="top"/>
    </xf>
    <xf numFmtId="0" fontId="17" fillId="0" borderId="0" xfId="0" applyFont="1" applyAlignment="1">
      <alignment horizontal="left" vertical="top"/>
    </xf>
    <xf numFmtId="0" fontId="17" fillId="0" borderId="0" xfId="0" applyFont="1" applyAlignment="1">
      <alignment vertical="top"/>
    </xf>
    <xf numFmtId="0" fontId="16" fillId="0" borderId="7" xfId="0" applyFont="1" applyBorder="1" applyAlignment="1">
      <alignment vertical="center" wrapText="1"/>
    </xf>
    <xf numFmtId="2" fontId="14" fillId="0" borderId="4" xfId="0" applyNumberFormat="1" applyFont="1" applyBorder="1" applyAlignment="1">
      <alignment wrapText="1"/>
    </xf>
    <xf numFmtId="0" fontId="15" fillId="0" borderId="0" xfId="14" applyFont="1">
      <alignment horizontal="left" vertical="top" wrapText="1"/>
    </xf>
    <xf numFmtId="0" fontId="14" fillId="0" borderId="8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top" wrapText="1"/>
    </xf>
    <xf numFmtId="0" fontId="15" fillId="0" borderId="7" xfId="0" applyFont="1" applyBorder="1" applyAlignment="1">
      <alignment horizontal="left" vertical="center" wrapText="1"/>
    </xf>
    <xf numFmtId="0" fontId="18" fillId="0" borderId="7" xfId="0" applyFont="1" applyBorder="1" applyAlignment="1">
      <alignment horizontal="left" vertical="center" wrapText="1"/>
    </xf>
    <xf numFmtId="168" fontId="14" fillId="0" borderId="0" xfId="0" applyNumberFormat="1" applyFont="1"/>
    <xf numFmtId="0" fontId="19" fillId="0" borderId="7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top" wrapText="1"/>
    </xf>
    <xf numFmtId="0" fontId="14" fillId="0" borderId="10" xfId="0" applyFont="1" applyBorder="1" applyAlignment="1">
      <alignment vertical="top" wrapText="1"/>
    </xf>
    <xf numFmtId="2" fontId="19" fillId="0" borderId="0" xfId="0" applyNumberFormat="1" applyFont="1" applyAlignment="1">
      <alignment horizontal="left" vertical="top" wrapText="1"/>
    </xf>
    <xf numFmtId="49" fontId="15" fillId="0" borderId="10" xfId="0" applyNumberFormat="1" applyFont="1" applyBorder="1" applyAlignment="1">
      <alignment horizontal="left" vertical="top" wrapText="1"/>
    </xf>
    <xf numFmtId="49" fontId="15" fillId="0" borderId="0" xfId="14" applyNumberFormat="1" applyFont="1" applyAlignment="1">
      <alignment horizontal="center" vertical="top" wrapText="1"/>
    </xf>
    <xf numFmtId="49" fontId="15" fillId="0" borderId="11" xfId="14" applyNumberFormat="1" applyFont="1" applyBorder="1" applyAlignment="1">
      <alignment horizontal="center" vertical="top" wrapText="1"/>
    </xf>
    <xf numFmtId="0" fontId="15" fillId="0" borderId="11" xfId="14" applyFont="1" applyBorder="1" applyAlignment="1">
      <alignment horizontal="center" vertical="top" wrapText="1"/>
    </xf>
    <xf numFmtId="49" fontId="15" fillId="0" borderId="11" xfId="0" applyNumberFormat="1" applyFont="1" applyBorder="1" applyAlignment="1">
      <alignment horizontal="left" vertical="top" wrapText="1"/>
    </xf>
    <xf numFmtId="168" fontId="15" fillId="0" borderId="11" xfId="15" applyNumberFormat="1" applyFont="1" applyFill="1" applyBorder="1" applyAlignment="1">
      <alignment horizontal="center" vertical="center"/>
    </xf>
    <xf numFmtId="0" fontId="15" fillId="0" borderId="0" xfId="14" applyFont="1" applyAlignment="1">
      <alignment horizontal="center" vertical="top" wrapText="1"/>
    </xf>
    <xf numFmtId="49" fontId="15" fillId="0" borderId="0" xfId="0" applyNumberFormat="1" applyFont="1" applyAlignment="1">
      <alignment horizontal="left" vertical="top" wrapText="1"/>
    </xf>
    <xf numFmtId="168" fontId="15" fillId="0" borderId="0" xfId="15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 wrapText="1"/>
    </xf>
    <xf numFmtId="0" fontId="14" fillId="0" borderId="7" xfId="0" applyFont="1" applyBorder="1" applyAlignment="1">
      <alignment horizontal="left" vertical="center" wrapText="1"/>
    </xf>
    <xf numFmtId="0" fontId="14" fillId="0" borderId="2" xfId="0" applyFont="1" applyBorder="1" applyAlignment="1">
      <alignment vertical="top" wrapText="1"/>
    </xf>
    <xf numFmtId="0" fontId="14" fillId="0" borderId="0" xfId="0" applyFont="1" applyAlignment="1">
      <alignment vertical="top" wrapText="1"/>
    </xf>
    <xf numFmtId="0" fontId="15" fillId="0" borderId="0" xfId="0" applyFont="1" applyAlignment="1">
      <alignment vertical="top" wrapText="1"/>
    </xf>
    <xf numFmtId="0" fontId="14" fillId="0" borderId="0" xfId="0" applyFont="1" applyAlignment="1">
      <alignment horizontal="center"/>
    </xf>
    <xf numFmtId="0" fontId="14" fillId="0" borderId="1" xfId="0" applyFont="1" applyBorder="1" applyAlignment="1">
      <alignment vertical="top" wrapText="1"/>
    </xf>
    <xf numFmtId="165" fontId="15" fillId="0" borderId="0" xfId="11" applyNumberFormat="1" applyFont="1" applyAlignment="1">
      <alignment horizontal="center" vertical="center"/>
    </xf>
    <xf numFmtId="0" fontId="15" fillId="0" borderId="1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center" wrapText="1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left" vertical="center" wrapText="1"/>
    </xf>
    <xf numFmtId="167" fontId="14" fillId="0" borderId="0" xfId="0" applyNumberFormat="1" applyFont="1"/>
    <xf numFmtId="0" fontId="14" fillId="0" borderId="3" xfId="0" applyFont="1" applyBorder="1" applyAlignment="1">
      <alignment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8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169" fontId="15" fillId="0" borderId="7" xfId="8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right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0" borderId="1" xfId="0" applyFont="1" applyBorder="1" applyAlignment="1">
      <alignment vertical="top" wrapText="1"/>
    </xf>
    <xf numFmtId="167" fontId="15" fillId="0" borderId="0" xfId="0" applyNumberFormat="1" applyFont="1"/>
    <xf numFmtId="0" fontId="15" fillId="0" borderId="2" xfId="0" applyFont="1" applyBorder="1" applyAlignment="1">
      <alignment vertical="top" wrapText="1"/>
    </xf>
    <xf numFmtId="0" fontId="15" fillId="0" borderId="3" xfId="0" applyFont="1" applyBorder="1" applyAlignment="1">
      <alignment vertical="top" wrapText="1"/>
    </xf>
    <xf numFmtId="0" fontId="19" fillId="0" borderId="7" xfId="0" applyFont="1" applyBorder="1" applyAlignment="1">
      <alignment horizontal="left" vertical="top" wrapText="1"/>
    </xf>
    <xf numFmtId="0" fontId="15" fillId="0" borderId="7" xfId="0" applyFont="1" applyBorder="1" applyAlignment="1">
      <alignment vertical="center" wrapText="1"/>
    </xf>
    <xf numFmtId="0" fontId="15" fillId="0" borderId="0" xfId="0" applyFont="1" applyAlignment="1">
      <alignment horizontal="left" vertical="top"/>
    </xf>
    <xf numFmtId="0" fontId="15" fillId="0" borderId="7" xfId="14" applyFont="1" applyBorder="1" applyAlignment="1">
      <alignment horizontal="center" vertical="top"/>
    </xf>
    <xf numFmtId="0" fontId="15" fillId="2" borderId="7" xfId="0" applyFont="1" applyFill="1" applyBorder="1" applyAlignment="1">
      <alignment vertical="top"/>
    </xf>
    <xf numFmtId="0" fontId="18" fillId="2" borderId="7" xfId="0" applyFont="1" applyFill="1" applyBorder="1" applyAlignment="1">
      <alignment vertical="top"/>
    </xf>
    <xf numFmtId="0" fontId="14" fillId="0" borderId="7" xfId="0" applyFont="1" applyBorder="1" applyAlignment="1">
      <alignment vertical="top"/>
    </xf>
    <xf numFmtId="0" fontId="14" fillId="0" borderId="7" xfId="0" applyFont="1" applyBorder="1" applyAlignment="1">
      <alignment horizontal="center" vertical="top"/>
    </xf>
    <xf numFmtId="0" fontId="18" fillId="0" borderId="7" xfId="0" applyFont="1" applyBorder="1" applyAlignment="1">
      <alignment vertical="top"/>
    </xf>
    <xf numFmtId="49" fontId="15" fillId="0" borderId="7" xfId="14" applyNumberFormat="1" applyFont="1" applyBorder="1" applyAlignment="1">
      <alignment vertical="top"/>
    </xf>
    <xf numFmtId="0" fontId="15" fillId="0" borderId="7" xfId="14" applyFont="1" applyBorder="1" applyAlignment="1">
      <alignment vertical="top"/>
    </xf>
    <xf numFmtId="0" fontId="15" fillId="0" borderId="7" xfId="21" applyFont="1" applyBorder="1">
      <alignment horizontal="left" vertical="top" wrapText="1"/>
    </xf>
    <xf numFmtId="0" fontId="19" fillId="0" borderId="7" xfId="21" applyFont="1" applyBorder="1">
      <alignment horizontal="left" vertical="top" wrapText="1"/>
    </xf>
    <xf numFmtId="0" fontId="15" fillId="0" borderId="7" xfId="0" applyFont="1" applyBorder="1" applyAlignment="1">
      <alignment vertical="top"/>
    </xf>
    <xf numFmtId="0" fontId="15" fillId="0" borderId="7" xfId="0" applyFont="1" applyBorder="1" applyAlignment="1">
      <alignment horizontal="left" vertical="top" wrapText="1"/>
    </xf>
    <xf numFmtId="0" fontId="14" fillId="0" borderId="11" xfId="0" applyFont="1" applyBorder="1"/>
    <xf numFmtId="0" fontId="14" fillId="0" borderId="0" xfId="0" applyFont="1" applyBorder="1" applyAlignment="1">
      <alignment wrapText="1"/>
    </xf>
    <xf numFmtId="0" fontId="15" fillId="0" borderId="0" xfId="0" applyFont="1" applyBorder="1" applyAlignment="1">
      <alignment vertical="top" wrapText="1"/>
    </xf>
    <xf numFmtId="0" fontId="14" fillId="0" borderId="0" xfId="0" applyFont="1" applyAlignment="1">
      <alignment horizontal="right"/>
    </xf>
    <xf numFmtId="0" fontId="14" fillId="0" borderId="0" xfId="0" applyFont="1" applyAlignment="1"/>
    <xf numFmtId="0" fontId="14" fillId="0" borderId="0" xfId="0" applyFont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5" fillId="0" borderId="0" xfId="22" applyFont="1" applyAlignment="1">
      <alignment horizontal="center" vertical="center" wrapText="1"/>
    </xf>
    <xf numFmtId="0" fontId="15" fillId="0" borderId="0" xfId="22" applyFont="1" applyAlignment="1">
      <alignment vertical="center" wrapText="1"/>
    </xf>
    <xf numFmtId="0" fontId="15" fillId="0" borderId="0" xfId="14" applyFont="1" applyAlignment="1">
      <alignment horizontal="right" vertical="center"/>
    </xf>
    <xf numFmtId="0" fontId="15" fillId="0" borderId="0" xfId="14" applyFont="1" applyAlignment="1">
      <alignment vertical="center" wrapText="1"/>
    </xf>
    <xf numFmtId="49" fontId="15" fillId="0" borderId="0" xfId="22" applyNumberFormat="1" applyFont="1" applyAlignment="1">
      <alignment horizontal="center" vertical="center" wrapText="1"/>
    </xf>
    <xf numFmtId="0" fontId="15" fillId="0" borderId="7" xfId="0" applyFont="1" applyBorder="1" applyAlignment="1">
      <alignment horizontal="center" vertical="top" wrapText="1"/>
    </xf>
    <xf numFmtId="166" fontId="15" fillId="0" borderId="7" xfId="15" applyFont="1" applyFill="1" applyBorder="1" applyAlignment="1">
      <alignment horizontal="center" vertical="top"/>
    </xf>
    <xf numFmtId="166" fontId="15" fillId="0" borderId="7" xfId="15" applyFont="1" applyFill="1" applyBorder="1" applyAlignment="1">
      <alignment horizontal="center" vertical="center"/>
    </xf>
    <xf numFmtId="170" fontId="15" fillId="0" borderId="0" xfId="24" applyNumberFormat="1" applyFont="1"/>
    <xf numFmtId="49" fontId="15" fillId="4" borderId="7" xfId="0" applyNumberFormat="1" applyFont="1" applyFill="1" applyBorder="1" applyAlignment="1">
      <alignment horizontal="left" vertical="center" wrapText="1"/>
    </xf>
    <xf numFmtId="170" fontId="15" fillId="4" borderId="7" xfId="25" applyNumberFormat="1" applyFont="1" applyFill="1" applyBorder="1" applyAlignment="1">
      <alignment horizontal="center" vertical="center" wrapText="1"/>
    </xf>
    <xf numFmtId="170" fontId="15" fillId="4" borderId="0" xfId="24" applyNumberFormat="1" applyFont="1" applyFill="1"/>
    <xf numFmtId="49" fontId="19" fillId="4" borderId="7" xfId="0" applyNumberFormat="1" applyFont="1" applyFill="1" applyBorder="1" applyAlignment="1">
      <alignment horizontal="left" vertical="center" wrapText="1"/>
    </xf>
    <xf numFmtId="49" fontId="15" fillId="4" borderId="7" xfId="0" quotePrefix="1" applyNumberFormat="1" applyFont="1" applyFill="1" applyBorder="1" applyAlignment="1">
      <alignment horizontal="left" vertical="center" wrapText="1"/>
    </xf>
    <xf numFmtId="170" fontId="15" fillId="0" borderId="7" xfId="25" applyNumberFormat="1" applyFont="1" applyFill="1" applyBorder="1" applyAlignment="1">
      <alignment horizontal="center" vertical="center" wrapText="1"/>
    </xf>
    <xf numFmtId="0" fontId="23" fillId="0" borderId="0" xfId="22" applyFont="1" applyAlignment="1">
      <alignment horizontal="center" vertical="center" wrapText="1"/>
    </xf>
    <xf numFmtId="0" fontId="23" fillId="0" borderId="0" xfId="22" applyFont="1" applyAlignment="1">
      <alignment vertical="center" wrapText="1"/>
    </xf>
    <xf numFmtId="43" fontId="23" fillId="0" borderId="0" xfId="22" applyNumberFormat="1" applyFont="1" applyAlignment="1">
      <alignment vertical="center" wrapText="1"/>
    </xf>
    <xf numFmtId="0" fontId="24" fillId="0" borderId="7" xfId="0" applyFont="1" applyBorder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15" fillId="4" borderId="0" xfId="22" applyFont="1" applyFill="1" applyAlignment="1">
      <alignment horizontal="left" vertical="top" wrapText="1"/>
    </xf>
    <xf numFmtId="0" fontId="15" fillId="4" borderId="0" xfId="0" applyFont="1" applyFill="1" applyAlignment="1">
      <alignment horizontal="left" vertical="top" wrapText="1"/>
    </xf>
    <xf numFmtId="0" fontId="25" fillId="4" borderId="0" xfId="22" applyFont="1" applyFill="1" applyAlignment="1">
      <alignment horizontal="left" vertical="top" wrapText="1"/>
    </xf>
    <xf numFmtId="0" fontId="20" fillId="4" borderId="7" xfId="22" applyFont="1" applyFill="1" applyBorder="1" applyAlignment="1">
      <alignment horizontal="left" vertical="top" wrapText="1"/>
    </xf>
    <xf numFmtId="0" fontId="20" fillId="4" borderId="7" xfId="22" applyFont="1" applyFill="1" applyBorder="1" applyAlignment="1">
      <alignment vertical="top" wrapText="1"/>
    </xf>
    <xf numFmtId="0" fontId="15" fillId="4" borderId="0" xfId="22" applyFont="1" applyFill="1" applyAlignment="1">
      <alignment vertical="top" wrapText="1"/>
    </xf>
    <xf numFmtId="0" fontId="15" fillId="4" borderId="7" xfId="22" applyFont="1" applyFill="1" applyBorder="1" applyAlignment="1">
      <alignment horizontal="left" vertical="top" wrapText="1"/>
    </xf>
    <xf numFmtId="0" fontId="19" fillId="4" borderId="7" xfId="22" applyFont="1" applyFill="1" applyBorder="1" applyAlignment="1">
      <alignment vertical="top" wrapText="1"/>
    </xf>
    <xf numFmtId="43" fontId="15" fillId="4" borderId="0" xfId="22" applyNumberFormat="1" applyFont="1" applyFill="1" applyAlignment="1">
      <alignment vertical="top" wrapText="1"/>
    </xf>
    <xf numFmtId="0" fontId="20" fillId="4" borderId="0" xfId="22" applyFont="1" applyFill="1" applyAlignment="1">
      <alignment horizontal="right" vertical="center"/>
    </xf>
    <xf numFmtId="0" fontId="19" fillId="4" borderId="0" xfId="22" applyFont="1" applyFill="1" applyAlignment="1">
      <alignment vertical="top" wrapText="1"/>
    </xf>
    <xf numFmtId="0" fontId="25" fillId="4" borderId="0" xfId="0" applyFont="1" applyFill="1" applyAlignment="1">
      <alignment horizontal="left" vertical="top" wrapText="1"/>
    </xf>
    <xf numFmtId="0" fontId="15" fillId="0" borderId="7" xfId="0" applyFont="1" applyBorder="1" applyAlignment="1">
      <alignment horizontal="center" vertical="center" wrapText="1"/>
    </xf>
    <xf numFmtId="49" fontId="19" fillId="0" borderId="7" xfId="0" applyNumberFormat="1" applyFont="1" applyBorder="1" applyAlignment="1">
      <alignment horizontal="left" vertical="center" wrapText="1"/>
    </xf>
    <xf numFmtId="0" fontId="15" fillId="0" borderId="7" xfId="0" applyFont="1" applyBorder="1" applyAlignment="1">
      <alignment horizontal="center" vertical="center" wrapText="1"/>
    </xf>
    <xf numFmtId="169" fontId="15" fillId="0" borderId="7" xfId="8" applyNumberFormat="1" applyFont="1" applyFill="1" applyBorder="1" applyAlignment="1">
      <alignment horizontal="right" vertical="center" wrapText="1"/>
    </xf>
    <xf numFmtId="169" fontId="21" fillId="4" borderId="0" xfId="8" applyNumberFormat="1" applyFont="1" applyFill="1" applyBorder="1" applyAlignment="1">
      <alignment horizontal="right" vertical="center" wrapText="1"/>
    </xf>
    <xf numFmtId="0" fontId="15" fillId="0" borderId="0" xfId="22" applyFont="1" applyAlignment="1">
      <alignment horizontal="left" vertical="top" wrapText="1"/>
    </xf>
    <xf numFmtId="0" fontId="15" fillId="4" borderId="0" xfId="0" applyFont="1" applyFill="1" applyAlignment="1">
      <alignment vertical="top"/>
    </xf>
    <xf numFmtId="0" fontId="15" fillId="0" borderId="0" xfId="22" applyFont="1" applyAlignment="1">
      <alignment vertical="top"/>
    </xf>
    <xf numFmtId="0" fontId="15" fillId="4" borderId="7" xfId="22" applyFont="1" applyFill="1" applyBorder="1" applyAlignment="1">
      <alignment vertical="top" wrapText="1"/>
    </xf>
    <xf numFmtId="0" fontId="20" fillId="4" borderId="0" xfId="22" applyFont="1" applyFill="1" applyAlignment="1">
      <alignment vertical="top"/>
    </xf>
    <xf numFmtId="0" fontId="18" fillId="0" borderId="0" xfId="0" applyFont="1" applyFill="1" applyAlignment="1">
      <alignment horizontal="right"/>
    </xf>
    <xf numFmtId="0" fontId="18" fillId="0" borderId="0" xfId="0" applyFont="1" applyFill="1" applyAlignment="1">
      <alignment horizontal="left"/>
    </xf>
    <xf numFmtId="169" fontId="17" fillId="0" borderId="7" xfId="27" applyNumberFormat="1" applyFont="1" applyBorder="1" applyAlignment="1">
      <alignment horizontal="center" vertical="center" wrapText="1"/>
    </xf>
    <xf numFmtId="169" fontId="14" fillId="0" borderId="7" xfId="27" applyNumberFormat="1" applyFont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left" vertical="center" wrapText="1"/>
    </xf>
    <xf numFmtId="0" fontId="17" fillId="4" borderId="7" xfId="0" applyFont="1" applyFill="1" applyBorder="1" applyAlignment="1">
      <alignment vertical="center" wrapText="1"/>
    </xf>
    <xf numFmtId="169" fontId="14" fillId="4" borderId="7" xfId="27" applyNumberFormat="1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right" vertical="center" wrapText="1"/>
    </xf>
    <xf numFmtId="0" fontId="17" fillId="3" borderId="7" xfId="0" applyFont="1" applyFill="1" applyBorder="1" applyAlignment="1">
      <alignment vertical="center" wrapText="1"/>
    </xf>
    <xf numFmtId="169" fontId="17" fillId="4" borderId="7" xfId="27" applyNumberFormat="1" applyFont="1" applyFill="1" applyBorder="1" applyAlignment="1">
      <alignment vertical="center" wrapText="1"/>
    </xf>
    <xf numFmtId="169" fontId="14" fillId="0" borderId="7" xfId="27" applyNumberFormat="1" applyFont="1" applyBorder="1" applyAlignment="1">
      <alignment vertical="center" wrapText="1"/>
    </xf>
    <xf numFmtId="169" fontId="17" fillId="0" borderId="7" xfId="27" applyNumberFormat="1" applyFont="1" applyBorder="1" applyAlignment="1">
      <alignment horizontal="left" vertical="center" wrapText="1"/>
    </xf>
    <xf numFmtId="0" fontId="17" fillId="0" borderId="0" xfId="0" applyFont="1" applyAlignment="1">
      <alignment vertical="center" wrapText="1"/>
    </xf>
    <xf numFmtId="0" fontId="19" fillId="0" borderId="0" xfId="22" applyFont="1" applyAlignment="1">
      <alignment vertical="center" wrapText="1"/>
    </xf>
    <xf numFmtId="166" fontId="15" fillId="0" borderId="7" xfId="23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5" fillId="0" borderId="4" xfId="0" applyFont="1" applyBorder="1" applyAlignment="1">
      <alignment horizontal="center" wrapText="1"/>
    </xf>
    <xf numFmtId="0" fontId="15" fillId="0" borderId="5" xfId="0" applyFont="1" applyBorder="1" applyAlignment="1">
      <alignment horizontal="center" wrapText="1"/>
    </xf>
    <xf numFmtId="0" fontId="15" fillId="0" borderId="10" xfId="0" applyFont="1" applyBorder="1" applyAlignment="1">
      <alignment horizontal="center" wrapText="1"/>
    </xf>
    <xf numFmtId="0" fontId="14" fillId="0" borderId="9" xfId="0" applyFont="1" applyBorder="1" applyAlignment="1">
      <alignment horizontal="right"/>
    </xf>
    <xf numFmtId="0" fontId="15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/>
    </xf>
    <xf numFmtId="0" fontId="14" fillId="0" borderId="4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0" fontId="14" fillId="0" borderId="7" xfId="0" applyFont="1" applyBorder="1" applyAlignment="1">
      <alignment horizontal="center" vertical="center" wrapText="1"/>
    </xf>
    <xf numFmtId="1" fontId="17" fillId="4" borderId="7" xfId="24" applyNumberFormat="1" applyFont="1" applyFill="1" applyBorder="1" applyAlignment="1">
      <alignment horizontal="center" vertical="center" shrinkToFit="1"/>
    </xf>
    <xf numFmtId="0" fontId="15" fillId="0" borderId="0" xfId="14" applyFont="1" applyAlignment="1">
      <alignment horizontal="right" vertical="center" wrapText="1"/>
    </xf>
    <xf numFmtId="0" fontId="15" fillId="0" borderId="0" xfId="14" applyFont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7" xfId="22" applyFont="1" applyBorder="1" applyAlignment="1">
      <alignment horizontal="center" vertical="center" wrapText="1"/>
    </xf>
    <xf numFmtId="167" fontId="15" fillId="0" borderId="7" xfId="22" applyNumberFormat="1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top" wrapText="1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5" fillId="0" borderId="0" xfId="14" applyFont="1" applyAlignment="1">
      <alignment horizontal="center" vertical="top"/>
    </xf>
    <xf numFmtId="0" fontId="15" fillId="0" borderId="0" xfId="0" applyFont="1" applyAlignment="1">
      <alignment horizontal="left"/>
    </xf>
    <xf numFmtId="0" fontId="15" fillId="0" borderId="4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169" fontId="15" fillId="0" borderId="4" xfId="18" applyNumberFormat="1" applyFont="1" applyFill="1" applyBorder="1" applyAlignment="1">
      <alignment horizontal="center" vertical="center" wrapText="1"/>
    </xf>
    <xf numFmtId="169" fontId="15" fillId="0" borderId="5" xfId="18" applyNumberFormat="1" applyFont="1" applyFill="1" applyBorder="1" applyAlignment="1">
      <alignment horizontal="center" vertical="center" wrapText="1"/>
    </xf>
    <xf numFmtId="169" fontId="15" fillId="0" borderId="10" xfId="18" applyNumberFormat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20" fillId="4" borderId="0" xfId="0" applyFont="1" applyFill="1" applyAlignment="1">
      <alignment horizontal="center" vertical="top"/>
    </xf>
    <xf numFmtId="0" fontId="17" fillId="4" borderId="4" xfId="0" applyFont="1" applyFill="1" applyBorder="1" applyAlignment="1">
      <alignment horizontal="left" vertical="center" wrapText="1"/>
    </xf>
    <xf numFmtId="0" fontId="17" fillId="4" borderId="5" xfId="0" applyFont="1" applyFill="1" applyBorder="1" applyAlignment="1">
      <alignment horizontal="left" vertical="center" wrapText="1"/>
    </xf>
    <xf numFmtId="0" fontId="17" fillId="4" borderId="10" xfId="0" applyFont="1" applyFill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17" fillId="0" borderId="5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4" borderId="4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0" fontId="17" fillId="4" borderId="10" xfId="0" applyFont="1" applyFill="1" applyBorder="1" applyAlignment="1">
      <alignment horizontal="center" vertical="center" wrapText="1"/>
    </xf>
    <xf numFmtId="169" fontId="14" fillId="0" borderId="8" xfId="27" applyNumberFormat="1" applyFont="1" applyBorder="1" applyAlignment="1">
      <alignment horizontal="center" vertical="center" wrapText="1"/>
    </xf>
    <xf numFmtId="169" fontId="14" fillId="0" borderId="3" xfId="27" applyNumberFormat="1" applyFont="1" applyBorder="1" applyAlignment="1">
      <alignment horizontal="center" vertical="center" wrapText="1"/>
    </xf>
    <xf numFmtId="169" fontId="17" fillId="0" borderId="4" xfId="27" applyNumberFormat="1" applyFont="1" applyBorder="1" applyAlignment="1">
      <alignment horizontal="center" vertical="center" wrapText="1"/>
    </xf>
    <xf numFmtId="169" fontId="17" fillId="0" borderId="10" xfId="27" applyNumberFormat="1" applyFont="1" applyBorder="1" applyAlignment="1">
      <alignment horizontal="center" vertical="center" wrapText="1"/>
    </xf>
  </cellXfs>
  <cellStyles count="28">
    <cellStyle name="Comma" xfId="8" builtinId="3"/>
    <cellStyle name="Comma 15" xfId="18"/>
    <cellStyle name="Comma 2" xfId="10"/>
    <cellStyle name="Comma 3" xfId="27"/>
    <cellStyle name="Comma 4 2" xfId="25"/>
    <cellStyle name="Normal" xfId="0" builtinId="0"/>
    <cellStyle name="Normal 10" xfId="4"/>
    <cellStyle name="Normal 11 2" xfId="24"/>
    <cellStyle name="Normal 12" xfId="19"/>
    <cellStyle name="Normal 12 3" xfId="26"/>
    <cellStyle name="Normal 2" xfId="1"/>
    <cellStyle name="Normal 2 2" xfId="12"/>
    <cellStyle name="Normal 3" xfId="3"/>
    <cellStyle name="Normal 4" xfId="5"/>
    <cellStyle name="Normal 5" xfId="9"/>
    <cellStyle name="Normal 5 2" xfId="17"/>
    <cellStyle name="Normal 5 3" xfId="22"/>
    <cellStyle name="Normal 6" xfId="11"/>
    <cellStyle name="Normal 7" xfId="13"/>
    <cellStyle name="Normal 8" xfId="14"/>
    <cellStyle name="Normal 8 2" xfId="20"/>
    <cellStyle name="Normal 9" xfId="16"/>
    <cellStyle name="Percent 2" xfId="2"/>
    <cellStyle name="SN_241" xfId="15"/>
    <cellStyle name="SN_b" xfId="23"/>
    <cellStyle name="Обычный 2" xfId="6"/>
    <cellStyle name="Обычный 4" xfId="21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topLeftCell="A13" workbookViewId="0"/>
  </sheetViews>
  <sheetFormatPr defaultColWidth="9.140625" defaultRowHeight="17.25"/>
  <cols>
    <col min="1" max="1" width="12.140625" style="1" customWidth="1"/>
    <col min="2" max="2" width="16.5703125" style="1" customWidth="1"/>
    <col min="3" max="3" width="73.42578125" style="1" customWidth="1"/>
    <col min="4" max="6" width="16.7109375" style="1" customWidth="1"/>
    <col min="7" max="16384" width="9.140625" style="1"/>
  </cols>
  <sheetData>
    <row r="1" spans="1:6" ht="16.5" customHeight="1">
      <c r="D1" s="88"/>
      <c r="F1" s="88" t="s">
        <v>64</v>
      </c>
    </row>
    <row r="2" spans="1:6" ht="16.5" customHeight="1">
      <c r="D2" s="89"/>
      <c r="E2" s="89"/>
      <c r="F2" s="88" t="s">
        <v>58</v>
      </c>
    </row>
    <row r="3" spans="1:6" ht="16.5" customHeight="1">
      <c r="D3" s="89"/>
      <c r="E3" s="89"/>
      <c r="F3" s="88" t="s">
        <v>8</v>
      </c>
    </row>
    <row r="4" spans="1:6">
      <c r="D4" s="2"/>
      <c r="E4" s="2"/>
      <c r="F4" s="2"/>
    </row>
    <row r="5" spans="1:6" ht="80.25" customHeight="1">
      <c r="A5" s="149" t="s">
        <v>60</v>
      </c>
      <c r="B5" s="149"/>
      <c r="C5" s="149"/>
      <c r="D5" s="149"/>
      <c r="E5" s="149"/>
      <c r="F5" s="149"/>
    </row>
    <row r="7" spans="1:6" ht="15" customHeight="1">
      <c r="D7" s="3"/>
      <c r="E7" s="153" t="s">
        <v>29</v>
      </c>
      <c r="F7" s="153"/>
    </row>
    <row r="8" spans="1:6" s="4" customFormat="1" ht="79.5" customHeight="1">
      <c r="A8" s="156" t="s">
        <v>10</v>
      </c>
      <c r="B8" s="157"/>
      <c r="C8" s="158" t="s">
        <v>11</v>
      </c>
      <c r="D8" s="156" t="s">
        <v>51</v>
      </c>
      <c r="E8" s="162"/>
      <c r="F8" s="157"/>
    </row>
    <row r="9" spans="1:6" s="4" customFormat="1" ht="35.25" customHeight="1">
      <c r="A9" s="5" t="s">
        <v>49</v>
      </c>
      <c r="B9" s="5" t="s">
        <v>50</v>
      </c>
      <c r="C9" s="159"/>
      <c r="D9" s="6" t="s">
        <v>47</v>
      </c>
      <c r="E9" s="7" t="s">
        <v>39</v>
      </c>
      <c r="F9" s="7" t="s">
        <v>38</v>
      </c>
    </row>
    <row r="10" spans="1:6" s="4" customFormat="1" ht="22.5" customHeight="1">
      <c r="A10" s="8"/>
      <c r="B10" s="160" t="s">
        <v>37</v>
      </c>
      <c r="C10" s="161"/>
      <c r="D10" s="61">
        <f>+D11</f>
        <v>0</v>
      </c>
      <c r="E10" s="61">
        <f t="shared" ref="E10:F10" si="0">+E11</f>
        <v>0</v>
      </c>
      <c r="F10" s="61">
        <f t="shared" si="0"/>
        <v>0</v>
      </c>
    </row>
    <row r="11" spans="1:6" ht="34.5">
      <c r="A11" s="11"/>
      <c r="B11" s="21"/>
      <c r="C11" s="20" t="s">
        <v>48</v>
      </c>
      <c r="D11" s="61">
        <f>+D12+D26</f>
        <v>0</v>
      </c>
      <c r="E11" s="61">
        <f t="shared" ref="E11:F11" si="1">+E12+E26</f>
        <v>0</v>
      </c>
      <c r="F11" s="61">
        <f t="shared" si="1"/>
        <v>0</v>
      </c>
    </row>
    <row r="12" spans="1:6" s="13" customFormat="1">
      <c r="A12" s="10" t="s">
        <v>65</v>
      </c>
      <c r="B12" s="10"/>
      <c r="C12" s="70" t="s">
        <v>21</v>
      </c>
      <c r="D12" s="61">
        <f t="shared" ref="D12:F12" si="2">+D19</f>
        <v>14000</v>
      </c>
      <c r="E12" s="61">
        <f t="shared" si="2"/>
        <v>14000</v>
      </c>
      <c r="F12" s="61">
        <f t="shared" si="2"/>
        <v>14000</v>
      </c>
    </row>
    <row r="13" spans="1:6" s="13" customFormat="1" ht="51.75">
      <c r="A13" s="10"/>
      <c r="B13" s="10"/>
      <c r="C13" s="10" t="s">
        <v>66</v>
      </c>
      <c r="D13" s="61"/>
      <c r="E13" s="61"/>
      <c r="F13" s="61"/>
    </row>
    <row r="14" spans="1:6" s="13" customFormat="1">
      <c r="A14" s="10"/>
      <c r="B14" s="10"/>
      <c r="C14" s="70" t="s">
        <v>22</v>
      </c>
      <c r="D14" s="61"/>
      <c r="E14" s="61"/>
      <c r="F14" s="61"/>
    </row>
    <row r="15" spans="1:6" s="13" customFormat="1" ht="51.75">
      <c r="A15" s="10"/>
      <c r="B15" s="10"/>
      <c r="C15" s="10" t="s">
        <v>67</v>
      </c>
      <c r="D15" s="61"/>
      <c r="E15" s="61"/>
      <c r="F15" s="61"/>
    </row>
    <row r="16" spans="1:6" s="13" customFormat="1">
      <c r="A16" s="10"/>
      <c r="B16" s="10"/>
      <c r="C16" s="70" t="s">
        <v>23</v>
      </c>
      <c r="D16" s="61"/>
      <c r="E16" s="61"/>
      <c r="F16" s="61"/>
    </row>
    <row r="17" spans="1:6" s="13" customFormat="1" ht="51.75">
      <c r="A17" s="10"/>
      <c r="B17" s="10"/>
      <c r="C17" s="10" t="s">
        <v>68</v>
      </c>
      <c r="D17" s="61"/>
      <c r="E17" s="61"/>
      <c r="F17" s="61"/>
    </row>
    <row r="18" spans="1:6" s="13" customFormat="1" ht="16.5" customHeight="1">
      <c r="A18" s="150" t="s">
        <v>14</v>
      </c>
      <c r="B18" s="151"/>
      <c r="C18" s="151"/>
      <c r="D18" s="151"/>
      <c r="E18" s="151"/>
      <c r="F18" s="152"/>
    </row>
    <row r="19" spans="1:6" s="13" customFormat="1">
      <c r="A19" s="12"/>
      <c r="B19" s="83" t="s">
        <v>36</v>
      </c>
      <c r="C19" s="14" t="s">
        <v>24</v>
      </c>
      <c r="D19" s="61">
        <v>14000</v>
      </c>
      <c r="E19" s="61">
        <v>14000</v>
      </c>
      <c r="F19" s="61">
        <v>14000</v>
      </c>
    </row>
    <row r="20" spans="1:6" s="13" customFormat="1" ht="34.5">
      <c r="A20" s="12"/>
      <c r="B20" s="83"/>
      <c r="C20" s="15" t="s">
        <v>69</v>
      </c>
      <c r="D20" s="61"/>
      <c r="E20" s="61"/>
      <c r="F20" s="61"/>
    </row>
    <row r="21" spans="1:6" s="13" customFormat="1">
      <c r="A21" s="12"/>
      <c r="B21" s="83"/>
      <c r="C21" s="14" t="s">
        <v>25</v>
      </c>
      <c r="D21" s="61"/>
      <c r="E21" s="61"/>
      <c r="F21" s="61"/>
    </row>
    <row r="22" spans="1:6" s="13" customFormat="1" ht="86.25">
      <c r="A22" s="12"/>
      <c r="B22" s="83"/>
      <c r="C22" s="15" t="s">
        <v>70</v>
      </c>
      <c r="D22" s="61"/>
      <c r="E22" s="61"/>
      <c r="F22" s="61"/>
    </row>
    <row r="23" spans="1:6" s="13" customFormat="1">
      <c r="A23" s="12"/>
      <c r="B23" s="83"/>
      <c r="C23" s="14" t="s">
        <v>26</v>
      </c>
      <c r="D23" s="61"/>
      <c r="E23" s="61"/>
      <c r="F23" s="61"/>
    </row>
    <row r="24" spans="1:6" s="13" customFormat="1">
      <c r="A24" s="12"/>
      <c r="B24" s="83"/>
      <c r="C24" s="10" t="s">
        <v>27</v>
      </c>
      <c r="D24" s="61"/>
      <c r="E24" s="61"/>
      <c r="F24" s="61"/>
    </row>
    <row r="25" spans="1:6" s="4" customFormat="1">
      <c r="A25" s="81">
        <v>1004</v>
      </c>
      <c r="B25" s="81"/>
      <c r="C25" s="82" t="s">
        <v>21</v>
      </c>
      <c r="D25" s="61"/>
      <c r="E25" s="61"/>
      <c r="F25" s="61"/>
    </row>
    <row r="26" spans="1:6" s="4" customFormat="1">
      <c r="A26" s="81"/>
      <c r="B26" s="81"/>
      <c r="C26" s="81" t="s">
        <v>76</v>
      </c>
      <c r="D26" s="61">
        <f>+D32</f>
        <v>-14000</v>
      </c>
      <c r="E26" s="61">
        <f t="shared" ref="E26:F26" si="3">+E32</f>
        <v>-14000</v>
      </c>
      <c r="F26" s="61">
        <f t="shared" si="3"/>
        <v>-14000</v>
      </c>
    </row>
    <row r="27" spans="1:6" s="4" customFormat="1">
      <c r="A27" s="81"/>
      <c r="B27" s="81"/>
      <c r="C27" s="82" t="s">
        <v>77</v>
      </c>
      <c r="D27" s="61"/>
      <c r="E27" s="61"/>
      <c r="F27" s="61"/>
    </row>
    <row r="28" spans="1:6" s="4" customFormat="1" ht="34.5">
      <c r="A28" s="81"/>
      <c r="B28" s="81"/>
      <c r="C28" s="81" t="s">
        <v>78</v>
      </c>
      <c r="D28" s="61"/>
      <c r="E28" s="61"/>
      <c r="F28" s="61"/>
    </row>
    <row r="29" spans="1:6" s="4" customFormat="1">
      <c r="A29" s="81"/>
      <c r="B29" s="81"/>
      <c r="C29" s="82" t="s">
        <v>79</v>
      </c>
      <c r="D29" s="61"/>
      <c r="E29" s="61"/>
      <c r="F29" s="61"/>
    </row>
    <row r="30" spans="1:6" s="4" customFormat="1" ht="49.5" customHeight="1">
      <c r="A30" s="81"/>
      <c r="B30" s="81"/>
      <c r="C30" s="81" t="s">
        <v>80</v>
      </c>
      <c r="D30" s="61"/>
      <c r="E30" s="61"/>
      <c r="F30" s="61"/>
    </row>
    <row r="31" spans="1:6" s="13" customFormat="1" ht="16.5" customHeight="1">
      <c r="A31" s="150" t="s">
        <v>14</v>
      </c>
      <c r="B31" s="151"/>
      <c r="C31" s="151"/>
      <c r="D31" s="151"/>
      <c r="E31" s="151"/>
      <c r="F31" s="152"/>
    </row>
    <row r="32" spans="1:6" s="4" customFormat="1">
      <c r="A32" s="81"/>
      <c r="B32" s="81">
        <v>11010</v>
      </c>
      <c r="C32" s="82" t="s">
        <v>5</v>
      </c>
      <c r="D32" s="61">
        <f>-D19</f>
        <v>-14000</v>
      </c>
      <c r="E32" s="61">
        <f>-E19</f>
        <v>-14000</v>
      </c>
      <c r="F32" s="61">
        <f>-F19</f>
        <v>-14000</v>
      </c>
    </row>
    <row r="33" spans="1:6" s="4" customFormat="1" ht="86.25">
      <c r="A33" s="81"/>
      <c r="B33" s="81"/>
      <c r="C33" s="81" t="s">
        <v>81</v>
      </c>
      <c r="D33" s="61"/>
      <c r="E33" s="61"/>
      <c r="F33" s="61"/>
    </row>
    <row r="34" spans="1:6" s="4" customFormat="1">
      <c r="A34" s="81"/>
      <c r="B34" s="81"/>
      <c r="C34" s="82" t="s">
        <v>25</v>
      </c>
      <c r="D34" s="61"/>
      <c r="E34" s="61"/>
      <c r="F34" s="61"/>
    </row>
    <row r="35" spans="1:6" s="4" customFormat="1" ht="86.25">
      <c r="A35" s="81"/>
      <c r="B35" s="81"/>
      <c r="C35" s="81" t="s">
        <v>82</v>
      </c>
      <c r="D35" s="61"/>
      <c r="E35" s="61"/>
      <c r="F35" s="61"/>
    </row>
    <row r="36" spans="1:6" s="4" customFormat="1">
      <c r="A36" s="81"/>
      <c r="B36" s="81"/>
      <c r="C36" s="82" t="s">
        <v>83</v>
      </c>
      <c r="D36" s="61"/>
      <c r="E36" s="61"/>
      <c r="F36" s="61"/>
    </row>
    <row r="37" spans="1:6" s="4" customFormat="1">
      <c r="A37" s="81"/>
      <c r="B37" s="81"/>
      <c r="C37" s="81" t="s">
        <v>84</v>
      </c>
      <c r="D37" s="61"/>
      <c r="E37" s="61"/>
      <c r="F37" s="61"/>
    </row>
    <row r="40" spans="1:6" ht="15" customHeight="1"/>
    <row r="41" spans="1:6" s="18" customFormat="1" ht="15" customHeight="1">
      <c r="A41" s="16" t="s">
        <v>41</v>
      </c>
      <c r="B41" s="17"/>
      <c r="C41" s="17"/>
      <c r="E41" s="19"/>
    </row>
    <row r="42" spans="1:6" s="18" customFormat="1" ht="15" customHeight="1">
      <c r="A42" s="16" t="s">
        <v>42</v>
      </c>
      <c r="B42" s="16"/>
      <c r="C42" s="16"/>
      <c r="E42" s="16"/>
    </row>
    <row r="43" spans="1:6" s="18" customFormat="1">
      <c r="A43" s="154" t="s">
        <v>40</v>
      </c>
      <c r="B43" s="154"/>
      <c r="C43" s="155" t="s">
        <v>45</v>
      </c>
      <c r="D43" s="155"/>
      <c r="E43" s="155"/>
      <c r="F43" s="155"/>
    </row>
  </sheetData>
  <mergeCells count="10">
    <mergeCell ref="A5:F5"/>
    <mergeCell ref="A18:F18"/>
    <mergeCell ref="E7:F7"/>
    <mergeCell ref="A31:F31"/>
    <mergeCell ref="A43:B43"/>
    <mergeCell ref="C43:F43"/>
    <mergeCell ref="A8:B8"/>
    <mergeCell ref="C8:C9"/>
    <mergeCell ref="B10:C10"/>
    <mergeCell ref="D8:F8"/>
  </mergeCells>
  <pageMargins left="0.16" right="0" top="0.27" bottom="0.24" header="0.2" footer="0.16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workbookViewId="0"/>
  </sheetViews>
  <sheetFormatPr defaultColWidth="9.140625" defaultRowHeight="17.25"/>
  <cols>
    <col min="1" max="1" width="8.28515625" style="1" customWidth="1"/>
    <col min="2" max="2" width="8.85546875" style="1" customWidth="1"/>
    <col min="3" max="3" width="6.7109375" style="1" customWidth="1"/>
    <col min="4" max="4" width="9.85546875" style="1" customWidth="1"/>
    <col min="5" max="5" width="9.28515625" style="1" customWidth="1"/>
    <col min="6" max="6" width="64" style="1" customWidth="1"/>
    <col min="7" max="9" width="14.42578125" style="1" customWidth="1"/>
    <col min="10" max="10" width="9.85546875" style="1" bestFit="1" customWidth="1"/>
    <col min="11" max="16384" width="9.140625" style="1"/>
  </cols>
  <sheetData>
    <row r="1" spans="1:10">
      <c r="I1" s="88" t="s">
        <v>63</v>
      </c>
    </row>
    <row r="2" spans="1:10">
      <c r="G2" s="89"/>
      <c r="H2" s="89"/>
      <c r="I2" s="88" t="s">
        <v>59</v>
      </c>
    </row>
    <row r="3" spans="1:10">
      <c r="G3" s="89"/>
      <c r="H3" s="89"/>
      <c r="I3" s="88" t="s">
        <v>8</v>
      </c>
    </row>
    <row r="6" spans="1:10" ht="36.75" customHeight="1">
      <c r="A6" s="164" t="s">
        <v>56</v>
      </c>
      <c r="B6" s="164"/>
      <c r="C6" s="164"/>
      <c r="D6" s="164"/>
      <c r="E6" s="164"/>
      <c r="F6" s="164"/>
      <c r="G6" s="164"/>
      <c r="H6" s="164"/>
      <c r="I6" s="164"/>
    </row>
    <row r="8" spans="1:10">
      <c r="I8" s="1" t="s">
        <v>29</v>
      </c>
    </row>
    <row r="9" spans="1:10" s="4" customFormat="1" ht="73.5" customHeight="1">
      <c r="A9" s="156" t="s">
        <v>30</v>
      </c>
      <c r="B9" s="162"/>
      <c r="C9" s="157"/>
      <c r="D9" s="165" t="s">
        <v>10</v>
      </c>
      <c r="E9" s="165"/>
      <c r="F9" s="156" t="s">
        <v>57</v>
      </c>
      <c r="G9" s="156" t="s">
        <v>51</v>
      </c>
      <c r="H9" s="162"/>
      <c r="I9" s="157"/>
    </row>
    <row r="10" spans="1:10" s="4" customFormat="1" ht="51.75">
      <c r="A10" s="23" t="s">
        <v>31</v>
      </c>
      <c r="B10" s="24" t="s">
        <v>32</v>
      </c>
      <c r="C10" s="24" t="s">
        <v>33</v>
      </c>
      <c r="D10" s="5" t="s">
        <v>12</v>
      </c>
      <c r="E10" s="5" t="s">
        <v>13</v>
      </c>
      <c r="F10" s="165"/>
      <c r="G10" s="6" t="s">
        <v>47</v>
      </c>
      <c r="H10" s="7" t="s">
        <v>39</v>
      </c>
      <c r="I10" s="7" t="s">
        <v>38</v>
      </c>
    </row>
    <row r="11" spans="1:10" s="4" customFormat="1">
      <c r="A11" s="9"/>
      <c r="B11" s="9"/>
      <c r="C11" s="9"/>
      <c r="D11" s="5"/>
      <c r="E11" s="5"/>
      <c r="F11" s="25" t="s">
        <v>15</v>
      </c>
      <c r="G11" s="61">
        <f>+G12</f>
        <v>0</v>
      </c>
      <c r="H11" s="61">
        <f t="shared" ref="H11:I11" si="0">+H12</f>
        <v>0</v>
      </c>
      <c r="I11" s="61">
        <f t="shared" si="0"/>
        <v>0</v>
      </c>
    </row>
    <row r="12" spans="1:10" s="4" customFormat="1" ht="34.5">
      <c r="A12" s="79"/>
      <c r="B12" s="79"/>
      <c r="C12" s="79"/>
      <c r="D12" s="80"/>
      <c r="E12" s="80"/>
      <c r="F12" s="21" t="s">
        <v>48</v>
      </c>
      <c r="G12" s="61">
        <f>G32+G13</f>
        <v>0</v>
      </c>
      <c r="H12" s="61">
        <f t="shared" ref="H12:I12" si="1">H32+H13</f>
        <v>0</v>
      </c>
      <c r="I12" s="61">
        <f t="shared" si="1"/>
        <v>0</v>
      </c>
    </row>
    <row r="13" spans="1:10" s="22" customFormat="1" ht="34.5">
      <c r="A13" s="84" t="s">
        <v>34</v>
      </c>
      <c r="B13" s="84"/>
      <c r="C13" s="84"/>
      <c r="D13" s="84"/>
      <c r="E13" s="84"/>
      <c r="F13" s="84" t="s">
        <v>71</v>
      </c>
      <c r="G13" s="61">
        <f t="shared" ref="G13" si="2">+G15</f>
        <v>14000</v>
      </c>
      <c r="H13" s="61">
        <f t="shared" ref="H13:I13" si="3">+H15</f>
        <v>14000</v>
      </c>
      <c r="I13" s="61">
        <f t="shared" si="3"/>
        <v>14000</v>
      </c>
      <c r="J13" s="4"/>
    </row>
    <row r="14" spans="1:10" s="22" customFormat="1">
      <c r="A14" s="84"/>
      <c r="B14" s="84"/>
      <c r="C14" s="84"/>
      <c r="D14" s="84"/>
      <c r="E14" s="84"/>
      <c r="F14" s="84" t="s">
        <v>16</v>
      </c>
      <c r="G14" s="61"/>
      <c r="H14" s="61"/>
      <c r="I14" s="61"/>
    </row>
    <row r="15" spans="1:10" s="22" customFormat="1" ht="51.75">
      <c r="A15" s="84"/>
      <c r="B15" s="84" t="s">
        <v>34</v>
      </c>
      <c r="C15" s="84"/>
      <c r="D15" s="84"/>
      <c r="E15" s="84"/>
      <c r="F15" s="84" t="s">
        <v>72</v>
      </c>
      <c r="G15" s="61">
        <f t="shared" ref="G15" si="4">+G17</f>
        <v>14000</v>
      </c>
      <c r="H15" s="61">
        <f t="shared" ref="H15:I15" si="5">+H17</f>
        <v>14000</v>
      </c>
      <c r="I15" s="61">
        <f t="shared" si="5"/>
        <v>14000</v>
      </c>
    </row>
    <row r="16" spans="1:10" s="22" customFormat="1">
      <c r="A16" s="84"/>
      <c r="B16" s="84"/>
      <c r="C16" s="84"/>
      <c r="D16" s="84"/>
      <c r="E16" s="84"/>
      <c r="F16" s="84" t="s">
        <v>16</v>
      </c>
      <c r="G16" s="61"/>
      <c r="H16" s="61"/>
      <c r="I16" s="61"/>
    </row>
    <row r="17" spans="1:9" s="22" customFormat="1" ht="34.5">
      <c r="A17" s="84"/>
      <c r="B17" s="84"/>
      <c r="C17" s="84" t="s">
        <v>34</v>
      </c>
      <c r="D17" s="84"/>
      <c r="E17" s="84"/>
      <c r="F17" s="84" t="s">
        <v>73</v>
      </c>
      <c r="G17" s="61">
        <f t="shared" ref="G17" si="6">G23</f>
        <v>14000</v>
      </c>
      <c r="H17" s="61">
        <f t="shared" ref="H17:I17" si="7">H23</f>
        <v>14000</v>
      </c>
      <c r="I17" s="61">
        <f t="shared" si="7"/>
        <v>14000</v>
      </c>
    </row>
    <row r="18" spans="1:9" s="4" customFormat="1">
      <c r="A18" s="84"/>
      <c r="B18" s="84"/>
      <c r="C18" s="84"/>
      <c r="D18" s="84"/>
      <c r="E18" s="84"/>
      <c r="F18" s="84" t="s">
        <v>16</v>
      </c>
      <c r="G18" s="61"/>
      <c r="H18" s="61"/>
      <c r="I18" s="61"/>
    </row>
    <row r="19" spans="1:9" s="4" customFormat="1" ht="34.5">
      <c r="A19" s="79"/>
      <c r="B19" s="79"/>
      <c r="C19" s="79"/>
      <c r="D19" s="80"/>
      <c r="E19" s="80"/>
      <c r="F19" s="21" t="str">
        <f>+'Հ-1'!C11</f>
        <v>ՀՀ տարածքային կառավարման և ենթակառուցվածքների նախարարություն</v>
      </c>
      <c r="G19" s="61">
        <f t="shared" ref="G19:I19" si="8">+G23</f>
        <v>14000</v>
      </c>
      <c r="H19" s="61">
        <f t="shared" si="8"/>
        <v>14000</v>
      </c>
      <c r="I19" s="61">
        <f t="shared" si="8"/>
        <v>14000</v>
      </c>
    </row>
    <row r="20" spans="1:9" s="4" customFormat="1">
      <c r="A20" s="79"/>
      <c r="B20" s="79"/>
      <c r="C20" s="79"/>
      <c r="D20" s="80"/>
      <c r="E20" s="80"/>
      <c r="F20" s="30" t="s">
        <v>16</v>
      </c>
      <c r="G20" s="61"/>
      <c r="H20" s="61"/>
      <c r="I20" s="61"/>
    </row>
    <row r="21" spans="1:9" s="4" customFormat="1" ht="51.75">
      <c r="A21" s="79"/>
      <c r="B21" s="79"/>
      <c r="C21" s="79"/>
      <c r="D21" s="73" t="s">
        <v>65</v>
      </c>
      <c r="E21" s="73"/>
      <c r="F21" s="30" t="s">
        <v>66</v>
      </c>
      <c r="G21" s="61">
        <f t="shared" ref="G21:I21" si="9">+G23</f>
        <v>14000</v>
      </c>
      <c r="H21" s="61">
        <f t="shared" si="9"/>
        <v>14000</v>
      </c>
      <c r="I21" s="61">
        <f t="shared" si="9"/>
        <v>14000</v>
      </c>
    </row>
    <row r="22" spans="1:9" s="4" customFormat="1">
      <c r="A22" s="79"/>
      <c r="B22" s="79"/>
      <c r="C22" s="79"/>
      <c r="D22" s="73"/>
      <c r="E22" s="73"/>
      <c r="F22" s="30" t="s">
        <v>16</v>
      </c>
      <c r="G22" s="61"/>
      <c r="H22" s="61"/>
      <c r="I22" s="61"/>
    </row>
    <row r="23" spans="1:9" s="22" customFormat="1" ht="51.75">
      <c r="A23" s="79"/>
      <c r="B23" s="79"/>
      <c r="C23" s="79"/>
      <c r="D23" s="80"/>
      <c r="E23" s="80" t="s">
        <v>36</v>
      </c>
      <c r="F23" s="30" t="s">
        <v>69</v>
      </c>
      <c r="G23" s="61">
        <f t="shared" ref="G23" si="10">+G25</f>
        <v>14000</v>
      </c>
      <c r="H23" s="61">
        <f t="shared" ref="H23:I23" si="11">+H25</f>
        <v>14000</v>
      </c>
      <c r="I23" s="61">
        <f t="shared" si="11"/>
        <v>14000</v>
      </c>
    </row>
    <row r="24" spans="1:9" s="22" customFormat="1">
      <c r="A24" s="79"/>
      <c r="B24" s="79"/>
      <c r="C24" s="79"/>
      <c r="D24" s="80"/>
      <c r="E24" s="80"/>
      <c r="F24" s="31" t="s">
        <v>17</v>
      </c>
      <c r="G24" s="61"/>
      <c r="H24" s="61"/>
      <c r="I24" s="61"/>
    </row>
    <row r="25" spans="1:9" s="22" customFormat="1" ht="34.5">
      <c r="A25" s="79"/>
      <c r="B25" s="79"/>
      <c r="C25" s="79"/>
      <c r="D25" s="80"/>
      <c r="E25" s="80"/>
      <c r="F25" s="32" t="s">
        <v>74</v>
      </c>
      <c r="G25" s="61">
        <f t="shared" ref="G25" si="12">+G27</f>
        <v>14000</v>
      </c>
      <c r="H25" s="61">
        <f t="shared" ref="H25:I25" si="13">+H27</f>
        <v>14000</v>
      </c>
      <c r="I25" s="61">
        <f t="shared" si="13"/>
        <v>14000</v>
      </c>
    </row>
    <row r="26" spans="1:9" s="22" customFormat="1" ht="34.5">
      <c r="A26" s="79"/>
      <c r="B26" s="79"/>
      <c r="C26" s="79"/>
      <c r="D26" s="80"/>
      <c r="E26" s="80"/>
      <c r="F26" s="31" t="s">
        <v>18</v>
      </c>
      <c r="G26" s="61"/>
      <c r="H26" s="61"/>
      <c r="I26" s="61"/>
    </row>
    <row r="27" spans="1:9" s="22" customFormat="1" ht="21.75" customHeight="1">
      <c r="A27" s="79"/>
      <c r="B27" s="79"/>
      <c r="C27" s="79"/>
      <c r="D27" s="80"/>
      <c r="E27" s="80"/>
      <c r="F27" s="31" t="s">
        <v>19</v>
      </c>
      <c r="G27" s="61">
        <f t="shared" ref="G27:I30" si="14">+G28</f>
        <v>14000</v>
      </c>
      <c r="H27" s="61">
        <f t="shared" si="14"/>
        <v>14000</v>
      </c>
      <c r="I27" s="61">
        <f t="shared" si="14"/>
        <v>14000</v>
      </c>
    </row>
    <row r="28" spans="1:9" s="22" customFormat="1" ht="21.75" customHeight="1">
      <c r="A28" s="79"/>
      <c r="B28" s="79"/>
      <c r="C28" s="79"/>
      <c r="D28" s="80"/>
      <c r="E28" s="80"/>
      <c r="F28" s="31" t="s">
        <v>131</v>
      </c>
      <c r="G28" s="61">
        <f>+G30</f>
        <v>14000</v>
      </c>
      <c r="H28" s="61">
        <f>+H30</f>
        <v>14000</v>
      </c>
      <c r="I28" s="61">
        <f>+I30</f>
        <v>14000</v>
      </c>
    </row>
    <row r="29" spans="1:9" s="22" customFormat="1" ht="21.75" customHeight="1">
      <c r="A29" s="79"/>
      <c r="B29" s="79"/>
      <c r="C29" s="79"/>
      <c r="D29" s="80"/>
      <c r="E29" s="80"/>
      <c r="F29" s="9" t="s">
        <v>132</v>
      </c>
      <c r="G29" s="61">
        <f t="shared" si="14"/>
        <v>14000</v>
      </c>
      <c r="H29" s="61">
        <f t="shared" si="14"/>
        <v>14000</v>
      </c>
      <c r="I29" s="61">
        <f t="shared" si="14"/>
        <v>14000</v>
      </c>
    </row>
    <row r="30" spans="1:9" s="22" customFormat="1" ht="21.75" customHeight="1">
      <c r="A30" s="79"/>
      <c r="B30" s="79"/>
      <c r="C30" s="79"/>
      <c r="D30" s="80"/>
      <c r="E30" s="80"/>
      <c r="F30" s="9" t="s">
        <v>133</v>
      </c>
      <c r="G30" s="61">
        <f t="shared" si="14"/>
        <v>14000</v>
      </c>
      <c r="H30" s="61">
        <f t="shared" si="14"/>
        <v>14000</v>
      </c>
      <c r="I30" s="61">
        <f t="shared" si="14"/>
        <v>14000</v>
      </c>
    </row>
    <row r="31" spans="1:9" s="22" customFormat="1">
      <c r="A31" s="79"/>
      <c r="B31" s="79"/>
      <c r="C31" s="79"/>
      <c r="D31" s="80"/>
      <c r="E31" s="80"/>
      <c r="F31" s="33" t="s">
        <v>134</v>
      </c>
      <c r="G31" s="61">
        <f>+'Հ-1'!D19</f>
        <v>14000</v>
      </c>
      <c r="H31" s="61">
        <f t="shared" ref="H31:I31" si="15">+G31</f>
        <v>14000</v>
      </c>
      <c r="I31" s="61">
        <f t="shared" si="15"/>
        <v>14000</v>
      </c>
    </row>
    <row r="32" spans="1:9" ht="22.5" customHeight="1">
      <c r="A32" s="74" t="s">
        <v>85</v>
      </c>
      <c r="B32" s="74"/>
      <c r="C32" s="74"/>
      <c r="D32" s="76"/>
      <c r="E32" s="76"/>
      <c r="F32" s="27" t="s">
        <v>86</v>
      </c>
      <c r="G32" s="61">
        <f>+G34</f>
        <v>-14000</v>
      </c>
      <c r="H32" s="61">
        <f t="shared" ref="H32:I32" si="16">+H34</f>
        <v>-14000</v>
      </c>
      <c r="I32" s="61">
        <f t="shared" si="16"/>
        <v>-14000</v>
      </c>
    </row>
    <row r="33" spans="1:10">
      <c r="A33" s="74"/>
      <c r="B33" s="75"/>
      <c r="C33" s="75"/>
      <c r="D33" s="76"/>
      <c r="E33" s="76"/>
      <c r="F33" s="26" t="s">
        <v>16</v>
      </c>
      <c r="G33" s="61"/>
      <c r="H33" s="61"/>
      <c r="I33" s="61"/>
    </row>
    <row r="34" spans="1:10" ht="34.5">
      <c r="A34" s="74"/>
      <c r="B34" s="75" t="s">
        <v>87</v>
      </c>
      <c r="C34" s="75"/>
      <c r="D34" s="76"/>
      <c r="E34" s="76"/>
      <c r="F34" s="27" t="s">
        <v>88</v>
      </c>
      <c r="G34" s="61">
        <f>+G36</f>
        <v>-14000</v>
      </c>
      <c r="H34" s="61">
        <f t="shared" ref="H34:I34" si="17">+H36</f>
        <v>-14000</v>
      </c>
      <c r="I34" s="61">
        <f t="shared" si="17"/>
        <v>-14000</v>
      </c>
    </row>
    <row r="35" spans="1:10">
      <c r="A35" s="74"/>
      <c r="B35" s="74"/>
      <c r="C35" s="75"/>
      <c r="D35" s="76"/>
      <c r="E35" s="76"/>
      <c r="F35" s="26" t="s">
        <v>16</v>
      </c>
      <c r="G35" s="61"/>
      <c r="H35" s="61"/>
      <c r="I35" s="61"/>
    </row>
    <row r="36" spans="1:10">
      <c r="A36" s="74"/>
      <c r="B36" s="74"/>
      <c r="C36" s="75" t="s">
        <v>85</v>
      </c>
      <c r="D36" s="76"/>
      <c r="E36" s="76"/>
      <c r="F36" s="27" t="s">
        <v>89</v>
      </c>
      <c r="G36" s="61">
        <f>+G38</f>
        <v>-14000</v>
      </c>
      <c r="H36" s="61">
        <f t="shared" ref="H36:I36" si="18">+H38</f>
        <v>-14000</v>
      </c>
      <c r="I36" s="61">
        <f t="shared" si="18"/>
        <v>-14000</v>
      </c>
      <c r="J36" s="28"/>
    </row>
    <row r="37" spans="1:10">
      <c r="A37" s="74"/>
      <c r="B37" s="74"/>
      <c r="C37" s="74"/>
      <c r="D37" s="76"/>
      <c r="E37" s="76"/>
      <c r="F37" s="27" t="s">
        <v>16</v>
      </c>
      <c r="G37" s="61"/>
      <c r="H37" s="61"/>
      <c r="I37" s="61"/>
    </row>
    <row r="38" spans="1:10" ht="34.5">
      <c r="A38" s="74"/>
      <c r="B38" s="74"/>
      <c r="C38" s="74"/>
      <c r="D38" s="76"/>
      <c r="E38" s="76"/>
      <c r="F38" s="27" t="s">
        <v>90</v>
      </c>
      <c r="G38" s="61">
        <f>+G40</f>
        <v>-14000</v>
      </c>
      <c r="H38" s="61">
        <f t="shared" ref="H38:I38" si="19">+H40</f>
        <v>-14000</v>
      </c>
      <c r="I38" s="61">
        <f t="shared" si="19"/>
        <v>-14000</v>
      </c>
    </row>
    <row r="39" spans="1:10">
      <c r="A39" s="74"/>
      <c r="B39" s="74"/>
      <c r="C39" s="74"/>
      <c r="D39" s="76"/>
      <c r="E39" s="76"/>
      <c r="F39" s="27" t="s">
        <v>16</v>
      </c>
      <c r="G39" s="61"/>
      <c r="H39" s="61"/>
      <c r="I39" s="61"/>
    </row>
    <row r="40" spans="1:10">
      <c r="A40" s="74"/>
      <c r="B40" s="74"/>
      <c r="C40" s="74"/>
      <c r="D40" s="77">
        <v>1004</v>
      </c>
      <c r="E40" s="77"/>
      <c r="F40" s="27" t="s">
        <v>91</v>
      </c>
      <c r="G40" s="61">
        <f>+G42</f>
        <v>-14000</v>
      </c>
      <c r="H40" s="61">
        <f t="shared" ref="H40:I40" si="20">+H42</f>
        <v>-14000</v>
      </c>
      <c r="I40" s="61">
        <f t="shared" si="20"/>
        <v>-14000</v>
      </c>
    </row>
    <row r="41" spans="1:10">
      <c r="A41" s="74"/>
      <c r="B41" s="74"/>
      <c r="C41" s="74"/>
      <c r="D41" s="77"/>
      <c r="E41" s="77"/>
      <c r="F41" s="27" t="s">
        <v>16</v>
      </c>
      <c r="G41" s="61"/>
      <c r="H41" s="61"/>
      <c r="I41" s="61"/>
    </row>
    <row r="42" spans="1:10" ht="86.25">
      <c r="A42" s="74"/>
      <c r="B42" s="74"/>
      <c r="C42" s="74"/>
      <c r="D42" s="77"/>
      <c r="E42" s="77" t="s">
        <v>92</v>
      </c>
      <c r="F42" s="27" t="s">
        <v>81</v>
      </c>
      <c r="G42" s="61">
        <f>+G44</f>
        <v>-14000</v>
      </c>
      <c r="H42" s="61">
        <f t="shared" ref="H42:I42" si="21">+H44</f>
        <v>-14000</v>
      </c>
      <c r="I42" s="61">
        <f t="shared" si="21"/>
        <v>-14000</v>
      </c>
    </row>
    <row r="43" spans="1:10">
      <c r="A43" s="74"/>
      <c r="B43" s="74"/>
      <c r="C43" s="74"/>
      <c r="D43" s="78"/>
      <c r="E43" s="78"/>
      <c r="F43" s="27" t="s">
        <v>17</v>
      </c>
      <c r="G43" s="61"/>
      <c r="H43" s="61"/>
      <c r="I43" s="61"/>
    </row>
    <row r="44" spans="1:10" ht="34.5">
      <c r="A44" s="74"/>
      <c r="B44" s="74"/>
      <c r="C44" s="74"/>
      <c r="D44" s="78"/>
      <c r="E44" s="78"/>
      <c r="F44" s="27" t="s">
        <v>93</v>
      </c>
      <c r="G44" s="61">
        <f>+G46</f>
        <v>-14000</v>
      </c>
      <c r="H44" s="61">
        <f t="shared" ref="H44:I44" si="22">+H46</f>
        <v>-14000</v>
      </c>
      <c r="I44" s="61">
        <f t="shared" si="22"/>
        <v>-14000</v>
      </c>
    </row>
    <row r="45" spans="1:10" ht="34.5">
      <c r="A45" s="74"/>
      <c r="B45" s="74"/>
      <c r="C45" s="74"/>
      <c r="D45" s="78"/>
      <c r="E45" s="78"/>
      <c r="F45" s="29" t="s">
        <v>18</v>
      </c>
      <c r="G45" s="61"/>
      <c r="H45" s="61"/>
      <c r="I45" s="61"/>
    </row>
    <row r="46" spans="1:10">
      <c r="A46" s="74"/>
      <c r="B46" s="74"/>
      <c r="C46" s="74"/>
      <c r="D46" s="78"/>
      <c r="E46" s="78"/>
      <c r="F46" s="27" t="s">
        <v>19</v>
      </c>
      <c r="G46" s="61">
        <f>+G47</f>
        <v>-14000</v>
      </c>
      <c r="H46" s="61">
        <f t="shared" ref="H46:I46" si="23">+H47</f>
        <v>-14000</v>
      </c>
      <c r="I46" s="61">
        <f t="shared" si="23"/>
        <v>-14000</v>
      </c>
    </row>
    <row r="47" spans="1:10">
      <c r="A47" s="74"/>
      <c r="B47" s="74"/>
      <c r="C47" s="74"/>
      <c r="D47" s="78"/>
      <c r="E47" s="78"/>
      <c r="F47" s="27" t="s">
        <v>20</v>
      </c>
      <c r="G47" s="61">
        <f t="shared" ref="G47:H49" si="24">G48</f>
        <v>-14000</v>
      </c>
      <c r="H47" s="61">
        <f t="shared" si="24"/>
        <v>-14000</v>
      </c>
      <c r="I47" s="61">
        <f>I48</f>
        <v>-14000</v>
      </c>
    </row>
    <row r="48" spans="1:10">
      <c r="A48" s="74"/>
      <c r="B48" s="74"/>
      <c r="C48" s="74"/>
      <c r="D48" s="78"/>
      <c r="E48" s="78"/>
      <c r="F48" s="27" t="s">
        <v>94</v>
      </c>
      <c r="G48" s="61">
        <f t="shared" si="24"/>
        <v>-14000</v>
      </c>
      <c r="H48" s="61">
        <f t="shared" si="24"/>
        <v>-14000</v>
      </c>
      <c r="I48" s="61">
        <f>I49</f>
        <v>-14000</v>
      </c>
    </row>
    <row r="49" spans="1:9" ht="34.5">
      <c r="A49" s="74"/>
      <c r="B49" s="74"/>
      <c r="C49" s="74"/>
      <c r="D49" s="78"/>
      <c r="E49" s="78"/>
      <c r="F49" s="27" t="s">
        <v>95</v>
      </c>
      <c r="G49" s="61">
        <f t="shared" si="24"/>
        <v>-14000</v>
      </c>
      <c r="H49" s="61">
        <f t="shared" si="24"/>
        <v>-14000</v>
      </c>
      <c r="I49" s="61">
        <f>I50</f>
        <v>-14000</v>
      </c>
    </row>
    <row r="50" spans="1:9">
      <c r="A50" s="74"/>
      <c r="B50" s="74"/>
      <c r="C50" s="74"/>
      <c r="D50" s="78"/>
      <c r="E50" s="78"/>
      <c r="F50" s="27" t="s">
        <v>96</v>
      </c>
      <c r="G50" s="61">
        <f>-G31</f>
        <v>-14000</v>
      </c>
      <c r="H50" s="61">
        <f>-H31</f>
        <v>-14000</v>
      </c>
      <c r="I50" s="61">
        <f>-I31</f>
        <v>-14000</v>
      </c>
    </row>
    <row r="51" spans="1:9" s="22" customFormat="1">
      <c r="A51" s="34"/>
      <c r="B51" s="35"/>
      <c r="C51" s="35"/>
      <c r="D51" s="36"/>
      <c r="E51" s="36"/>
      <c r="F51" s="37"/>
      <c r="G51" s="38"/>
      <c r="H51" s="38"/>
      <c r="I51" s="38"/>
    </row>
    <row r="52" spans="1:9" s="22" customFormat="1">
      <c r="A52" s="34"/>
      <c r="B52" s="34"/>
      <c r="C52" s="34"/>
      <c r="D52" s="39"/>
      <c r="E52" s="39"/>
      <c r="F52" s="40"/>
      <c r="G52" s="41"/>
      <c r="H52" s="41"/>
      <c r="I52" s="41"/>
    </row>
    <row r="53" spans="1:9" s="18" customFormat="1" ht="54.75" customHeight="1">
      <c r="A53" s="16" t="s">
        <v>43</v>
      </c>
      <c r="B53" s="163" t="s">
        <v>52</v>
      </c>
      <c r="C53" s="163"/>
      <c r="D53" s="163"/>
      <c r="E53" s="163"/>
      <c r="F53" s="163"/>
      <c r="G53" s="42"/>
      <c r="H53" s="163" t="s">
        <v>44</v>
      </c>
      <c r="I53" s="163"/>
    </row>
  </sheetData>
  <mergeCells count="7">
    <mergeCell ref="B53:F53"/>
    <mergeCell ref="H53:I53"/>
    <mergeCell ref="A6:I6"/>
    <mergeCell ref="A9:C9"/>
    <mergeCell ref="D9:E9"/>
    <mergeCell ref="F9:F10"/>
    <mergeCell ref="G9:I9"/>
  </mergeCells>
  <pageMargins left="0.2" right="0" top="0.75" bottom="0.75" header="0.3" footer="0.3"/>
  <pageSetup paperSize="9" scale="80" orientation="portrait" r:id="rId1"/>
  <ignoredErrors>
    <ignoredError sqref="A32:G33 A13:I27 A30:E31 G31:I31 A28:E28 A47:I50 A46:F46 A45:I45 A44:F44 A43:G43 A42:F42 A41:G41 A40:F40 A39:G39 A38:F38 A37:G37 A36:F36 A35:G35 A34:F34" numberStoredAsText="1"/>
    <ignoredError sqref="G28:I28 G30:I30" numberStoredAsText="1" formula="1"/>
    <ignoredError sqref="G29:I29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zoomScaleNormal="100" workbookViewId="0"/>
  </sheetViews>
  <sheetFormatPr defaultRowHeight="17.25"/>
  <cols>
    <col min="1" max="1" width="11.85546875" style="92" customWidth="1"/>
    <col min="2" max="2" width="16.42578125" style="92" customWidth="1"/>
    <col min="3" max="3" width="68.42578125" style="93" customWidth="1"/>
    <col min="4" max="4" width="16.5703125" style="93" customWidth="1"/>
    <col min="5" max="5" width="16.85546875" style="93" customWidth="1"/>
    <col min="6" max="7" width="16.7109375" style="93" customWidth="1"/>
    <col min="8" max="8" width="17.140625" style="93" customWidth="1"/>
    <col min="9" max="10" width="16.7109375" style="93" customWidth="1"/>
    <col min="11" max="11" width="15.85546875" style="93" customWidth="1"/>
    <col min="12" max="12" width="16.7109375" style="93" customWidth="1"/>
    <col min="13" max="13" width="10.5703125" style="93" bestFit="1" customWidth="1"/>
    <col min="14" max="16384" width="9.140625" style="93"/>
  </cols>
  <sheetData>
    <row r="1" spans="1:16" ht="17.25" customHeight="1">
      <c r="L1" s="94" t="s">
        <v>97</v>
      </c>
      <c r="M1" s="95"/>
    </row>
    <row r="2" spans="1:16" ht="17.25" customHeight="1">
      <c r="L2" s="94" t="s">
        <v>59</v>
      </c>
      <c r="M2" s="95"/>
    </row>
    <row r="3" spans="1:16" ht="17.25" customHeight="1">
      <c r="L3" s="94" t="s">
        <v>8</v>
      </c>
      <c r="M3" s="95"/>
    </row>
    <row r="4" spans="1:16">
      <c r="A4" s="167"/>
      <c r="B4" s="167"/>
      <c r="C4" s="167"/>
      <c r="D4" s="167"/>
      <c r="E4" s="167"/>
      <c r="F4" s="167"/>
      <c r="G4" s="167"/>
      <c r="H4" s="167"/>
    </row>
    <row r="5" spans="1:16" ht="66.75" customHeight="1">
      <c r="A5" s="168" t="s">
        <v>98</v>
      </c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</row>
    <row r="6" spans="1:16" ht="17.25" customHeight="1">
      <c r="A6" s="96"/>
      <c r="B6" s="96"/>
      <c r="C6" s="92"/>
      <c r="L6" s="1" t="s">
        <v>29</v>
      </c>
    </row>
    <row r="7" spans="1:16" s="92" customFormat="1" ht="44.25" customHeight="1">
      <c r="A7" s="169" t="s">
        <v>10</v>
      </c>
      <c r="B7" s="169"/>
      <c r="C7" s="170" t="s">
        <v>99</v>
      </c>
      <c r="D7" s="171" t="s">
        <v>107</v>
      </c>
      <c r="E7" s="171"/>
      <c r="F7" s="171"/>
      <c r="G7" s="171"/>
      <c r="H7" s="171"/>
      <c r="I7" s="171"/>
      <c r="J7" s="171"/>
      <c r="K7" s="171"/>
      <c r="L7" s="171"/>
    </row>
    <row r="8" spans="1:16" s="92" customFormat="1" ht="24.75" customHeight="1">
      <c r="A8" s="169"/>
      <c r="B8" s="169"/>
      <c r="C8" s="170"/>
      <c r="D8" s="171" t="s">
        <v>47</v>
      </c>
      <c r="E8" s="171"/>
      <c r="F8" s="171"/>
      <c r="G8" s="171" t="s">
        <v>39</v>
      </c>
      <c r="H8" s="171"/>
      <c r="I8" s="171"/>
      <c r="J8" s="171" t="s">
        <v>38</v>
      </c>
      <c r="K8" s="171"/>
      <c r="L8" s="171"/>
    </row>
    <row r="9" spans="1:16" ht="18" customHeight="1">
      <c r="A9" s="169"/>
      <c r="B9" s="169"/>
      <c r="C9" s="170"/>
      <c r="D9" s="169" t="s">
        <v>100</v>
      </c>
      <c r="E9" s="172" t="s">
        <v>16</v>
      </c>
      <c r="F9" s="172"/>
      <c r="G9" s="169" t="s">
        <v>100</v>
      </c>
      <c r="H9" s="172" t="s">
        <v>16</v>
      </c>
      <c r="I9" s="172"/>
      <c r="J9" s="169" t="s">
        <v>100</v>
      </c>
      <c r="K9" s="172" t="s">
        <v>16</v>
      </c>
      <c r="L9" s="172"/>
    </row>
    <row r="10" spans="1:16" s="147" customFormat="1" ht="43.5" customHeight="1">
      <c r="A10" s="126" t="s">
        <v>12</v>
      </c>
      <c r="B10" s="126" t="s">
        <v>101</v>
      </c>
      <c r="C10" s="170"/>
      <c r="D10" s="169"/>
      <c r="E10" s="126" t="s">
        <v>102</v>
      </c>
      <c r="F10" s="97" t="s">
        <v>103</v>
      </c>
      <c r="G10" s="169"/>
      <c r="H10" s="97" t="s">
        <v>102</v>
      </c>
      <c r="I10" s="97" t="s">
        <v>103</v>
      </c>
      <c r="J10" s="169"/>
      <c r="K10" s="97" t="s">
        <v>102</v>
      </c>
      <c r="L10" s="97" t="s">
        <v>103</v>
      </c>
    </row>
    <row r="11" spans="1:16" s="147" customFormat="1">
      <c r="A11" s="84"/>
      <c r="B11" s="84"/>
      <c r="C11" s="84" t="s">
        <v>15</v>
      </c>
      <c r="D11" s="148">
        <f>+E11+F11</f>
        <v>-14000</v>
      </c>
      <c r="E11" s="148">
        <f>+E13</f>
        <v>0</v>
      </c>
      <c r="F11" s="148">
        <f>+F13</f>
        <v>-14000</v>
      </c>
      <c r="G11" s="148">
        <f>+H11+I11</f>
        <v>-14000</v>
      </c>
      <c r="H11" s="148">
        <f>+H13</f>
        <v>0</v>
      </c>
      <c r="I11" s="148">
        <f>+I13</f>
        <v>-14000</v>
      </c>
      <c r="J11" s="148">
        <f>+K11+L11</f>
        <v>-14000</v>
      </c>
      <c r="K11" s="148">
        <f>+K13</f>
        <v>0</v>
      </c>
      <c r="L11" s="148">
        <f>+L13</f>
        <v>-14000</v>
      </c>
    </row>
    <row r="12" spans="1:16" s="111" customFormat="1">
      <c r="A12" s="110"/>
      <c r="B12" s="110"/>
      <c r="C12" s="9" t="s">
        <v>16</v>
      </c>
      <c r="D12" s="97"/>
      <c r="E12" s="97"/>
      <c r="F12" s="97"/>
      <c r="G12" s="97"/>
      <c r="H12" s="97"/>
      <c r="I12" s="97"/>
      <c r="J12" s="98"/>
      <c r="K12" s="98"/>
      <c r="L12" s="98"/>
      <c r="M12" s="147"/>
      <c r="N12" s="147"/>
      <c r="O12" s="147"/>
      <c r="P12" s="147"/>
    </row>
    <row r="13" spans="1:16" s="111" customFormat="1">
      <c r="A13" s="110"/>
      <c r="B13" s="110"/>
      <c r="C13" s="84" t="s">
        <v>20</v>
      </c>
      <c r="D13" s="148">
        <f>+E13+F13</f>
        <v>-14000</v>
      </c>
      <c r="E13" s="148">
        <v>0</v>
      </c>
      <c r="F13" s="148">
        <f>+F14</f>
        <v>-14000</v>
      </c>
      <c r="G13" s="148">
        <f>+H13+I13</f>
        <v>-14000</v>
      </c>
      <c r="H13" s="148">
        <f>+H14</f>
        <v>0</v>
      </c>
      <c r="I13" s="148">
        <f>+I14</f>
        <v>-14000</v>
      </c>
      <c r="J13" s="148">
        <f>+K13+L13</f>
        <v>-14000</v>
      </c>
      <c r="K13" s="148">
        <f>+K14</f>
        <v>0</v>
      </c>
      <c r="L13" s="148">
        <f>+L14</f>
        <v>-14000</v>
      </c>
      <c r="M13" s="147"/>
      <c r="N13" s="147"/>
      <c r="O13" s="147"/>
      <c r="P13" s="147"/>
    </row>
    <row r="14" spans="1:16" ht="38.25" customHeight="1">
      <c r="A14" s="84"/>
      <c r="B14" s="84"/>
      <c r="C14" s="84" t="s">
        <v>90</v>
      </c>
      <c r="D14" s="148">
        <f>+E14+F14</f>
        <v>-14000</v>
      </c>
      <c r="E14" s="148">
        <f>E17</f>
        <v>0</v>
      </c>
      <c r="F14" s="148">
        <f>+F15</f>
        <v>-14000</v>
      </c>
      <c r="G14" s="148">
        <f>+H14+I14</f>
        <v>-14000</v>
      </c>
      <c r="H14" s="148">
        <f>+H15</f>
        <v>0</v>
      </c>
      <c r="I14" s="148">
        <f>+I15</f>
        <v>-14000</v>
      </c>
      <c r="J14" s="148">
        <f>+K14+L14</f>
        <v>-14000</v>
      </c>
      <c r="K14" s="148">
        <f>+K15</f>
        <v>0</v>
      </c>
      <c r="L14" s="148">
        <f>+L15</f>
        <v>-14000</v>
      </c>
      <c r="M14" s="147"/>
      <c r="N14" s="147"/>
      <c r="O14" s="147"/>
      <c r="P14" s="147"/>
    </row>
    <row r="15" spans="1:16" ht="21" customHeight="1">
      <c r="A15" s="43">
        <v>1004</v>
      </c>
      <c r="B15" s="43"/>
      <c r="C15" s="43" t="s">
        <v>76</v>
      </c>
      <c r="D15" s="99">
        <f>+E15+F15</f>
        <v>-14000</v>
      </c>
      <c r="E15" s="99">
        <f>E17</f>
        <v>0</v>
      </c>
      <c r="F15" s="99">
        <f>F17</f>
        <v>-14000</v>
      </c>
      <c r="G15" s="99">
        <f>+H15+I15</f>
        <v>-14000</v>
      </c>
      <c r="H15" s="99">
        <f>+H17</f>
        <v>0</v>
      </c>
      <c r="I15" s="99">
        <f>+I17</f>
        <v>-14000</v>
      </c>
      <c r="J15" s="99">
        <f>+K15+L15</f>
        <v>-14000</v>
      </c>
      <c r="K15" s="99">
        <f>+K17</f>
        <v>0</v>
      </c>
      <c r="L15" s="99">
        <f>+L17</f>
        <v>-14000</v>
      </c>
      <c r="M15" s="147"/>
      <c r="N15" s="147"/>
      <c r="O15" s="147"/>
      <c r="P15" s="147"/>
    </row>
    <row r="16" spans="1:16">
      <c r="A16" s="9"/>
      <c r="B16" s="9"/>
      <c r="C16" s="9" t="s">
        <v>16</v>
      </c>
      <c r="D16" s="97"/>
      <c r="E16" s="97"/>
      <c r="F16" s="97"/>
      <c r="G16" s="97"/>
      <c r="H16" s="97"/>
      <c r="I16" s="97"/>
      <c r="J16" s="98"/>
      <c r="K16" s="98"/>
      <c r="L16" s="98"/>
      <c r="M16" s="147"/>
      <c r="N16" s="147"/>
      <c r="O16" s="147"/>
      <c r="P16" s="147"/>
    </row>
    <row r="17" spans="1:16" s="100" customFormat="1" ht="90.75" customHeight="1">
      <c r="A17" s="91"/>
      <c r="B17" s="91" t="s">
        <v>92</v>
      </c>
      <c r="C17" s="43" t="s">
        <v>81</v>
      </c>
      <c r="D17" s="99">
        <f t="shared" ref="D17" si="0">+E17+F17</f>
        <v>-14000</v>
      </c>
      <c r="E17" s="99">
        <f>+E19</f>
        <v>0</v>
      </c>
      <c r="F17" s="99">
        <f>+F19</f>
        <v>-14000</v>
      </c>
      <c r="G17" s="99">
        <f t="shared" ref="G17" si="1">+H17+I17</f>
        <v>-14000</v>
      </c>
      <c r="H17" s="99">
        <f>+H19</f>
        <v>0</v>
      </c>
      <c r="I17" s="99">
        <f>+I19</f>
        <v>-14000</v>
      </c>
      <c r="J17" s="99">
        <f t="shared" ref="J17" si="2">+K17+L17</f>
        <v>-14000</v>
      </c>
      <c r="K17" s="99">
        <f>+K19</f>
        <v>0</v>
      </c>
      <c r="L17" s="99">
        <f>+L19</f>
        <v>-14000</v>
      </c>
      <c r="M17" s="147"/>
      <c r="N17" s="147"/>
      <c r="O17" s="147"/>
      <c r="P17" s="147"/>
    </row>
    <row r="18" spans="1:16" s="103" customFormat="1" ht="21.75" customHeight="1">
      <c r="A18" s="166"/>
      <c r="B18" s="166"/>
      <c r="C18" s="101" t="s">
        <v>104</v>
      </c>
      <c r="D18" s="102"/>
      <c r="E18" s="102"/>
      <c r="F18" s="102"/>
      <c r="G18" s="102"/>
      <c r="H18" s="102"/>
      <c r="I18" s="102"/>
      <c r="J18" s="102"/>
      <c r="K18" s="102"/>
      <c r="L18" s="102"/>
      <c r="M18" s="147"/>
      <c r="N18" s="147"/>
      <c r="O18" s="147"/>
      <c r="P18" s="147"/>
    </row>
    <row r="19" spans="1:16" s="103" customFormat="1" ht="38.25" customHeight="1">
      <c r="A19" s="166"/>
      <c r="B19" s="166"/>
      <c r="C19" s="104" t="s">
        <v>105</v>
      </c>
      <c r="D19" s="102">
        <f>E19+F19</f>
        <v>-14000</v>
      </c>
      <c r="E19" s="102">
        <f>+E21</f>
        <v>0</v>
      </c>
      <c r="F19" s="102">
        <f>+F21</f>
        <v>-14000</v>
      </c>
      <c r="G19" s="102">
        <f>H19+I19</f>
        <v>-14000</v>
      </c>
      <c r="H19" s="102">
        <f>+H21</f>
        <v>0</v>
      </c>
      <c r="I19" s="102">
        <f>+I21</f>
        <v>-14000</v>
      </c>
      <c r="J19" s="102">
        <f>K19+L19</f>
        <v>-14000</v>
      </c>
      <c r="K19" s="102">
        <f>+K21</f>
        <v>0</v>
      </c>
      <c r="L19" s="102">
        <f>+L21</f>
        <v>-14000</v>
      </c>
      <c r="M19" s="147"/>
      <c r="N19" s="147"/>
      <c r="O19" s="147"/>
      <c r="P19" s="147"/>
    </row>
    <row r="20" spans="1:16" s="103" customFormat="1" ht="39.75" customHeight="1">
      <c r="A20" s="166"/>
      <c r="B20" s="166"/>
      <c r="C20" s="101" t="s">
        <v>106</v>
      </c>
      <c r="D20" s="102"/>
      <c r="E20" s="102"/>
      <c r="F20" s="102"/>
      <c r="G20" s="102"/>
      <c r="H20" s="102"/>
      <c r="I20" s="102"/>
      <c r="J20" s="102"/>
      <c r="K20" s="102"/>
      <c r="L20" s="102"/>
      <c r="M20" s="147"/>
      <c r="N20" s="147"/>
      <c r="O20" s="147"/>
      <c r="P20" s="147"/>
    </row>
    <row r="21" spans="1:16" s="103" customFormat="1" ht="18.75" customHeight="1">
      <c r="A21" s="166"/>
      <c r="B21" s="166"/>
      <c r="C21" s="101" t="s">
        <v>19</v>
      </c>
      <c r="D21" s="102">
        <f t="shared" ref="D21:L24" si="3">+D22</f>
        <v>-14000</v>
      </c>
      <c r="E21" s="102">
        <f t="shared" si="3"/>
        <v>0</v>
      </c>
      <c r="F21" s="102">
        <f t="shared" si="3"/>
        <v>-14000</v>
      </c>
      <c r="G21" s="102">
        <f t="shared" si="3"/>
        <v>-14000</v>
      </c>
      <c r="H21" s="102">
        <f t="shared" si="3"/>
        <v>0</v>
      </c>
      <c r="I21" s="102">
        <f t="shared" si="3"/>
        <v>-14000</v>
      </c>
      <c r="J21" s="102">
        <f t="shared" si="3"/>
        <v>-14000</v>
      </c>
      <c r="K21" s="102">
        <f t="shared" si="3"/>
        <v>0</v>
      </c>
      <c r="L21" s="102">
        <f t="shared" si="3"/>
        <v>-14000</v>
      </c>
    </row>
    <row r="22" spans="1:16" s="103" customFormat="1">
      <c r="A22" s="166"/>
      <c r="B22" s="166"/>
      <c r="C22" s="101" t="s">
        <v>20</v>
      </c>
      <c r="D22" s="102">
        <f>E22+F22</f>
        <v>-14000</v>
      </c>
      <c r="E22" s="102">
        <f t="shared" si="3"/>
        <v>0</v>
      </c>
      <c r="F22" s="102">
        <f t="shared" si="3"/>
        <v>-14000</v>
      </c>
      <c r="G22" s="102">
        <f>H22+I22</f>
        <v>-14000</v>
      </c>
      <c r="H22" s="102">
        <f t="shared" si="3"/>
        <v>0</v>
      </c>
      <c r="I22" s="102">
        <f t="shared" si="3"/>
        <v>-14000</v>
      </c>
      <c r="J22" s="102">
        <f>K22+L22</f>
        <v>-14000</v>
      </c>
      <c r="K22" s="102">
        <f t="shared" si="3"/>
        <v>0</v>
      </c>
      <c r="L22" s="102">
        <f>L25</f>
        <v>-14000</v>
      </c>
    </row>
    <row r="23" spans="1:16" s="103" customFormat="1">
      <c r="A23" s="166"/>
      <c r="B23" s="166"/>
      <c r="C23" s="101" t="s">
        <v>94</v>
      </c>
      <c r="D23" s="102">
        <f>+E23+F23</f>
        <v>-14000</v>
      </c>
      <c r="E23" s="102">
        <f t="shared" si="3"/>
        <v>0</v>
      </c>
      <c r="F23" s="102">
        <f t="shared" si="3"/>
        <v>-14000</v>
      </c>
      <c r="G23" s="102">
        <f>+H23+I23</f>
        <v>-14000</v>
      </c>
      <c r="H23" s="102">
        <f t="shared" si="3"/>
        <v>0</v>
      </c>
      <c r="I23" s="102">
        <f t="shared" si="3"/>
        <v>-14000</v>
      </c>
      <c r="J23" s="102">
        <f>+K23+L23</f>
        <v>-14000</v>
      </c>
      <c r="K23" s="102">
        <f t="shared" si="3"/>
        <v>0</v>
      </c>
      <c r="L23" s="102">
        <f t="shared" si="3"/>
        <v>-14000</v>
      </c>
    </row>
    <row r="24" spans="1:16" s="103" customFormat="1" ht="34.5">
      <c r="A24" s="166"/>
      <c r="B24" s="166"/>
      <c r="C24" s="105" t="s">
        <v>95</v>
      </c>
      <c r="D24" s="106">
        <f t="shared" ref="D24" si="4">+E24+F24</f>
        <v>-14000</v>
      </c>
      <c r="E24" s="106">
        <f t="shared" si="3"/>
        <v>0</v>
      </c>
      <c r="F24" s="106">
        <f t="shared" si="3"/>
        <v>-14000</v>
      </c>
      <c r="G24" s="106">
        <f t="shared" ref="G24" si="5">+H24+I24</f>
        <v>-14000</v>
      </c>
      <c r="H24" s="106">
        <f t="shared" si="3"/>
        <v>0</v>
      </c>
      <c r="I24" s="106">
        <f t="shared" si="3"/>
        <v>-14000</v>
      </c>
      <c r="J24" s="106">
        <f t="shared" ref="J24" si="6">+K24+L24</f>
        <v>-14000</v>
      </c>
      <c r="K24" s="106">
        <f t="shared" si="3"/>
        <v>0</v>
      </c>
      <c r="L24" s="106">
        <f t="shared" si="3"/>
        <v>-14000</v>
      </c>
    </row>
    <row r="25" spans="1:16" s="103" customFormat="1" ht="29.25" customHeight="1">
      <c r="A25" s="166"/>
      <c r="B25" s="166"/>
      <c r="C25" s="101" t="s">
        <v>96</v>
      </c>
      <c r="D25" s="106">
        <f>+E25+F25</f>
        <v>-14000</v>
      </c>
      <c r="E25" s="102">
        <v>0</v>
      </c>
      <c r="F25" s="106">
        <f>-'Հ-2'!G31</f>
        <v>-14000</v>
      </c>
      <c r="G25" s="106">
        <f>+H25+I25</f>
        <v>-14000</v>
      </c>
      <c r="H25" s="102">
        <v>0</v>
      </c>
      <c r="I25" s="106">
        <f>+F25</f>
        <v>-14000</v>
      </c>
      <c r="J25" s="106">
        <f>+K25+L25</f>
        <v>-14000</v>
      </c>
      <c r="K25" s="102">
        <v>0</v>
      </c>
      <c r="L25" s="106">
        <f>+I25</f>
        <v>-14000</v>
      </c>
    </row>
    <row r="26" spans="1:16" s="108" customFormat="1">
      <c r="A26" s="107"/>
      <c r="B26" s="107"/>
      <c r="G26" s="109" t="e">
        <f>+#REF!-#REF!</f>
        <v>#REF!</v>
      </c>
    </row>
    <row r="27" spans="1:16" s="108" customFormat="1">
      <c r="A27" s="107"/>
      <c r="B27" s="107"/>
    </row>
    <row r="28" spans="1:16" s="108" customFormat="1" ht="51.75">
      <c r="A28" s="107"/>
      <c r="B28" s="107"/>
      <c r="C28" s="146" t="s">
        <v>52</v>
      </c>
      <c r="D28" s="146"/>
      <c r="E28" s="146"/>
      <c r="F28" s="146"/>
      <c r="G28" s="146"/>
      <c r="H28" s="42"/>
      <c r="I28" s="163" t="s">
        <v>44</v>
      </c>
      <c r="J28" s="163"/>
    </row>
    <row r="29" spans="1:16" s="108" customFormat="1">
      <c r="A29" s="107"/>
      <c r="B29" s="107"/>
    </row>
    <row r="30" spans="1:16" s="108" customFormat="1">
      <c r="A30" s="107"/>
      <c r="B30" s="107"/>
    </row>
    <row r="31" spans="1:16" s="108" customFormat="1">
      <c r="A31" s="107"/>
      <c r="B31" s="107"/>
    </row>
    <row r="32" spans="1:16" s="108" customFormat="1">
      <c r="A32" s="107"/>
      <c r="B32" s="107"/>
    </row>
    <row r="33" spans="1:2" s="108" customFormat="1">
      <c r="A33" s="107"/>
      <c r="B33" s="107"/>
    </row>
    <row r="34" spans="1:2" s="108" customFormat="1">
      <c r="A34" s="107"/>
      <c r="B34" s="107"/>
    </row>
    <row r="35" spans="1:2" s="108" customFormat="1">
      <c r="A35" s="107"/>
      <c r="B35" s="107"/>
    </row>
    <row r="36" spans="1:2" s="108" customFormat="1">
      <c r="A36" s="107"/>
      <c r="B36" s="107"/>
    </row>
  </sheetData>
  <mergeCells count="17">
    <mergeCell ref="A18:A25"/>
    <mergeCell ref="B18:B25"/>
    <mergeCell ref="I28:J28"/>
    <mergeCell ref="A4:H4"/>
    <mergeCell ref="A5:L5"/>
    <mergeCell ref="A7:B9"/>
    <mergeCell ref="C7:C10"/>
    <mergeCell ref="D7:L7"/>
    <mergeCell ref="D8:F8"/>
    <mergeCell ref="G8:I8"/>
    <mergeCell ref="J8:L8"/>
    <mergeCell ref="D9:D10"/>
    <mergeCell ref="E9:F9"/>
    <mergeCell ref="G9:G10"/>
    <mergeCell ref="H9:I9"/>
    <mergeCell ref="J9:J10"/>
    <mergeCell ref="K9:L9"/>
  </mergeCells>
  <printOptions horizontalCentered="1"/>
  <pageMargins left="0.23622047244094499" right="0.15748031496063" top="0.196850393700787" bottom="0.27559055118110198" header="0.15748031496063" footer="0.196850393700787"/>
  <pageSetup paperSize="9" scale="55" firstPageNumber="236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9"/>
  <sheetViews>
    <sheetView workbookViewId="0"/>
  </sheetViews>
  <sheetFormatPr defaultColWidth="9.140625" defaultRowHeight="17.25"/>
  <cols>
    <col min="1" max="1" width="4" style="13" customWidth="1"/>
    <col min="2" max="2" width="33.85546875" style="13" customWidth="1"/>
    <col min="3" max="3" width="59.28515625" style="13" customWidth="1"/>
    <col min="4" max="6" width="15.28515625" style="13" customWidth="1"/>
    <col min="7" max="16384" width="9.140625" style="13"/>
  </cols>
  <sheetData>
    <row r="2" spans="1:11" ht="15" customHeight="1">
      <c r="F2" s="62" t="s">
        <v>62</v>
      </c>
    </row>
    <row r="3" spans="1:11">
      <c r="F3" s="62" t="s">
        <v>59</v>
      </c>
    </row>
    <row r="4" spans="1:11">
      <c r="F4" s="62" t="s">
        <v>8</v>
      </c>
    </row>
    <row r="5" spans="1:11">
      <c r="F5" s="62"/>
    </row>
    <row r="6" spans="1:11" ht="58.5" customHeight="1">
      <c r="A6" s="174" t="s">
        <v>125</v>
      </c>
      <c r="B6" s="174"/>
      <c r="C6" s="174"/>
      <c r="D6" s="174"/>
      <c r="E6" s="174"/>
      <c r="F6" s="174"/>
    </row>
    <row r="7" spans="1:11">
      <c r="A7" s="63"/>
      <c r="B7" s="63"/>
      <c r="C7" s="63"/>
      <c r="D7" s="63"/>
      <c r="E7" s="63"/>
      <c r="F7" s="64" t="s">
        <v>55</v>
      </c>
    </row>
    <row r="8" spans="1:11">
      <c r="A8" s="175" t="s">
        <v>48</v>
      </c>
      <c r="B8" s="175"/>
      <c r="C8" s="175"/>
      <c r="D8" s="175"/>
      <c r="E8" s="175"/>
      <c r="F8" s="175"/>
    </row>
    <row r="9" spans="1:11" ht="12.75" customHeight="1">
      <c r="A9" s="65"/>
      <c r="B9" s="65"/>
      <c r="C9" s="65"/>
      <c r="D9" s="65"/>
      <c r="E9" s="65"/>
      <c r="F9" s="65"/>
    </row>
    <row r="10" spans="1:11" ht="15" customHeight="1">
      <c r="A10" s="176" t="s">
        <v>28</v>
      </c>
      <c r="B10" s="176"/>
      <c r="C10" s="176"/>
      <c r="D10" s="176"/>
      <c r="E10" s="176"/>
      <c r="F10" s="176"/>
    </row>
    <row r="12" spans="1:11" ht="25.5" customHeight="1">
      <c r="B12" s="66" t="s">
        <v>1</v>
      </c>
      <c r="C12" s="66" t="s">
        <v>2</v>
      </c>
      <c r="D12" s="46"/>
      <c r="E12" s="46"/>
      <c r="F12" s="49"/>
    </row>
    <row r="13" spans="1:11" ht="51" customHeight="1">
      <c r="B13" s="50" t="str">
        <f>+'Հ-2'!D21</f>
        <v xml:space="preserve"> 1001</v>
      </c>
      <c r="C13" s="26" t="str">
        <f>+'Հ-2'!F21</f>
        <v xml:space="preserve"> Տարածքային կառավարման ոլորտում քաղաքականության մշակում, ծրագրերի համակարգում և մոնիտորինգի իրականացում</v>
      </c>
      <c r="D13" s="51"/>
      <c r="E13" s="51"/>
      <c r="F13" s="49"/>
    </row>
    <row r="15" spans="1:11" ht="58.5" customHeight="1">
      <c r="B15" s="52" t="s">
        <v>3</v>
      </c>
      <c r="C15" s="50" t="str">
        <f>+'Հ-2'!D21</f>
        <v xml:space="preserve"> 1001</v>
      </c>
      <c r="D15" s="181" t="s">
        <v>54</v>
      </c>
      <c r="E15" s="182"/>
      <c r="F15" s="183"/>
    </row>
    <row r="16" spans="1:11" ht="34.5">
      <c r="B16" s="52" t="s">
        <v>4</v>
      </c>
      <c r="C16" s="53" t="str">
        <f>+'Հ-2'!E23</f>
        <v xml:space="preserve"> 11001</v>
      </c>
      <c r="D16" s="6" t="s">
        <v>47</v>
      </c>
      <c r="E16" s="7" t="s">
        <v>39</v>
      </c>
      <c r="F16" s="7" t="s">
        <v>38</v>
      </c>
      <c r="H16" s="67"/>
      <c r="I16" s="67"/>
      <c r="J16" s="67"/>
      <c r="K16" s="67"/>
    </row>
    <row r="17" spans="2:7" ht="51.75">
      <c r="B17" s="52" t="s">
        <v>5</v>
      </c>
      <c r="C17" s="26" t="str">
        <f>+'Հ-2'!F23</f>
        <v xml:space="preserve"> Տարածքային կառավարման և ենթակառուցվածքների քաղաքականության մշակում և ծառայությունների մատուցում</v>
      </c>
      <c r="D17" s="58"/>
      <c r="E17" s="58"/>
      <c r="F17" s="68"/>
    </row>
    <row r="18" spans="2:7" ht="103.5">
      <c r="B18" s="52" t="s">
        <v>9</v>
      </c>
      <c r="C18" s="50" t="str">
        <f>+'Հ-1'!C22</f>
        <v xml:space="preserve"> Տարածքային կառավարման և ենթակառուցվածքների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</v>
      </c>
      <c r="D18" s="59"/>
      <c r="E18" s="59"/>
      <c r="F18" s="68"/>
    </row>
    <row r="19" spans="2:7">
      <c r="B19" s="52" t="s">
        <v>6</v>
      </c>
      <c r="C19" s="53" t="str">
        <f>+'Հ-1'!C24</f>
        <v xml:space="preserve"> Ծառայությունների մատուցում</v>
      </c>
      <c r="D19" s="59"/>
      <c r="E19" s="59"/>
      <c r="F19" s="68"/>
    </row>
    <row r="20" spans="2:7">
      <c r="B20" s="177" t="s">
        <v>0</v>
      </c>
      <c r="C20" s="178"/>
      <c r="D20" s="60"/>
      <c r="E20" s="60"/>
      <c r="F20" s="69"/>
    </row>
    <row r="21" spans="2:7" ht="17.25" customHeight="1">
      <c r="B21" s="179" t="s">
        <v>7</v>
      </c>
      <c r="C21" s="180"/>
      <c r="D21" s="61">
        <f>+'Հ-1'!D12</f>
        <v>14000</v>
      </c>
      <c r="E21" s="61">
        <f>+'Հ-1'!E12</f>
        <v>14000</v>
      </c>
      <c r="F21" s="61">
        <f>+'Հ-1'!F12</f>
        <v>14000</v>
      </c>
    </row>
    <row r="22" spans="2:7" ht="14.25" customHeight="1">
      <c r="B22" s="51"/>
      <c r="C22" s="51"/>
      <c r="D22" s="51"/>
      <c r="E22" s="51"/>
      <c r="F22" s="49"/>
    </row>
    <row r="23" spans="2:7" s="112" customFormat="1" ht="23.25" customHeight="1">
      <c r="B23" s="115" t="s">
        <v>108</v>
      </c>
      <c r="C23" s="116" t="s">
        <v>109</v>
      </c>
      <c r="D23" s="117"/>
      <c r="E23" s="117"/>
      <c r="F23" s="117"/>
      <c r="G23" s="114"/>
    </row>
    <row r="24" spans="2:7" s="112" customFormat="1" ht="18.75" customHeight="1">
      <c r="B24" s="118">
        <v>1004</v>
      </c>
      <c r="C24" s="119" t="s">
        <v>91</v>
      </c>
      <c r="D24" s="117"/>
      <c r="E24" s="117"/>
      <c r="F24" s="120"/>
      <c r="G24" s="114"/>
    </row>
    <row r="25" spans="2:7" s="112" customFormat="1" ht="30" customHeight="1">
      <c r="B25" s="121" t="s">
        <v>110</v>
      </c>
      <c r="C25" s="122"/>
      <c r="D25" s="117"/>
      <c r="E25" s="117"/>
      <c r="F25" s="117"/>
      <c r="G25" s="114"/>
    </row>
    <row r="26" spans="2:7" s="113" customFormat="1" ht="45.75" customHeight="1">
      <c r="B26" s="26" t="s">
        <v>111</v>
      </c>
      <c r="C26" s="29">
        <v>1004</v>
      </c>
      <c r="D26" s="184" t="s">
        <v>112</v>
      </c>
      <c r="E26" s="184"/>
      <c r="F26" s="185"/>
      <c r="G26" s="123"/>
    </row>
    <row r="27" spans="2:7" s="113" customFormat="1" ht="34.5" customHeight="1">
      <c r="B27" s="26" t="s">
        <v>113</v>
      </c>
      <c r="C27" s="29">
        <v>11010</v>
      </c>
      <c r="D27" s="124" t="s">
        <v>114</v>
      </c>
      <c r="E27" s="124" t="s">
        <v>115</v>
      </c>
      <c r="F27" s="124" t="s">
        <v>116</v>
      </c>
      <c r="G27" s="123"/>
    </row>
    <row r="28" spans="2:7" s="113" customFormat="1" ht="96.75" customHeight="1">
      <c r="B28" s="26" t="s">
        <v>117</v>
      </c>
      <c r="C28" s="125" t="s">
        <v>118</v>
      </c>
      <c r="D28" s="125"/>
      <c r="E28" s="71"/>
      <c r="F28" s="71"/>
      <c r="G28" s="123"/>
    </row>
    <row r="29" spans="2:7" s="113" customFormat="1" ht="91.5" customHeight="1">
      <c r="B29" s="26" t="s">
        <v>119</v>
      </c>
      <c r="C29" s="125" t="s">
        <v>82</v>
      </c>
      <c r="D29" s="29"/>
      <c r="E29" s="71"/>
      <c r="F29" s="71"/>
      <c r="G29" s="123"/>
    </row>
    <row r="30" spans="2:7" s="113" customFormat="1" ht="37.5" customHeight="1">
      <c r="B30" s="26" t="s">
        <v>120</v>
      </c>
      <c r="C30" s="29" t="s">
        <v>84</v>
      </c>
      <c r="D30" s="70"/>
      <c r="E30" s="71"/>
      <c r="F30" s="71"/>
      <c r="G30" s="123"/>
    </row>
    <row r="31" spans="2:7" s="113" customFormat="1" ht="54" customHeight="1">
      <c r="B31" s="26" t="s">
        <v>121</v>
      </c>
      <c r="C31" s="29" t="s">
        <v>122</v>
      </c>
      <c r="D31" s="29"/>
      <c r="E31" s="71"/>
      <c r="F31" s="71"/>
      <c r="G31" s="123"/>
    </row>
    <row r="32" spans="2:7" s="113" customFormat="1" ht="18" customHeight="1">
      <c r="B32" s="169" t="s">
        <v>123</v>
      </c>
      <c r="C32" s="169"/>
      <c r="D32" s="97"/>
      <c r="E32" s="84"/>
      <c r="F32" s="84"/>
      <c r="G32" s="123"/>
    </row>
    <row r="33" spans="1:7" s="113" customFormat="1" ht="26.25" customHeight="1">
      <c r="B33" s="186" t="s">
        <v>124</v>
      </c>
      <c r="C33" s="186"/>
      <c r="D33" s="127">
        <f>-D21</f>
        <v>-14000</v>
      </c>
      <c r="E33" s="127">
        <f t="shared" ref="E33:F33" si="0">-E21</f>
        <v>-14000</v>
      </c>
      <c r="F33" s="127">
        <f t="shared" si="0"/>
        <v>-14000</v>
      </c>
      <c r="G33" s="123"/>
    </row>
    <row r="34" spans="1:7" s="113" customFormat="1">
      <c r="F34" s="128"/>
      <c r="G34" s="123"/>
    </row>
    <row r="37" spans="1:7" s="72" customFormat="1" ht="15" customHeight="1">
      <c r="A37" s="16" t="s">
        <v>41</v>
      </c>
      <c r="B37" s="17"/>
      <c r="C37" s="17"/>
      <c r="D37" s="17"/>
      <c r="E37" s="16"/>
    </row>
    <row r="38" spans="1:7" s="72" customFormat="1" ht="15" customHeight="1">
      <c r="A38" s="16" t="s">
        <v>42</v>
      </c>
      <c r="B38" s="16"/>
      <c r="C38" s="16"/>
      <c r="D38" s="16"/>
      <c r="E38" s="16"/>
    </row>
    <row r="39" spans="1:7">
      <c r="B39" s="173" t="s">
        <v>46</v>
      </c>
      <c r="C39" s="173"/>
      <c r="D39" s="173"/>
      <c r="E39" s="173"/>
      <c r="F39" s="173"/>
    </row>
  </sheetData>
  <mergeCells count="10">
    <mergeCell ref="B39:F39"/>
    <mergeCell ref="A6:F6"/>
    <mergeCell ref="A8:F8"/>
    <mergeCell ref="A10:F10"/>
    <mergeCell ref="B20:C20"/>
    <mergeCell ref="B21:C21"/>
    <mergeCell ref="D15:F15"/>
    <mergeCell ref="D26:F26"/>
    <mergeCell ref="B32:C32"/>
    <mergeCell ref="B33:C33"/>
  </mergeCells>
  <pageMargins left="0.25" right="0" top="0" bottom="0" header="0.3" footer="0.3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7"/>
  <sheetViews>
    <sheetView workbookViewId="0"/>
  </sheetViews>
  <sheetFormatPr defaultColWidth="9.140625" defaultRowHeight="17.25"/>
  <cols>
    <col min="1" max="1" width="4" style="1" customWidth="1"/>
    <col min="2" max="2" width="34.140625" style="1" customWidth="1"/>
    <col min="3" max="3" width="61.42578125" style="1" customWidth="1"/>
    <col min="4" max="6" width="14.5703125" style="1" customWidth="1"/>
    <col min="7" max="16384" width="9.140625" style="1"/>
  </cols>
  <sheetData>
    <row r="2" spans="1:6" ht="15" customHeight="1">
      <c r="F2" s="2" t="s">
        <v>130</v>
      </c>
    </row>
    <row r="3" spans="1:6">
      <c r="F3" s="2" t="s">
        <v>59</v>
      </c>
    </row>
    <row r="4" spans="1:6">
      <c r="F4" s="2" t="s">
        <v>8</v>
      </c>
    </row>
    <row r="5" spans="1:6">
      <c r="F5" s="2"/>
    </row>
    <row r="6" spans="1:6" ht="58.5" customHeight="1">
      <c r="A6" s="149" t="s">
        <v>129</v>
      </c>
      <c r="B6" s="149"/>
      <c r="C6" s="149"/>
      <c r="D6" s="149"/>
      <c r="E6" s="149"/>
      <c r="F6" s="149"/>
    </row>
    <row r="7" spans="1:6">
      <c r="A7" s="56"/>
      <c r="B7" s="56"/>
      <c r="C7" s="56"/>
      <c r="D7" s="56"/>
      <c r="E7" s="56"/>
      <c r="F7" s="57" t="s">
        <v>61</v>
      </c>
    </row>
    <row r="8" spans="1:6">
      <c r="A8" s="175" t="s">
        <v>48</v>
      </c>
      <c r="B8" s="175"/>
      <c r="C8" s="175"/>
      <c r="D8" s="175"/>
      <c r="E8" s="175"/>
      <c r="F8" s="175"/>
    </row>
    <row r="9" spans="1:6" ht="12.75" customHeight="1">
      <c r="A9" s="47"/>
      <c r="B9" s="47"/>
      <c r="C9" s="47"/>
      <c r="D9" s="47"/>
      <c r="E9" s="47"/>
      <c r="F9" s="47"/>
    </row>
    <row r="10" spans="1:6" ht="15" customHeight="1">
      <c r="A10" s="176" t="s">
        <v>75</v>
      </c>
      <c r="B10" s="176"/>
      <c r="C10" s="176"/>
      <c r="D10" s="176"/>
      <c r="E10" s="176"/>
      <c r="F10" s="176"/>
    </row>
    <row r="12" spans="1:6">
      <c r="B12" s="48" t="s">
        <v>1</v>
      </c>
      <c r="C12" s="48" t="s">
        <v>2</v>
      </c>
      <c r="D12" s="45"/>
      <c r="E12" s="45"/>
      <c r="F12" s="49"/>
    </row>
    <row r="13" spans="1:6" ht="51.75">
      <c r="B13" s="50" t="str">
        <f>+'Հ-4'!B13</f>
        <v xml:space="preserve"> 1001</v>
      </c>
      <c r="C13" s="26" t="str">
        <f>+'Հ-1'!C13</f>
        <v xml:space="preserve"> Տարածքային կառավարման ոլորտում քաղաքականության մշակում, ծրագրերի համակարգում և մոնիտորինգի իրականացում</v>
      </c>
      <c r="D13" s="51"/>
      <c r="E13" s="51"/>
      <c r="F13" s="49"/>
    </row>
    <row r="14" spans="1:6">
      <c r="B14" s="85"/>
    </row>
    <row r="15" spans="1:6" ht="23.25" customHeight="1">
      <c r="A15" s="86"/>
      <c r="B15" s="87" t="s">
        <v>35</v>
      </c>
    </row>
    <row r="16" spans="1:6" ht="54" customHeight="1">
      <c r="B16" s="71" t="s">
        <v>3</v>
      </c>
      <c r="C16" s="84" t="str">
        <f>+'Հ-4'!C15</f>
        <v xml:space="preserve"> 1001</v>
      </c>
      <c r="D16" s="181" t="s">
        <v>54</v>
      </c>
      <c r="E16" s="182"/>
      <c r="F16" s="183"/>
    </row>
    <row r="17" spans="2:11" ht="34.5">
      <c r="B17" s="52" t="s">
        <v>4</v>
      </c>
      <c r="C17" s="50" t="str">
        <f>+'Հ-4'!C16</f>
        <v xml:space="preserve"> 11001</v>
      </c>
      <c r="D17" s="6" t="s">
        <v>47</v>
      </c>
      <c r="E17" s="7" t="s">
        <v>39</v>
      </c>
      <c r="F17" s="7" t="s">
        <v>38</v>
      </c>
      <c r="H17" s="54"/>
      <c r="I17" s="54"/>
      <c r="J17" s="54"/>
      <c r="K17" s="54"/>
    </row>
    <row r="18" spans="2:11" ht="51.75">
      <c r="B18" s="52" t="s">
        <v>5</v>
      </c>
      <c r="C18" s="50" t="str">
        <f>+'Հ-4'!C17</f>
        <v xml:space="preserve"> Տարածքային կառավարման և ենթակառուցվածքների քաղաքականության մշակում և ծառայությունների մատուցում</v>
      </c>
      <c r="D18" s="44"/>
      <c r="E18" s="58"/>
      <c r="F18" s="44"/>
    </row>
    <row r="19" spans="2:11" ht="103.5">
      <c r="B19" s="52" t="s">
        <v>9</v>
      </c>
      <c r="C19" s="50" t="str">
        <f>+'Հ-4'!C18</f>
        <v xml:space="preserve"> Տարածքային կառավարման և ենթակառուցվածքների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</v>
      </c>
      <c r="D19" s="44"/>
      <c r="E19" s="59"/>
      <c r="F19" s="44"/>
    </row>
    <row r="20" spans="2:11">
      <c r="B20" s="52" t="s">
        <v>6</v>
      </c>
      <c r="C20" s="50" t="str">
        <f>+'Հ-4'!C19</f>
        <v xml:space="preserve"> Ծառայությունների մատուցում</v>
      </c>
      <c r="D20" s="44"/>
      <c r="E20" s="59"/>
      <c r="F20" s="44"/>
    </row>
    <row r="21" spans="2:11">
      <c r="B21" s="177" t="s">
        <v>0</v>
      </c>
      <c r="C21" s="178"/>
      <c r="D21" s="55"/>
      <c r="E21" s="60"/>
      <c r="F21" s="55"/>
    </row>
    <row r="22" spans="2:11" ht="17.25" customHeight="1">
      <c r="B22" s="179" t="s">
        <v>7</v>
      </c>
      <c r="C22" s="180"/>
      <c r="D22" s="61">
        <f>+'Հ-1'!D12</f>
        <v>14000</v>
      </c>
      <c r="E22" s="61">
        <f>+'Հ-1'!E12</f>
        <v>14000</v>
      </c>
      <c r="F22" s="61">
        <f>+'Հ-1'!F12</f>
        <v>14000</v>
      </c>
    </row>
    <row r="23" spans="2:11" ht="14.25" customHeight="1">
      <c r="B23" s="51"/>
      <c r="C23" s="51"/>
      <c r="D23" s="51"/>
      <c r="E23" s="51"/>
      <c r="F23" s="49"/>
    </row>
    <row r="24" spans="2:11" s="112" customFormat="1">
      <c r="B24" s="25"/>
      <c r="C24" s="25"/>
      <c r="D24" s="129"/>
      <c r="E24" s="129"/>
      <c r="F24" s="57" t="s">
        <v>126</v>
      </c>
      <c r="G24" s="129"/>
    </row>
    <row r="25" spans="2:11" s="129" customFormat="1" ht="20.45" customHeight="1">
      <c r="B25" s="188" t="s">
        <v>127</v>
      </c>
      <c r="C25" s="188"/>
      <c r="D25" s="188"/>
      <c r="E25" s="130"/>
      <c r="F25" s="130"/>
    </row>
    <row r="26" spans="2:11" s="129" customFormat="1" ht="16.5" customHeight="1">
      <c r="B26" s="188"/>
      <c r="C26" s="188"/>
      <c r="D26" s="188"/>
    </row>
    <row r="27" spans="2:11" s="129" customFormat="1" ht="21.75" customHeight="1">
      <c r="B27" s="131" t="s">
        <v>128</v>
      </c>
      <c r="C27" s="131"/>
      <c r="D27" s="131"/>
    </row>
    <row r="28" spans="2:11" s="129" customFormat="1" ht="21.75" customHeight="1">
      <c r="B28" s="131"/>
      <c r="C28" s="131"/>
      <c r="D28" s="131"/>
    </row>
    <row r="29" spans="2:11" s="112" customFormat="1">
      <c r="B29" s="113"/>
      <c r="C29" s="113"/>
      <c r="D29" s="113"/>
      <c r="E29" s="113"/>
      <c r="F29" s="113"/>
    </row>
    <row r="30" spans="2:11" s="112" customFormat="1" ht="23.25" customHeight="1">
      <c r="B30" s="115" t="s">
        <v>108</v>
      </c>
      <c r="C30" s="116" t="s">
        <v>109</v>
      </c>
      <c r="D30" s="117"/>
      <c r="E30" s="117"/>
      <c r="F30" s="117"/>
    </row>
    <row r="31" spans="2:11" s="112" customFormat="1" ht="18.75" customHeight="1">
      <c r="B31" s="118">
        <v>1004</v>
      </c>
      <c r="C31" s="132" t="s">
        <v>91</v>
      </c>
      <c r="D31" s="117"/>
      <c r="E31" s="117"/>
      <c r="F31" s="120"/>
    </row>
    <row r="32" spans="2:11" s="112" customFormat="1" ht="12.75" customHeight="1">
      <c r="B32" s="113"/>
      <c r="C32" s="113"/>
      <c r="D32" s="113"/>
      <c r="E32" s="113"/>
      <c r="F32" s="113"/>
    </row>
    <row r="33" spans="1:6" s="112" customFormat="1">
      <c r="B33" s="133" t="s">
        <v>110</v>
      </c>
      <c r="C33" s="117"/>
      <c r="D33" s="117"/>
      <c r="E33" s="117"/>
      <c r="F33" s="117"/>
    </row>
    <row r="34" spans="1:6" s="112" customFormat="1" ht="9" customHeight="1">
      <c r="B34" s="113"/>
      <c r="C34" s="113"/>
      <c r="D34" s="113"/>
      <c r="E34" s="113"/>
      <c r="F34" s="113"/>
    </row>
    <row r="35" spans="1:6" s="113" customFormat="1" ht="55.5" customHeight="1">
      <c r="B35" s="26" t="s">
        <v>111</v>
      </c>
      <c r="C35" s="29">
        <v>1004</v>
      </c>
      <c r="D35" s="184" t="s">
        <v>107</v>
      </c>
      <c r="E35" s="184"/>
      <c r="F35" s="185"/>
    </row>
    <row r="36" spans="1:6" s="113" customFormat="1" ht="39" customHeight="1">
      <c r="B36" s="26" t="s">
        <v>113</v>
      </c>
      <c r="C36" s="29">
        <v>11010</v>
      </c>
      <c r="D36" s="124" t="s">
        <v>114</v>
      </c>
      <c r="E36" s="124" t="s">
        <v>115</v>
      </c>
      <c r="F36" s="124" t="s">
        <v>116</v>
      </c>
    </row>
    <row r="37" spans="1:6" s="113" customFormat="1" ht="96" customHeight="1">
      <c r="B37" s="26" t="s">
        <v>117</v>
      </c>
      <c r="C37" s="125" t="s">
        <v>118</v>
      </c>
      <c r="D37" s="125"/>
      <c r="E37" s="71"/>
      <c r="F37" s="71"/>
    </row>
    <row r="38" spans="1:6" s="113" customFormat="1" ht="96.75" customHeight="1">
      <c r="B38" s="26" t="s">
        <v>119</v>
      </c>
      <c r="C38" s="125" t="s">
        <v>82</v>
      </c>
      <c r="D38" s="29"/>
      <c r="E38" s="71"/>
      <c r="F38" s="71"/>
    </row>
    <row r="39" spans="1:6" s="113" customFormat="1" ht="41.25" customHeight="1">
      <c r="B39" s="26" t="s">
        <v>120</v>
      </c>
      <c r="C39" s="29" t="s">
        <v>84</v>
      </c>
      <c r="D39" s="70"/>
      <c r="E39" s="71"/>
      <c r="F39" s="71"/>
    </row>
    <row r="40" spans="1:6" s="113" customFormat="1" ht="51.75">
      <c r="B40" s="26" t="s">
        <v>121</v>
      </c>
      <c r="C40" s="29" t="s">
        <v>122</v>
      </c>
      <c r="D40" s="29"/>
      <c r="E40" s="71"/>
      <c r="F40" s="71"/>
    </row>
    <row r="41" spans="1:6" s="113" customFormat="1" ht="17.25" customHeight="1">
      <c r="B41" s="169" t="s">
        <v>123</v>
      </c>
      <c r="C41" s="169"/>
      <c r="D41" s="97"/>
      <c r="E41" s="84"/>
      <c r="F41" s="84"/>
    </row>
    <row r="42" spans="1:6" s="113" customFormat="1" ht="19.5" customHeight="1">
      <c r="B42" s="186" t="s">
        <v>124</v>
      </c>
      <c r="C42" s="186"/>
      <c r="D42" s="127">
        <f>-D22</f>
        <v>-14000</v>
      </c>
      <c r="E42" s="127">
        <f t="shared" ref="E42:F42" si="0">-E22</f>
        <v>-14000</v>
      </c>
      <c r="F42" s="127">
        <f t="shared" si="0"/>
        <v>-14000</v>
      </c>
    </row>
    <row r="45" spans="1:6" s="18" customFormat="1" ht="15" customHeight="1">
      <c r="A45" s="16" t="s">
        <v>41</v>
      </c>
      <c r="B45" s="17"/>
      <c r="C45" s="17"/>
      <c r="D45" s="17"/>
      <c r="E45" s="19"/>
    </row>
    <row r="46" spans="1:6" s="18" customFormat="1" ht="15" customHeight="1">
      <c r="A46" s="16" t="s">
        <v>42</v>
      </c>
      <c r="B46" s="16"/>
      <c r="C46" s="16"/>
      <c r="D46" s="16"/>
      <c r="E46" s="16"/>
    </row>
    <row r="47" spans="1:6">
      <c r="B47" s="187" t="s">
        <v>53</v>
      </c>
      <c r="C47" s="187"/>
      <c r="D47" s="187"/>
      <c r="E47" s="187"/>
      <c r="F47" s="187"/>
    </row>
  </sheetData>
  <mergeCells count="11">
    <mergeCell ref="B47:F47"/>
    <mergeCell ref="B22:C22"/>
    <mergeCell ref="B25:D26"/>
    <mergeCell ref="D35:F35"/>
    <mergeCell ref="B41:C41"/>
    <mergeCell ref="B42:C42"/>
    <mergeCell ref="A6:F6"/>
    <mergeCell ref="A8:F8"/>
    <mergeCell ref="A10:F10"/>
    <mergeCell ref="B21:C21"/>
    <mergeCell ref="D16:F16"/>
  </mergeCells>
  <pageMargins left="0.25" right="0" top="0" bottom="0" header="0.3" footer="0.3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"/>
  <sheetViews>
    <sheetView topLeftCell="A4" zoomScaleNormal="100" workbookViewId="0">
      <selection activeCell="C13" sqref="C13"/>
    </sheetView>
  </sheetViews>
  <sheetFormatPr defaultRowHeight="17.25"/>
  <cols>
    <col min="1" max="1" width="17.5703125" style="1" customWidth="1"/>
    <col min="2" max="2" width="45.85546875" style="1" customWidth="1"/>
    <col min="3" max="4" width="11.7109375" style="1" customWidth="1"/>
    <col min="5" max="5" width="24.140625" style="1" customWidth="1"/>
    <col min="6" max="6" width="17" style="1" customWidth="1"/>
    <col min="7" max="7" width="30.85546875" style="1" customWidth="1"/>
    <col min="8" max="256" width="9.140625" style="1"/>
    <col min="257" max="257" width="17.5703125" style="1" customWidth="1"/>
    <col min="258" max="258" width="36" style="1" customWidth="1"/>
    <col min="259" max="260" width="11.7109375" style="1" customWidth="1"/>
    <col min="261" max="261" width="24.140625" style="1" customWidth="1"/>
    <col min="262" max="262" width="17" style="1" customWidth="1"/>
    <col min="263" max="263" width="30.85546875" style="1" customWidth="1"/>
    <col min="264" max="512" width="9.140625" style="1"/>
    <col min="513" max="513" width="17.5703125" style="1" customWidth="1"/>
    <col min="514" max="514" width="36" style="1" customWidth="1"/>
    <col min="515" max="516" width="11.7109375" style="1" customWidth="1"/>
    <col min="517" max="517" width="24.140625" style="1" customWidth="1"/>
    <col min="518" max="518" width="17" style="1" customWidth="1"/>
    <col min="519" max="519" width="30.85546875" style="1" customWidth="1"/>
    <col min="520" max="768" width="9.140625" style="1"/>
    <col min="769" max="769" width="17.5703125" style="1" customWidth="1"/>
    <col min="770" max="770" width="36" style="1" customWidth="1"/>
    <col min="771" max="772" width="11.7109375" style="1" customWidth="1"/>
    <col min="773" max="773" width="24.140625" style="1" customWidth="1"/>
    <col min="774" max="774" width="17" style="1" customWidth="1"/>
    <col min="775" max="775" width="30.85546875" style="1" customWidth="1"/>
    <col min="776" max="1024" width="9.140625" style="1"/>
    <col min="1025" max="1025" width="17.5703125" style="1" customWidth="1"/>
    <col min="1026" max="1026" width="36" style="1" customWidth="1"/>
    <col min="1027" max="1028" width="11.7109375" style="1" customWidth="1"/>
    <col min="1029" max="1029" width="24.140625" style="1" customWidth="1"/>
    <col min="1030" max="1030" width="17" style="1" customWidth="1"/>
    <col min="1031" max="1031" width="30.85546875" style="1" customWidth="1"/>
    <col min="1032" max="1280" width="9.140625" style="1"/>
    <col min="1281" max="1281" width="17.5703125" style="1" customWidth="1"/>
    <col min="1282" max="1282" width="36" style="1" customWidth="1"/>
    <col min="1283" max="1284" width="11.7109375" style="1" customWidth="1"/>
    <col min="1285" max="1285" width="24.140625" style="1" customWidth="1"/>
    <col min="1286" max="1286" width="17" style="1" customWidth="1"/>
    <col min="1287" max="1287" width="30.85546875" style="1" customWidth="1"/>
    <col min="1288" max="1536" width="9.140625" style="1"/>
    <col min="1537" max="1537" width="17.5703125" style="1" customWidth="1"/>
    <col min="1538" max="1538" width="36" style="1" customWidth="1"/>
    <col min="1539" max="1540" width="11.7109375" style="1" customWidth="1"/>
    <col min="1541" max="1541" width="24.140625" style="1" customWidth="1"/>
    <col min="1542" max="1542" width="17" style="1" customWidth="1"/>
    <col min="1543" max="1543" width="30.85546875" style="1" customWidth="1"/>
    <col min="1544" max="1792" width="9.140625" style="1"/>
    <col min="1793" max="1793" width="17.5703125" style="1" customWidth="1"/>
    <col min="1794" max="1794" width="36" style="1" customWidth="1"/>
    <col min="1795" max="1796" width="11.7109375" style="1" customWidth="1"/>
    <col min="1797" max="1797" width="24.140625" style="1" customWidth="1"/>
    <col min="1798" max="1798" width="17" style="1" customWidth="1"/>
    <col min="1799" max="1799" width="30.85546875" style="1" customWidth="1"/>
    <col min="1800" max="2048" width="9.140625" style="1"/>
    <col min="2049" max="2049" width="17.5703125" style="1" customWidth="1"/>
    <col min="2050" max="2050" width="36" style="1" customWidth="1"/>
    <col min="2051" max="2052" width="11.7109375" style="1" customWidth="1"/>
    <col min="2053" max="2053" width="24.140625" style="1" customWidth="1"/>
    <col min="2054" max="2054" width="17" style="1" customWidth="1"/>
    <col min="2055" max="2055" width="30.85546875" style="1" customWidth="1"/>
    <col min="2056" max="2304" width="9.140625" style="1"/>
    <col min="2305" max="2305" width="17.5703125" style="1" customWidth="1"/>
    <col min="2306" max="2306" width="36" style="1" customWidth="1"/>
    <col min="2307" max="2308" width="11.7109375" style="1" customWidth="1"/>
    <col min="2309" max="2309" width="24.140625" style="1" customWidth="1"/>
    <col min="2310" max="2310" width="17" style="1" customWidth="1"/>
    <col min="2311" max="2311" width="30.85546875" style="1" customWidth="1"/>
    <col min="2312" max="2560" width="9.140625" style="1"/>
    <col min="2561" max="2561" width="17.5703125" style="1" customWidth="1"/>
    <col min="2562" max="2562" width="36" style="1" customWidth="1"/>
    <col min="2563" max="2564" width="11.7109375" style="1" customWidth="1"/>
    <col min="2565" max="2565" width="24.140625" style="1" customWidth="1"/>
    <col min="2566" max="2566" width="17" style="1" customWidth="1"/>
    <col min="2567" max="2567" width="30.85546875" style="1" customWidth="1"/>
    <col min="2568" max="2816" width="9.140625" style="1"/>
    <col min="2817" max="2817" width="17.5703125" style="1" customWidth="1"/>
    <col min="2818" max="2818" width="36" style="1" customWidth="1"/>
    <col min="2819" max="2820" width="11.7109375" style="1" customWidth="1"/>
    <col min="2821" max="2821" width="24.140625" style="1" customWidth="1"/>
    <col min="2822" max="2822" width="17" style="1" customWidth="1"/>
    <col min="2823" max="2823" width="30.85546875" style="1" customWidth="1"/>
    <col min="2824" max="3072" width="9.140625" style="1"/>
    <col min="3073" max="3073" width="17.5703125" style="1" customWidth="1"/>
    <col min="3074" max="3074" width="36" style="1" customWidth="1"/>
    <col min="3075" max="3076" width="11.7109375" style="1" customWidth="1"/>
    <col min="3077" max="3077" width="24.140625" style="1" customWidth="1"/>
    <col min="3078" max="3078" width="17" style="1" customWidth="1"/>
    <col min="3079" max="3079" width="30.85546875" style="1" customWidth="1"/>
    <col min="3080" max="3328" width="9.140625" style="1"/>
    <col min="3329" max="3329" width="17.5703125" style="1" customWidth="1"/>
    <col min="3330" max="3330" width="36" style="1" customWidth="1"/>
    <col min="3331" max="3332" width="11.7109375" style="1" customWidth="1"/>
    <col min="3333" max="3333" width="24.140625" style="1" customWidth="1"/>
    <col min="3334" max="3334" width="17" style="1" customWidth="1"/>
    <col min="3335" max="3335" width="30.85546875" style="1" customWidth="1"/>
    <col min="3336" max="3584" width="9.140625" style="1"/>
    <col min="3585" max="3585" width="17.5703125" style="1" customWidth="1"/>
    <col min="3586" max="3586" width="36" style="1" customWidth="1"/>
    <col min="3587" max="3588" width="11.7109375" style="1" customWidth="1"/>
    <col min="3589" max="3589" width="24.140625" style="1" customWidth="1"/>
    <col min="3590" max="3590" width="17" style="1" customWidth="1"/>
    <col min="3591" max="3591" width="30.85546875" style="1" customWidth="1"/>
    <col min="3592" max="3840" width="9.140625" style="1"/>
    <col min="3841" max="3841" width="17.5703125" style="1" customWidth="1"/>
    <col min="3842" max="3842" width="36" style="1" customWidth="1"/>
    <col min="3843" max="3844" width="11.7109375" style="1" customWidth="1"/>
    <col min="3845" max="3845" width="24.140625" style="1" customWidth="1"/>
    <col min="3846" max="3846" width="17" style="1" customWidth="1"/>
    <col min="3847" max="3847" width="30.85546875" style="1" customWidth="1"/>
    <col min="3848" max="4096" width="9.140625" style="1"/>
    <col min="4097" max="4097" width="17.5703125" style="1" customWidth="1"/>
    <col min="4098" max="4098" width="36" style="1" customWidth="1"/>
    <col min="4099" max="4100" width="11.7109375" style="1" customWidth="1"/>
    <col min="4101" max="4101" width="24.140625" style="1" customWidth="1"/>
    <col min="4102" max="4102" width="17" style="1" customWidth="1"/>
    <col min="4103" max="4103" width="30.85546875" style="1" customWidth="1"/>
    <col min="4104" max="4352" width="9.140625" style="1"/>
    <col min="4353" max="4353" width="17.5703125" style="1" customWidth="1"/>
    <col min="4354" max="4354" width="36" style="1" customWidth="1"/>
    <col min="4355" max="4356" width="11.7109375" style="1" customWidth="1"/>
    <col min="4357" max="4357" width="24.140625" style="1" customWidth="1"/>
    <col min="4358" max="4358" width="17" style="1" customWidth="1"/>
    <col min="4359" max="4359" width="30.85546875" style="1" customWidth="1"/>
    <col min="4360" max="4608" width="9.140625" style="1"/>
    <col min="4609" max="4609" width="17.5703125" style="1" customWidth="1"/>
    <col min="4610" max="4610" width="36" style="1" customWidth="1"/>
    <col min="4611" max="4612" width="11.7109375" style="1" customWidth="1"/>
    <col min="4613" max="4613" width="24.140625" style="1" customWidth="1"/>
    <col min="4614" max="4614" width="17" style="1" customWidth="1"/>
    <col min="4615" max="4615" width="30.85546875" style="1" customWidth="1"/>
    <col min="4616" max="4864" width="9.140625" style="1"/>
    <col min="4865" max="4865" width="17.5703125" style="1" customWidth="1"/>
    <col min="4866" max="4866" width="36" style="1" customWidth="1"/>
    <col min="4867" max="4868" width="11.7109375" style="1" customWidth="1"/>
    <col min="4869" max="4869" width="24.140625" style="1" customWidth="1"/>
    <col min="4870" max="4870" width="17" style="1" customWidth="1"/>
    <col min="4871" max="4871" width="30.85546875" style="1" customWidth="1"/>
    <col min="4872" max="5120" width="9.140625" style="1"/>
    <col min="5121" max="5121" width="17.5703125" style="1" customWidth="1"/>
    <col min="5122" max="5122" width="36" style="1" customWidth="1"/>
    <col min="5123" max="5124" width="11.7109375" style="1" customWidth="1"/>
    <col min="5125" max="5125" width="24.140625" style="1" customWidth="1"/>
    <col min="5126" max="5126" width="17" style="1" customWidth="1"/>
    <col min="5127" max="5127" width="30.85546875" style="1" customWidth="1"/>
    <col min="5128" max="5376" width="9.140625" style="1"/>
    <col min="5377" max="5377" width="17.5703125" style="1" customWidth="1"/>
    <col min="5378" max="5378" width="36" style="1" customWidth="1"/>
    <col min="5379" max="5380" width="11.7109375" style="1" customWidth="1"/>
    <col min="5381" max="5381" width="24.140625" style="1" customWidth="1"/>
    <col min="5382" max="5382" width="17" style="1" customWidth="1"/>
    <col min="5383" max="5383" width="30.85546875" style="1" customWidth="1"/>
    <col min="5384" max="5632" width="9.140625" style="1"/>
    <col min="5633" max="5633" width="17.5703125" style="1" customWidth="1"/>
    <col min="5634" max="5634" width="36" style="1" customWidth="1"/>
    <col min="5635" max="5636" width="11.7109375" style="1" customWidth="1"/>
    <col min="5637" max="5637" width="24.140625" style="1" customWidth="1"/>
    <col min="5638" max="5638" width="17" style="1" customWidth="1"/>
    <col min="5639" max="5639" width="30.85546875" style="1" customWidth="1"/>
    <col min="5640" max="5888" width="9.140625" style="1"/>
    <col min="5889" max="5889" width="17.5703125" style="1" customWidth="1"/>
    <col min="5890" max="5890" width="36" style="1" customWidth="1"/>
    <col min="5891" max="5892" width="11.7109375" style="1" customWidth="1"/>
    <col min="5893" max="5893" width="24.140625" style="1" customWidth="1"/>
    <col min="5894" max="5894" width="17" style="1" customWidth="1"/>
    <col min="5895" max="5895" width="30.85546875" style="1" customWidth="1"/>
    <col min="5896" max="6144" width="9.140625" style="1"/>
    <col min="6145" max="6145" width="17.5703125" style="1" customWidth="1"/>
    <col min="6146" max="6146" width="36" style="1" customWidth="1"/>
    <col min="6147" max="6148" width="11.7109375" style="1" customWidth="1"/>
    <col min="6149" max="6149" width="24.140625" style="1" customWidth="1"/>
    <col min="6150" max="6150" width="17" style="1" customWidth="1"/>
    <col min="6151" max="6151" width="30.85546875" style="1" customWidth="1"/>
    <col min="6152" max="6400" width="9.140625" style="1"/>
    <col min="6401" max="6401" width="17.5703125" style="1" customWidth="1"/>
    <col min="6402" max="6402" width="36" style="1" customWidth="1"/>
    <col min="6403" max="6404" width="11.7109375" style="1" customWidth="1"/>
    <col min="6405" max="6405" width="24.140625" style="1" customWidth="1"/>
    <col min="6406" max="6406" width="17" style="1" customWidth="1"/>
    <col min="6407" max="6407" width="30.85546875" style="1" customWidth="1"/>
    <col min="6408" max="6656" width="9.140625" style="1"/>
    <col min="6657" max="6657" width="17.5703125" style="1" customWidth="1"/>
    <col min="6658" max="6658" width="36" style="1" customWidth="1"/>
    <col min="6659" max="6660" width="11.7109375" style="1" customWidth="1"/>
    <col min="6661" max="6661" width="24.140625" style="1" customWidth="1"/>
    <col min="6662" max="6662" width="17" style="1" customWidth="1"/>
    <col min="6663" max="6663" width="30.85546875" style="1" customWidth="1"/>
    <col min="6664" max="6912" width="9.140625" style="1"/>
    <col min="6913" max="6913" width="17.5703125" style="1" customWidth="1"/>
    <col min="6914" max="6914" width="36" style="1" customWidth="1"/>
    <col min="6915" max="6916" width="11.7109375" style="1" customWidth="1"/>
    <col min="6917" max="6917" width="24.140625" style="1" customWidth="1"/>
    <col min="6918" max="6918" width="17" style="1" customWidth="1"/>
    <col min="6919" max="6919" width="30.85546875" style="1" customWidth="1"/>
    <col min="6920" max="7168" width="9.140625" style="1"/>
    <col min="7169" max="7169" width="17.5703125" style="1" customWidth="1"/>
    <col min="7170" max="7170" width="36" style="1" customWidth="1"/>
    <col min="7171" max="7172" width="11.7109375" style="1" customWidth="1"/>
    <col min="7173" max="7173" width="24.140625" style="1" customWidth="1"/>
    <col min="7174" max="7174" width="17" style="1" customWidth="1"/>
    <col min="7175" max="7175" width="30.85546875" style="1" customWidth="1"/>
    <col min="7176" max="7424" width="9.140625" style="1"/>
    <col min="7425" max="7425" width="17.5703125" style="1" customWidth="1"/>
    <col min="7426" max="7426" width="36" style="1" customWidth="1"/>
    <col min="7427" max="7428" width="11.7109375" style="1" customWidth="1"/>
    <col min="7429" max="7429" width="24.140625" style="1" customWidth="1"/>
    <col min="7430" max="7430" width="17" style="1" customWidth="1"/>
    <col min="7431" max="7431" width="30.85546875" style="1" customWidth="1"/>
    <col min="7432" max="7680" width="9.140625" style="1"/>
    <col min="7681" max="7681" width="17.5703125" style="1" customWidth="1"/>
    <col min="7682" max="7682" width="36" style="1" customWidth="1"/>
    <col min="7683" max="7684" width="11.7109375" style="1" customWidth="1"/>
    <col min="7685" max="7685" width="24.140625" style="1" customWidth="1"/>
    <col min="7686" max="7686" width="17" style="1" customWidth="1"/>
    <col min="7687" max="7687" width="30.85546875" style="1" customWidth="1"/>
    <col min="7688" max="7936" width="9.140625" style="1"/>
    <col min="7937" max="7937" width="17.5703125" style="1" customWidth="1"/>
    <col min="7938" max="7938" width="36" style="1" customWidth="1"/>
    <col min="7939" max="7940" width="11.7109375" style="1" customWidth="1"/>
    <col min="7941" max="7941" width="24.140625" style="1" customWidth="1"/>
    <col min="7942" max="7942" width="17" style="1" customWidth="1"/>
    <col min="7943" max="7943" width="30.85546875" style="1" customWidth="1"/>
    <col min="7944" max="8192" width="9.140625" style="1"/>
    <col min="8193" max="8193" width="17.5703125" style="1" customWidth="1"/>
    <col min="8194" max="8194" width="36" style="1" customWidth="1"/>
    <col min="8195" max="8196" width="11.7109375" style="1" customWidth="1"/>
    <col min="8197" max="8197" width="24.140625" style="1" customWidth="1"/>
    <col min="8198" max="8198" width="17" style="1" customWidth="1"/>
    <col min="8199" max="8199" width="30.85546875" style="1" customWidth="1"/>
    <col min="8200" max="8448" width="9.140625" style="1"/>
    <col min="8449" max="8449" width="17.5703125" style="1" customWidth="1"/>
    <col min="8450" max="8450" width="36" style="1" customWidth="1"/>
    <col min="8451" max="8452" width="11.7109375" style="1" customWidth="1"/>
    <col min="8453" max="8453" width="24.140625" style="1" customWidth="1"/>
    <col min="8454" max="8454" width="17" style="1" customWidth="1"/>
    <col min="8455" max="8455" width="30.85546875" style="1" customWidth="1"/>
    <col min="8456" max="8704" width="9.140625" style="1"/>
    <col min="8705" max="8705" width="17.5703125" style="1" customWidth="1"/>
    <col min="8706" max="8706" width="36" style="1" customWidth="1"/>
    <col min="8707" max="8708" width="11.7109375" style="1" customWidth="1"/>
    <col min="8709" max="8709" width="24.140625" style="1" customWidth="1"/>
    <col min="8710" max="8710" width="17" style="1" customWidth="1"/>
    <col min="8711" max="8711" width="30.85546875" style="1" customWidth="1"/>
    <col min="8712" max="8960" width="9.140625" style="1"/>
    <col min="8961" max="8961" width="17.5703125" style="1" customWidth="1"/>
    <col min="8962" max="8962" width="36" style="1" customWidth="1"/>
    <col min="8963" max="8964" width="11.7109375" style="1" customWidth="1"/>
    <col min="8965" max="8965" width="24.140625" style="1" customWidth="1"/>
    <col min="8966" max="8966" width="17" style="1" customWidth="1"/>
    <col min="8967" max="8967" width="30.85546875" style="1" customWidth="1"/>
    <col min="8968" max="9216" width="9.140625" style="1"/>
    <col min="9217" max="9217" width="17.5703125" style="1" customWidth="1"/>
    <col min="9218" max="9218" width="36" style="1" customWidth="1"/>
    <col min="9219" max="9220" width="11.7109375" style="1" customWidth="1"/>
    <col min="9221" max="9221" width="24.140625" style="1" customWidth="1"/>
    <col min="9222" max="9222" width="17" style="1" customWidth="1"/>
    <col min="9223" max="9223" width="30.85546875" style="1" customWidth="1"/>
    <col min="9224" max="9472" width="9.140625" style="1"/>
    <col min="9473" max="9473" width="17.5703125" style="1" customWidth="1"/>
    <col min="9474" max="9474" width="36" style="1" customWidth="1"/>
    <col min="9475" max="9476" width="11.7109375" style="1" customWidth="1"/>
    <col min="9477" max="9477" width="24.140625" style="1" customWidth="1"/>
    <col min="9478" max="9478" width="17" style="1" customWidth="1"/>
    <col min="9479" max="9479" width="30.85546875" style="1" customWidth="1"/>
    <col min="9480" max="9728" width="9.140625" style="1"/>
    <col min="9729" max="9729" width="17.5703125" style="1" customWidth="1"/>
    <col min="9730" max="9730" width="36" style="1" customWidth="1"/>
    <col min="9731" max="9732" width="11.7109375" style="1" customWidth="1"/>
    <col min="9733" max="9733" width="24.140625" style="1" customWidth="1"/>
    <col min="9734" max="9734" width="17" style="1" customWidth="1"/>
    <col min="9735" max="9735" width="30.85546875" style="1" customWidth="1"/>
    <col min="9736" max="9984" width="9.140625" style="1"/>
    <col min="9985" max="9985" width="17.5703125" style="1" customWidth="1"/>
    <col min="9986" max="9986" width="36" style="1" customWidth="1"/>
    <col min="9987" max="9988" width="11.7109375" style="1" customWidth="1"/>
    <col min="9989" max="9989" width="24.140625" style="1" customWidth="1"/>
    <col min="9990" max="9990" width="17" style="1" customWidth="1"/>
    <col min="9991" max="9991" width="30.85546875" style="1" customWidth="1"/>
    <col min="9992" max="10240" width="9.140625" style="1"/>
    <col min="10241" max="10241" width="17.5703125" style="1" customWidth="1"/>
    <col min="10242" max="10242" width="36" style="1" customWidth="1"/>
    <col min="10243" max="10244" width="11.7109375" style="1" customWidth="1"/>
    <col min="10245" max="10245" width="24.140625" style="1" customWidth="1"/>
    <col min="10246" max="10246" width="17" style="1" customWidth="1"/>
    <col min="10247" max="10247" width="30.85546875" style="1" customWidth="1"/>
    <col min="10248" max="10496" width="9.140625" style="1"/>
    <col min="10497" max="10497" width="17.5703125" style="1" customWidth="1"/>
    <col min="10498" max="10498" width="36" style="1" customWidth="1"/>
    <col min="10499" max="10500" width="11.7109375" style="1" customWidth="1"/>
    <col min="10501" max="10501" width="24.140625" style="1" customWidth="1"/>
    <col min="10502" max="10502" width="17" style="1" customWidth="1"/>
    <col min="10503" max="10503" width="30.85546875" style="1" customWidth="1"/>
    <col min="10504" max="10752" width="9.140625" style="1"/>
    <col min="10753" max="10753" width="17.5703125" style="1" customWidth="1"/>
    <col min="10754" max="10754" width="36" style="1" customWidth="1"/>
    <col min="10755" max="10756" width="11.7109375" style="1" customWidth="1"/>
    <col min="10757" max="10757" width="24.140625" style="1" customWidth="1"/>
    <col min="10758" max="10758" width="17" style="1" customWidth="1"/>
    <col min="10759" max="10759" width="30.85546875" style="1" customWidth="1"/>
    <col min="10760" max="11008" width="9.140625" style="1"/>
    <col min="11009" max="11009" width="17.5703125" style="1" customWidth="1"/>
    <col min="11010" max="11010" width="36" style="1" customWidth="1"/>
    <col min="11011" max="11012" width="11.7109375" style="1" customWidth="1"/>
    <col min="11013" max="11013" width="24.140625" style="1" customWidth="1"/>
    <col min="11014" max="11014" width="17" style="1" customWidth="1"/>
    <col min="11015" max="11015" width="30.85546875" style="1" customWidth="1"/>
    <col min="11016" max="11264" width="9.140625" style="1"/>
    <col min="11265" max="11265" width="17.5703125" style="1" customWidth="1"/>
    <col min="11266" max="11266" width="36" style="1" customWidth="1"/>
    <col min="11267" max="11268" width="11.7109375" style="1" customWidth="1"/>
    <col min="11269" max="11269" width="24.140625" style="1" customWidth="1"/>
    <col min="11270" max="11270" width="17" style="1" customWidth="1"/>
    <col min="11271" max="11271" width="30.85546875" style="1" customWidth="1"/>
    <col min="11272" max="11520" width="9.140625" style="1"/>
    <col min="11521" max="11521" width="17.5703125" style="1" customWidth="1"/>
    <col min="11522" max="11522" width="36" style="1" customWidth="1"/>
    <col min="11523" max="11524" width="11.7109375" style="1" customWidth="1"/>
    <col min="11525" max="11525" width="24.140625" style="1" customWidth="1"/>
    <col min="11526" max="11526" width="17" style="1" customWidth="1"/>
    <col min="11527" max="11527" width="30.85546875" style="1" customWidth="1"/>
    <col min="11528" max="11776" width="9.140625" style="1"/>
    <col min="11777" max="11777" width="17.5703125" style="1" customWidth="1"/>
    <col min="11778" max="11778" width="36" style="1" customWidth="1"/>
    <col min="11779" max="11780" width="11.7109375" style="1" customWidth="1"/>
    <col min="11781" max="11781" width="24.140625" style="1" customWidth="1"/>
    <col min="11782" max="11782" width="17" style="1" customWidth="1"/>
    <col min="11783" max="11783" width="30.85546875" style="1" customWidth="1"/>
    <col min="11784" max="12032" width="9.140625" style="1"/>
    <col min="12033" max="12033" width="17.5703125" style="1" customWidth="1"/>
    <col min="12034" max="12034" width="36" style="1" customWidth="1"/>
    <col min="12035" max="12036" width="11.7109375" style="1" customWidth="1"/>
    <col min="12037" max="12037" width="24.140625" style="1" customWidth="1"/>
    <col min="12038" max="12038" width="17" style="1" customWidth="1"/>
    <col min="12039" max="12039" width="30.85546875" style="1" customWidth="1"/>
    <col min="12040" max="12288" width="9.140625" style="1"/>
    <col min="12289" max="12289" width="17.5703125" style="1" customWidth="1"/>
    <col min="12290" max="12290" width="36" style="1" customWidth="1"/>
    <col min="12291" max="12292" width="11.7109375" style="1" customWidth="1"/>
    <col min="12293" max="12293" width="24.140625" style="1" customWidth="1"/>
    <col min="12294" max="12294" width="17" style="1" customWidth="1"/>
    <col min="12295" max="12295" width="30.85546875" style="1" customWidth="1"/>
    <col min="12296" max="12544" width="9.140625" style="1"/>
    <col min="12545" max="12545" width="17.5703125" style="1" customWidth="1"/>
    <col min="12546" max="12546" width="36" style="1" customWidth="1"/>
    <col min="12547" max="12548" width="11.7109375" style="1" customWidth="1"/>
    <col min="12549" max="12549" width="24.140625" style="1" customWidth="1"/>
    <col min="12550" max="12550" width="17" style="1" customWidth="1"/>
    <col min="12551" max="12551" width="30.85546875" style="1" customWidth="1"/>
    <col min="12552" max="12800" width="9.140625" style="1"/>
    <col min="12801" max="12801" width="17.5703125" style="1" customWidth="1"/>
    <col min="12802" max="12802" width="36" style="1" customWidth="1"/>
    <col min="12803" max="12804" width="11.7109375" style="1" customWidth="1"/>
    <col min="12805" max="12805" width="24.140625" style="1" customWidth="1"/>
    <col min="12806" max="12806" width="17" style="1" customWidth="1"/>
    <col min="12807" max="12807" width="30.85546875" style="1" customWidth="1"/>
    <col min="12808" max="13056" width="9.140625" style="1"/>
    <col min="13057" max="13057" width="17.5703125" style="1" customWidth="1"/>
    <col min="13058" max="13058" width="36" style="1" customWidth="1"/>
    <col min="13059" max="13060" width="11.7109375" style="1" customWidth="1"/>
    <col min="13061" max="13061" width="24.140625" style="1" customWidth="1"/>
    <col min="13062" max="13062" width="17" style="1" customWidth="1"/>
    <col min="13063" max="13063" width="30.85546875" style="1" customWidth="1"/>
    <col min="13064" max="13312" width="9.140625" style="1"/>
    <col min="13313" max="13313" width="17.5703125" style="1" customWidth="1"/>
    <col min="13314" max="13314" width="36" style="1" customWidth="1"/>
    <col min="13315" max="13316" width="11.7109375" style="1" customWidth="1"/>
    <col min="13317" max="13317" width="24.140625" style="1" customWidth="1"/>
    <col min="13318" max="13318" width="17" style="1" customWidth="1"/>
    <col min="13319" max="13319" width="30.85546875" style="1" customWidth="1"/>
    <col min="13320" max="13568" width="9.140625" style="1"/>
    <col min="13569" max="13569" width="17.5703125" style="1" customWidth="1"/>
    <col min="13570" max="13570" width="36" style="1" customWidth="1"/>
    <col min="13571" max="13572" width="11.7109375" style="1" customWidth="1"/>
    <col min="13573" max="13573" width="24.140625" style="1" customWidth="1"/>
    <col min="13574" max="13574" width="17" style="1" customWidth="1"/>
    <col min="13575" max="13575" width="30.85546875" style="1" customWidth="1"/>
    <col min="13576" max="13824" width="9.140625" style="1"/>
    <col min="13825" max="13825" width="17.5703125" style="1" customWidth="1"/>
    <col min="13826" max="13826" width="36" style="1" customWidth="1"/>
    <col min="13827" max="13828" width="11.7109375" style="1" customWidth="1"/>
    <col min="13829" max="13829" width="24.140625" style="1" customWidth="1"/>
    <col min="13830" max="13830" width="17" style="1" customWidth="1"/>
    <col min="13831" max="13831" width="30.85546875" style="1" customWidth="1"/>
    <col min="13832" max="14080" width="9.140625" style="1"/>
    <col min="14081" max="14081" width="17.5703125" style="1" customWidth="1"/>
    <col min="14082" max="14082" width="36" style="1" customWidth="1"/>
    <col min="14083" max="14084" width="11.7109375" style="1" customWidth="1"/>
    <col min="14085" max="14085" width="24.140625" style="1" customWidth="1"/>
    <col min="14086" max="14086" width="17" style="1" customWidth="1"/>
    <col min="14087" max="14087" width="30.85546875" style="1" customWidth="1"/>
    <col min="14088" max="14336" width="9.140625" style="1"/>
    <col min="14337" max="14337" width="17.5703125" style="1" customWidth="1"/>
    <col min="14338" max="14338" width="36" style="1" customWidth="1"/>
    <col min="14339" max="14340" width="11.7109375" style="1" customWidth="1"/>
    <col min="14341" max="14341" width="24.140625" style="1" customWidth="1"/>
    <col min="14342" max="14342" width="17" style="1" customWidth="1"/>
    <col min="14343" max="14343" width="30.85546875" style="1" customWidth="1"/>
    <col min="14344" max="14592" width="9.140625" style="1"/>
    <col min="14593" max="14593" width="17.5703125" style="1" customWidth="1"/>
    <col min="14594" max="14594" width="36" style="1" customWidth="1"/>
    <col min="14595" max="14596" width="11.7109375" style="1" customWidth="1"/>
    <col min="14597" max="14597" width="24.140625" style="1" customWidth="1"/>
    <col min="14598" max="14598" width="17" style="1" customWidth="1"/>
    <col min="14599" max="14599" width="30.85546875" style="1" customWidth="1"/>
    <col min="14600" max="14848" width="9.140625" style="1"/>
    <col min="14849" max="14849" width="17.5703125" style="1" customWidth="1"/>
    <col min="14850" max="14850" width="36" style="1" customWidth="1"/>
    <col min="14851" max="14852" width="11.7109375" style="1" customWidth="1"/>
    <col min="14853" max="14853" width="24.140625" style="1" customWidth="1"/>
    <col min="14854" max="14854" width="17" style="1" customWidth="1"/>
    <col min="14855" max="14855" width="30.85546875" style="1" customWidth="1"/>
    <col min="14856" max="15104" width="9.140625" style="1"/>
    <col min="15105" max="15105" width="17.5703125" style="1" customWidth="1"/>
    <col min="15106" max="15106" width="36" style="1" customWidth="1"/>
    <col min="15107" max="15108" width="11.7109375" style="1" customWidth="1"/>
    <col min="15109" max="15109" width="24.140625" style="1" customWidth="1"/>
    <col min="15110" max="15110" width="17" style="1" customWidth="1"/>
    <col min="15111" max="15111" width="30.85546875" style="1" customWidth="1"/>
    <col min="15112" max="15360" width="9.140625" style="1"/>
    <col min="15361" max="15361" width="17.5703125" style="1" customWidth="1"/>
    <col min="15362" max="15362" width="36" style="1" customWidth="1"/>
    <col min="15363" max="15364" width="11.7109375" style="1" customWidth="1"/>
    <col min="15365" max="15365" width="24.140625" style="1" customWidth="1"/>
    <col min="15366" max="15366" width="17" style="1" customWidth="1"/>
    <col min="15367" max="15367" width="30.85546875" style="1" customWidth="1"/>
    <col min="15368" max="15616" width="9.140625" style="1"/>
    <col min="15617" max="15617" width="17.5703125" style="1" customWidth="1"/>
    <col min="15618" max="15618" width="36" style="1" customWidth="1"/>
    <col min="15619" max="15620" width="11.7109375" style="1" customWidth="1"/>
    <col min="15621" max="15621" width="24.140625" style="1" customWidth="1"/>
    <col min="15622" max="15622" width="17" style="1" customWidth="1"/>
    <col min="15623" max="15623" width="30.85546875" style="1" customWidth="1"/>
    <col min="15624" max="15872" width="9.140625" style="1"/>
    <col min="15873" max="15873" width="17.5703125" style="1" customWidth="1"/>
    <col min="15874" max="15874" width="36" style="1" customWidth="1"/>
    <col min="15875" max="15876" width="11.7109375" style="1" customWidth="1"/>
    <col min="15877" max="15877" width="24.140625" style="1" customWidth="1"/>
    <col min="15878" max="15878" width="17" style="1" customWidth="1"/>
    <col min="15879" max="15879" width="30.85546875" style="1" customWidth="1"/>
    <col min="15880" max="16128" width="9.140625" style="1"/>
    <col min="16129" max="16129" width="17.5703125" style="1" customWidth="1"/>
    <col min="16130" max="16130" width="36" style="1" customWidth="1"/>
    <col min="16131" max="16132" width="11.7109375" style="1" customWidth="1"/>
    <col min="16133" max="16133" width="24.140625" style="1" customWidth="1"/>
    <col min="16134" max="16134" width="17" style="1" customWidth="1"/>
    <col min="16135" max="16135" width="30.85546875" style="1" customWidth="1"/>
    <col min="16136" max="16384" width="9.140625" style="1"/>
  </cols>
  <sheetData>
    <row r="1" spans="1:7">
      <c r="F1" s="134"/>
      <c r="G1" s="134" t="s">
        <v>152</v>
      </c>
    </row>
    <row r="2" spans="1:7">
      <c r="F2" s="135"/>
      <c r="G2" s="134" t="s">
        <v>58</v>
      </c>
    </row>
    <row r="3" spans="1:7">
      <c r="G3" s="134" t="s">
        <v>8</v>
      </c>
    </row>
    <row r="5" spans="1:7" ht="42" customHeight="1">
      <c r="A5" s="149" t="s">
        <v>151</v>
      </c>
      <c r="B5" s="149"/>
      <c r="C5" s="149"/>
      <c r="D5" s="149"/>
      <c r="E5" s="149"/>
      <c r="F5" s="149"/>
      <c r="G5" s="149"/>
    </row>
    <row r="6" spans="1:7">
      <c r="A6" s="90"/>
      <c r="B6" s="90"/>
      <c r="C6" s="90"/>
      <c r="D6" s="90"/>
      <c r="E6" s="90"/>
      <c r="F6" s="90"/>
      <c r="G6" s="90"/>
    </row>
    <row r="7" spans="1:7" ht="47.25" customHeight="1">
      <c r="A7" s="158" t="s">
        <v>135</v>
      </c>
      <c r="B7" s="158" t="s">
        <v>136</v>
      </c>
      <c r="C7" s="158" t="s">
        <v>137</v>
      </c>
      <c r="D7" s="158" t="s">
        <v>138</v>
      </c>
      <c r="E7" s="198" t="s">
        <v>139</v>
      </c>
      <c r="F7" s="200" t="s">
        <v>149</v>
      </c>
      <c r="G7" s="201"/>
    </row>
    <row r="8" spans="1:7" ht="51" customHeight="1">
      <c r="A8" s="159"/>
      <c r="B8" s="159"/>
      <c r="C8" s="159"/>
      <c r="D8" s="159"/>
      <c r="E8" s="199"/>
      <c r="F8" s="136" t="s">
        <v>140</v>
      </c>
      <c r="G8" s="136" t="s">
        <v>141</v>
      </c>
    </row>
    <row r="9" spans="1:7" ht="34.5" customHeight="1">
      <c r="A9" s="192" t="s">
        <v>48</v>
      </c>
      <c r="B9" s="193"/>
      <c r="C9" s="193"/>
      <c r="D9" s="193"/>
      <c r="E9" s="193"/>
      <c r="F9" s="194"/>
      <c r="G9" s="137">
        <f>G10</f>
        <v>14000</v>
      </c>
    </row>
    <row r="10" spans="1:7" ht="38.25" customHeight="1">
      <c r="A10" s="138" t="s">
        <v>142</v>
      </c>
      <c r="B10" s="139" t="s">
        <v>143</v>
      </c>
      <c r="C10" s="139" t="s">
        <v>144</v>
      </c>
      <c r="D10" s="195" t="s">
        <v>145</v>
      </c>
      <c r="E10" s="196"/>
      <c r="F10" s="197"/>
      <c r="G10" s="140">
        <f>+G11</f>
        <v>14000</v>
      </c>
    </row>
    <row r="11" spans="1:7" ht="41.25" customHeight="1">
      <c r="A11" s="141" t="s">
        <v>146</v>
      </c>
      <c r="B11" s="192" t="s">
        <v>69</v>
      </c>
      <c r="C11" s="193"/>
      <c r="D11" s="193"/>
      <c r="E11" s="193"/>
      <c r="F11" s="194"/>
      <c r="G11" s="137">
        <f>G13</f>
        <v>14000</v>
      </c>
    </row>
    <row r="12" spans="1:7" ht="26.25" customHeight="1">
      <c r="A12" s="189" t="s">
        <v>148</v>
      </c>
      <c r="B12" s="190"/>
      <c r="C12" s="190"/>
      <c r="D12" s="190"/>
      <c r="E12" s="190"/>
      <c r="F12" s="191"/>
      <c r="G12" s="144">
        <f>+G13</f>
        <v>14000</v>
      </c>
    </row>
    <row r="13" spans="1:7" ht="33.75" customHeight="1">
      <c r="A13" s="142" t="s">
        <v>153</v>
      </c>
      <c r="B13" s="145" t="s">
        <v>150</v>
      </c>
      <c r="C13" s="142" t="s">
        <v>154</v>
      </c>
      <c r="D13" s="142" t="s">
        <v>147</v>
      </c>
      <c r="E13" s="143">
        <v>14000000</v>
      </c>
      <c r="F13" s="142">
        <v>1</v>
      </c>
      <c r="G13" s="137">
        <f>+E13*F13/1000</f>
        <v>14000</v>
      </c>
    </row>
  </sheetData>
  <mergeCells count="11">
    <mergeCell ref="A12:F12"/>
    <mergeCell ref="A9:F9"/>
    <mergeCell ref="D10:F10"/>
    <mergeCell ref="B11:F11"/>
    <mergeCell ref="A5:G5"/>
    <mergeCell ref="A7:A8"/>
    <mergeCell ref="B7:B8"/>
    <mergeCell ref="C7:C8"/>
    <mergeCell ref="D7:D8"/>
    <mergeCell ref="E7:E8"/>
    <mergeCell ref="F7:G7"/>
  </mergeCells>
  <pageMargins left="0.46" right="0.2" top="0.17" bottom="0.17" header="0.17" footer="0.17"/>
  <pageSetup scale="88" orientation="landscape" r:id="rId1"/>
  <ignoredErrors>
    <ignoredError sqref="G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Հ-1</vt:lpstr>
      <vt:lpstr>Հ-2</vt:lpstr>
      <vt:lpstr>Հ-3</vt:lpstr>
      <vt:lpstr>Հ-4</vt:lpstr>
      <vt:lpstr>Հ-5</vt:lpstr>
      <vt:lpstr>Հ-6</vt:lpstr>
      <vt:lpstr>'Հ-3'!Print_Area</vt:lpstr>
      <vt:lpstr>'Հ-3'!Print_Titles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Arpine Martirosyan</dc:creator>
  <cp:keywords>https://mul2.gov.am/tasks/812083/oneclick/2023_LOKATOR.xlsx?token=cd3847ad6f4f9ed15b9e346b748f9751</cp:keywords>
  <cp:lastModifiedBy>Ruzanna Ayvazyan</cp:lastModifiedBy>
  <cp:lastPrinted>2022-03-24T12:47:04Z</cp:lastPrinted>
  <dcterms:created xsi:type="dcterms:W3CDTF">2019-11-13T13:19:06Z</dcterms:created>
  <dcterms:modified xsi:type="dcterms:W3CDTF">2023-05-12T12:31:40Z</dcterms:modified>
</cp:coreProperties>
</file>