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6June\19964ՏԿԵՆ\Lramshakvac\"/>
    </mc:Choice>
  </mc:AlternateContent>
  <bookViews>
    <workbookView xWindow="0" yWindow="0" windowWidth="28800" windowHeight="12480"/>
  </bookViews>
  <sheets>
    <sheet name="1" sheetId="17" r:id="rId1"/>
    <sheet name="2" sheetId="10" r:id="rId2"/>
    <sheet name="3" sheetId="3" r:id="rId3"/>
    <sheet name="4" sheetId="11" r:id="rId4"/>
    <sheet name="5-1" sheetId="18" r:id="rId5"/>
    <sheet name="5-2" sheetId="6" r:id="rId6"/>
    <sheet name="6" sheetId="16" r:id="rId7"/>
    <sheet name="7" sheetId="19" r:id="rId8"/>
  </sheets>
  <definedNames>
    <definedName name="_xlnm.Print_Area" localSheetId="1">'2'!$A$1:$H$29</definedName>
    <definedName name="_xlnm.Print_Area" localSheetId="2">'3'!$A$1:$I$120</definedName>
    <definedName name="_xlnm.Print_Area" localSheetId="3">'4'!$A$1:$F$50</definedName>
    <definedName name="_xlnm.Print_Area" localSheetId="4">'5-1'!$A$1:$E$116</definedName>
    <definedName name="_xlnm.Print_Area" localSheetId="5">'5-2'!$A$1:$E$150</definedName>
    <definedName name="_xlnm.Print_Area" localSheetId="7">'7'!$A$1:$I$47</definedName>
  </definedNames>
  <calcPr calcId="162913"/>
</workbook>
</file>

<file path=xl/calcChain.xml><?xml version="1.0" encoding="utf-8"?>
<calcChain xmlns="http://schemas.openxmlformats.org/spreadsheetml/2006/main">
  <c r="D69" i="17" l="1"/>
  <c r="H18" i="19" l="1"/>
  <c r="I18" i="19"/>
  <c r="G18" i="19"/>
  <c r="D150" i="6" l="1"/>
  <c r="E150" i="6"/>
  <c r="C150" i="6"/>
  <c r="D116" i="18"/>
  <c r="E116" i="18"/>
  <c r="C116" i="18"/>
  <c r="E69" i="17"/>
  <c r="F69" i="17"/>
  <c r="I119" i="3"/>
  <c r="H119" i="3"/>
  <c r="H118" i="3" s="1"/>
  <c r="H117" i="3" s="1"/>
  <c r="H116" i="3" s="1"/>
  <c r="H114" i="3" s="1"/>
  <c r="H112" i="3" s="1"/>
  <c r="G119" i="3"/>
  <c r="G118" i="3" s="1"/>
  <c r="G117" i="3" s="1"/>
  <c r="G116" i="3" s="1"/>
  <c r="G114" i="3" s="1"/>
  <c r="G112" i="3" s="1"/>
  <c r="I118" i="3"/>
  <c r="I117" i="3" s="1"/>
  <c r="I116" i="3" s="1"/>
  <c r="I114" i="3" s="1"/>
  <c r="I112" i="3" s="1"/>
  <c r="H37" i="19" l="1"/>
  <c r="H47" i="19"/>
  <c r="H46" i="19" s="1"/>
  <c r="H45" i="19" s="1"/>
  <c r="H44" i="19" s="1"/>
  <c r="H43" i="19" s="1"/>
  <c r="H41" i="19" s="1"/>
  <c r="H39" i="19" s="1"/>
  <c r="I47" i="19"/>
  <c r="I46" i="19" s="1"/>
  <c r="I45" i="19" s="1"/>
  <c r="I44" i="19" s="1"/>
  <c r="I43" i="19" s="1"/>
  <c r="I41" i="19" s="1"/>
  <c r="I39" i="19" s="1"/>
  <c r="I37" i="19" s="1"/>
  <c r="G47" i="19"/>
  <c r="G46" i="19" s="1"/>
  <c r="G45" i="19" s="1"/>
  <c r="G44" i="19" s="1"/>
  <c r="G43" i="19" s="1"/>
  <c r="G41" i="19" s="1"/>
  <c r="G39" i="19" s="1"/>
  <c r="G37" i="19" s="1"/>
  <c r="H35" i="19" l="1"/>
  <c r="H33" i="19" s="1"/>
  <c r="H31" i="19" s="1"/>
  <c r="H29" i="19" s="1"/>
  <c r="I35" i="19"/>
  <c r="I33" i="19" s="1"/>
  <c r="I31" i="19" s="1"/>
  <c r="I29" i="19" s="1"/>
  <c r="G35" i="19"/>
  <c r="G33" i="19" s="1"/>
  <c r="G31" i="19" s="1"/>
  <c r="G29" i="19" s="1"/>
  <c r="I27" i="19"/>
  <c r="I26" i="19" s="1"/>
  <c r="I25" i="19" s="1"/>
  <c r="I24" i="19" s="1"/>
  <c r="I22" i="19" s="1"/>
  <c r="I20" i="19" s="1"/>
  <c r="H27" i="19"/>
  <c r="H26" i="19" s="1"/>
  <c r="H25" i="19" s="1"/>
  <c r="H24" i="19" s="1"/>
  <c r="H22" i="19" s="1"/>
  <c r="H20" i="19" s="1"/>
  <c r="G27" i="19"/>
  <c r="G26" i="19" s="1"/>
  <c r="G25" i="19" s="1"/>
  <c r="G24" i="19" s="1"/>
  <c r="G22" i="19" s="1"/>
  <c r="G16" i="19" l="1"/>
  <c r="G14" i="19" s="1"/>
  <c r="G12" i="19" s="1"/>
  <c r="G10" i="19" s="1"/>
  <c r="G20" i="19"/>
  <c r="H16" i="19"/>
  <c r="H14" i="19" s="1"/>
  <c r="H12" i="19" s="1"/>
  <c r="H10" i="19" s="1"/>
  <c r="I16" i="19"/>
  <c r="I14" i="19" s="1"/>
  <c r="I12" i="19" s="1"/>
  <c r="I10" i="19" s="1"/>
  <c r="D101" i="18" l="1"/>
  <c r="D136" i="6" s="1"/>
  <c r="E63" i="17"/>
  <c r="H110" i="3"/>
  <c r="H109" i="3" s="1"/>
  <c r="H108" i="3" s="1"/>
  <c r="H107" i="3" s="1"/>
  <c r="H105" i="3" s="1"/>
  <c r="H103" i="3" s="1"/>
  <c r="H101" i="3" s="1"/>
  <c r="H99" i="3" s="1"/>
  <c r="H97" i="3" s="1"/>
  <c r="H95" i="3" s="1"/>
  <c r="H93" i="3" s="1"/>
  <c r="H10" i="3" s="1"/>
  <c r="I110" i="3"/>
  <c r="I109" i="3" s="1"/>
  <c r="I108" i="3" s="1"/>
  <c r="I107" i="3" s="1"/>
  <c r="I105" i="3" s="1"/>
  <c r="I103" i="3" s="1"/>
  <c r="I101" i="3" s="1"/>
  <c r="I99" i="3" s="1"/>
  <c r="I97" i="3" s="1"/>
  <c r="I95" i="3" s="1"/>
  <c r="I93" i="3" s="1"/>
  <c r="I10" i="3" s="1"/>
  <c r="F63" i="17" l="1"/>
  <c r="E101" i="18" s="1"/>
  <c r="E136" i="6" s="1"/>
  <c r="E56" i="17"/>
  <c r="E55" i="17" s="1"/>
  <c r="F56" i="17" l="1"/>
  <c r="F55" i="17" s="1"/>
  <c r="E38" i="11"/>
  <c r="E24" i="17" l="1"/>
  <c r="E15" i="11"/>
  <c r="E22" i="11"/>
  <c r="E33" i="11"/>
  <c r="E43" i="11"/>
  <c r="H83" i="3" s="1"/>
  <c r="E48" i="11"/>
  <c r="E46" i="11" s="1"/>
  <c r="D83" i="18" s="1"/>
  <c r="D83" i="6" s="1"/>
  <c r="E13" i="10"/>
  <c r="F24" i="17"/>
  <c r="H91" i="3"/>
  <c r="H90" i="3" s="1"/>
  <c r="H89" i="3" s="1"/>
  <c r="H88" i="3" s="1"/>
  <c r="H86" i="3" s="1"/>
  <c r="H84" i="3" s="1"/>
  <c r="I91" i="3"/>
  <c r="I90" i="3" s="1"/>
  <c r="I89" i="3" s="1"/>
  <c r="I88" i="3" s="1"/>
  <c r="I86" i="3" s="1"/>
  <c r="I84" i="3" s="1"/>
  <c r="G91" i="3"/>
  <c r="G90" i="3" s="1"/>
  <c r="G89" i="3" s="1"/>
  <c r="G88" i="3" s="1"/>
  <c r="G86" i="3" s="1"/>
  <c r="G84" i="3" s="1"/>
  <c r="E13" i="11" l="1"/>
  <c r="E36" i="11"/>
  <c r="E49" i="17"/>
  <c r="F50" i="11"/>
  <c r="E11" i="11" l="1"/>
  <c r="H75" i="3"/>
  <c r="D38" i="11"/>
  <c r="D28" i="11"/>
  <c r="D24" i="17" s="1"/>
  <c r="G75" i="3" l="1"/>
  <c r="G39" i="16"/>
  <c r="G38" i="16"/>
  <c r="G37" i="16" l="1"/>
  <c r="G42" i="16"/>
  <c r="G41" i="16" s="1"/>
  <c r="G40" i="16" s="1"/>
  <c r="G36" i="16"/>
  <c r="G32" i="16"/>
  <c r="G31" i="16"/>
  <c r="G30" i="16" s="1"/>
  <c r="G29" i="16" s="1"/>
  <c r="G28" i="16"/>
  <c r="G27" i="16" s="1"/>
  <c r="G26" i="16" s="1"/>
  <c r="G25" i="16"/>
  <c r="G24" i="16"/>
  <c r="G23" i="16"/>
  <c r="G20" i="16"/>
  <c r="G21" i="16"/>
  <c r="G22" i="16"/>
  <c r="G19" i="16"/>
  <c r="G18" i="16"/>
  <c r="G16" i="16"/>
  <c r="G12" i="16"/>
  <c r="G35" i="16" l="1"/>
  <c r="G34" i="16"/>
  <c r="G33" i="16" s="1"/>
  <c r="G17" i="16"/>
  <c r="G11" i="16" s="1"/>
  <c r="G10" i="16" s="1"/>
  <c r="G9" i="16" s="1"/>
  <c r="E43" i="17"/>
  <c r="E36" i="17" s="1"/>
  <c r="F48" i="11"/>
  <c r="F46" i="11" s="1"/>
  <c r="D48" i="11"/>
  <c r="D46" i="11" s="1"/>
  <c r="F49" i="17" l="1"/>
  <c r="E83" i="18"/>
  <c r="E83" i="6" s="1"/>
  <c r="D49" i="17"/>
  <c r="C83" i="18"/>
  <c r="C83" i="6" s="1"/>
  <c r="D29" i="10"/>
  <c r="H27" i="10"/>
  <c r="G27" i="10"/>
  <c r="F27" i="10"/>
  <c r="E27" i="10"/>
  <c r="D27" i="10" l="1"/>
  <c r="C35" i="6"/>
  <c r="F43" i="11" l="1"/>
  <c r="D43" i="11"/>
  <c r="G83" i="3" l="1"/>
  <c r="G82" i="3" s="1"/>
  <c r="G81" i="3" s="1"/>
  <c r="G80" i="3" s="1"/>
  <c r="G79" i="3" s="1"/>
  <c r="G77" i="3" s="1"/>
  <c r="D36" i="11"/>
  <c r="E67" i="6"/>
  <c r="I83" i="3"/>
  <c r="I82" i="3" s="1"/>
  <c r="I81" i="3" s="1"/>
  <c r="I80" i="3" s="1"/>
  <c r="I79" i="3" s="1"/>
  <c r="I77" i="3" s="1"/>
  <c r="C67" i="6"/>
  <c r="D33" i="11"/>
  <c r="E26" i="10"/>
  <c r="E23" i="10" s="1"/>
  <c r="E11" i="10" s="1"/>
  <c r="F40" i="11"/>
  <c r="F33" i="11"/>
  <c r="F20" i="10"/>
  <c r="G20" i="10"/>
  <c r="G11" i="10" s="1"/>
  <c r="H20" i="10"/>
  <c r="H11" i="10" s="1"/>
  <c r="E20" i="10"/>
  <c r="D43" i="17" l="1"/>
  <c r="D36" i="17" s="1"/>
  <c r="D67" i="6"/>
  <c r="H82" i="3"/>
  <c r="H81" i="3" s="1"/>
  <c r="H80" i="3" s="1"/>
  <c r="H79" i="3" s="1"/>
  <c r="H77" i="3" s="1"/>
  <c r="C121" i="6"/>
  <c r="C68" i="18"/>
  <c r="F38" i="11"/>
  <c r="F36" i="11" l="1"/>
  <c r="F43" i="17" s="1"/>
  <c r="F36" i="17" s="1"/>
  <c r="I75" i="3"/>
  <c r="I74" i="3" s="1"/>
  <c r="I73" i="3" s="1"/>
  <c r="I72" i="3" s="1"/>
  <c r="I71" i="3" s="1"/>
  <c r="I69" i="3" s="1"/>
  <c r="I67" i="3" s="1"/>
  <c r="I65" i="3" s="1"/>
  <c r="D121" i="6"/>
  <c r="D68" i="18"/>
  <c r="H74" i="3"/>
  <c r="H73" i="3" s="1"/>
  <c r="H72" i="3" s="1"/>
  <c r="H71" i="3" s="1"/>
  <c r="H69" i="3" s="1"/>
  <c r="E121" i="6"/>
  <c r="H67" i="3" l="1"/>
  <c r="H65" i="3" s="1"/>
  <c r="H63" i="3" s="1"/>
  <c r="H61" i="3" s="1"/>
  <c r="H59" i="3" s="1"/>
  <c r="H57" i="3" s="1"/>
  <c r="E68" i="18"/>
  <c r="G74" i="3"/>
  <c r="G73" i="3" s="1"/>
  <c r="G72" i="3" s="1"/>
  <c r="G71" i="3" s="1"/>
  <c r="G69" i="3" s="1"/>
  <c r="I63" i="3"/>
  <c r="I61" i="3" s="1"/>
  <c r="I59" i="3" s="1"/>
  <c r="I57" i="3" s="1"/>
  <c r="D26" i="10"/>
  <c r="D25" i="10"/>
  <c r="H23" i="10"/>
  <c r="G23" i="10"/>
  <c r="F23" i="10"/>
  <c r="D23" i="10" s="1"/>
  <c r="D35" i="6"/>
  <c r="G67" i="3" l="1"/>
  <c r="E35" i="6"/>
  <c r="G65" i="3" l="1"/>
  <c r="G63" i="3" s="1"/>
  <c r="G61" i="3" s="1"/>
  <c r="G59" i="3" s="1"/>
  <c r="G57" i="3" s="1"/>
  <c r="F13" i="10"/>
  <c r="F11" i="10" s="1"/>
  <c r="D11" i="10" s="1"/>
  <c r="F27" i="11"/>
  <c r="D15" i="11" l="1"/>
  <c r="D17" i="10"/>
  <c r="C104" i="6" l="1"/>
  <c r="G30" i="3"/>
  <c r="G29" i="3" l="1"/>
  <c r="G13" i="10"/>
  <c r="H13" i="10"/>
  <c r="D16" i="10"/>
  <c r="D18" i="10"/>
  <c r="D15" i="10"/>
  <c r="G28" i="3" l="1"/>
  <c r="G27" i="3" s="1"/>
  <c r="G26" i="3" s="1"/>
  <c r="G24" i="3" s="1"/>
  <c r="D21" i="6"/>
  <c r="D22" i="11"/>
  <c r="D13" i="11" s="1"/>
  <c r="F15" i="11"/>
  <c r="E18" i="17" l="1"/>
  <c r="D18" i="17"/>
  <c r="C21" i="6"/>
  <c r="E104" i="6"/>
  <c r="D104" i="6"/>
  <c r="H38" i="3"/>
  <c r="G38" i="3"/>
  <c r="I30" i="3"/>
  <c r="I29" i="3" s="1"/>
  <c r="I28" i="3" s="1"/>
  <c r="I27" i="3" s="1"/>
  <c r="I26" i="3" s="1"/>
  <c r="I24" i="3" s="1"/>
  <c r="H30" i="3"/>
  <c r="H29" i="3" s="1"/>
  <c r="H28" i="3" s="1"/>
  <c r="H27" i="3" s="1"/>
  <c r="H26" i="3" s="1"/>
  <c r="H24" i="3" s="1"/>
  <c r="F22" i="11"/>
  <c r="F13" i="11" s="1"/>
  <c r="F18" i="17" l="1"/>
  <c r="E21" i="6"/>
  <c r="I38" i="3"/>
  <c r="G47" i="3" l="1"/>
  <c r="H47" i="3"/>
  <c r="I47" i="3"/>
  <c r="I46" i="3" l="1"/>
  <c r="I45" i="3" s="1"/>
  <c r="I44" i="3" s="1"/>
  <c r="I43" i="3" s="1"/>
  <c r="I41" i="3" s="1"/>
  <c r="I39" i="3" s="1"/>
  <c r="G56" i="3"/>
  <c r="G55" i="3" s="1"/>
  <c r="G54" i="3" s="1"/>
  <c r="G53" i="3" l="1"/>
  <c r="G52" i="3" s="1"/>
  <c r="G50" i="3" s="1"/>
  <c r="G48" i="3" s="1"/>
  <c r="H56" i="3"/>
  <c r="H55" i="3" s="1"/>
  <c r="H54" i="3" s="1"/>
  <c r="I56" i="3"/>
  <c r="I55" i="3" s="1"/>
  <c r="I54" i="3" s="1"/>
  <c r="H46" i="3"/>
  <c r="H45" i="3" s="1"/>
  <c r="H44" i="3" s="1"/>
  <c r="H43" i="3" s="1"/>
  <c r="H41" i="3" s="1"/>
  <c r="H39" i="3" s="1"/>
  <c r="C38" i="18"/>
  <c r="G46" i="3"/>
  <c r="G45" i="3" s="1"/>
  <c r="G44" i="3" s="1"/>
  <c r="G43" i="3" s="1"/>
  <c r="G41" i="3" s="1"/>
  <c r="G39" i="3" s="1"/>
  <c r="D38" i="18"/>
  <c r="E38" i="18"/>
  <c r="I53" i="3" l="1"/>
  <c r="I52" i="3" s="1"/>
  <c r="I50" i="3" s="1"/>
  <c r="I48" i="3" s="1"/>
  <c r="H53" i="3"/>
  <c r="H52" i="3" s="1"/>
  <c r="H50" i="3" s="1"/>
  <c r="H48" i="3" s="1"/>
  <c r="F31" i="11"/>
  <c r="D31" i="11"/>
  <c r="H9" i="10"/>
  <c r="G9" i="10"/>
  <c r="E9" i="10"/>
  <c r="D30" i="17" l="1"/>
  <c r="D11" i="11"/>
  <c r="D9" i="11" s="1"/>
  <c r="F30" i="17"/>
  <c r="F11" i="11"/>
  <c r="F9" i="11" s="1"/>
  <c r="E9" i="11"/>
  <c r="E30" i="17"/>
  <c r="E11" i="17" s="1"/>
  <c r="E10" i="17" s="1"/>
  <c r="E9" i="17" s="1"/>
  <c r="E51" i="6"/>
  <c r="C51" i="6"/>
  <c r="D51" i="6"/>
  <c r="D11" i="17"/>
  <c r="D10" i="17" s="1"/>
  <c r="F11" i="17"/>
  <c r="F10" i="17" s="1"/>
  <c r="F9" i="17" s="1"/>
  <c r="D19" i="10"/>
  <c r="E53" i="18" l="1"/>
  <c r="D22" i="10"/>
  <c r="C53" i="18"/>
  <c r="D53" i="18"/>
  <c r="D20" i="10" l="1"/>
  <c r="F9" i="10"/>
  <c r="D9" i="10" s="1"/>
  <c r="D13" i="10" l="1"/>
  <c r="G37" i="3"/>
  <c r="G36" i="3" s="1"/>
  <c r="G35" i="3" s="1"/>
  <c r="G34" i="3" l="1"/>
  <c r="G32" i="3" s="1"/>
  <c r="C24" i="18"/>
  <c r="H37" i="3"/>
  <c r="H36" i="3" l="1"/>
  <c r="H35" i="3" s="1"/>
  <c r="H34" i="3" s="1"/>
  <c r="H32" i="3" s="1"/>
  <c r="H22" i="3" s="1"/>
  <c r="G22" i="3"/>
  <c r="G20" i="3" s="1"/>
  <c r="G18" i="3" s="1"/>
  <c r="D24" i="18"/>
  <c r="I37" i="3"/>
  <c r="G16" i="3" l="1"/>
  <c r="G14" i="3" s="1"/>
  <c r="G12" i="3" s="1"/>
  <c r="H20" i="3"/>
  <c r="I36" i="3"/>
  <c r="I35" i="3" s="1"/>
  <c r="I34" i="3" s="1"/>
  <c r="I32" i="3" s="1"/>
  <c r="I22" i="3" s="1"/>
  <c r="E24" i="18"/>
  <c r="H18" i="3" l="1"/>
  <c r="H16" i="3" s="1"/>
  <c r="I20" i="3"/>
  <c r="I18" i="3" l="1"/>
  <c r="I16" i="3" s="1"/>
  <c r="H14" i="3"/>
  <c r="H12" i="3" s="1"/>
  <c r="I14" i="3" l="1"/>
  <c r="I12" i="3" l="1"/>
  <c r="G110" i="3" l="1"/>
  <c r="G109" i="3" s="1"/>
  <c r="G108" i="3" s="1"/>
  <c r="G107" i="3" s="1"/>
  <c r="G105" i="3" s="1"/>
  <c r="G103" i="3" s="1"/>
  <c r="G101" i="3" l="1"/>
  <c r="G99" i="3" s="1"/>
  <c r="G97" i="3" s="1"/>
  <c r="G95" i="3" s="1"/>
  <c r="G93" i="3" s="1"/>
  <c r="G10" i="3" s="1"/>
  <c r="D63" i="17"/>
  <c r="C101" i="18" l="1"/>
  <c r="C136" i="6" s="1"/>
  <c r="D56" i="17"/>
  <c r="D55" i="17" s="1"/>
  <c r="D9" i="17" s="1"/>
</calcChain>
</file>

<file path=xl/sharedStrings.xml><?xml version="1.0" encoding="utf-8"?>
<sst xmlns="http://schemas.openxmlformats.org/spreadsheetml/2006/main" count="886" uniqueCount="247">
  <si>
    <t xml:space="preserve">                   -ի N        -Ն որոշման</t>
  </si>
  <si>
    <t>Ծրագիր</t>
  </si>
  <si>
    <t>Միջոցառում</t>
  </si>
  <si>
    <t xml:space="preserve"> Տարի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</si>
  <si>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</si>
  <si>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</si>
  <si>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</si>
  <si>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</si>
  <si>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</si>
  <si>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</si>
  <si>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</si>
  <si>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</si>
  <si>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</si>
  <si>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</si>
  <si>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</si>
  <si>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</si>
  <si>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</si>
  <si>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</si>
  <si>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</si>
  <si>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</si>
  <si>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</si>
  <si>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</si>
  <si>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</si>
  <si>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</si>
  <si>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</si>
  <si>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</si>
  <si>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</si>
  <si>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</si>
  <si>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</si>
  <si>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</si>
  <si>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</si>
  <si>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</si>
  <si>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</si>
  <si>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</si>
  <si>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</si>
  <si>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</si>
  <si>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</si>
  <si>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</si>
  <si>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</si>
  <si>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</si>
  <si>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</si>
  <si>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</si>
  <si>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</si>
  <si>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</si>
  <si>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>ԲՄ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</si>
  <si>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</si>
  <si>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</si>
  <si>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</si>
  <si>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</si>
  <si>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</si>
  <si>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</si>
  <si>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</si>
  <si>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</si>
  <si>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</si>
  <si>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</si>
  <si>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</si>
  <si>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</si>
  <si>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</si>
  <si>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</si>
  <si>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</si>
  <si>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</si>
  <si>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</si>
  <si>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</si>
  <si>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</si>
  <si>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</si>
  <si>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</si>
  <si>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</si>
  <si>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</si>
  <si>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</si>
  <si>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</si>
  <si>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1004 </t>
  </si>
  <si>
    <t xml:space="preserve"> Ակտիվն օգտագործող կազմակերպության(ների) անվանում(ները)՛ </t>
  </si>
  <si>
    <t>(հազ. դրամ)</t>
  </si>
  <si>
    <t xml:space="preserve"> Առաջին կիսամյակ</t>
  </si>
  <si>
    <t>Ինն ամիս</t>
  </si>
  <si>
    <t>Ցուցանիշներ</t>
  </si>
  <si>
    <t>Առաջին կիսամյակ</t>
  </si>
  <si>
    <t xml:space="preserve"> Ինն ամիս</t>
  </si>
  <si>
    <t xml:space="preserve"> Պետական մարմինների կողմից օգտագործվող ոչ ֆինանսական ակտիվների հետ գործառնություններ </t>
  </si>
  <si>
    <t>Հավելված  N 6</t>
  </si>
  <si>
    <t>ՄԱՍ III ԾԱՌԱՅՈՒԹՅՈՒՆՆԵՐ</t>
  </si>
  <si>
    <t>տեխնիկական հսկողության ծառայություններ</t>
  </si>
  <si>
    <t>ԳՀ</t>
  </si>
  <si>
    <t>հեղինակային հսկողության ծառայություններ</t>
  </si>
  <si>
    <t>ՄԱ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</si>
  <si>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</si>
  <si>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</si>
  <si>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Ջրամբարների վերականգնման և վերազինման աշխատանքներ</t>
  </si>
  <si>
    <t>Բաժին N 04</t>
  </si>
  <si>
    <t>Ոռոգում</t>
  </si>
  <si>
    <t>Ցուցանիշների փոփոխությունը (նվազեցումները նշված են փակագծերում)</t>
  </si>
  <si>
    <t>1004   31014</t>
  </si>
  <si>
    <t>ՀՀ կառավարության 2023 թվականի</t>
  </si>
  <si>
    <t>«ՀԱՅԱՍՏԱՆԻ ՀԱՆՐԱՊԵՏՈՒԹՅԱՆ 2023 ԹՎԱԿԱՆԻ ՊԵՏԱԿԱՆ ԲՅՈՒՋԵԻ ՄԱՍԻՆ» ՀԱՅԱՍՏԱՆԻ ՀԱՆՐԱՊԵՏՈՒԹՅԱՆ ՕՐԵՆՔԻ N 1 ՀԱՎԵԼՎԱԾԻ N 3 ԱՂՅՈՒՍԱԿՈՒՄ ԿԱՏԱՐՎՈՂ  ՓՈՓՈԽՈՒԹՅՈՒՆՆԵՐԸ ԵՎ ԼՐԱՑՈՒՄՆԵՐԸ</t>
  </si>
  <si>
    <t xml:space="preserve"> ԱՅԼ ՀԻՄՆԱԿԱՆ ՄԻՋՈՑՆԵՐ</t>
  </si>
  <si>
    <t xml:space="preserve"> - Նախագծահետազոտական ծախսեր</t>
  </si>
  <si>
    <t>ՀՀ կառավարություն</t>
  </si>
  <si>
    <t xml:space="preserve"> ՀՀ ՏԿԵՆ ջրային կոմիտե </t>
  </si>
  <si>
    <t xml:space="preserve">Աղյուսակ 9.1.25 </t>
  </si>
  <si>
    <t>Աղյուսակ 9.1.58</t>
  </si>
  <si>
    <t xml:space="preserve"> Խումբ 02</t>
  </si>
  <si>
    <t>Դաս 04</t>
  </si>
  <si>
    <t>Ոռոգման համակարգերի հիմնանորոգում</t>
  </si>
  <si>
    <t>1004     31002</t>
  </si>
  <si>
    <t>ջրատարների վերականգնման շինարարական աշխատանքներ</t>
  </si>
  <si>
    <t>փորձաքննության ծառայություններ</t>
  </si>
  <si>
    <t>նախագծերի պատրաստում, ծախսերի գնահատում</t>
  </si>
  <si>
    <t>1004   31013</t>
  </si>
  <si>
    <t>Փոքր և միջին ջրամբարների կառուցում</t>
  </si>
  <si>
    <t>Ջրամբարների վերականգնման և վերազինման աշխատանքներ</t>
  </si>
  <si>
    <t xml:space="preserve"> Հավելված N 1</t>
  </si>
  <si>
    <t>Ծրագրային դասիչը</t>
  </si>
  <si>
    <t>Բյուջետային գլխավոր կարգադրիչների, ծրագրերի և միջոցառումների անվանումները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</si>
  <si>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</si>
  <si>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</si>
  <si>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</si>
  <si>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</si>
  <si>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</si>
  <si>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</si>
  <si>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</si>
  <si>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</si>
  <si>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</si>
  <si>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Ոռոգման համակարգերի հիմնանորոգում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</si>
  <si>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</si>
  <si>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</si>
  <si>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</si>
  <si>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Ջրամբարների վերականգնման և վերազինման համար նախագծերի և աշխատանքների ձեռքբերում</t>
  </si>
  <si>
    <t xml:space="preserve"> - Շենքերի և շինությունների կապիտալ վերանորոգում</t>
  </si>
  <si>
    <t>այդ թվում` ըստ ուղղությունների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</si>
  <si>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</si>
  <si>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</si>
  <si>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Ոռոգման համակարգի ընկերություններ 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</si>
  <si>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</si>
  <si>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</si>
  <si>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Ոռոգման համակարգերի հիմնանորոգում </t>
  </si>
  <si>
    <t xml:space="preserve"> Փոքր և միջին ջրամբարների կառուցում </t>
  </si>
  <si>
    <t xml:space="preserve"> Փոքր և միջին ջրամբարների կառուցման աշխատանքներ </t>
  </si>
  <si>
    <t>Հավելված N 5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</si>
  <si>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</si>
  <si>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</si>
  <si>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1</t>
  </si>
  <si>
    <t>Աղյուսակ 2</t>
  </si>
  <si>
    <t>Հավելված N 2</t>
  </si>
  <si>
    <t xml:space="preserve"> 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</si>
  <si>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 xml:space="preserve"> Հավելված N 3
</t>
  </si>
  <si>
    <t>Հավելված N 4</t>
  </si>
  <si>
    <t xml:space="preserve"> 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</si>
  <si>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«Արմաշ» պոմպակայանի IV գոտու հեռացնող ջրատարի վերականգնման աշխատանքներ</t>
  </si>
  <si>
    <t>Սուրենավան III գոտու ջրագծի հիմնանորոգման աշխատանքներ</t>
  </si>
  <si>
    <t>Արմավիրի մարզի Մրգաշատ համայնքի Բաժանարար N2 կիսախողովակային ջրանցքի վերակառուցում</t>
  </si>
  <si>
    <t xml:space="preserve">Քաղցրաշեն-1 պ/կ 2-րդ հերթի մղման ավազանից </t>
  </si>
  <si>
    <t>ՀՀ Գեղարքունիքի մարզի Գեղարքունիք համայնքի N 2 ջրամբարի վերականգնման աշխատանքներ</t>
  </si>
  <si>
    <t xml:space="preserve">Պոմպակայանի մղման խողովակի տեղադրում, մ </t>
  </si>
  <si>
    <t>«Արմաշ» ջրհան կայանի ճնշումային խողովակաշարի Սուրենավան համայնքում IV գոտու ջրանցքի հիմնանորոգման շինարարական աշխատանքներ</t>
  </si>
  <si>
    <t>«Արմաշ» ջրհան կայանի ճնշումային խողովակաշարի Սուրենավան համայնքում  III գոտու ջրանցքի հիմնանորոգման աշխատանքներ</t>
  </si>
  <si>
    <t>Արմավիրի մարզի Մրգաշատ համայնքի Բաժանարար N2  ջրանցքի վերակառուցման շինարարական աշխատանքներ</t>
  </si>
  <si>
    <t>Քաղցրաշեն-1 պոմպակայանի  2-րդ հերթի մղման ավազանից 1-ին հերթի մղման ավազան ջուր տեղափոխող մետաղական խողովակաշարի տեղադրման շինարարական աշխատանքներ</t>
  </si>
  <si>
    <t>06</t>
  </si>
  <si>
    <t>03</t>
  </si>
  <si>
    <t>01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</si>
  <si>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</si>
  <si>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</si>
  <si>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</si>
  <si>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Պարտադիր կապիտալ աշխատանքների ծրագրի շրջանակներում ջրամատակարարման և ջրահեռացման ենթակառուցվածքների հիմնանորոգում</t>
  </si>
  <si>
    <t xml:space="preserve"> Մի շարք համայնքներում ջրամատակարարման և ջրահեռացման համակարգերի կառուցման և վերականգնման աշխատանքներ</t>
  </si>
  <si>
    <t xml:space="preserve">Սառնակունք գյուղի մոտ Մուխութուրյանի ջրատարի ջրաքանակի համար քլորակայանի կառուցում </t>
  </si>
  <si>
    <t xml:space="preserve">Ղազանչի ջրաղբյուրների սանիտարական գոտում նոր, հեղուկ քլորով շահագործվող քլորակայանի կառուցում </t>
  </si>
  <si>
    <t>Պարտադիր կապիտալ աշխատանքների ծրագրի շրջանակներում ջրամատակարարման և ջրահեռացման ենթակառուցվածքների հիմնանորոգում</t>
  </si>
  <si>
    <t xml:space="preserve"> ՀՀ կառավարություն</t>
  </si>
  <si>
    <t xml:space="preserve"> - Շենքերի և շինությունների շինարարություն</t>
  </si>
  <si>
    <t xml:space="preserve"> ԲՆԱԿԱՐԱՆԱՅԻՆ ՇԻՆԱՐԱՐՈՒԹՅՈՒՆ ԵՎ ԿՈՄՈՒՆԱԼ ԾԱՌԱՅՈՒԹՅՈՒՆՆԵՐ</t>
  </si>
  <si>
    <t xml:space="preserve"> Ջրամատակարարում</t>
  </si>
  <si>
    <t>Վերականգնվող ջրանցք, գծմ</t>
  </si>
  <si>
    <t xml:space="preserve"> Ջրամատակարարաման և ջրահեռացման բարելավում </t>
  </si>
  <si>
    <t xml:space="preserve"> Պարտադիր կապիտալ աշխատանքների ծրագրի շրջանակներում ջրամատակարարման և ջրահեռացման ենթակառուցվածքների հիմնանորոգում </t>
  </si>
  <si>
    <t xml:space="preserve"> Մի շարք համայնքներում ջրամատակարարման և ջրահեռացման համակարգերի կառուցման և վերականգնման աշխատանքներ </t>
  </si>
  <si>
    <t xml:space="preserve"> Մասնագիտացված միավոր </t>
  </si>
  <si>
    <t xml:space="preserve"> Կառուցվող օբյեկտների թիվը, հատ </t>
  </si>
  <si>
    <t xml:space="preserve">ՀՀ-ի տարածքում Վարձակալի կողմից չսպասարկվող բնակավայրերում ջրամատակարարման և ջրահեռացման համակարգերի կառուցում  </t>
  </si>
  <si>
    <t xml:space="preserve"> 31009</t>
  </si>
  <si>
    <t xml:space="preserve"> ՀՀ տարածքում վարձակալի կողմից չսպասարկվող բնակավայրերում ջրամատակարարման և ջրահեռացման համակարգերի կառուցում</t>
  </si>
  <si>
    <t xml:space="preserve"> ՀՀ տարածքում Վարձակալի կողմից չսպասարկվող բնակավայրերքւմ ջրամատակարարման և ջրահեռացման համակարգերի կառուցման ծրագիր</t>
  </si>
  <si>
    <t xml:space="preserve"> ՀՀ  տարածքային կառավարման և ենթակառուցվածքների նախարարության ջրային կոմիտե</t>
  </si>
  <si>
    <t xml:space="preserve"> ՀՀ տարածքում վարձակալի կողմից չսպասարկվող բնակավայրերում ջրամատակարարման և ջրահեռացման համակարգերի կառուցում </t>
  </si>
  <si>
    <t xml:space="preserve"> ՀՀ տարածքում Վարձակալի կողմից չսպասարկվող բնակավայրերքւմ ջրամատակարարման և ջրահեռացման համակարգերի կառուցման ծրագիր </t>
  </si>
  <si>
    <t xml:space="preserve">45231132 /506 </t>
  </si>
  <si>
    <t>ՀԲՄ</t>
  </si>
  <si>
    <t>71351540 /501</t>
  </si>
  <si>
    <t>71351540 /502</t>
  </si>
  <si>
    <t>71351540 /503</t>
  </si>
  <si>
    <t>71351540 /504</t>
  </si>
  <si>
    <t>ՓՈՔՐ ԵՎ ՄԻՋԻՆ ՋՐԱՄԲԱՐՆԵՐԻ ԿԱՌՈՒՑՈՒՄ</t>
  </si>
  <si>
    <t>ՋՐԱՄԲԱՐՆԵՐԻ ՎԵՐԱԿԱՆԳՆՄԱՆ ԵՎ ՎԵՐԱԶԻՆՄԱՆ ԱՇԽԱՏԱՆՔՆԵՐ</t>
  </si>
  <si>
    <t>1072   31008</t>
  </si>
  <si>
    <t>ՊԱՐՏԱԴԻՐ ԿԱՊԻՏԱԼ ԱՇԽԱՏԱՆՔՆԵՐԻ ԾՐԱԳՐԻ ՇՐՋԱՆԱԿՆԵՐՈՒՄ ՋՐԱՄԱՏԱԿԱՐԱՐՄԱՆ և ՋՐԱՀԵՌԱՑՄԱՆ ԵՆԹԱԿԱՌՈՒՑՎԱԾՔՆԵՐԻ ՀԻՄՆԱՆՈՐՈԳՈՒՄ</t>
  </si>
  <si>
    <t>ՀՀ-Ի ՏԱՐԱԾՔՈՒՄ ՎԱՐՁԱԿԱԼԻ ԿՈՂՄԻՑ ՉՍՊԱՍԱՐԿՎՈՂ ԲՆԱԿԱՎԱՅՐԵՐՈՒՄ ՋՐԱՄԱՏԱԿԱՐԱՐՄԱՆ և ՋՐԱՀԵՌԱՑՄԱՆ ՀԱՄԱԿԱՐԳԵՐԻ ԿԱՌՈՒՑՈՒՄ</t>
  </si>
  <si>
    <t>1072   31009</t>
  </si>
  <si>
    <t>71241200 /502</t>
  </si>
  <si>
    <t>71241200 /503</t>
  </si>
  <si>
    <t>ջրի զտման կայանների կառուցման աշխատանքներ</t>
  </si>
  <si>
    <t>98111140/</t>
  </si>
  <si>
    <t>71351540 /</t>
  </si>
  <si>
    <t>71241200 /</t>
  </si>
  <si>
    <r>
      <t>45231132 </t>
    </r>
    <r>
      <rPr>
        <sz val="12"/>
        <color rgb="FF403931"/>
        <rFont val="Arial"/>
        <family val="2"/>
      </rPr>
      <t>/503</t>
    </r>
  </si>
  <si>
    <r>
      <t>45231132 </t>
    </r>
    <r>
      <rPr>
        <sz val="12"/>
        <color rgb="FF403931"/>
        <rFont val="Arial"/>
        <family val="2"/>
      </rPr>
      <t>/504</t>
    </r>
    <r>
      <rPr>
        <sz val="11"/>
        <color theme="1"/>
        <rFont val="Calibri"/>
        <family val="2"/>
        <charset val="1"/>
        <scheme val="minor"/>
      </rPr>
      <t/>
    </r>
  </si>
  <si>
    <r>
      <t>45231132 </t>
    </r>
    <r>
      <rPr>
        <sz val="12"/>
        <color rgb="FF403931"/>
        <rFont val="Arial"/>
        <family val="2"/>
      </rPr>
      <t>/505</t>
    </r>
    <r>
      <rPr>
        <sz val="11"/>
        <color theme="1"/>
        <rFont val="Calibri"/>
        <family val="2"/>
        <charset val="1"/>
        <scheme val="minor"/>
      </rPr>
      <t/>
    </r>
  </si>
  <si>
    <t>Բաժին N 06</t>
  </si>
  <si>
    <t xml:space="preserve"> Խումբ 03</t>
  </si>
  <si>
    <t>Դաս 01</t>
  </si>
  <si>
    <t>Ջրամատակարարում</t>
  </si>
  <si>
    <t>ՀՀ Տավուշի Իջևան համայնքի Աչաջուր և Սևքար բնակավայրերի խմելու ջրամատակարարման  համակարգերի վերակառուցում</t>
  </si>
  <si>
    <t xml:space="preserve">«ՀԱՅԱՍՏԱՆԻ ՀԱՆՐԱՊԵՏՈՒԹՅԱՆ 2023 ԹՎԱԿԱՆԻ ՊԵՏԱԿԱՆ ԲՅՈՒՋԵԻ ՄԱՍԻՆ»  ՀԱՅԱՍՏԱՆԻ ՀԱՆՐԱՊԵՏՈՒԹՅԱՆ ՕՐԵՆՔԻ N 1 ՀԱՎԵԼՎԱԾԻ N 2 ԱՂՅՈՒՍԱԿՈՒՄ ԿԱՏԱՐՎՈՂ ՎԵՐԱԲԱՇԽՈՒՄԸ, ՓՈՓՈԽՈՒԹՅՈՒՆՆԵՐԸ , ՀԱՅԱՍՏԱՆԻ ՀԱՆՐԱՊԵՏՈՒԹՅԱՆ ԿԱՌԱՎԱՐՈՒԹՅԱՆ 2022 ԹՎԱԿԱՆԻ ԴԵԿՏԵՄԲԵՐԻ 29-Ի  N 2111-Ն ՈՐՈՇՄԱՆ N 5 ՀԱՎԵԼՎԱԾԻ  N 1 ԱՂՅՈՒՍԱԿՈՒՄ ԿԱՏԱՐՎՈՂ ՓՈՓՈԽՈՒԹՅՈՒՆՆԵՐԸ 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</si>
  <si>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</si>
  <si>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նշանով)</t>
  </si>
  <si>
    <t>Նախագծանախահաշվային փաստաթղթեր, փաթեթ</t>
  </si>
  <si>
    <t>ՀԱՅԱՍՏԱՆԻ ՀԱՆՐԱՊԵՏՈՒԹՅԱՆ ԿԱՌԱՎԱՐՈՒԹՅԱՆ 2022 ԹՎԱԿԱՆԻ ԴԵԿՏԵՄԲԵՐԻ 29-Ի N 2111-Ն ՈՐՈՇՄԱՆ N 9.1 ՀԱՎԵԼՎԱԾԻ  N 9.1.25 ԵՎ N 9.1.58 ԱՂՅՈՒՍԱԿՆԵՐՈՒՄ ԿԱՏԱՐՎՈՂ ՓՈՓՈԽՈՒԹՅՈՒՆՆԵՐԸ ԵՎ ԼՐԱՑՈՒՄՆԵՐԸ</t>
  </si>
  <si>
    <t>ՀՀ ԿԱՌԱՎԱՐՈՒԹՅԱՆ 2022 ԹՎԱԿԱՆԻ ԴԵԿՏԵՄԲԵՐԻ 29-Ի N 2111-Ն ՈՐՈՇՄԱՆ N 10 ՀԱՎԵԼՎԱԾՈՒՄ ԿԱՏԱՐՎՈՂ ՓՈՓՈԽՈՒԹՅՈՒՆՆԵՐԸ ԵՎ ԼՐԱՑՈՒՄՆԵՐԸ</t>
  </si>
  <si>
    <t>50531140/</t>
  </si>
  <si>
    <t>45251135 /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</si>
  <si>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</si>
  <si>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</si>
  <si>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</si>
  <si>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</si>
  <si>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</si>
  <si>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</si>
  <si>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</si>
  <si>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</si>
  <si>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</si>
  <si>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</si>
  <si>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</si>
  <si>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</si>
  <si>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</si>
  <si>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</si>
  <si>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-Պահուստային միջոցներ</t>
  </si>
  <si>
    <t>Աղյուսակ 9.47</t>
  </si>
  <si>
    <t xml:space="preserve"> 1139 </t>
  </si>
  <si>
    <t xml:space="preserve"> ՀՀ կառավարության պահուստային ֆոնդ </t>
  </si>
  <si>
    <t>Ցուցանիշների փոփոխությունը (ավելացումները նշված են դրական նշանով)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</si>
  <si>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</si>
  <si>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</si>
  <si>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</si>
  <si>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</si>
  <si>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ՄԱՍ 1. ՊԵՏԱԿԱՆ ՄԱՐՄՆԻ ԳԾՈՎ ԱՐԴՅՈՒՆՔԱՅԻՆ (ԿԱՏԱՐՈՂԱԿԱՆ) ՑՈՒՑԱՆԻՇՆԵՐԸ </t>
  </si>
  <si>
    <t>ՀԱՅԱՍՏԱՆԻ ՀԱՆՐԱՊԵՏՈՒԹՅԱՆ ԿԱՌԱՎԱՐՈՒԹՅԱՆ 2022 ԹՎԱԿԱՆԻ ԴԵԿՏԵՄԲԵՐԻ 29-Ի N 2111-Ն ՈՐՈՇՄԱՆ N 9 ՀԱՎԵԼՎԱԾԻ  N 9.7 ԵՎ  N 9.47 ԱՂՅՈՒՍԱԿՆԵՐՈՒՄ ԿԱՏԱՐՎՈՂ ՓՈՓՈԽՈՒԹՅՈՒՆՆԵՐԸ ԵՎ ԼՐԱՑՈՒՄՆԵՐԸ</t>
  </si>
  <si>
    <t>Նախագծանախահաշվային փաստաթղթեր, հատ</t>
  </si>
  <si>
    <t xml:space="preserve"> ՀԱՅԱՍՏԱՆԻ ՀԱՆՐԱՊԵՏՈՒԹՅԱՆ ԿԱՌԱՎԱՐՈՒԹՅԱՆ ՊԱՀՈՒՍՏԱՅԻՆ ՖՈՆԴԻՑ ԿԱՏԱՐՎՈՂ ՀԱՏԿԱՑՈՒՄԸ</t>
  </si>
  <si>
    <t xml:space="preserve"> Հավելված N 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</si>
</sst>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#,##0.0"/>
    <numFmt numFmtId="168" formatCode="_(* #,##0.0_);_(* \(#,##0.0\);_(* &quot;-&quot;??_);_(@_)"/>
    <numFmt numFmtId="169" formatCode="0.0"/>
    <numFmt numFmtId="170" formatCode="_-* #,##0.00_р_._-;\-* #,##0.00_р_._-;_-* &quot;-&quot;??_р_._-;_-@_-"/>
    <numFmt numFmtId="171" formatCode="_(* #,##0_);_(* \(#,##0\);_(* &quot;-&quot;??_);_(@_)"/>
    <numFmt numFmtId="172" formatCode="##,##0;\(##,##0\);\-"/>
  </numFmts>
  <fonts count="67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sz val="12"/>
      <color indexed="8"/>
      <name val="GHEA Grapalat"/>
      <family val="3"/>
    </font>
    <font>
      <i/>
      <sz val="10"/>
      <color indexed="8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b/>
      <sz val="9"/>
      <name val="GHEA Grapalat"/>
      <family val="2"/>
    </font>
    <font>
      <b/>
      <sz val="10"/>
      <color theme="1"/>
      <name val="GHEA Grapalat"/>
      <family val="3"/>
    </font>
    <font>
      <b/>
      <sz val="11"/>
      <name val="GHEA Grapalat"/>
      <family val="2"/>
    </font>
    <font>
      <i/>
      <sz val="8"/>
      <name val="GHEA Grapalat"/>
      <family val="2"/>
    </font>
    <font>
      <sz val="12"/>
      <color rgb="FFFF0000"/>
      <name val="GHEA Grapalat"/>
      <family val="3"/>
    </font>
    <font>
      <sz val="12"/>
      <color rgb="FFFF0000"/>
      <name val="GHEA Grapalat"/>
      <family val="2"/>
    </font>
    <font>
      <sz val="12"/>
      <color rgb="FF403931"/>
      <name val="Arial"/>
      <family val="2"/>
    </font>
    <font>
      <sz val="12"/>
      <color rgb="FF403931"/>
      <name val="GHEA Grapalat"/>
      <family val="3"/>
    </font>
    <font>
      <sz val="12"/>
      <color rgb="FF333333"/>
      <name val="GHEA Grapalat"/>
      <family val="3"/>
    </font>
    <font>
      <b/>
      <sz val="12"/>
      <color rgb="FF403931"/>
      <name val="GHEA Grapalat"/>
      <family val="3"/>
    </font>
    <font>
      <b/>
      <sz val="12"/>
      <color rgb="FF333333"/>
      <name val="GHEA Grapalat"/>
      <family val="3"/>
    </font>
    <font>
      <i/>
      <sz val="11"/>
      <name val="GHEA Grapalat"/>
      <family val="3"/>
    </font>
    <font>
      <sz val="11"/>
      <color indexed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9">
    <xf numFmtId="0" fontId="0" fillId="0" borderId="0">
      <alignment horizontal="left" vertical="top" wrapText="1"/>
    </xf>
    <xf numFmtId="164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0" fontId="23" fillId="0" borderId="0"/>
    <xf numFmtId="165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53" fillId="0" borderId="0">
      <alignment vertical="center"/>
    </xf>
    <xf numFmtId="170" fontId="19" fillId="0" borderId="0" applyFont="0" applyFill="0" applyBorder="0" applyAlignment="0" applyProtection="0">
      <alignment horizontal="left" vertical="top" wrapText="1"/>
    </xf>
  </cellStyleXfs>
  <cellXfs count="497">
    <xf numFmtId="0" fontId="0" fillId="0" borderId="0" xfId="0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34" fillId="33" borderId="11" xfId="0" applyFont="1" applyFill="1" applyBorder="1" applyAlignment="1">
      <alignment horizontal="left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24" fillId="33" borderId="23" xfId="0" applyFont="1" applyFill="1" applyBorder="1" applyAlignme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4" fillId="33" borderId="0" xfId="44" applyFont="1" applyFill="1" applyAlignment="1">
      <alignment vertical="center"/>
    </xf>
    <xf numFmtId="0" fontId="24" fillId="0" borderId="11" xfId="0" applyFont="1" applyBorder="1" applyAlignment="1">
      <alignment horizontal="center" vertical="top" wrapText="1"/>
    </xf>
    <xf numFmtId="0" fontId="26" fillId="33" borderId="0" xfId="0" applyFont="1" applyFill="1" applyAlignment="1">
      <alignment horizontal="left" vertical="top" wrapText="1"/>
    </xf>
    <xf numFmtId="0" fontId="24" fillId="33" borderId="0" xfId="48" applyFont="1" applyFill="1" applyAlignment="1">
      <alignment vertical="center"/>
    </xf>
    <xf numFmtId="0" fontId="24" fillId="33" borderId="0" xfId="48" applyFont="1" applyFill="1" applyBorder="1" applyAlignment="1">
      <alignment horizontal="left" vertical="center"/>
    </xf>
    <xf numFmtId="0" fontId="26" fillId="33" borderId="0" xfId="0" applyFont="1" applyFill="1" applyBorder="1" applyAlignment="1">
      <alignment horizontal="left" vertical="top" wrapText="1"/>
    </xf>
    <xf numFmtId="165" fontId="34" fillId="0" borderId="20" xfId="49" applyNumberFormat="1" applyFont="1" applyFill="1" applyBorder="1" applyAlignment="1">
      <alignment horizontal="right" vertical="top"/>
    </xf>
    <xf numFmtId="0" fontId="24" fillId="33" borderId="13" xfId="0" applyFont="1" applyFill="1" applyBorder="1" applyAlignment="1">
      <alignment horizontal="left" vertical="top" wrapText="1"/>
    </xf>
    <xf numFmtId="0" fontId="24" fillId="33" borderId="14" xfId="0" applyFont="1" applyFill="1" applyBorder="1" applyAlignment="1">
      <alignment horizontal="left" vertical="top" wrapText="1"/>
    </xf>
    <xf numFmtId="0" fontId="29" fillId="34" borderId="33" xfId="0" applyFont="1" applyFill="1" applyBorder="1" applyAlignment="1">
      <alignment horizontal="left" vertical="top" wrapText="1"/>
    </xf>
    <xf numFmtId="166" fontId="31" fillId="33" borderId="33" xfId="0" applyNumberFormat="1" applyFont="1" applyFill="1" applyBorder="1" applyAlignment="1">
      <alignment horizontal="center" vertical="center" wrapText="1"/>
    </xf>
    <xf numFmtId="0" fontId="24" fillId="33" borderId="33" xfId="0" applyFont="1" applyFill="1" applyBorder="1" applyAlignment="1">
      <alignment horizontal="left" vertical="top" wrapText="1"/>
    </xf>
    <xf numFmtId="0" fontId="34" fillId="0" borderId="0" xfId="44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34" fillId="0" borderId="0" xfId="0" applyNumberFormat="1" applyFont="1" applyFill="1" applyAlignment="1">
      <alignment vertical="center" wrapText="1"/>
    </xf>
    <xf numFmtId="49" fontId="28" fillId="0" borderId="0" xfId="0" applyNumberFormat="1" applyFont="1" applyFill="1" applyAlignment="1">
      <alignment horizontal="center" vertical="center" wrapText="1"/>
    </xf>
    <xf numFmtId="0" fontId="34" fillId="0" borderId="0" xfId="0" applyNumberFormat="1" applyFont="1" applyFill="1" applyAlignment="1">
      <alignment horizontal="center" vertical="center" wrapText="1"/>
    </xf>
    <xf numFmtId="166" fontId="28" fillId="0" borderId="0" xfId="0" applyNumberFormat="1" applyFont="1" applyFill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27" fillId="0" borderId="33" xfId="0" applyNumberFormat="1" applyFont="1" applyFill="1" applyBorder="1" applyAlignment="1">
      <alignment horizontal="center" vertical="center" textRotation="90" wrapText="1"/>
    </xf>
    <xf numFmtId="166" fontId="27" fillId="0" borderId="33" xfId="0" applyNumberFormat="1" applyFont="1" applyFill="1" applyBorder="1" applyAlignment="1">
      <alignment horizontal="center" vertical="center" wrapText="1"/>
    </xf>
    <xf numFmtId="49" fontId="37" fillId="0" borderId="33" xfId="0" applyNumberFormat="1" applyFont="1" applyFill="1" applyBorder="1" applyAlignment="1">
      <alignment horizontal="center" vertical="center" textRotation="90" wrapText="1"/>
    </xf>
    <xf numFmtId="0" fontId="37" fillId="0" borderId="33" xfId="0" applyNumberFormat="1" applyFont="1" applyFill="1" applyBorder="1" applyAlignment="1">
      <alignment horizontal="center" vertical="center" wrapText="1"/>
    </xf>
    <xf numFmtId="166" fontId="37" fillId="0" borderId="35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33" borderId="33" xfId="0" applyFont="1" applyFill="1" applyBorder="1" applyAlignment="1">
      <alignment horizontal="center" vertical="center" wrapText="1"/>
    </xf>
    <xf numFmtId="0" fontId="38" fillId="33" borderId="33" xfId="0" applyFont="1" applyFill="1" applyBorder="1" applyAlignment="1">
      <alignment horizontal="center" vertical="center" wrapText="1"/>
    </xf>
    <xf numFmtId="166" fontId="33" fillId="33" borderId="33" xfId="0" applyNumberFormat="1" applyFont="1" applyFill="1" applyBorder="1" applyAlignment="1">
      <alignment horizontal="center" vertical="center" wrapText="1"/>
    </xf>
    <xf numFmtId="166" fontId="37" fillId="33" borderId="33" xfId="0" applyNumberFormat="1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center" wrapText="1"/>
    </xf>
    <xf numFmtId="43" fontId="31" fillId="0" borderId="0" xfId="1" applyNumberFormat="1" applyFont="1" applyAlignment="1">
      <alignment vertical="center" wrapText="1"/>
    </xf>
    <xf numFmtId="43" fontId="25" fillId="33" borderId="0" xfId="1" applyNumberFormat="1" applyFont="1" applyFill="1" applyAlignment="1">
      <alignment vertical="center" wrapText="1"/>
    </xf>
    <xf numFmtId="49" fontId="27" fillId="0" borderId="35" xfId="0" applyNumberFormat="1" applyFont="1" applyFill="1" applyBorder="1" applyAlignment="1">
      <alignment horizontal="center" vertical="center" textRotation="90" wrapText="1"/>
    </xf>
    <xf numFmtId="166" fontId="31" fillId="0" borderId="0" xfId="0" applyNumberFormat="1" applyFont="1" applyAlignment="1">
      <alignment vertical="center" wrapText="1"/>
    </xf>
    <xf numFmtId="0" fontId="42" fillId="33" borderId="0" xfId="0" applyFont="1" applyFill="1">
      <alignment horizontal="left" vertical="top" wrapText="1"/>
    </xf>
    <xf numFmtId="166" fontId="33" fillId="0" borderId="35" xfId="0" applyNumberFormat="1" applyFont="1" applyFill="1" applyBorder="1" applyAlignment="1">
      <alignment horizontal="center" vertical="center" wrapText="1"/>
    </xf>
    <xf numFmtId="165" fontId="29" fillId="0" borderId="33" xfId="49" applyNumberFormat="1" applyFont="1" applyFill="1" applyBorder="1" applyAlignment="1">
      <alignment horizontal="right" vertical="top"/>
    </xf>
    <xf numFmtId="166" fontId="26" fillId="0" borderId="0" xfId="0" applyNumberFormat="1" applyFont="1" applyFill="1" applyBorder="1" applyAlignment="1">
      <alignment horizontal="right" vertical="center" wrapText="1"/>
    </xf>
    <xf numFmtId="0" fontId="34" fillId="0" borderId="0" xfId="0" applyNumberFormat="1" applyFont="1" applyFill="1" applyAlignment="1">
      <alignment horizontal="center" vertical="center" wrapText="1"/>
    </xf>
    <xf numFmtId="0" fontId="24" fillId="33" borderId="19" xfId="0" applyFont="1" applyFill="1" applyBorder="1" applyAlignment="1">
      <alignment horizontal="left" vertical="top" wrapText="1"/>
    </xf>
    <xf numFmtId="165" fontId="34" fillId="34" borderId="33" xfId="49" applyNumberFormat="1" applyFont="1" applyFill="1" applyBorder="1" applyAlignment="1">
      <alignment horizontal="center" vertical="center"/>
    </xf>
    <xf numFmtId="165" fontId="34" fillId="0" borderId="33" xfId="49" applyNumberFormat="1" applyFont="1" applyFill="1" applyBorder="1" applyAlignment="1">
      <alignment horizontal="right" vertical="top"/>
    </xf>
    <xf numFmtId="165" fontId="34" fillId="0" borderId="22" xfId="49" applyNumberFormat="1" applyFont="1" applyFill="1" applyBorder="1" applyAlignment="1">
      <alignment horizontal="right" vertical="top"/>
    </xf>
    <xf numFmtId="0" fontId="42" fillId="33" borderId="33" xfId="0" applyFont="1" applyFill="1" applyBorder="1" applyAlignment="1">
      <alignment horizontal="left" vertical="top" wrapText="1"/>
    </xf>
    <xf numFmtId="0" fontId="29" fillId="33" borderId="33" xfId="0" applyFont="1" applyFill="1" applyBorder="1">
      <alignment horizontal="left" vertical="top" wrapText="1"/>
    </xf>
    <xf numFmtId="0" fontId="29" fillId="33" borderId="0" xfId="0" applyFont="1" applyFill="1">
      <alignment horizontal="left" vertical="top" wrapText="1"/>
    </xf>
    <xf numFmtId="0" fontId="24" fillId="33" borderId="34" xfId="0" applyFont="1" applyFill="1" applyBorder="1" applyAlignment="1">
      <alignment horizontal="left" vertical="top" wrapText="1"/>
    </xf>
    <xf numFmtId="0" fontId="24" fillId="33" borderId="27" xfId="0" applyFont="1" applyFill="1" applyBorder="1" applyAlignment="1">
      <alignment horizontal="right" vertical="top" wrapText="1"/>
    </xf>
    <xf numFmtId="0" fontId="32" fillId="33" borderId="33" xfId="0" applyFont="1" applyFill="1" applyBorder="1" applyAlignment="1">
      <alignment horizontal="left" vertical="top" wrapText="1"/>
    </xf>
    <xf numFmtId="0" fontId="41" fillId="33" borderId="33" xfId="0" applyFont="1" applyFill="1" applyBorder="1" applyAlignment="1">
      <alignment horizontal="left" vertical="top" wrapText="1"/>
    </xf>
    <xf numFmtId="0" fontId="42" fillId="33" borderId="37" xfId="0" applyFont="1" applyFill="1" applyBorder="1" applyAlignment="1">
      <alignment horizontal="center" vertical="top" wrapText="1"/>
    </xf>
    <xf numFmtId="0" fontId="42" fillId="33" borderId="36" xfId="0" applyFont="1" applyFill="1" applyBorder="1" applyAlignment="1">
      <alignment horizontal="left" vertical="top" wrapText="1"/>
    </xf>
    <xf numFmtId="0" fontId="42" fillId="33" borderId="0" xfId="0" applyFont="1" applyFill="1" applyBorder="1" applyAlignment="1">
      <alignment horizontal="left" vertical="top" wrapText="1"/>
    </xf>
    <xf numFmtId="165" fontId="42" fillId="0" borderId="0" xfId="49" applyNumberFormat="1" applyFont="1" applyBorder="1" applyAlignment="1">
      <alignment horizontal="right" vertical="top"/>
    </xf>
    <xf numFmtId="0" fontId="42" fillId="33" borderId="0" xfId="0" applyFont="1" applyFill="1" applyBorder="1">
      <alignment horizontal="left" vertical="top" wrapText="1"/>
    </xf>
    <xf numFmtId="0" fontId="44" fillId="33" borderId="33" xfId="0" applyFont="1" applyFill="1" applyBorder="1" applyAlignment="1">
      <alignment horizontal="left" vertical="top" wrapText="1"/>
    </xf>
    <xf numFmtId="0" fontId="42" fillId="33" borderId="0" xfId="0" applyFont="1" applyFill="1" applyAlignment="1">
      <alignment horizontal="left" vertical="top" wrapText="1"/>
    </xf>
    <xf numFmtId="0" fontId="32" fillId="33" borderId="0" xfId="0" applyFont="1" applyFill="1" applyAlignment="1">
      <alignment vertical="top"/>
    </xf>
    <xf numFmtId="0" fontId="48" fillId="0" borderId="33" xfId="0" applyFont="1" applyBorder="1" applyAlignment="1">
      <alignment horizontal="left" vertical="top" wrapText="1"/>
    </xf>
    <xf numFmtId="0" fontId="29" fillId="34" borderId="33" xfId="0" applyFont="1" applyFill="1" applyBorder="1" applyAlignment="1">
      <alignment horizontal="right" vertical="top" wrapText="1"/>
    </xf>
    <xf numFmtId="0" fontId="48" fillId="34" borderId="33" xfId="0" applyFont="1" applyFill="1" applyBorder="1" applyAlignment="1">
      <alignment horizontal="left" vertical="top" wrapText="1"/>
    </xf>
    <xf numFmtId="0" fontId="29" fillId="34" borderId="33" xfId="0" applyFont="1" applyFill="1" applyBorder="1">
      <alignment horizontal="left" vertical="top" wrapText="1"/>
    </xf>
    <xf numFmtId="0" fontId="33" fillId="34" borderId="33" xfId="0" applyFont="1" applyFill="1" applyBorder="1" applyAlignment="1">
      <alignment horizontal="center" vertical="center" wrapText="1"/>
    </xf>
    <xf numFmtId="0" fontId="33" fillId="34" borderId="33" xfId="0" applyFont="1" applyFill="1" applyBorder="1" applyAlignment="1">
      <alignment horizontal="left" vertical="center" wrapText="1"/>
    </xf>
    <xf numFmtId="167" fontId="33" fillId="34" borderId="33" xfId="0" applyNumberFormat="1" applyFont="1" applyFill="1" applyBorder="1" applyAlignment="1">
      <alignment horizontal="center" vertical="center" wrapText="1"/>
    </xf>
    <xf numFmtId="0" fontId="33" fillId="34" borderId="0" xfId="0" applyFont="1" applyFill="1" applyAlignment="1">
      <alignment vertical="center" wrapText="1"/>
    </xf>
    <xf numFmtId="0" fontId="0" fillId="0" borderId="0" xfId="0" applyFill="1">
      <alignment horizontal="left" vertical="top" wrapText="1"/>
    </xf>
    <xf numFmtId="0" fontId="45" fillId="0" borderId="0" xfId="45" applyFont="1" applyFill="1" applyAlignment="1">
      <alignment vertical="center"/>
    </xf>
    <xf numFmtId="0" fontId="47" fillId="0" borderId="0" xfId="45" applyFont="1" applyFill="1" applyAlignment="1">
      <alignment vertical="center"/>
    </xf>
    <xf numFmtId="0" fontId="24" fillId="0" borderId="0" xfId="45" applyFont="1" applyFill="1" applyAlignment="1">
      <alignment vertical="center"/>
    </xf>
    <xf numFmtId="165" fontId="29" fillId="34" borderId="33" xfId="49" applyNumberFormat="1" applyFont="1" applyFill="1" applyBorder="1" applyAlignment="1">
      <alignment horizontal="right" vertical="top"/>
    </xf>
    <xf numFmtId="168" fontId="33" fillId="34" borderId="33" xfId="1" applyNumberFormat="1" applyFont="1" applyFill="1" applyBorder="1" applyAlignment="1">
      <alignment vertical="center" wrapText="1"/>
    </xf>
    <xf numFmtId="0" fontId="51" fillId="34" borderId="33" xfId="0" applyFont="1" applyFill="1" applyBorder="1" applyAlignment="1">
      <alignment horizontal="left" vertical="center" wrapText="1"/>
    </xf>
    <xf numFmtId="0" fontId="39" fillId="34" borderId="33" xfId="0" applyFont="1" applyFill="1" applyBorder="1" applyAlignment="1">
      <alignment horizontal="left" vertical="center" wrapText="1"/>
    </xf>
    <xf numFmtId="0" fontId="31" fillId="33" borderId="11" xfId="0" applyFont="1" applyFill="1" applyBorder="1" applyAlignment="1">
      <alignment horizontal="left" vertical="top" wrapText="1"/>
    </xf>
    <xf numFmtId="0" fontId="31" fillId="33" borderId="21" xfId="0" applyFont="1" applyFill="1" applyBorder="1" applyAlignment="1">
      <alignment horizontal="left" vertical="top" wrapText="1"/>
    </xf>
    <xf numFmtId="0" fontId="36" fillId="33" borderId="0" xfId="0" applyFont="1" applyFill="1" applyBorder="1" applyAlignment="1">
      <alignment horizontal="center" vertical="top"/>
    </xf>
    <xf numFmtId="0" fontId="28" fillId="33" borderId="0" xfId="44" applyFont="1" applyFill="1" applyAlignment="1">
      <alignment vertical="center"/>
    </xf>
    <xf numFmtId="168" fontId="52" fillId="34" borderId="33" xfId="43" applyNumberFormat="1" applyFont="1" applyFill="1" applyBorder="1" applyAlignment="1">
      <alignment horizontal="center" vertical="center" wrapText="1"/>
    </xf>
    <xf numFmtId="0" fontId="29" fillId="0" borderId="33" xfId="0" applyFont="1" applyFill="1" applyBorder="1">
      <alignment horizontal="left" vertical="top" wrapText="1"/>
    </xf>
    <xf numFmtId="0" fontId="31" fillId="0" borderId="0" xfId="45" applyFont="1" applyFill="1" applyAlignment="1">
      <alignment vertical="center"/>
    </xf>
    <xf numFmtId="0" fontId="31" fillId="0" borderId="0" xfId="46" applyFont="1" applyFill="1" applyAlignment="1">
      <alignment horizontal="right" vertical="center"/>
    </xf>
    <xf numFmtId="0" fontId="31" fillId="0" borderId="0" xfId="46" applyFont="1" applyFill="1" applyAlignment="1">
      <alignment horizontal="center" vertical="center"/>
    </xf>
    <xf numFmtId="0" fontId="45" fillId="0" borderId="0" xfId="45" applyFont="1" applyFill="1" applyAlignment="1">
      <alignment horizontal="center" vertical="center"/>
    </xf>
    <xf numFmtId="0" fontId="46" fillId="0" borderId="0" xfId="45" applyFont="1" applyFill="1" applyAlignment="1">
      <alignment vertical="center"/>
    </xf>
    <xf numFmtId="0" fontId="24" fillId="0" borderId="33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top" wrapText="1"/>
    </xf>
    <xf numFmtId="0" fontId="41" fillId="33" borderId="15" xfId="0" applyFont="1" applyFill="1" applyBorder="1" applyAlignment="1">
      <alignment horizontal="left" vertical="top" wrapText="1"/>
    </xf>
    <xf numFmtId="169" fontId="24" fillId="0" borderId="0" xfId="57" applyNumberFormat="1" applyFont="1" applyFill="1" applyBorder="1" applyAlignment="1">
      <alignment horizontal="left" vertical="center" wrapText="1"/>
    </xf>
    <xf numFmtId="168" fontId="34" fillId="0" borderId="0" xfId="58" applyNumberFormat="1" applyFont="1" applyFill="1" applyBorder="1" applyAlignment="1">
      <alignment horizontal="right" vertical="center"/>
    </xf>
    <xf numFmtId="0" fontId="24" fillId="0" borderId="0" xfId="48" applyFont="1" applyFill="1" applyAlignment="1">
      <alignment vertical="center"/>
    </xf>
    <xf numFmtId="0" fontId="24" fillId="0" borderId="0" xfId="48" applyFont="1" applyFill="1" applyBorder="1" applyAlignment="1">
      <alignment horizontal="left" vertical="center"/>
    </xf>
    <xf numFmtId="0" fontId="34" fillId="33" borderId="0" xfId="0" applyFont="1" applyFill="1" applyBorder="1" applyAlignment="1">
      <alignment horizontal="right"/>
    </xf>
    <xf numFmtId="0" fontId="34" fillId="0" borderId="0" xfId="44" applyFont="1" applyFill="1" applyAlignment="1">
      <alignment horizontal="right" vertical="center"/>
    </xf>
    <xf numFmtId="0" fontId="34" fillId="0" borderId="0" xfId="0" applyFont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4" fillId="0" borderId="0" xfId="0" applyFont="1" applyBorder="1" applyAlignment="1">
      <alignment horizontal="right" vertical="center" wrapText="1"/>
    </xf>
    <xf numFmtId="0" fontId="25" fillId="33" borderId="19" xfId="0" applyFont="1" applyFill="1" applyBorder="1" applyAlignment="1">
      <alignment horizontal="center" vertical="center" wrapText="1"/>
    </xf>
    <xf numFmtId="0" fontId="24" fillId="33" borderId="33" xfId="0" applyFont="1" applyFill="1" applyBorder="1" applyAlignment="1">
      <alignment horizontal="center" vertical="center" wrapText="1"/>
    </xf>
    <xf numFmtId="0" fontId="32" fillId="0" borderId="33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54" fillId="0" borderId="0" xfId="0" applyFont="1" applyAlignment="1">
      <alignment horizontal="left" vertical="center" wrapText="1"/>
    </xf>
    <xf numFmtId="0" fontId="34" fillId="0" borderId="40" xfId="0" applyFont="1" applyBorder="1" applyAlignment="1">
      <alignment horizontal="left" vertical="top" wrapText="1"/>
    </xf>
    <xf numFmtId="0" fontId="34" fillId="33" borderId="33" xfId="0" applyFont="1" applyFill="1" applyBorder="1" applyAlignment="1">
      <alignment horizontal="left" vertical="top" wrapText="1"/>
    </xf>
    <xf numFmtId="0" fontId="30" fillId="34" borderId="33" xfId="0" applyFont="1" applyFill="1" applyBorder="1" applyAlignment="1">
      <alignment horizontal="left" vertical="top" wrapText="1"/>
    </xf>
    <xf numFmtId="0" fontId="49" fillId="0" borderId="33" xfId="0" applyFont="1" applyBorder="1">
      <alignment horizontal="left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0" fontId="30" fillId="34" borderId="33" xfId="0" applyFont="1" applyFill="1" applyBorder="1">
      <alignment horizontal="left" vertical="top" wrapText="1"/>
    </xf>
    <xf numFmtId="165" fontId="24" fillId="34" borderId="33" xfId="49" applyNumberFormat="1" applyFont="1" applyFill="1" applyBorder="1" applyAlignment="1">
      <alignment horizontal="center" vertical="center"/>
    </xf>
    <xf numFmtId="0" fontId="31" fillId="34" borderId="33" xfId="0" applyFont="1" applyFill="1" applyBorder="1" applyAlignment="1">
      <alignment horizontal="left" vertical="center" wrapText="1"/>
    </xf>
    <xf numFmtId="0" fontId="31" fillId="34" borderId="33" xfId="0" applyFont="1" applyFill="1" applyBorder="1" applyAlignment="1">
      <alignment horizontal="center" vertical="center" wrapText="1"/>
    </xf>
    <xf numFmtId="167" fontId="31" fillId="34" borderId="33" xfId="0" applyNumberFormat="1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left" vertical="top" wrapText="1"/>
    </xf>
    <xf numFmtId="0" fontId="31" fillId="0" borderId="18" xfId="0" applyFont="1" applyFill="1" applyBorder="1" applyAlignment="1">
      <alignment horizontal="left" vertical="top" wrapText="1"/>
    </xf>
    <xf numFmtId="0" fontId="40" fillId="0" borderId="15" xfId="0" applyFont="1" applyFill="1" applyBorder="1" applyAlignment="1">
      <alignment horizontal="left" vertical="top" wrapText="1"/>
    </xf>
    <xf numFmtId="0" fontId="31" fillId="0" borderId="15" xfId="43" applyFont="1" applyFill="1" applyBorder="1" applyAlignment="1">
      <alignment horizontal="left" vertical="top" wrapText="1"/>
    </xf>
    <xf numFmtId="0" fontId="40" fillId="34" borderId="33" xfId="0" applyFont="1" applyFill="1" applyBorder="1" applyAlignment="1">
      <alignment horizontal="center" vertical="center" wrapText="1"/>
    </xf>
    <xf numFmtId="168" fontId="31" fillId="34" borderId="33" xfId="0" applyNumberFormat="1" applyFont="1" applyFill="1" applyBorder="1" applyAlignment="1">
      <alignment horizontal="center" vertical="center" wrapText="1"/>
    </xf>
    <xf numFmtId="168" fontId="31" fillId="34" borderId="33" xfId="1" applyNumberFormat="1" applyFont="1" applyFill="1" applyBorder="1" applyAlignment="1">
      <alignment vertical="center" wrapText="1"/>
    </xf>
    <xf numFmtId="0" fontId="44" fillId="34" borderId="33" xfId="0" applyFont="1" applyFill="1" applyBorder="1" applyAlignment="1">
      <alignment horizontal="left" vertical="top" wrapText="1"/>
    </xf>
    <xf numFmtId="0" fontId="41" fillId="0" borderId="33" xfId="0" applyFont="1" applyBorder="1" applyAlignment="1">
      <alignment horizontal="left" vertical="top" wrapText="1"/>
    </xf>
    <xf numFmtId="0" fontId="49" fillId="34" borderId="33" xfId="0" applyFont="1" applyFill="1" applyBorder="1" applyAlignment="1">
      <alignment horizontal="left" vertical="top" wrapText="1"/>
    </xf>
    <xf numFmtId="166" fontId="37" fillId="34" borderId="33" xfId="0" applyNumberFormat="1" applyFont="1" applyFill="1" applyBorder="1" applyAlignment="1">
      <alignment horizontal="center" vertical="center" wrapText="1"/>
    </xf>
    <xf numFmtId="166" fontId="43" fillId="34" borderId="33" xfId="0" applyNumberFormat="1" applyFont="1" applyFill="1" applyBorder="1" applyAlignment="1">
      <alignment horizontal="center" vertical="center" wrapText="1"/>
    </xf>
    <xf numFmtId="0" fontId="42" fillId="33" borderId="33" xfId="0" applyFont="1" applyFill="1" applyBorder="1" applyAlignment="1">
      <alignment horizontal="center" vertical="top" wrapText="1"/>
    </xf>
    <xf numFmtId="0" fontId="52" fillId="0" borderId="0" xfId="0" applyFont="1" applyAlignment="1"/>
    <xf numFmtId="0" fontId="52" fillId="34" borderId="0" xfId="0" applyFont="1" applyFill="1" applyAlignment="1"/>
    <xf numFmtId="0" fontId="28" fillId="34" borderId="0" xfId="0" applyFont="1" applyFill="1" applyAlignment="1"/>
    <xf numFmtId="0" fontId="55" fillId="34" borderId="0" xfId="0" applyFont="1" applyFill="1" applyAlignment="1"/>
    <xf numFmtId="165" fontId="34" fillId="34" borderId="33" xfId="49" applyNumberFormat="1" applyFont="1" applyFill="1" applyBorder="1" applyAlignment="1">
      <alignment horizontal="right" vertical="top"/>
    </xf>
    <xf numFmtId="165" fontId="24" fillId="34" borderId="33" xfId="49" applyNumberFormat="1" applyFont="1" applyFill="1" applyBorder="1" applyAlignment="1">
      <alignment horizontal="right" vertical="center"/>
    </xf>
    <xf numFmtId="166" fontId="31" fillId="34" borderId="33" xfId="0" applyNumberFormat="1" applyFont="1" applyFill="1" applyBorder="1" applyAlignment="1">
      <alignment vertical="center" wrapText="1"/>
    </xf>
    <xf numFmtId="0" fontId="31" fillId="34" borderId="33" xfId="0" applyFont="1" applyFill="1" applyBorder="1" applyAlignment="1">
      <alignment horizontal="justify" vertical="center"/>
    </xf>
    <xf numFmtId="0" fontId="31" fillId="34" borderId="33" xfId="0" applyFont="1" applyFill="1" applyBorder="1" applyAlignment="1">
      <alignment vertical="center" wrapText="1"/>
    </xf>
    <xf numFmtId="167" fontId="31" fillId="34" borderId="33" xfId="0" applyNumberFormat="1" applyFont="1" applyFill="1" applyBorder="1" applyAlignment="1">
      <alignment vertical="center" wrapText="1"/>
    </xf>
    <xf numFmtId="0" fontId="30" fillId="34" borderId="33" xfId="0" applyFont="1" applyFill="1" applyBorder="1" applyAlignment="1">
      <alignment horizontal="right" vertical="top" wrapText="1"/>
    </xf>
    <xf numFmtId="165" fontId="34" fillId="0" borderId="33" xfId="49" applyNumberFormat="1" applyFont="1" applyFill="1" applyBorder="1" applyAlignment="1">
      <alignment vertical="top"/>
    </xf>
    <xf numFmtId="166" fontId="34" fillId="33" borderId="22" xfId="0" applyNumberFormat="1" applyFont="1" applyFill="1" applyBorder="1" applyAlignment="1">
      <alignment vertical="top" wrapText="1"/>
    </xf>
    <xf numFmtId="0" fontId="24" fillId="0" borderId="33" xfId="0" applyFont="1" applyBorder="1" applyAlignment="1">
      <alignment horizontal="center" vertical="top" wrapText="1"/>
    </xf>
    <xf numFmtId="165" fontId="34" fillId="0" borderId="20" xfId="49" applyNumberFormat="1" applyFont="1" applyFill="1" applyBorder="1" applyAlignment="1">
      <alignment horizontal="right" vertical="center"/>
    </xf>
    <xf numFmtId="165" fontId="42" fillId="0" borderId="29" xfId="49" applyNumberFormat="1" applyFont="1" applyBorder="1" applyAlignment="1">
      <alignment horizontal="right" vertical="top"/>
    </xf>
    <xf numFmtId="0" fontId="41" fillId="0" borderId="33" xfId="0" applyFont="1" applyBorder="1" applyAlignment="1">
      <alignment horizontal="left" vertical="top" wrapText="1"/>
    </xf>
    <xf numFmtId="0" fontId="42" fillId="33" borderId="33" xfId="0" applyFont="1" applyFill="1" applyBorder="1" applyAlignment="1">
      <alignment horizontal="right" vertical="center" wrapText="1"/>
    </xf>
    <xf numFmtId="172" fontId="24" fillId="34" borderId="33" xfId="49" applyNumberFormat="1" applyFont="1" applyFill="1" applyBorder="1" applyAlignment="1">
      <alignment horizontal="center" vertical="center"/>
    </xf>
    <xf numFmtId="0" fontId="59" fillId="34" borderId="33" xfId="0" applyFont="1" applyFill="1" applyBorder="1">
      <alignment horizontal="left" vertical="top" wrapText="1"/>
    </xf>
    <xf numFmtId="0" fontId="59" fillId="34" borderId="33" xfId="0" applyFont="1" applyFill="1" applyBorder="1" applyAlignment="1">
      <alignment horizontal="center" vertical="center" wrapText="1"/>
    </xf>
    <xf numFmtId="0" fontId="33" fillId="34" borderId="33" xfId="0" applyFont="1" applyFill="1" applyBorder="1" applyAlignment="1">
      <alignment vertical="center" wrapText="1"/>
    </xf>
    <xf numFmtId="0" fontId="48" fillId="0" borderId="33" xfId="0" applyFont="1" applyBorder="1">
      <alignment horizontal="left" vertical="top" wrapText="1"/>
    </xf>
    <xf numFmtId="0" fontId="26" fillId="0" borderId="33" xfId="0" applyFont="1" applyBorder="1" applyAlignment="1">
      <alignment horizontal="left" vertical="top" wrapText="1"/>
    </xf>
    <xf numFmtId="0" fontId="24" fillId="0" borderId="33" xfId="0" applyFont="1" applyBorder="1" applyAlignment="1">
      <alignment horizontal="left" vertical="top" wrapText="1"/>
    </xf>
    <xf numFmtId="0" fontId="0" fillId="0" borderId="33" xfId="0" applyFill="1" applyBorder="1">
      <alignment horizontal="left" vertical="top" wrapText="1"/>
    </xf>
    <xf numFmtId="0" fontId="48" fillId="0" borderId="33" xfId="0" applyFont="1" applyFill="1" applyBorder="1">
      <alignment horizontal="left" vertical="top" wrapText="1"/>
    </xf>
    <xf numFmtId="0" fontId="33" fillId="34" borderId="33" xfId="50" applyFont="1" applyFill="1" applyBorder="1" applyAlignment="1">
      <alignment vertical="center"/>
    </xf>
    <xf numFmtId="0" fontId="48" fillId="0" borderId="33" xfId="0" applyFont="1" applyFill="1" applyBorder="1" applyAlignment="1">
      <alignment horizontal="center" vertical="center" wrapText="1"/>
    </xf>
    <xf numFmtId="167" fontId="33" fillId="34" borderId="33" xfId="46" applyNumberFormat="1" applyFont="1" applyFill="1" applyBorder="1" applyAlignment="1">
      <alignment horizontal="center" vertical="center"/>
    </xf>
    <xf numFmtId="49" fontId="33" fillId="34" borderId="15" xfId="0" applyNumberFormat="1" applyFont="1" applyFill="1" applyBorder="1" applyAlignment="1">
      <alignment horizontal="left" vertical="center"/>
    </xf>
    <xf numFmtId="0" fontId="33" fillId="34" borderId="32" xfId="46" applyFont="1" applyFill="1" applyBorder="1" applyAlignment="1">
      <alignment horizontal="center" vertical="center"/>
    </xf>
    <xf numFmtId="49" fontId="33" fillId="34" borderId="33" xfId="0" applyNumberFormat="1" applyFont="1" applyFill="1" applyBorder="1" applyAlignment="1">
      <alignment horizontal="left" vertical="center"/>
    </xf>
    <xf numFmtId="3" fontId="58" fillId="34" borderId="33" xfId="46" applyNumberFormat="1" applyFont="1" applyFill="1" applyBorder="1" applyAlignment="1">
      <alignment horizontal="center" vertical="center"/>
    </xf>
    <xf numFmtId="3" fontId="31" fillId="34" borderId="33" xfId="46" applyNumberFormat="1" applyFont="1" applyFill="1" applyBorder="1" applyAlignment="1">
      <alignment horizontal="center" vertical="center"/>
    </xf>
    <xf numFmtId="0" fontId="48" fillId="34" borderId="33" xfId="0" applyFont="1" applyFill="1" applyBorder="1" applyAlignment="1">
      <alignment horizontal="center" vertical="center" wrapText="1"/>
    </xf>
    <xf numFmtId="167" fontId="31" fillId="34" borderId="33" xfId="46" applyNumberFormat="1" applyFont="1" applyFill="1" applyBorder="1" applyAlignment="1">
      <alignment horizontal="center" vertical="center"/>
    </xf>
    <xf numFmtId="0" fontId="48" fillId="34" borderId="33" xfId="0" applyFont="1" applyFill="1" applyBorder="1">
      <alignment horizontal="left" vertical="top" wrapText="1"/>
    </xf>
    <xf numFmtId="0" fontId="60" fillId="0" borderId="33" xfId="0" applyFont="1" applyBorder="1">
      <alignment horizontal="left" vertical="top" wrapText="1"/>
    </xf>
    <xf numFmtId="0" fontId="61" fillId="0" borderId="33" xfId="0" applyFont="1" applyBorder="1">
      <alignment horizontal="left" vertical="top" wrapText="1"/>
    </xf>
    <xf numFmtId="0" fontId="48" fillId="0" borderId="33" xfId="0" applyFont="1" applyFill="1" applyBorder="1" applyAlignment="1">
      <alignment horizontal="center" vertical="top" wrapText="1"/>
    </xf>
    <xf numFmtId="0" fontId="62" fillId="0" borderId="33" xfId="0" applyFont="1" applyBorder="1">
      <alignment horizontal="left" vertical="top" wrapText="1"/>
    </xf>
    <xf numFmtId="0" fontId="63" fillId="0" borderId="33" xfId="0" applyFont="1" applyFill="1" applyBorder="1">
      <alignment horizontal="left" vertical="top" wrapText="1"/>
    </xf>
    <xf numFmtId="0" fontId="64" fillId="0" borderId="33" xfId="0" applyFont="1" applyFill="1" applyBorder="1" applyAlignment="1">
      <alignment horizontal="left" vertical="top" wrapText="1"/>
    </xf>
    <xf numFmtId="0" fontId="62" fillId="0" borderId="33" xfId="0" applyFont="1" applyFill="1" applyBorder="1">
      <alignment horizontal="left" vertical="top" wrapText="1"/>
    </xf>
    <xf numFmtId="167" fontId="33" fillId="0" borderId="33" xfId="0" applyNumberFormat="1" applyFont="1" applyFill="1" applyBorder="1" applyAlignment="1">
      <alignment horizontal="center" vertical="center" wrapText="1"/>
    </xf>
    <xf numFmtId="0" fontId="61" fillId="0" borderId="33" xfId="0" applyFont="1" applyFill="1" applyBorder="1">
      <alignment horizontal="left" vertical="top" wrapText="1"/>
    </xf>
    <xf numFmtId="0" fontId="62" fillId="0" borderId="33" xfId="0" applyFont="1" applyFill="1" applyBorder="1" applyAlignment="1">
      <alignment horizontal="left" vertical="top" wrapText="1"/>
    </xf>
    <xf numFmtId="0" fontId="62" fillId="0" borderId="0" xfId="0" applyFont="1">
      <alignment horizontal="left" vertical="top" wrapText="1"/>
    </xf>
    <xf numFmtId="0" fontId="33" fillId="0" borderId="33" xfId="0" applyFont="1" applyFill="1" applyBorder="1">
      <alignment horizontal="left" vertical="top" wrapText="1"/>
    </xf>
    <xf numFmtId="3" fontId="48" fillId="34" borderId="33" xfId="46" applyNumberFormat="1" applyFont="1" applyFill="1" applyBorder="1" applyAlignment="1">
      <alignment horizontal="center" vertical="center"/>
    </xf>
    <xf numFmtId="167" fontId="48" fillId="34" borderId="33" xfId="46" applyNumberFormat="1" applyFont="1" applyFill="1" applyBorder="1" applyAlignment="1">
      <alignment horizontal="center" vertical="center"/>
    </xf>
    <xf numFmtId="0" fontId="31" fillId="0" borderId="12" xfId="46" applyFont="1" applyFill="1" applyBorder="1" applyAlignment="1">
      <alignment vertical="center"/>
    </xf>
    <xf numFmtId="0" fontId="31" fillId="0" borderId="35" xfId="46" applyFont="1" applyFill="1" applyBorder="1" applyAlignment="1">
      <alignment horizontal="center" vertical="center"/>
    </xf>
    <xf numFmtId="0" fontId="31" fillId="0" borderId="35" xfId="46" applyFont="1" applyFill="1" applyBorder="1" applyAlignment="1">
      <alignment horizontal="center" vertical="center" wrapText="1"/>
    </xf>
    <xf numFmtId="166" fontId="33" fillId="34" borderId="33" xfId="46" applyNumberFormat="1" applyFont="1" applyFill="1" applyBorder="1" applyAlignment="1">
      <alignment horizontal="center" vertical="center"/>
    </xf>
    <xf numFmtId="0" fontId="31" fillId="34" borderId="22" xfId="46" applyFont="1" applyFill="1" applyBorder="1" applyAlignment="1">
      <alignment horizontal="center" vertical="center"/>
    </xf>
    <xf numFmtId="166" fontId="33" fillId="34" borderId="37" xfId="46" applyNumberFormat="1" applyFont="1" applyFill="1" applyBorder="1" applyAlignment="1">
      <alignment horizontal="center" vertical="center"/>
    </xf>
    <xf numFmtId="167" fontId="31" fillId="34" borderId="33" xfId="0" applyNumberFormat="1" applyFont="1" applyFill="1" applyBorder="1" applyAlignment="1">
      <alignment horizontal="right" vertical="center" wrapText="1"/>
    </xf>
    <xf numFmtId="167" fontId="31" fillId="0" borderId="33" xfId="0" applyNumberFormat="1" applyFont="1" applyFill="1" applyBorder="1" applyAlignment="1">
      <alignment horizontal="center" vertical="top" wrapText="1"/>
    </xf>
    <xf numFmtId="167" fontId="31" fillId="0" borderId="33" xfId="0" applyNumberFormat="1" applyFont="1" applyFill="1" applyBorder="1" applyAlignment="1">
      <alignment horizontal="center" vertical="center" wrapText="1"/>
    </xf>
    <xf numFmtId="0" fontId="33" fillId="34" borderId="32" xfId="0" applyFont="1" applyFill="1" applyBorder="1" applyAlignment="1">
      <alignment horizontal="center" vertical="center" wrapText="1"/>
    </xf>
    <xf numFmtId="168" fontId="50" fillId="34" borderId="33" xfId="43" applyNumberFormat="1" applyFont="1" applyFill="1" applyBorder="1" applyAlignment="1">
      <alignment horizontal="right" vertical="center" wrapText="1"/>
    </xf>
    <xf numFmtId="165" fontId="48" fillId="34" borderId="33" xfId="49" applyNumberFormat="1" applyFont="1" applyFill="1" applyBorder="1" applyAlignment="1">
      <alignment horizontal="right" vertical="top"/>
    </xf>
    <xf numFmtId="167" fontId="33" fillId="34" borderId="33" xfId="0" applyNumberFormat="1" applyFont="1" applyFill="1" applyBorder="1" applyAlignment="1">
      <alignment vertical="center" wrapText="1"/>
    </xf>
    <xf numFmtId="166" fontId="43" fillId="34" borderId="33" xfId="0" applyNumberFormat="1" applyFont="1" applyFill="1" applyBorder="1" applyAlignment="1">
      <alignment horizontal="right" vertical="center" wrapText="1"/>
    </xf>
    <xf numFmtId="0" fontId="37" fillId="34" borderId="33" xfId="0" applyNumberFormat="1" applyFont="1" applyFill="1" applyBorder="1" applyAlignment="1">
      <alignment horizontal="center" vertical="center" wrapText="1"/>
    </xf>
    <xf numFmtId="168" fontId="33" fillId="34" borderId="33" xfId="0" applyNumberFormat="1" applyFont="1" applyFill="1" applyBorder="1" applyAlignment="1">
      <alignment horizontal="right" vertical="center" wrapText="1"/>
    </xf>
    <xf numFmtId="165" fontId="37" fillId="34" borderId="33" xfId="0" applyNumberFormat="1" applyFont="1" applyFill="1" applyBorder="1" applyAlignment="1">
      <alignment horizontal="center" vertical="center" wrapText="1"/>
    </xf>
    <xf numFmtId="165" fontId="33" fillId="34" borderId="33" xfId="0" applyNumberFormat="1" applyFont="1" applyFill="1" applyBorder="1" applyAlignment="1">
      <alignment horizontal="right" vertical="center" wrapText="1"/>
    </xf>
    <xf numFmtId="0" fontId="41" fillId="33" borderId="15" xfId="0" applyFont="1" applyFill="1" applyBorder="1" applyAlignment="1">
      <alignment horizontal="left" vertical="top" wrapText="1"/>
    </xf>
    <xf numFmtId="0" fontId="42" fillId="33" borderId="33" xfId="0" applyFont="1" applyFill="1" applyBorder="1" applyAlignment="1">
      <alignment horizontal="left" vertical="top" wrapText="1"/>
    </xf>
    <xf numFmtId="0" fontId="25" fillId="34" borderId="33" xfId="0" applyFont="1" applyFill="1" applyBorder="1" applyAlignment="1">
      <alignment horizontal="center" vertical="center" wrapText="1"/>
    </xf>
    <xf numFmtId="0" fontId="33" fillId="34" borderId="40" xfId="0" applyFont="1" applyFill="1" applyBorder="1" applyAlignment="1">
      <alignment horizontal="left" vertical="top" wrapText="1"/>
    </xf>
    <xf numFmtId="165" fontId="33" fillId="34" borderId="33" xfId="0" applyNumberFormat="1" applyFont="1" applyFill="1" applyBorder="1" applyAlignment="1">
      <alignment horizontal="right" vertical="top" wrapText="1"/>
    </xf>
    <xf numFmtId="0" fontId="26" fillId="34" borderId="0" xfId="0" applyFont="1" applyFill="1" applyAlignment="1">
      <alignment horizontal="left" vertical="top" wrapText="1"/>
    </xf>
    <xf numFmtId="0" fontId="34" fillId="34" borderId="11" xfId="0" applyFont="1" applyFill="1" applyBorder="1" applyAlignment="1">
      <alignment horizontal="left" vertical="top" wrapText="1"/>
    </xf>
    <xf numFmtId="0" fontId="24" fillId="34" borderId="33" xfId="0" applyFont="1" applyFill="1" applyBorder="1">
      <alignment horizontal="left" vertical="top" wrapText="1"/>
    </xf>
    <xf numFmtId="0" fontId="24" fillId="34" borderId="15" xfId="0" applyFont="1" applyFill="1" applyBorder="1" applyAlignment="1">
      <alignment horizontal="left" vertical="top" wrapText="1"/>
    </xf>
    <xf numFmtId="165" fontId="24" fillId="34" borderId="33" xfId="0" applyNumberFormat="1" applyFont="1" applyFill="1" applyBorder="1" applyAlignment="1">
      <alignment horizontal="righ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65" fillId="34" borderId="33" xfId="0" applyFont="1" applyFill="1" applyBorder="1" applyAlignment="1">
      <alignment horizontal="left" vertical="top" wrapText="1"/>
    </xf>
    <xf numFmtId="0" fontId="24" fillId="34" borderId="33" xfId="0" applyFont="1" applyFill="1" applyBorder="1" applyAlignment="1">
      <alignment horizontal="left" vertical="top" wrapText="1"/>
    </xf>
    <xf numFmtId="0" fontId="65" fillId="34" borderId="33" xfId="0" applyFont="1" applyFill="1" applyBorder="1">
      <alignment horizontal="left" vertical="top" wrapText="1"/>
    </xf>
    <xf numFmtId="0" fontId="34" fillId="34" borderId="33" xfId="0" applyFont="1" applyFill="1" applyBorder="1" applyAlignment="1">
      <alignment horizontal="left" vertical="top" wrapText="1"/>
    </xf>
    <xf numFmtId="0" fontId="24" fillId="34" borderId="0" xfId="0" applyFont="1" applyFill="1" applyAlignment="1"/>
    <xf numFmtId="0" fontId="24" fillId="34" borderId="19" xfId="0" applyFont="1" applyFill="1" applyBorder="1">
      <alignment horizontal="left" vertical="top" wrapText="1"/>
    </xf>
    <xf numFmtId="0" fontId="66" fillId="34" borderId="33" xfId="0" applyFont="1" applyFill="1" applyBorder="1" applyAlignment="1">
      <alignment horizontal="left" vertical="top" wrapText="1"/>
    </xf>
    <xf numFmtId="0" fontId="24" fillId="34" borderId="22" xfId="0" applyFont="1" applyFill="1" applyBorder="1">
      <alignment horizontal="left" vertical="top" wrapText="1"/>
    </xf>
    <xf numFmtId="165" fontId="24" fillId="34" borderId="33" xfId="49" applyNumberFormat="1" applyFont="1" applyFill="1" applyBorder="1" applyAlignment="1">
      <alignment horizontal="right" vertical="top"/>
    </xf>
    <xf numFmtId="0" fontId="24" fillId="34" borderId="33" xfId="43" applyFont="1" applyFill="1" applyBorder="1" applyAlignment="1">
      <alignment horizontal="left" vertical="top" wrapText="1"/>
    </xf>
    <xf numFmtId="0" fontId="32" fillId="33" borderId="0" xfId="0" applyFont="1" applyFill="1" applyBorder="1" applyAlignment="1">
      <alignment vertical="top" wrapText="1"/>
    </xf>
    <xf numFmtId="0" fontId="41" fillId="33" borderId="0" xfId="0" applyFont="1" applyFill="1" applyBorder="1" applyAlignment="1">
      <alignment vertical="top" wrapText="1"/>
    </xf>
    <xf numFmtId="0" fontId="42" fillId="33" borderId="15" xfId="0" applyFont="1" applyFill="1" applyBorder="1" applyAlignment="1">
      <alignment vertical="top" wrapText="1"/>
    </xf>
    <xf numFmtId="0" fontId="42" fillId="33" borderId="0" xfId="0" applyFont="1" applyFill="1" applyBorder="1" applyAlignment="1">
      <alignment vertical="top" wrapText="1"/>
    </xf>
    <xf numFmtId="0" fontId="32" fillId="33" borderId="15" xfId="0" applyFont="1" applyFill="1" applyBorder="1" applyAlignment="1">
      <alignment vertical="top" wrapText="1"/>
    </xf>
    <xf numFmtId="0" fontId="42" fillId="33" borderId="33" xfId="0" applyFont="1" applyFill="1" applyBorder="1">
      <alignment horizontal="left" vertical="top" wrapText="1"/>
    </xf>
    <xf numFmtId="0" fontId="41" fillId="33" borderId="15" xfId="0" applyFont="1" applyFill="1" applyBorder="1" applyAlignment="1">
      <alignment horizontal="left" vertical="top" wrapText="1"/>
    </xf>
    <xf numFmtId="0" fontId="42" fillId="33" borderId="33" xfId="0" applyFont="1" applyFill="1" applyBorder="1" applyAlignment="1">
      <alignment horizontal="left" vertical="top" wrapText="1"/>
    </xf>
    <xf numFmtId="49" fontId="24" fillId="33" borderId="11" xfId="0" applyNumberFormat="1" applyFont="1" applyFill="1" applyBorder="1" applyAlignment="1">
      <alignment horizontal="left" vertical="top" wrapText="1"/>
    </xf>
    <xf numFmtId="49" fontId="24" fillId="33" borderId="33" xfId="0" applyNumberFormat="1" applyFont="1" applyFill="1" applyBorder="1" applyAlignment="1">
      <alignment horizontal="left" vertical="top" wrapText="1"/>
    </xf>
    <xf numFmtId="165" fontId="24" fillId="0" borderId="22" xfId="49" applyNumberFormat="1" applyFont="1" applyFill="1" applyBorder="1" applyAlignment="1">
      <alignment horizontal="right" vertical="top"/>
    </xf>
    <xf numFmtId="0" fontId="24" fillId="33" borderId="24" xfId="0" applyFont="1" applyFill="1" applyBorder="1" applyAlignment="1">
      <alignment horizontal="left" vertical="top" wrapText="1"/>
    </xf>
    <xf numFmtId="165" fontId="24" fillId="33" borderId="33" xfId="0" applyNumberFormat="1" applyFont="1" applyFill="1" applyBorder="1" applyAlignment="1">
      <alignment horizontal="right" vertical="top" wrapText="1"/>
    </xf>
    <xf numFmtId="165" fontId="24" fillId="33" borderId="33" xfId="0" applyNumberFormat="1" applyFont="1" applyFill="1" applyBorder="1" applyAlignment="1">
      <alignment horizontal="center" vertical="top" wrapText="1"/>
    </xf>
    <xf numFmtId="165" fontId="24" fillId="0" borderId="20" xfId="49" applyNumberFormat="1" applyFont="1" applyFill="1" applyBorder="1" applyAlignment="1">
      <alignment horizontal="right" vertical="top"/>
    </xf>
    <xf numFmtId="165" fontId="24" fillId="0" borderId="33" xfId="49" applyNumberFormat="1" applyFont="1" applyFill="1" applyBorder="1" applyAlignment="1">
      <alignment horizontal="right" vertical="top"/>
    </xf>
    <xf numFmtId="0" fontId="24" fillId="33" borderId="33" xfId="0" applyFont="1" applyFill="1" applyBorder="1">
      <alignment horizontal="left" vertical="top" wrapText="1"/>
    </xf>
    <xf numFmtId="0" fontId="31" fillId="0" borderId="33" xfId="0" applyFont="1" applyBorder="1" applyAlignment="1">
      <alignment horizontal="left" vertical="top" wrapText="1"/>
    </xf>
    <xf numFmtId="0" fontId="40" fillId="0" borderId="33" xfId="0" applyFont="1" applyBorder="1" applyAlignment="1">
      <alignment horizontal="left" vertical="top" wrapText="1"/>
    </xf>
    <xf numFmtId="166" fontId="24" fillId="34" borderId="33" xfId="0" applyNumberFormat="1" applyFont="1" applyFill="1" applyBorder="1" applyAlignment="1">
      <alignment horizontal="left" vertical="top" wrapText="1"/>
    </xf>
    <xf numFmtId="0" fontId="24" fillId="0" borderId="33" xfId="0" applyFont="1" applyFill="1" applyBorder="1">
      <alignment horizontal="left" vertical="top" wrapText="1"/>
    </xf>
    <xf numFmtId="0" fontId="24" fillId="0" borderId="33" xfId="0" applyFont="1" applyFill="1" applyBorder="1" applyAlignment="1">
      <alignment horizontal="left" vertical="top" wrapText="1"/>
    </xf>
    <xf numFmtId="165" fontId="24" fillId="0" borderId="22" xfId="0" applyNumberFormat="1" applyFont="1" applyFill="1" applyBorder="1" applyAlignment="1">
      <alignment horizontal="center" vertical="top" wrapText="1"/>
    </xf>
    <xf numFmtId="165" fontId="24" fillId="0" borderId="22" xfId="0" applyNumberFormat="1" applyFont="1" applyFill="1" applyBorder="1" applyAlignment="1">
      <alignment horizontal="right" vertical="top" wrapText="1"/>
    </xf>
    <xf numFmtId="0" fontId="65" fillId="0" borderId="33" xfId="0" applyFont="1" applyFill="1" applyBorder="1">
      <alignment horizontal="left" vertical="top" wrapText="1"/>
    </xf>
    <xf numFmtId="0" fontId="24" fillId="0" borderId="15" xfId="0" applyFont="1" applyFill="1" applyBorder="1" applyAlignment="1">
      <alignment horizontal="left" vertical="top" wrapText="1"/>
    </xf>
    <xf numFmtId="0" fontId="24" fillId="0" borderId="15" xfId="0" applyFont="1" applyFill="1" applyBorder="1" applyAlignment="1">
      <alignment horizontal="right" vertical="top" wrapText="1"/>
    </xf>
    <xf numFmtId="0" fontId="24" fillId="0" borderId="33" xfId="0" applyFont="1" applyFill="1" applyBorder="1" applyAlignment="1">
      <alignment horizontal="right" vertical="top" wrapText="1"/>
    </xf>
    <xf numFmtId="0" fontId="24" fillId="0" borderId="0" xfId="0" applyFont="1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top" wrapText="1"/>
    </xf>
    <xf numFmtId="0" fontId="24" fillId="0" borderId="25" xfId="0" applyFont="1" applyFill="1" applyBorder="1" applyAlignment="1">
      <alignment horizontal="left" vertical="top" wrapText="1"/>
    </xf>
    <xf numFmtId="0" fontId="24" fillId="0" borderId="18" xfId="0" applyFont="1" applyFill="1" applyBorder="1" applyAlignment="1">
      <alignment horizontal="left" vertical="top" wrapText="1"/>
    </xf>
    <xf numFmtId="0" fontId="34" fillId="0" borderId="33" xfId="0" applyFont="1" applyFill="1" applyBorder="1" applyAlignment="1">
      <alignment horizontal="left" vertical="top" wrapText="1"/>
    </xf>
    <xf numFmtId="0" fontId="24" fillId="0" borderId="11" xfId="0" applyFont="1" applyFill="1" applyBorder="1" applyAlignment="1">
      <alignment horizontal="left" vertical="top" wrapText="1"/>
    </xf>
    <xf numFmtId="0" fontId="24" fillId="0" borderId="13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top" wrapText="1"/>
    </xf>
    <xf numFmtId="0" fontId="24" fillId="0" borderId="12" xfId="0" applyFont="1" applyFill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49" fontId="34" fillId="0" borderId="11" xfId="0" applyNumberFormat="1" applyFont="1" applyFill="1" applyBorder="1" applyAlignment="1">
      <alignment horizontal="left" vertical="top" wrapText="1"/>
    </xf>
    <xf numFmtId="49" fontId="34" fillId="0" borderId="33" xfId="0" applyNumberFormat="1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14" xfId="0" applyFont="1" applyFill="1" applyBorder="1" applyAlignment="1">
      <alignment horizontal="left" vertical="top" wrapText="1"/>
    </xf>
    <xf numFmtId="0" fontId="24" fillId="0" borderId="34" xfId="0" applyFont="1" applyFill="1" applyBorder="1" applyAlignment="1">
      <alignment horizontal="left" vertical="top" wrapText="1"/>
    </xf>
    <xf numFmtId="0" fontId="24" fillId="0" borderId="19" xfId="0" applyFont="1" applyFill="1" applyBorder="1" applyAlignment="1">
      <alignment horizontal="left" vertical="top" wrapText="1"/>
    </xf>
    <xf numFmtId="0" fontId="24" fillId="0" borderId="27" xfId="0" applyFont="1" applyFill="1" applyBorder="1" applyAlignment="1">
      <alignment horizontal="right" vertical="top" wrapText="1"/>
    </xf>
    <xf numFmtId="0" fontId="34" fillId="0" borderId="11" xfId="0" applyFont="1" applyFill="1" applyBorder="1" applyAlignment="1">
      <alignment horizontal="left" vertical="top" wrapText="1"/>
    </xf>
    <xf numFmtId="0" fontId="34" fillId="0" borderId="24" xfId="0" applyFont="1" applyFill="1" applyBorder="1" applyAlignment="1">
      <alignment horizontal="left" vertical="top" wrapText="1"/>
    </xf>
    <xf numFmtId="165" fontId="34" fillId="0" borderId="33" xfId="0" applyNumberFormat="1" applyFont="1" applyFill="1" applyBorder="1" applyAlignment="1">
      <alignment horizontal="right" vertical="top" wrapText="1"/>
    </xf>
    <xf numFmtId="165" fontId="34" fillId="0" borderId="33" xfId="0" applyNumberFormat="1" applyFont="1" applyFill="1" applyBorder="1" applyAlignment="1">
      <alignment horizontal="center" vertical="top" wrapText="1"/>
    </xf>
    <xf numFmtId="0" fontId="31" fillId="0" borderId="11" xfId="0" applyFont="1" applyFill="1" applyBorder="1" applyAlignment="1">
      <alignment horizontal="left" vertical="top" wrapText="1"/>
    </xf>
    <xf numFmtId="0" fontId="24" fillId="0" borderId="21" xfId="0" applyFont="1" applyFill="1" applyBorder="1" applyAlignment="1">
      <alignment horizontal="left" vertical="top" wrapText="1"/>
    </xf>
    <xf numFmtId="0" fontId="31" fillId="0" borderId="21" xfId="0" applyFont="1" applyFill="1" applyBorder="1" applyAlignment="1">
      <alignment horizontal="left" vertical="top" wrapText="1"/>
    </xf>
    <xf numFmtId="168" fontId="33" fillId="0" borderId="33" xfId="1" applyNumberFormat="1" applyFont="1" applyFill="1" applyBorder="1" applyAlignment="1">
      <alignment vertical="center" wrapText="1"/>
    </xf>
    <xf numFmtId="167" fontId="24" fillId="0" borderId="33" xfId="0" applyNumberFormat="1" applyFont="1" applyFill="1" applyBorder="1" applyAlignment="1">
      <alignment horizontal="right" vertical="top" wrapText="1"/>
    </xf>
    <xf numFmtId="168" fontId="31" fillId="0" borderId="33" xfId="1" applyNumberFormat="1" applyFont="1" applyFill="1" applyBorder="1" applyAlignment="1">
      <alignment vertical="center" wrapText="1"/>
    </xf>
    <xf numFmtId="0" fontId="48" fillId="0" borderId="33" xfId="0" applyFont="1" applyFill="1" applyBorder="1" applyAlignment="1">
      <alignment horizontal="left" vertical="top" wrapText="1"/>
    </xf>
    <xf numFmtId="167" fontId="24" fillId="0" borderId="33" xfId="0" applyNumberFormat="1" applyFont="1" applyFill="1" applyBorder="1" applyAlignment="1">
      <alignment horizontal="left" vertical="top" wrapText="1"/>
    </xf>
    <xf numFmtId="167" fontId="24" fillId="0" borderId="33" xfId="0" applyNumberFormat="1" applyFont="1" applyFill="1" applyBorder="1" applyAlignment="1">
      <alignment horizontal="right" vertical="center" wrapText="1"/>
    </xf>
    <xf numFmtId="0" fontId="49" fillId="0" borderId="33" xfId="0" applyFont="1" applyFill="1" applyBorder="1" applyAlignment="1">
      <alignment horizontal="left" vertical="top" wrapText="1"/>
    </xf>
    <xf numFmtId="0" fontId="56" fillId="0" borderId="33" xfId="0" applyFont="1" applyFill="1" applyBorder="1" applyAlignment="1">
      <alignment horizontal="left" vertical="top" wrapText="1"/>
    </xf>
    <xf numFmtId="0" fontId="29" fillId="0" borderId="33" xfId="0" applyFont="1" applyFill="1" applyBorder="1" applyAlignment="1">
      <alignment horizontal="left" vertical="top" wrapText="1"/>
    </xf>
    <xf numFmtId="0" fontId="24" fillId="0" borderId="33" xfId="0" applyFont="1" applyFill="1" applyBorder="1" applyAlignment="1"/>
    <xf numFmtId="165" fontId="48" fillId="0" borderId="33" xfId="49" applyNumberFormat="1" applyFont="1" applyFill="1" applyBorder="1" applyAlignment="1">
      <alignment horizontal="right" vertical="top"/>
    </xf>
    <xf numFmtId="0" fontId="24" fillId="0" borderId="19" xfId="0" applyFont="1" applyFill="1" applyBorder="1">
      <alignment horizontal="left" vertical="top" wrapText="1"/>
    </xf>
    <xf numFmtId="0" fontId="66" fillId="0" borderId="33" xfId="0" applyFont="1" applyFill="1" applyBorder="1" applyAlignment="1">
      <alignment horizontal="left" vertical="top" wrapText="1"/>
    </xf>
    <xf numFmtId="0" fontId="24" fillId="0" borderId="22" xfId="0" applyFont="1" applyFill="1" applyBorder="1">
      <alignment horizontal="left" vertical="top" wrapText="1"/>
    </xf>
    <xf numFmtId="0" fontId="65" fillId="0" borderId="33" xfId="0" applyFont="1" applyFill="1" applyBorder="1" applyAlignment="1">
      <alignment horizontal="left" vertical="top" wrapText="1"/>
    </xf>
    <xf numFmtId="0" fontId="24" fillId="0" borderId="33" xfId="43" applyFont="1" applyFill="1" applyBorder="1" applyAlignment="1">
      <alignment horizontal="left" vertical="top" wrapText="1"/>
    </xf>
    <xf numFmtId="0" fontId="42" fillId="0" borderId="22" xfId="0" applyFont="1" applyFill="1" applyBorder="1" applyAlignment="1">
      <alignment horizontal="center" vertical="top" wrapText="1"/>
    </xf>
    <xf numFmtId="0" fontId="42" fillId="0" borderId="33" xfId="0" applyFont="1" applyFill="1" applyBorder="1" applyAlignment="1">
      <alignment horizontal="left" vertical="top" wrapText="1"/>
    </xf>
    <xf numFmtId="0" fontId="42" fillId="0" borderId="0" xfId="0" applyFont="1" applyFill="1" applyBorder="1" applyAlignment="1">
      <alignment horizontal="left" vertical="top" wrapText="1"/>
    </xf>
    <xf numFmtId="165" fontId="42" fillId="0" borderId="33" xfId="49" applyNumberFormat="1" applyFont="1" applyFill="1" applyBorder="1" applyAlignment="1">
      <alignment horizontal="right" vertical="top"/>
    </xf>
    <xf numFmtId="0" fontId="41" fillId="0" borderId="0" xfId="0" applyFont="1" applyFill="1" applyBorder="1" applyAlignment="1">
      <alignment horizontal="right" vertical="top" wrapText="1"/>
    </xf>
    <xf numFmtId="0" fontId="26" fillId="0" borderId="0" xfId="0" applyFont="1" applyFill="1" applyAlignment="1">
      <alignment horizontal="left" vertical="top" wrapText="1"/>
    </xf>
    <xf numFmtId="0" fontId="32" fillId="0" borderId="33" xfId="0" applyFont="1" applyFill="1" applyBorder="1" applyAlignment="1">
      <alignment horizontal="left" vertical="top" wrapText="1"/>
    </xf>
    <xf numFmtId="0" fontId="32" fillId="0" borderId="0" xfId="0" applyFont="1" applyFill="1" applyBorder="1" applyAlignment="1">
      <alignment vertical="top" wrapText="1"/>
    </xf>
    <xf numFmtId="0" fontId="41" fillId="0" borderId="33" xfId="0" applyFont="1" applyFill="1" applyBorder="1" applyAlignment="1">
      <alignment horizontal="left" vertical="top" wrapText="1"/>
    </xf>
    <xf numFmtId="0" fontId="41" fillId="0" borderId="0" xfId="0" applyFont="1" applyFill="1" applyBorder="1" applyAlignment="1">
      <alignment vertical="top" wrapText="1"/>
    </xf>
    <xf numFmtId="0" fontId="42" fillId="0" borderId="15" xfId="0" applyFont="1" applyFill="1" applyBorder="1" applyAlignment="1">
      <alignment vertical="top" wrapText="1"/>
    </xf>
    <xf numFmtId="0" fontId="42" fillId="0" borderId="0" xfId="0" applyFont="1" applyFill="1" applyBorder="1" applyAlignment="1">
      <alignment vertical="top" wrapText="1"/>
    </xf>
    <xf numFmtId="0" fontId="32" fillId="0" borderId="15" xfId="0" applyFont="1" applyFill="1" applyBorder="1" applyAlignment="1">
      <alignment vertical="top" wrapText="1"/>
    </xf>
    <xf numFmtId="0" fontId="42" fillId="0" borderId="33" xfId="0" applyFont="1" applyFill="1" applyBorder="1">
      <alignment horizontal="left" vertical="top" wrapText="1"/>
    </xf>
    <xf numFmtId="0" fontId="41" fillId="0" borderId="15" xfId="0" applyFont="1" applyFill="1" applyBorder="1" applyAlignment="1">
      <alignment horizontal="left" vertical="top" wrapText="1"/>
    </xf>
    <xf numFmtId="0" fontId="28" fillId="0" borderId="0" xfId="44" applyFont="1" applyFill="1" applyAlignment="1">
      <alignment vertical="center"/>
    </xf>
    <xf numFmtId="0" fontId="31" fillId="0" borderId="0" xfId="0" applyFont="1" applyFill="1" applyAlignment="1">
      <alignment vertical="center" wrapText="1"/>
    </xf>
    <xf numFmtId="43" fontId="31" fillId="0" borderId="0" xfId="1" applyNumberFormat="1" applyFont="1" applyFill="1" applyAlignment="1">
      <alignment vertical="center" wrapText="1"/>
    </xf>
    <xf numFmtId="0" fontId="26" fillId="0" borderId="0" xfId="0" applyFont="1" applyFill="1" applyBorder="1" applyAlignment="1">
      <alignment horizontal="left" vertical="top" wrapText="1"/>
    </xf>
    <xf numFmtId="0" fontId="35" fillId="0" borderId="0" xfId="0" applyFont="1" applyFill="1" applyBorder="1" applyAlignment="1">
      <alignment horizontal="left" vertical="top" wrapText="1"/>
    </xf>
    <xf numFmtId="0" fontId="28" fillId="0" borderId="0" xfId="0" applyFont="1" applyFill="1" applyBorder="1" applyAlignment="1">
      <alignment horizontal="right" vertical="top" wrapText="1"/>
    </xf>
    <xf numFmtId="0" fontId="36" fillId="0" borderId="0" xfId="0" applyFont="1" applyFill="1" applyBorder="1" applyAlignment="1">
      <alignment vertical="top"/>
    </xf>
    <xf numFmtId="0" fontId="36" fillId="0" borderId="0" xfId="0" applyFont="1" applyFill="1" applyBorder="1" applyAlignment="1">
      <alignment horizontal="center" vertical="top"/>
    </xf>
    <xf numFmtId="0" fontId="42" fillId="0" borderId="0" xfId="0" applyFont="1" applyFill="1">
      <alignment horizontal="left" vertical="top" wrapText="1"/>
    </xf>
    <xf numFmtId="165" fontId="42" fillId="0" borderId="0" xfId="49" applyNumberFormat="1" applyFont="1" applyFill="1" applyBorder="1" applyAlignment="1">
      <alignment horizontal="right" vertical="top"/>
    </xf>
    <xf numFmtId="0" fontId="42" fillId="0" borderId="0" xfId="0" applyFont="1" applyFill="1" applyBorder="1">
      <alignment horizontal="left" vertical="top" wrapText="1"/>
    </xf>
    <xf numFmtId="0" fontId="44" fillId="0" borderId="33" xfId="0" applyFont="1" applyFill="1" applyBorder="1" applyAlignment="1">
      <alignment horizontal="left" vertical="top" wrapText="1"/>
    </xf>
    <xf numFmtId="0" fontId="42" fillId="0" borderId="37" xfId="0" applyFont="1" applyFill="1" applyBorder="1" applyAlignment="1">
      <alignment horizontal="center" vertical="top" wrapText="1"/>
    </xf>
    <xf numFmtId="0" fontId="42" fillId="0" borderId="36" xfId="0" applyFont="1" applyFill="1" applyBorder="1" applyAlignment="1">
      <alignment horizontal="left" vertical="top" wrapText="1"/>
    </xf>
    <xf numFmtId="0" fontId="42" fillId="0" borderId="33" xfId="0" applyFont="1" applyFill="1" applyBorder="1" applyAlignment="1">
      <alignment horizontal="right" vertical="center" wrapText="1"/>
    </xf>
    <xf numFmtId="0" fontId="42" fillId="0" borderId="33" xfId="0" applyFont="1" applyFill="1" applyBorder="1" applyAlignment="1">
      <alignment horizontal="center" vertical="top" wrapText="1"/>
    </xf>
    <xf numFmtId="168" fontId="52" fillId="0" borderId="33" xfId="43" applyNumberFormat="1" applyFont="1" applyFill="1" applyBorder="1" applyAlignment="1">
      <alignment horizontal="center" vertical="center" wrapText="1"/>
    </xf>
    <xf numFmtId="165" fontId="24" fillId="0" borderId="33" xfId="49" applyNumberFormat="1" applyFont="1" applyFill="1" applyBorder="1" applyAlignment="1">
      <alignment horizontal="center" vertical="center"/>
    </xf>
    <xf numFmtId="171" fontId="52" fillId="0" borderId="33" xfId="43" applyNumberFormat="1" applyFont="1" applyFill="1" applyBorder="1" applyAlignment="1">
      <alignment horizontal="center" vertical="center" wrapText="1"/>
    </xf>
    <xf numFmtId="165" fontId="42" fillId="0" borderId="29" xfId="49" applyNumberFormat="1" applyFont="1" applyFill="1" applyBorder="1" applyAlignment="1">
      <alignment horizontal="right" vertical="top"/>
    </xf>
    <xf numFmtId="0" fontId="42" fillId="0" borderId="0" xfId="0" applyFont="1" applyFill="1" applyAlignment="1">
      <alignment horizontal="left" vertical="top" wrapText="1"/>
    </xf>
    <xf numFmtId="0" fontId="32" fillId="0" borderId="0" xfId="0" applyFont="1" applyFill="1" applyAlignment="1">
      <alignment vertical="top"/>
    </xf>
    <xf numFmtId="0" fontId="24" fillId="0" borderId="17" xfId="0" applyFont="1" applyFill="1" applyBorder="1" applyAlignment="1">
      <alignment horizontal="center" vertical="top" wrapText="1"/>
    </xf>
    <xf numFmtId="0" fontId="24" fillId="0" borderId="16" xfId="0" applyFont="1" applyFill="1" applyBorder="1" applyAlignment="1">
      <alignment horizontal="center" vertical="top" wrapText="1"/>
    </xf>
    <xf numFmtId="0" fontId="24" fillId="0" borderId="33" xfId="0" applyFont="1" applyBorder="1" applyAlignment="1">
      <alignment horizontal="center" vertical="top" wrapText="1"/>
    </xf>
    <xf numFmtId="0" fontId="33" fillId="33" borderId="0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6" fillId="33" borderId="17" xfId="0" applyFont="1" applyFill="1" applyBorder="1" applyAlignment="1">
      <alignment horizontal="center" vertical="center" wrapText="1"/>
    </xf>
    <xf numFmtId="0" fontId="26" fillId="33" borderId="18" xfId="0" applyFont="1" applyFill="1" applyBorder="1" applyAlignment="1">
      <alignment horizontal="center" vertical="center" wrapText="1"/>
    </xf>
    <xf numFmtId="0" fontId="24" fillId="33" borderId="15" xfId="0" applyFont="1" applyFill="1" applyBorder="1" applyAlignment="1">
      <alignment horizontal="center" vertical="center" wrapText="1"/>
    </xf>
    <xf numFmtId="0" fontId="24" fillId="33" borderId="32" xfId="0" applyFont="1" applyFill="1" applyBorder="1" applyAlignment="1">
      <alignment horizontal="center" vertical="center" wrapText="1"/>
    </xf>
    <xf numFmtId="0" fontId="24" fillId="33" borderId="22" xfId="0" applyFont="1" applyFill="1" applyBorder="1" applyAlignment="1">
      <alignment horizontal="center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49" fontId="27" fillId="0" borderId="34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Fill="1" applyBorder="1" applyAlignment="1">
      <alignment horizontal="center" vertical="center" wrapText="1"/>
    </xf>
    <xf numFmtId="49" fontId="27" fillId="0" borderId="29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36" xfId="0" applyNumberFormat="1" applyFont="1" applyFill="1" applyBorder="1" applyAlignment="1">
      <alignment horizontal="center" vertical="center" wrapText="1"/>
    </xf>
    <xf numFmtId="0" fontId="27" fillId="0" borderId="35" xfId="0" applyNumberFormat="1" applyFont="1" applyFill="1" applyBorder="1" applyAlignment="1">
      <alignment horizontal="center" vertical="center" wrapText="1"/>
    </xf>
    <xf numFmtId="166" fontId="28" fillId="0" borderId="15" xfId="0" applyNumberFormat="1" applyFont="1" applyFill="1" applyBorder="1" applyAlignment="1">
      <alignment horizontal="center" vertical="center" wrapText="1"/>
    </xf>
    <xf numFmtId="166" fontId="28" fillId="0" borderId="32" xfId="0" applyNumberFormat="1" applyFont="1" applyFill="1" applyBorder="1" applyAlignment="1">
      <alignment horizontal="center" vertical="center" wrapText="1"/>
    </xf>
    <xf numFmtId="166" fontId="28" fillId="0" borderId="22" xfId="0" applyNumberFormat="1" applyFont="1" applyFill="1" applyBorder="1" applyAlignment="1">
      <alignment horizontal="center" vertical="center" wrapText="1"/>
    </xf>
    <xf numFmtId="166" fontId="27" fillId="0" borderId="34" xfId="0" applyNumberFormat="1" applyFont="1" applyFill="1" applyBorder="1" applyAlignment="1">
      <alignment horizontal="center" vertical="center" wrapText="1"/>
    </xf>
    <xf numFmtId="166" fontId="27" fillId="0" borderId="29" xfId="0" applyNumberFormat="1" applyFont="1" applyFill="1" applyBorder="1" applyAlignment="1">
      <alignment horizontal="center" vertical="center" wrapText="1"/>
    </xf>
    <xf numFmtId="166" fontId="27" fillId="0" borderId="15" xfId="0" applyNumberFormat="1" applyFont="1" applyFill="1" applyBorder="1" applyAlignment="1">
      <alignment horizontal="center" vertical="center" wrapText="1"/>
    </xf>
    <xf numFmtId="166" fontId="27" fillId="0" borderId="32" xfId="0" applyNumberFormat="1" applyFont="1" applyFill="1" applyBorder="1" applyAlignment="1">
      <alignment horizontal="center" vertical="center" wrapText="1"/>
    </xf>
    <xf numFmtId="166" fontId="27" fillId="0" borderId="22" xfId="0" applyNumberFormat="1" applyFont="1" applyFill="1" applyBorder="1" applyAlignment="1">
      <alignment horizontal="center" vertical="center" wrapText="1"/>
    </xf>
    <xf numFmtId="0" fontId="28" fillId="0" borderId="0" xfId="44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 wrapText="1"/>
    </xf>
    <xf numFmtId="166" fontId="26" fillId="0" borderId="0" xfId="0" applyNumberFormat="1" applyFont="1" applyFill="1" applyBorder="1" applyAlignment="1">
      <alignment horizontal="right" vertical="center" wrapText="1"/>
    </xf>
    <xf numFmtId="0" fontId="34" fillId="0" borderId="0" xfId="0" applyFont="1" applyAlignment="1">
      <alignment horizontal="right" vertical="top" wrapText="1"/>
    </xf>
    <xf numFmtId="0" fontId="24" fillId="0" borderId="10" xfId="0" applyNumberFormat="1" applyFont="1" applyFill="1" applyBorder="1" applyAlignment="1">
      <alignment horizontal="right" wrapText="1"/>
    </xf>
    <xf numFmtId="0" fontId="24" fillId="0" borderId="33" xfId="0" applyFont="1" applyFill="1" applyBorder="1" applyAlignment="1">
      <alignment horizontal="center" vertical="center" wrapText="1"/>
    </xf>
    <xf numFmtId="0" fontId="34" fillId="33" borderId="0" xfId="44" applyFont="1" applyFill="1" applyAlignment="1">
      <alignment horizontal="right" vertical="center"/>
    </xf>
    <xf numFmtId="0" fontId="33" fillId="33" borderId="0" xfId="0" applyNumberFormat="1" applyFont="1" applyFill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29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top" wrapText="1"/>
    </xf>
    <xf numFmtId="0" fontId="24" fillId="0" borderId="32" xfId="0" applyFont="1" applyFill="1" applyBorder="1" applyAlignment="1">
      <alignment horizontal="center" vertical="top" wrapText="1"/>
    </xf>
    <xf numFmtId="0" fontId="24" fillId="0" borderId="22" xfId="0" applyFont="1" applyFill="1" applyBorder="1" applyAlignment="1">
      <alignment horizontal="center" vertical="top" wrapText="1"/>
    </xf>
    <xf numFmtId="0" fontId="28" fillId="33" borderId="0" xfId="44" applyFont="1" applyFill="1" applyAlignment="1">
      <alignment horizontal="right" vertical="center"/>
    </xf>
    <xf numFmtId="0" fontId="34" fillId="33" borderId="0" xfId="0" applyNumberFormat="1" applyFont="1" applyFill="1" applyBorder="1" applyAlignment="1">
      <alignment horizontal="center" vertical="center" wrapText="1"/>
    </xf>
    <xf numFmtId="49" fontId="37" fillId="0" borderId="17" xfId="0" applyNumberFormat="1" applyFont="1" applyFill="1" applyBorder="1" applyAlignment="1">
      <alignment horizontal="center" vertical="center" wrapText="1"/>
    </xf>
    <xf numFmtId="49" fontId="37" fillId="0" borderId="34" xfId="0" applyNumberFormat="1" applyFont="1" applyFill="1" applyBorder="1" applyAlignment="1">
      <alignment horizontal="center" vertical="center" wrapText="1"/>
    </xf>
    <xf numFmtId="49" fontId="37" fillId="0" borderId="18" xfId="0" applyNumberFormat="1" applyFont="1" applyFill="1" applyBorder="1" applyAlignment="1">
      <alignment horizontal="center" vertical="center" wrapText="1"/>
    </xf>
    <xf numFmtId="49" fontId="37" fillId="0" borderId="29" xfId="0" applyNumberFormat="1" applyFont="1" applyFill="1" applyBorder="1" applyAlignment="1">
      <alignment horizontal="center" vertical="center" wrapText="1"/>
    </xf>
    <xf numFmtId="0" fontId="37" fillId="0" borderId="16" xfId="0" applyNumberFormat="1" applyFont="1" applyFill="1" applyBorder="1" applyAlignment="1">
      <alignment horizontal="center" vertical="center" wrapText="1"/>
    </xf>
    <xf numFmtId="0" fontId="37" fillId="0" borderId="0" xfId="0" applyNumberFormat="1" applyFont="1" applyFill="1" applyBorder="1" applyAlignment="1">
      <alignment horizontal="center" vertical="center" wrapText="1"/>
    </xf>
    <xf numFmtId="0" fontId="37" fillId="0" borderId="10" xfId="0" applyNumberFormat="1" applyFont="1" applyFill="1" applyBorder="1" applyAlignment="1">
      <alignment horizontal="center" vertical="center" wrapText="1"/>
    </xf>
    <xf numFmtId="167" fontId="43" fillId="33" borderId="33" xfId="0" applyNumberFormat="1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top" wrapText="1"/>
    </xf>
    <xf numFmtId="0" fontId="42" fillId="0" borderId="22" xfId="0" applyFont="1" applyFill="1" applyBorder="1" applyAlignment="1">
      <alignment horizontal="center" vertical="top" wrapText="1"/>
    </xf>
    <xf numFmtId="0" fontId="42" fillId="0" borderId="15" xfId="0" applyFont="1" applyFill="1" applyBorder="1" applyAlignment="1">
      <alignment horizontal="left" vertical="top" wrapText="1"/>
    </xf>
    <xf numFmtId="0" fontId="42" fillId="0" borderId="22" xfId="0" applyFont="1" applyFill="1" applyBorder="1" applyAlignment="1">
      <alignment horizontal="left" vertical="top" wrapText="1"/>
    </xf>
    <xf numFmtId="0" fontId="42" fillId="33" borderId="32" xfId="0" applyFont="1" applyFill="1" applyBorder="1" applyAlignment="1">
      <alignment horizontal="center" vertical="top" wrapText="1"/>
    </xf>
    <xf numFmtId="0" fontId="42" fillId="33" borderId="22" xfId="0" applyFont="1" applyFill="1" applyBorder="1" applyAlignment="1">
      <alignment horizontal="center" vertical="top" wrapText="1"/>
    </xf>
    <xf numFmtId="0" fontId="32" fillId="33" borderId="32" xfId="0" applyFont="1" applyFill="1" applyBorder="1" applyAlignment="1">
      <alignment horizontal="center" vertical="top" wrapText="1"/>
    </xf>
    <xf numFmtId="0" fontId="32" fillId="33" borderId="22" xfId="0" applyFont="1" applyFill="1" applyBorder="1" applyAlignment="1">
      <alignment horizontal="center" vertical="top" wrapText="1"/>
    </xf>
    <xf numFmtId="0" fontId="42" fillId="33" borderId="10" xfId="0" applyFont="1" applyFill="1" applyBorder="1" applyAlignment="1">
      <alignment horizontal="center" vertical="top" wrapText="1"/>
    </xf>
    <xf numFmtId="0" fontId="42" fillId="33" borderId="29" xfId="0" applyFont="1" applyFill="1" applyBorder="1" applyAlignment="1">
      <alignment horizontal="center" vertical="top" wrapText="1"/>
    </xf>
    <xf numFmtId="0" fontId="42" fillId="33" borderId="36" xfId="0" applyFont="1" applyFill="1" applyBorder="1" applyAlignment="1">
      <alignment horizontal="center" vertical="top" wrapText="1"/>
    </xf>
    <xf numFmtId="0" fontId="42" fillId="33" borderId="35" xfId="0" applyFont="1" applyFill="1" applyBorder="1" applyAlignment="1">
      <alignment horizontal="center" vertical="top" wrapText="1"/>
    </xf>
    <xf numFmtId="0" fontId="32" fillId="33" borderId="0" xfId="0" applyFont="1" applyFill="1" applyAlignment="1">
      <alignment horizontal="center" vertical="top" wrapText="1"/>
    </xf>
    <xf numFmtId="0" fontId="32" fillId="33" borderId="0" xfId="0" applyFont="1" applyFill="1" applyAlignment="1">
      <alignment horizontal="center" vertical="top"/>
    </xf>
    <xf numFmtId="0" fontId="32" fillId="33" borderId="0" xfId="0" applyFont="1" applyFill="1" applyAlignment="1">
      <alignment horizontal="left" vertical="top" wrapText="1"/>
    </xf>
    <xf numFmtId="0" fontId="32" fillId="33" borderId="15" xfId="0" applyFont="1" applyFill="1" applyBorder="1" applyAlignment="1">
      <alignment horizontal="center" vertical="top" wrapText="1"/>
    </xf>
    <xf numFmtId="0" fontId="41" fillId="33" borderId="15" xfId="0" applyFont="1" applyFill="1" applyBorder="1" applyAlignment="1">
      <alignment horizontal="center" vertical="top" wrapText="1"/>
    </xf>
    <xf numFmtId="0" fontId="41" fillId="33" borderId="32" xfId="0" applyFont="1" applyFill="1" applyBorder="1" applyAlignment="1">
      <alignment horizontal="center" vertical="top" wrapText="1"/>
    </xf>
    <xf numFmtId="0" fontId="41" fillId="33" borderId="22" xfId="0" applyFont="1" applyFill="1" applyBorder="1" applyAlignment="1">
      <alignment horizontal="center" vertical="top" wrapText="1"/>
    </xf>
    <xf numFmtId="0" fontId="32" fillId="33" borderId="15" xfId="0" applyFont="1" applyFill="1" applyBorder="1" applyAlignment="1">
      <alignment horizontal="left" vertical="top" wrapText="1"/>
    </xf>
    <xf numFmtId="0" fontId="32" fillId="33" borderId="32" xfId="0" applyFont="1" applyFill="1" applyBorder="1" applyAlignment="1">
      <alignment horizontal="left" vertical="top" wrapText="1"/>
    </xf>
    <xf numFmtId="0" fontId="32" fillId="33" borderId="22" xfId="0" applyFont="1" applyFill="1" applyBorder="1" applyAlignment="1">
      <alignment horizontal="left" vertical="top" wrapText="1"/>
    </xf>
    <xf numFmtId="0" fontId="41" fillId="33" borderId="15" xfId="0" applyFont="1" applyFill="1" applyBorder="1" applyAlignment="1">
      <alignment horizontal="left" vertical="top" wrapText="1"/>
    </xf>
    <xf numFmtId="0" fontId="41" fillId="33" borderId="32" xfId="0" applyFont="1" applyFill="1" applyBorder="1" applyAlignment="1">
      <alignment horizontal="left" vertical="top" wrapText="1"/>
    </xf>
    <xf numFmtId="0" fontId="41" fillId="33" borderId="22" xfId="0" applyFont="1" applyFill="1" applyBorder="1" applyAlignment="1">
      <alignment horizontal="left" vertical="top" wrapText="1"/>
    </xf>
    <xf numFmtId="0" fontId="42" fillId="33" borderId="19" xfId="0" applyFont="1" applyFill="1" applyBorder="1" applyAlignment="1">
      <alignment horizontal="left" vertical="center" wrapText="1"/>
    </xf>
    <xf numFmtId="0" fontId="42" fillId="33" borderId="35" xfId="0" applyFont="1" applyFill="1" applyBorder="1" applyAlignment="1">
      <alignment horizontal="left" vertical="center" wrapText="1"/>
    </xf>
    <xf numFmtId="0" fontId="41" fillId="33" borderId="19" xfId="0" applyFont="1" applyFill="1" applyBorder="1" applyAlignment="1">
      <alignment horizontal="left" vertical="center" wrapText="1"/>
    </xf>
    <xf numFmtId="0" fontId="41" fillId="33" borderId="35" xfId="0" applyFont="1" applyFill="1" applyBorder="1" applyAlignment="1">
      <alignment horizontal="left" vertical="center" wrapText="1"/>
    </xf>
    <xf numFmtId="0" fontId="42" fillId="33" borderId="15" xfId="0" applyFont="1" applyFill="1" applyBorder="1" applyAlignment="1">
      <alignment horizontal="center" vertical="top" wrapText="1"/>
    </xf>
    <xf numFmtId="0" fontId="32" fillId="33" borderId="17" xfId="0" applyFont="1" applyFill="1" applyBorder="1" applyAlignment="1">
      <alignment horizontal="left" vertical="top" wrapText="1"/>
    </xf>
    <xf numFmtId="0" fontId="32" fillId="33" borderId="16" xfId="0" applyFont="1" applyFill="1" applyBorder="1" applyAlignment="1">
      <alignment horizontal="left" vertical="top" wrapText="1"/>
    </xf>
    <xf numFmtId="0" fontId="32" fillId="33" borderId="34" xfId="0" applyFont="1" applyFill="1" applyBorder="1" applyAlignment="1">
      <alignment horizontal="left" vertical="top" wrapText="1"/>
    </xf>
    <xf numFmtId="0" fontId="42" fillId="33" borderId="15" xfId="0" applyFont="1" applyFill="1" applyBorder="1" applyAlignment="1">
      <alignment horizontal="left" vertical="top" wrapText="1"/>
    </xf>
    <xf numFmtId="0" fontId="42" fillId="33" borderId="22" xfId="0" applyFont="1" applyFill="1" applyBorder="1" applyAlignment="1">
      <alignment horizontal="left" vertical="top" wrapText="1"/>
    </xf>
    <xf numFmtId="0" fontId="42" fillId="33" borderId="17" xfId="0" applyFont="1" applyFill="1" applyBorder="1" applyAlignment="1">
      <alignment horizontal="center" vertical="top" wrapText="1"/>
    </xf>
    <xf numFmtId="0" fontId="42" fillId="33" borderId="34" xfId="0" applyFont="1" applyFill="1" applyBorder="1" applyAlignment="1">
      <alignment horizontal="center" vertical="top" wrapText="1"/>
    </xf>
    <xf numFmtId="0" fontId="57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0" fontId="42" fillId="33" borderId="33" xfId="0" applyFont="1" applyFill="1" applyBorder="1" applyAlignment="1">
      <alignment horizontal="left" vertical="top" wrapText="1"/>
    </xf>
    <xf numFmtId="2" fontId="33" fillId="33" borderId="0" xfId="0" applyNumberFormat="1" applyFont="1" applyFill="1" applyAlignment="1">
      <alignment horizontal="center" vertical="center" wrapText="1"/>
    </xf>
    <xf numFmtId="0" fontId="33" fillId="33" borderId="0" xfId="0" applyFont="1" applyFill="1" applyAlignment="1">
      <alignment horizontal="center" vertical="top" wrapText="1"/>
    </xf>
    <xf numFmtId="0" fontId="50" fillId="34" borderId="0" xfId="0" applyFont="1" applyFill="1" applyAlignment="1">
      <alignment horizontal="center"/>
    </xf>
    <xf numFmtId="0" fontId="42" fillId="34" borderId="33" xfId="0" applyFont="1" applyFill="1" applyBorder="1" applyAlignment="1">
      <alignment horizontal="left" vertical="top" wrapText="1"/>
    </xf>
    <xf numFmtId="0" fontId="32" fillId="0" borderId="15" xfId="0" applyFont="1" applyFill="1" applyBorder="1" applyAlignment="1">
      <alignment horizontal="center" vertical="top" wrapText="1"/>
    </xf>
    <xf numFmtId="0" fontId="32" fillId="0" borderId="32" xfId="0" applyFont="1" applyFill="1" applyBorder="1" applyAlignment="1">
      <alignment horizontal="center" vertical="top" wrapText="1"/>
    </xf>
    <xf numFmtId="0" fontId="32" fillId="0" borderId="22" xfId="0" applyFont="1" applyFill="1" applyBorder="1" applyAlignment="1">
      <alignment horizontal="center" vertical="top" wrapText="1"/>
    </xf>
    <xf numFmtId="0" fontId="41" fillId="0" borderId="15" xfId="0" applyFont="1" applyFill="1" applyBorder="1" applyAlignment="1">
      <alignment horizontal="center" vertical="top" wrapText="1"/>
    </xf>
    <xf numFmtId="0" fontId="41" fillId="0" borderId="32" xfId="0" applyFont="1" applyFill="1" applyBorder="1" applyAlignment="1">
      <alignment horizontal="center" vertical="top" wrapText="1"/>
    </xf>
    <xf numFmtId="0" fontId="41" fillId="0" borderId="22" xfId="0" applyFont="1" applyFill="1" applyBorder="1" applyAlignment="1">
      <alignment horizontal="center" vertical="top" wrapText="1"/>
    </xf>
    <xf numFmtId="0" fontId="42" fillId="0" borderId="32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center" vertical="top"/>
    </xf>
    <xf numFmtId="0" fontId="42" fillId="0" borderId="36" xfId="0" applyFont="1" applyFill="1" applyBorder="1" applyAlignment="1">
      <alignment horizontal="center" vertical="top" wrapText="1"/>
    </xf>
    <xf numFmtId="0" fontId="42" fillId="0" borderId="35" xfId="0" applyFont="1" applyFill="1" applyBorder="1" applyAlignment="1">
      <alignment horizontal="center" vertical="top" wrapText="1"/>
    </xf>
    <xf numFmtId="0" fontId="42" fillId="0" borderId="10" xfId="0" applyFont="1" applyFill="1" applyBorder="1" applyAlignment="1">
      <alignment horizontal="center" vertical="top" wrapText="1"/>
    </xf>
    <xf numFmtId="0" fontId="42" fillId="0" borderId="29" xfId="0" applyFont="1" applyFill="1" applyBorder="1" applyAlignment="1">
      <alignment horizontal="center" vertical="top" wrapText="1"/>
    </xf>
    <xf numFmtId="0" fontId="41" fillId="0" borderId="33" xfId="0" applyFont="1" applyFill="1" applyBorder="1" applyAlignment="1">
      <alignment horizontal="left" vertical="top" wrapText="1"/>
    </xf>
    <xf numFmtId="0" fontId="32" fillId="0" borderId="15" xfId="0" applyFont="1" applyFill="1" applyBorder="1" applyAlignment="1">
      <alignment horizontal="left" vertical="top" wrapText="1"/>
    </xf>
    <xf numFmtId="0" fontId="32" fillId="0" borderId="32" xfId="0" applyFont="1" applyFill="1" applyBorder="1" applyAlignment="1">
      <alignment horizontal="left" vertical="top" wrapText="1"/>
    </xf>
    <xf numFmtId="0" fontId="32" fillId="0" borderId="22" xfId="0" applyFont="1" applyFill="1" applyBorder="1" applyAlignment="1">
      <alignment horizontal="left" vertical="top" wrapText="1"/>
    </xf>
    <xf numFmtId="0" fontId="41" fillId="0" borderId="15" xfId="0" applyFont="1" applyFill="1" applyBorder="1" applyAlignment="1">
      <alignment horizontal="left" vertical="top" wrapText="1"/>
    </xf>
    <xf numFmtId="0" fontId="41" fillId="0" borderId="32" xfId="0" applyFont="1" applyFill="1" applyBorder="1" applyAlignment="1">
      <alignment horizontal="left" vertical="top" wrapText="1"/>
    </xf>
    <xf numFmtId="0" fontId="41" fillId="0" borderId="22" xfId="0" applyFont="1" applyFill="1" applyBorder="1" applyAlignment="1">
      <alignment horizontal="left" vertical="top" wrapText="1"/>
    </xf>
    <xf numFmtId="0" fontId="32" fillId="0" borderId="17" xfId="0" applyFont="1" applyFill="1" applyBorder="1" applyAlignment="1">
      <alignment horizontal="left" vertical="top" wrapText="1"/>
    </xf>
    <xf numFmtId="0" fontId="32" fillId="0" borderId="16" xfId="0" applyFont="1" applyFill="1" applyBorder="1" applyAlignment="1">
      <alignment horizontal="left" vertical="top" wrapText="1"/>
    </xf>
    <xf numFmtId="0" fontId="32" fillId="0" borderId="34" xfId="0" applyFont="1" applyFill="1" applyBorder="1" applyAlignment="1">
      <alignment horizontal="left" vertical="top" wrapText="1"/>
    </xf>
    <xf numFmtId="0" fontId="42" fillId="0" borderId="19" xfId="0" applyFont="1" applyFill="1" applyBorder="1" applyAlignment="1">
      <alignment horizontal="left" vertical="center" wrapText="1"/>
    </xf>
    <xf numFmtId="0" fontId="42" fillId="0" borderId="35" xfId="0" applyFont="1" applyFill="1" applyBorder="1" applyAlignment="1">
      <alignment horizontal="left" vertical="center" wrapText="1"/>
    </xf>
    <xf numFmtId="0" fontId="41" fillId="0" borderId="19" xfId="0" applyFont="1" applyFill="1" applyBorder="1" applyAlignment="1">
      <alignment horizontal="left" vertical="center" wrapText="1"/>
    </xf>
    <xf numFmtId="0" fontId="41" fillId="0" borderId="35" xfId="0" applyFont="1" applyFill="1" applyBorder="1" applyAlignment="1">
      <alignment horizontal="left" vertical="center" wrapText="1"/>
    </xf>
    <xf numFmtId="0" fontId="42" fillId="0" borderId="33" xfId="0" applyFont="1" applyFill="1" applyBorder="1" applyAlignment="1">
      <alignment horizontal="left" vertical="top" wrapText="1"/>
    </xf>
    <xf numFmtId="0" fontId="41" fillId="0" borderId="0" xfId="0" applyFont="1" applyFill="1" applyAlignment="1">
      <alignment horizontal="left" vertical="top" wrapText="1"/>
    </xf>
    <xf numFmtId="49" fontId="32" fillId="0" borderId="0" xfId="0" applyNumberFormat="1" applyFont="1" applyFill="1" applyAlignment="1">
      <alignment horizontal="center" vertical="top" wrapText="1"/>
    </xf>
    <xf numFmtId="0" fontId="33" fillId="0" borderId="0" xfId="0" applyFont="1" applyFill="1" applyAlignment="1">
      <alignment horizontal="center" vertical="top" wrapText="1"/>
    </xf>
    <xf numFmtId="2" fontId="33" fillId="0" borderId="0" xfId="0" applyNumberFormat="1" applyFont="1" applyFill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top" wrapText="1"/>
    </xf>
    <xf numFmtId="0" fontId="42" fillId="0" borderId="34" xfId="0" applyFont="1" applyFill="1" applyBorder="1" applyAlignment="1">
      <alignment horizontal="center" vertical="top" wrapText="1"/>
    </xf>
    <xf numFmtId="0" fontId="64" fillId="0" borderId="33" xfId="0" applyFont="1" applyFill="1" applyBorder="1" applyAlignment="1">
      <alignment horizontal="left" vertical="top" wrapText="1"/>
    </xf>
    <xf numFmtId="0" fontId="33" fillId="0" borderId="15" xfId="0" applyFont="1" applyFill="1" applyBorder="1" applyAlignment="1">
      <alignment horizontal="left" vertical="top" wrapText="1"/>
    </xf>
    <xf numFmtId="0" fontId="33" fillId="0" borderId="32" xfId="0" applyFont="1" applyFill="1" applyBorder="1" applyAlignment="1">
      <alignment horizontal="left" vertical="top" wrapText="1"/>
    </xf>
    <xf numFmtId="0" fontId="33" fillId="0" borderId="22" xfId="0" applyFont="1" applyFill="1" applyBorder="1" applyAlignment="1">
      <alignment horizontal="left" vertical="top" wrapText="1"/>
    </xf>
    <xf numFmtId="0" fontId="33" fillId="34" borderId="32" xfId="0" applyFont="1" applyFill="1" applyBorder="1" applyAlignment="1">
      <alignment horizontal="center" vertical="center" wrapText="1"/>
    </xf>
    <xf numFmtId="0" fontId="33" fillId="34" borderId="15" xfId="0" applyFont="1" applyFill="1" applyBorder="1" applyAlignment="1">
      <alignment horizontal="left" vertical="center" wrapText="1"/>
    </xf>
    <xf numFmtId="0" fontId="33" fillId="34" borderId="32" xfId="0" applyFont="1" applyFill="1" applyBorder="1" applyAlignment="1">
      <alignment horizontal="left" vertical="center" wrapText="1"/>
    </xf>
    <xf numFmtId="0" fontId="33" fillId="34" borderId="22" xfId="0" applyFont="1" applyFill="1" applyBorder="1" applyAlignment="1">
      <alignment horizontal="left" vertical="center" wrapText="1"/>
    </xf>
    <xf numFmtId="0" fontId="33" fillId="34" borderId="39" xfId="46" applyFont="1" applyFill="1" applyBorder="1" applyAlignment="1">
      <alignment horizontal="left" vertical="center" wrapText="1"/>
    </xf>
    <xf numFmtId="0" fontId="33" fillId="34" borderId="32" xfId="46" applyFont="1" applyFill="1" applyBorder="1" applyAlignment="1">
      <alignment horizontal="left" vertical="center" wrapText="1"/>
    </xf>
    <xf numFmtId="0" fontId="33" fillId="34" borderId="22" xfId="46" applyFont="1" applyFill="1" applyBorder="1" applyAlignment="1">
      <alignment horizontal="left" vertical="center" wrapText="1"/>
    </xf>
    <xf numFmtId="0" fontId="33" fillId="0" borderId="0" xfId="46" applyFont="1" applyFill="1" applyAlignment="1">
      <alignment horizontal="right" vertical="center"/>
    </xf>
    <xf numFmtId="0" fontId="33" fillId="0" borderId="0" xfId="46" applyFont="1" applyFill="1" applyAlignment="1">
      <alignment horizontal="center" vertical="center" wrapText="1"/>
    </xf>
    <xf numFmtId="0" fontId="31" fillId="0" borderId="21" xfId="45" applyFont="1" applyFill="1" applyBorder="1" applyAlignment="1">
      <alignment horizontal="center" vertical="center"/>
    </xf>
    <xf numFmtId="0" fontId="31" fillId="0" borderId="38" xfId="45" applyFont="1" applyFill="1" applyBorder="1" applyAlignment="1">
      <alignment horizontal="center" vertical="center"/>
    </xf>
    <xf numFmtId="0" fontId="31" fillId="0" borderId="21" xfId="46" applyFont="1" applyFill="1" applyBorder="1" applyAlignment="1">
      <alignment horizontal="center" vertical="center"/>
    </xf>
    <xf numFmtId="0" fontId="31" fillId="0" borderId="38" xfId="46" applyFont="1" applyFill="1" applyBorder="1" applyAlignment="1">
      <alignment horizontal="center" vertical="center"/>
    </xf>
    <xf numFmtId="0" fontId="31" fillId="0" borderId="21" xfId="46" applyFont="1" applyFill="1" applyBorder="1" applyAlignment="1">
      <alignment horizontal="center" vertical="center" wrapText="1"/>
    </xf>
    <xf numFmtId="0" fontId="31" fillId="0" borderId="38" xfId="46" applyFont="1" applyFill="1" applyBorder="1" applyAlignment="1">
      <alignment horizontal="center" vertical="center" wrapText="1"/>
    </xf>
    <xf numFmtId="0" fontId="31" fillId="0" borderId="26" xfId="46" applyFont="1" applyFill="1" applyBorder="1" applyAlignment="1">
      <alignment horizontal="center" vertical="center" wrapText="1"/>
    </xf>
    <xf numFmtId="0" fontId="31" fillId="0" borderId="33" xfId="46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33" fillId="34" borderId="0" xfId="0" applyNumberFormat="1" applyFont="1" applyFill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top" wrapText="1"/>
    </xf>
    <xf numFmtId="0" fontId="24" fillId="0" borderId="32" xfId="0" applyFont="1" applyBorder="1" applyAlignment="1">
      <alignment horizontal="center" vertical="top" wrapText="1"/>
    </xf>
    <xf numFmtId="0" fontId="24" fillId="0" borderId="22" xfId="0" applyFont="1" applyBorder="1" applyAlignment="1">
      <alignment horizontal="center" vertical="top" wrapText="1"/>
    </xf>
  </cellXfs>
  <cellStyles count="59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58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4"/>
    <cellStyle name="Normal 2" xfId="43"/>
    <cellStyle name="Normal 2 2" xfId="52"/>
    <cellStyle name="Normal 2 3" xfId="44"/>
    <cellStyle name="Normal 2_IV-ՀՐԱՏԱՊ ՓՈՒԼԵՐՈՎ" xfId="45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rmal_tax" xfId="57"/>
    <cellStyle name="Note" xfId="16" builtinId="10" customBuiltin="1"/>
    <cellStyle name="Output" xfId="11" builtinId="21" customBuiltin="1"/>
    <cellStyle name="SN_241" xfId="49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view="pageBreakPreview" topLeftCell="A13" zoomScaleNormal="100" zoomScaleSheetLayoutView="100" workbookViewId="0">
      <selection activeCell="A62" sqref="A62:F74"/>
    </sheetView>
  </sheetViews>
  <sheetFormatPr defaultColWidth="8" defaultRowHeight="16.5" x14ac:dyDescent="0.25"/>
  <cols>
    <col min="1" max="1" width="7.85546875" style="1" customWidth="1"/>
    <col min="2" max="2" width="9.140625" style="1" customWidth="1"/>
    <col min="3" max="3" width="60.140625" style="1" customWidth="1"/>
    <col min="4" max="4" width="14.7109375" style="1" customWidth="1"/>
    <col min="5" max="5" width="13" style="1" customWidth="1"/>
    <col min="6" max="6" width="12.7109375" style="2" customWidth="1"/>
    <col min="7" max="7" width="25" style="1" customWidth="1"/>
    <col min="8" max="257" width="8" style="1"/>
    <col min="258" max="259" width="5.7109375" style="1" customWidth="1"/>
    <col min="260" max="260" width="76.28515625" style="1" customWidth="1"/>
    <col min="261" max="261" width="17.85546875" style="1" customWidth="1"/>
    <col min="262" max="513" width="8" style="1"/>
    <col min="514" max="515" width="5.7109375" style="1" customWidth="1"/>
    <col min="516" max="516" width="76.28515625" style="1" customWidth="1"/>
    <col min="517" max="517" width="17.85546875" style="1" customWidth="1"/>
    <col min="518" max="769" width="8" style="1"/>
    <col min="770" max="771" width="5.7109375" style="1" customWidth="1"/>
    <col min="772" max="772" width="76.28515625" style="1" customWidth="1"/>
    <col min="773" max="773" width="17.85546875" style="1" customWidth="1"/>
    <col min="774" max="1025" width="8" style="1"/>
    <col min="1026" max="1027" width="5.7109375" style="1" customWidth="1"/>
    <col min="1028" max="1028" width="76.28515625" style="1" customWidth="1"/>
    <col min="1029" max="1029" width="17.85546875" style="1" customWidth="1"/>
    <col min="1030" max="1281" width="8" style="1"/>
    <col min="1282" max="1283" width="5.7109375" style="1" customWidth="1"/>
    <col min="1284" max="1284" width="76.28515625" style="1" customWidth="1"/>
    <col min="1285" max="1285" width="17.85546875" style="1" customWidth="1"/>
    <col min="1286" max="1537" width="8" style="1"/>
    <col min="1538" max="1539" width="5.7109375" style="1" customWidth="1"/>
    <col min="1540" max="1540" width="76.28515625" style="1" customWidth="1"/>
    <col min="1541" max="1541" width="17.85546875" style="1" customWidth="1"/>
    <col min="1542" max="1793" width="8" style="1"/>
    <col min="1794" max="1795" width="5.7109375" style="1" customWidth="1"/>
    <col min="1796" max="1796" width="76.28515625" style="1" customWidth="1"/>
    <col min="1797" max="1797" width="17.85546875" style="1" customWidth="1"/>
    <col min="1798" max="2049" width="8" style="1"/>
    <col min="2050" max="2051" width="5.7109375" style="1" customWidth="1"/>
    <col min="2052" max="2052" width="76.28515625" style="1" customWidth="1"/>
    <col min="2053" max="2053" width="17.85546875" style="1" customWidth="1"/>
    <col min="2054" max="2305" width="8" style="1"/>
    <col min="2306" max="2307" width="5.7109375" style="1" customWidth="1"/>
    <col min="2308" max="2308" width="76.28515625" style="1" customWidth="1"/>
    <col min="2309" max="2309" width="17.85546875" style="1" customWidth="1"/>
    <col min="2310" max="2561" width="8" style="1"/>
    <col min="2562" max="2563" width="5.7109375" style="1" customWidth="1"/>
    <col min="2564" max="2564" width="76.28515625" style="1" customWidth="1"/>
    <col min="2565" max="2565" width="17.85546875" style="1" customWidth="1"/>
    <col min="2566" max="2817" width="8" style="1"/>
    <col min="2818" max="2819" width="5.7109375" style="1" customWidth="1"/>
    <col min="2820" max="2820" width="76.28515625" style="1" customWidth="1"/>
    <col min="2821" max="2821" width="17.85546875" style="1" customWidth="1"/>
    <col min="2822" max="3073" width="8" style="1"/>
    <col min="3074" max="3075" width="5.7109375" style="1" customWidth="1"/>
    <col min="3076" max="3076" width="76.28515625" style="1" customWidth="1"/>
    <col min="3077" max="3077" width="17.85546875" style="1" customWidth="1"/>
    <col min="3078" max="3329" width="8" style="1"/>
    <col min="3330" max="3331" width="5.7109375" style="1" customWidth="1"/>
    <col min="3332" max="3332" width="76.28515625" style="1" customWidth="1"/>
    <col min="3333" max="3333" width="17.85546875" style="1" customWidth="1"/>
    <col min="3334" max="3585" width="8" style="1"/>
    <col min="3586" max="3587" width="5.7109375" style="1" customWidth="1"/>
    <col min="3588" max="3588" width="76.28515625" style="1" customWidth="1"/>
    <col min="3589" max="3589" width="17.85546875" style="1" customWidth="1"/>
    <col min="3590" max="3841" width="8" style="1"/>
    <col min="3842" max="3843" width="5.7109375" style="1" customWidth="1"/>
    <col min="3844" max="3844" width="76.28515625" style="1" customWidth="1"/>
    <col min="3845" max="3845" width="17.85546875" style="1" customWidth="1"/>
    <col min="3846" max="4097" width="8" style="1"/>
    <col min="4098" max="4099" width="5.7109375" style="1" customWidth="1"/>
    <col min="4100" max="4100" width="76.28515625" style="1" customWidth="1"/>
    <col min="4101" max="4101" width="17.85546875" style="1" customWidth="1"/>
    <col min="4102" max="4353" width="8" style="1"/>
    <col min="4354" max="4355" width="5.7109375" style="1" customWidth="1"/>
    <col min="4356" max="4356" width="76.28515625" style="1" customWidth="1"/>
    <col min="4357" max="4357" width="17.85546875" style="1" customWidth="1"/>
    <col min="4358" max="4609" width="8" style="1"/>
    <col min="4610" max="4611" width="5.7109375" style="1" customWidth="1"/>
    <col min="4612" max="4612" width="76.28515625" style="1" customWidth="1"/>
    <col min="4613" max="4613" width="17.85546875" style="1" customWidth="1"/>
    <col min="4614" max="4865" width="8" style="1"/>
    <col min="4866" max="4867" width="5.7109375" style="1" customWidth="1"/>
    <col min="4868" max="4868" width="76.28515625" style="1" customWidth="1"/>
    <col min="4869" max="4869" width="17.85546875" style="1" customWidth="1"/>
    <col min="4870" max="5121" width="8" style="1"/>
    <col min="5122" max="5123" width="5.7109375" style="1" customWidth="1"/>
    <col min="5124" max="5124" width="76.28515625" style="1" customWidth="1"/>
    <col min="5125" max="5125" width="17.85546875" style="1" customWidth="1"/>
    <col min="5126" max="5377" width="8" style="1"/>
    <col min="5378" max="5379" width="5.7109375" style="1" customWidth="1"/>
    <col min="5380" max="5380" width="76.28515625" style="1" customWidth="1"/>
    <col min="5381" max="5381" width="17.85546875" style="1" customWidth="1"/>
    <col min="5382" max="5633" width="8" style="1"/>
    <col min="5634" max="5635" width="5.7109375" style="1" customWidth="1"/>
    <col min="5636" max="5636" width="76.28515625" style="1" customWidth="1"/>
    <col min="5637" max="5637" width="17.85546875" style="1" customWidth="1"/>
    <col min="5638" max="5889" width="8" style="1"/>
    <col min="5890" max="5891" width="5.7109375" style="1" customWidth="1"/>
    <col min="5892" max="5892" width="76.28515625" style="1" customWidth="1"/>
    <col min="5893" max="5893" width="17.85546875" style="1" customWidth="1"/>
    <col min="5894" max="6145" width="8" style="1"/>
    <col min="6146" max="6147" width="5.7109375" style="1" customWidth="1"/>
    <col min="6148" max="6148" width="76.28515625" style="1" customWidth="1"/>
    <col min="6149" max="6149" width="17.85546875" style="1" customWidth="1"/>
    <col min="6150" max="6401" width="8" style="1"/>
    <col min="6402" max="6403" width="5.7109375" style="1" customWidth="1"/>
    <col min="6404" max="6404" width="76.28515625" style="1" customWidth="1"/>
    <col min="6405" max="6405" width="17.85546875" style="1" customWidth="1"/>
    <col min="6406" max="6657" width="8" style="1"/>
    <col min="6658" max="6659" width="5.7109375" style="1" customWidth="1"/>
    <col min="6660" max="6660" width="76.28515625" style="1" customWidth="1"/>
    <col min="6661" max="6661" width="17.85546875" style="1" customWidth="1"/>
    <col min="6662" max="6913" width="8" style="1"/>
    <col min="6914" max="6915" width="5.7109375" style="1" customWidth="1"/>
    <col min="6916" max="6916" width="76.28515625" style="1" customWidth="1"/>
    <col min="6917" max="6917" width="17.85546875" style="1" customWidth="1"/>
    <col min="6918" max="7169" width="8" style="1"/>
    <col min="7170" max="7171" width="5.7109375" style="1" customWidth="1"/>
    <col min="7172" max="7172" width="76.28515625" style="1" customWidth="1"/>
    <col min="7173" max="7173" width="17.85546875" style="1" customWidth="1"/>
    <col min="7174" max="7425" width="8" style="1"/>
    <col min="7426" max="7427" width="5.7109375" style="1" customWidth="1"/>
    <col min="7428" max="7428" width="76.28515625" style="1" customWidth="1"/>
    <col min="7429" max="7429" width="17.85546875" style="1" customWidth="1"/>
    <col min="7430" max="7681" width="8" style="1"/>
    <col min="7682" max="7683" width="5.7109375" style="1" customWidth="1"/>
    <col min="7684" max="7684" width="76.28515625" style="1" customWidth="1"/>
    <col min="7685" max="7685" width="17.85546875" style="1" customWidth="1"/>
    <col min="7686" max="7937" width="8" style="1"/>
    <col min="7938" max="7939" width="5.7109375" style="1" customWidth="1"/>
    <col min="7940" max="7940" width="76.28515625" style="1" customWidth="1"/>
    <col min="7941" max="7941" width="17.85546875" style="1" customWidth="1"/>
    <col min="7942" max="8193" width="8" style="1"/>
    <col min="8194" max="8195" width="5.7109375" style="1" customWidth="1"/>
    <col min="8196" max="8196" width="76.28515625" style="1" customWidth="1"/>
    <col min="8197" max="8197" width="17.85546875" style="1" customWidth="1"/>
    <col min="8198" max="8449" width="8" style="1"/>
    <col min="8450" max="8451" width="5.7109375" style="1" customWidth="1"/>
    <col min="8452" max="8452" width="76.28515625" style="1" customWidth="1"/>
    <col min="8453" max="8453" width="17.85546875" style="1" customWidth="1"/>
    <col min="8454" max="8705" width="8" style="1"/>
    <col min="8706" max="8707" width="5.7109375" style="1" customWidth="1"/>
    <col min="8708" max="8708" width="76.28515625" style="1" customWidth="1"/>
    <col min="8709" max="8709" width="17.85546875" style="1" customWidth="1"/>
    <col min="8710" max="8961" width="8" style="1"/>
    <col min="8962" max="8963" width="5.7109375" style="1" customWidth="1"/>
    <col min="8964" max="8964" width="76.28515625" style="1" customWidth="1"/>
    <col min="8965" max="8965" width="17.85546875" style="1" customWidth="1"/>
    <col min="8966" max="9217" width="8" style="1"/>
    <col min="9218" max="9219" width="5.7109375" style="1" customWidth="1"/>
    <col min="9220" max="9220" width="76.28515625" style="1" customWidth="1"/>
    <col min="9221" max="9221" width="17.85546875" style="1" customWidth="1"/>
    <col min="9222" max="9473" width="8" style="1"/>
    <col min="9474" max="9475" width="5.7109375" style="1" customWidth="1"/>
    <col min="9476" max="9476" width="76.28515625" style="1" customWidth="1"/>
    <col min="9477" max="9477" width="17.85546875" style="1" customWidth="1"/>
    <col min="9478" max="9729" width="8" style="1"/>
    <col min="9730" max="9731" width="5.7109375" style="1" customWidth="1"/>
    <col min="9732" max="9732" width="76.28515625" style="1" customWidth="1"/>
    <col min="9733" max="9733" width="17.85546875" style="1" customWidth="1"/>
    <col min="9734" max="9985" width="8" style="1"/>
    <col min="9986" max="9987" width="5.7109375" style="1" customWidth="1"/>
    <col min="9988" max="9988" width="76.28515625" style="1" customWidth="1"/>
    <col min="9989" max="9989" width="17.85546875" style="1" customWidth="1"/>
    <col min="9990" max="10241" width="8" style="1"/>
    <col min="10242" max="10243" width="5.7109375" style="1" customWidth="1"/>
    <col min="10244" max="10244" width="76.28515625" style="1" customWidth="1"/>
    <col min="10245" max="10245" width="17.85546875" style="1" customWidth="1"/>
    <col min="10246" max="10497" width="8" style="1"/>
    <col min="10498" max="10499" width="5.7109375" style="1" customWidth="1"/>
    <col min="10500" max="10500" width="76.28515625" style="1" customWidth="1"/>
    <col min="10501" max="10501" width="17.85546875" style="1" customWidth="1"/>
    <col min="10502" max="10753" width="8" style="1"/>
    <col min="10754" max="10755" width="5.7109375" style="1" customWidth="1"/>
    <col min="10756" max="10756" width="76.28515625" style="1" customWidth="1"/>
    <col min="10757" max="10757" width="17.85546875" style="1" customWidth="1"/>
    <col min="10758" max="11009" width="8" style="1"/>
    <col min="11010" max="11011" width="5.7109375" style="1" customWidth="1"/>
    <col min="11012" max="11012" width="76.28515625" style="1" customWidth="1"/>
    <col min="11013" max="11013" width="17.85546875" style="1" customWidth="1"/>
    <col min="11014" max="11265" width="8" style="1"/>
    <col min="11266" max="11267" width="5.7109375" style="1" customWidth="1"/>
    <col min="11268" max="11268" width="76.28515625" style="1" customWidth="1"/>
    <col min="11269" max="11269" width="17.85546875" style="1" customWidth="1"/>
    <col min="11270" max="11521" width="8" style="1"/>
    <col min="11522" max="11523" width="5.7109375" style="1" customWidth="1"/>
    <col min="11524" max="11524" width="76.28515625" style="1" customWidth="1"/>
    <col min="11525" max="11525" width="17.85546875" style="1" customWidth="1"/>
    <col min="11526" max="11777" width="8" style="1"/>
    <col min="11778" max="11779" width="5.7109375" style="1" customWidth="1"/>
    <col min="11780" max="11780" width="76.28515625" style="1" customWidth="1"/>
    <col min="11781" max="11781" width="17.85546875" style="1" customWidth="1"/>
    <col min="11782" max="12033" width="8" style="1"/>
    <col min="12034" max="12035" width="5.7109375" style="1" customWidth="1"/>
    <col min="12036" max="12036" width="76.28515625" style="1" customWidth="1"/>
    <col min="12037" max="12037" width="17.85546875" style="1" customWidth="1"/>
    <col min="12038" max="12289" width="8" style="1"/>
    <col min="12290" max="12291" width="5.7109375" style="1" customWidth="1"/>
    <col min="12292" max="12292" width="76.28515625" style="1" customWidth="1"/>
    <col min="12293" max="12293" width="17.85546875" style="1" customWidth="1"/>
    <col min="12294" max="12545" width="8" style="1"/>
    <col min="12546" max="12547" width="5.7109375" style="1" customWidth="1"/>
    <col min="12548" max="12548" width="76.28515625" style="1" customWidth="1"/>
    <col min="12549" max="12549" width="17.85546875" style="1" customWidth="1"/>
    <col min="12550" max="12801" width="8" style="1"/>
    <col min="12802" max="12803" width="5.7109375" style="1" customWidth="1"/>
    <col min="12804" max="12804" width="76.28515625" style="1" customWidth="1"/>
    <col min="12805" max="12805" width="17.85546875" style="1" customWidth="1"/>
    <col min="12806" max="13057" width="8" style="1"/>
    <col min="13058" max="13059" width="5.7109375" style="1" customWidth="1"/>
    <col min="13060" max="13060" width="76.28515625" style="1" customWidth="1"/>
    <col min="13061" max="13061" width="17.85546875" style="1" customWidth="1"/>
    <col min="13062" max="13313" width="8" style="1"/>
    <col min="13314" max="13315" width="5.7109375" style="1" customWidth="1"/>
    <col min="13316" max="13316" width="76.28515625" style="1" customWidth="1"/>
    <col min="13317" max="13317" width="17.85546875" style="1" customWidth="1"/>
    <col min="13318" max="13569" width="8" style="1"/>
    <col min="13570" max="13571" width="5.7109375" style="1" customWidth="1"/>
    <col min="13572" max="13572" width="76.28515625" style="1" customWidth="1"/>
    <col min="13573" max="13573" width="17.85546875" style="1" customWidth="1"/>
    <col min="13574" max="13825" width="8" style="1"/>
    <col min="13826" max="13827" width="5.7109375" style="1" customWidth="1"/>
    <col min="13828" max="13828" width="76.28515625" style="1" customWidth="1"/>
    <col min="13829" max="13829" width="17.85546875" style="1" customWidth="1"/>
    <col min="13830" max="14081" width="8" style="1"/>
    <col min="14082" max="14083" width="5.7109375" style="1" customWidth="1"/>
    <col min="14084" max="14084" width="76.28515625" style="1" customWidth="1"/>
    <col min="14085" max="14085" width="17.85546875" style="1" customWidth="1"/>
    <col min="14086" max="14337" width="8" style="1"/>
    <col min="14338" max="14339" width="5.7109375" style="1" customWidth="1"/>
    <col min="14340" max="14340" width="76.28515625" style="1" customWidth="1"/>
    <col min="14341" max="14341" width="17.85546875" style="1" customWidth="1"/>
    <col min="14342" max="14593" width="8" style="1"/>
    <col min="14594" max="14595" width="5.7109375" style="1" customWidth="1"/>
    <col min="14596" max="14596" width="76.28515625" style="1" customWidth="1"/>
    <col min="14597" max="14597" width="17.85546875" style="1" customWidth="1"/>
    <col min="14598" max="14849" width="8" style="1"/>
    <col min="14850" max="14851" width="5.7109375" style="1" customWidth="1"/>
    <col min="14852" max="14852" width="76.28515625" style="1" customWidth="1"/>
    <col min="14853" max="14853" width="17.85546875" style="1" customWidth="1"/>
    <col min="14854" max="15105" width="8" style="1"/>
    <col min="15106" max="15107" width="5.7109375" style="1" customWidth="1"/>
    <col min="15108" max="15108" width="76.28515625" style="1" customWidth="1"/>
    <col min="15109" max="15109" width="17.85546875" style="1" customWidth="1"/>
    <col min="15110" max="15361" width="8" style="1"/>
    <col min="15362" max="15363" width="5.7109375" style="1" customWidth="1"/>
    <col min="15364" max="15364" width="76.28515625" style="1" customWidth="1"/>
    <col min="15365" max="15365" width="17.85546875" style="1" customWidth="1"/>
    <col min="15366" max="15617" width="8" style="1"/>
    <col min="15618" max="15619" width="5.7109375" style="1" customWidth="1"/>
    <col min="15620" max="15620" width="76.28515625" style="1" customWidth="1"/>
    <col min="15621" max="15621" width="17.85546875" style="1" customWidth="1"/>
    <col min="15622" max="15873" width="8" style="1"/>
    <col min="15874" max="15875" width="5.7109375" style="1" customWidth="1"/>
    <col min="15876" max="15876" width="76.28515625" style="1" customWidth="1"/>
    <col min="15877" max="15877" width="17.85546875" style="1" customWidth="1"/>
    <col min="15878" max="16129" width="8" style="1"/>
    <col min="16130" max="16131" width="5.7109375" style="1" customWidth="1"/>
    <col min="16132" max="16132" width="76.28515625" style="1" customWidth="1"/>
    <col min="16133" max="16133" width="17.85546875" style="1" customWidth="1"/>
    <col min="16134" max="16384" width="8" style="1"/>
  </cols>
  <sheetData>
    <row r="1" spans="1:7" s="101" customFormat="1" x14ac:dyDescent="0.25">
      <c r="A1" s="99"/>
      <c r="B1" s="99"/>
      <c r="C1" s="99"/>
      <c r="D1" s="99"/>
      <c r="E1" s="99"/>
      <c r="F1" s="100" t="s">
        <v>110</v>
      </c>
    </row>
    <row r="2" spans="1:7" s="101" customFormat="1" x14ac:dyDescent="0.3">
      <c r="A2" s="102"/>
      <c r="B2" s="102"/>
      <c r="C2" s="102"/>
      <c r="D2" s="102"/>
      <c r="E2" s="102"/>
      <c r="F2" s="103" t="s">
        <v>92</v>
      </c>
    </row>
    <row r="3" spans="1:7" s="101" customFormat="1" x14ac:dyDescent="0.25">
      <c r="A3" s="102"/>
      <c r="B3" s="102"/>
      <c r="C3" s="102"/>
      <c r="D3" s="102"/>
      <c r="E3" s="102"/>
      <c r="F3" s="104" t="s">
        <v>0</v>
      </c>
    </row>
    <row r="4" spans="1:7" s="101" customFormat="1" ht="93" customHeight="1" x14ac:dyDescent="0.25">
      <c r="A4" s="336" t="s">
        <v>211</v>
      </c>
      <c r="B4" s="336"/>
      <c r="C4" s="336"/>
      <c r="D4" s="336"/>
      <c r="E4" s="336"/>
      <c r="F4" s="336"/>
    </row>
    <row r="5" spans="1:7" s="101" customFormat="1" x14ac:dyDescent="0.3">
      <c r="A5" s="102"/>
      <c r="B5" s="102"/>
      <c r="C5" s="102"/>
      <c r="D5" s="102"/>
      <c r="E5" s="102"/>
      <c r="F5" s="105"/>
    </row>
    <row r="6" spans="1:7" ht="33" x14ac:dyDescent="0.25">
      <c r="A6" s="106"/>
      <c r="B6" s="106"/>
      <c r="C6" s="106"/>
      <c r="D6" s="106"/>
      <c r="E6" s="106"/>
      <c r="F6" s="107" t="s">
        <v>72</v>
      </c>
    </row>
    <row r="7" spans="1:7" ht="81" customHeight="1" x14ac:dyDescent="0.25">
      <c r="A7" s="337" t="s">
        <v>111</v>
      </c>
      <c r="B7" s="338"/>
      <c r="C7" s="339" t="s">
        <v>112</v>
      </c>
      <c r="D7" s="341" t="s">
        <v>4</v>
      </c>
      <c r="E7" s="342"/>
      <c r="F7" s="343"/>
    </row>
    <row r="8" spans="1:7" ht="33" x14ac:dyDescent="0.25">
      <c r="A8" s="108" t="s">
        <v>1</v>
      </c>
      <c r="B8" s="108" t="s">
        <v>2</v>
      </c>
      <c r="C8" s="340"/>
      <c r="D8" s="109" t="s">
        <v>73</v>
      </c>
      <c r="E8" s="109" t="s">
        <v>74</v>
      </c>
      <c r="F8" s="96" t="s">
        <v>3</v>
      </c>
    </row>
    <row r="9" spans="1:7" s="113" customFormat="1" ht="24" customHeight="1" x14ac:dyDescent="0.25">
      <c r="A9" s="110"/>
      <c r="B9" s="110"/>
      <c r="C9" s="111" t="s">
        <v>113</v>
      </c>
      <c r="D9" s="148">
        <f>D10+D55</f>
        <v>0</v>
      </c>
      <c r="E9" s="148">
        <f>E10+E55</f>
        <v>0</v>
      </c>
      <c r="F9" s="148">
        <f>F10+F55</f>
        <v>0</v>
      </c>
      <c r="G9" s="112"/>
    </row>
    <row r="10" spans="1:7" s="2" customFormat="1" ht="35.25" customHeight="1" x14ac:dyDescent="0.25">
      <c r="A10" s="109"/>
      <c r="B10" s="109"/>
      <c r="C10" s="114" t="s">
        <v>114</v>
      </c>
      <c r="D10" s="148">
        <f>D11+D36</f>
        <v>0</v>
      </c>
      <c r="E10" s="148">
        <f>E11+E36</f>
        <v>-6313.1000000000058</v>
      </c>
      <c r="F10" s="148">
        <f>F11+F36</f>
        <v>-6313.1000000000058</v>
      </c>
    </row>
    <row r="11" spans="1:7" ht="17.25" x14ac:dyDescent="0.25">
      <c r="A11" s="115">
        <v>1004</v>
      </c>
      <c r="B11" s="21"/>
      <c r="C11" s="133" t="s">
        <v>115</v>
      </c>
      <c r="D11" s="149">
        <f>D18+D24+D30</f>
        <v>20400</v>
      </c>
      <c r="E11" s="149">
        <f>E18+E24+E30</f>
        <v>83760</v>
      </c>
      <c r="F11" s="149">
        <f>F18+F24+F30</f>
        <v>63215.5</v>
      </c>
    </row>
    <row r="12" spans="1:7" ht="17.25" x14ac:dyDescent="0.25">
      <c r="A12" s="7"/>
      <c r="B12" s="7"/>
      <c r="C12" s="71" t="s">
        <v>45</v>
      </c>
      <c r="D12" s="19"/>
      <c r="E12" s="19"/>
      <c r="F12" s="97"/>
    </row>
    <row r="13" spans="1:7" ht="17.25" x14ac:dyDescent="0.25">
      <c r="A13" s="4"/>
      <c r="B13" s="4"/>
      <c r="C13" s="133" t="s">
        <v>116</v>
      </c>
      <c r="D13" s="116"/>
      <c r="E13" s="116"/>
      <c r="F13" s="97"/>
    </row>
    <row r="14" spans="1:7" ht="34.5" x14ac:dyDescent="0.25">
      <c r="A14" s="4"/>
      <c r="B14" s="4"/>
      <c r="C14" s="71" t="s">
        <v>117</v>
      </c>
      <c r="D14" s="19"/>
      <c r="E14" s="19"/>
      <c r="F14" s="97"/>
    </row>
    <row r="15" spans="1:7" ht="17.25" x14ac:dyDescent="0.25">
      <c r="A15" s="5"/>
      <c r="B15" s="5"/>
      <c r="C15" s="133" t="s">
        <v>118</v>
      </c>
      <c r="D15" s="116"/>
      <c r="E15" s="116"/>
      <c r="F15" s="97"/>
    </row>
    <row r="16" spans="1:7" ht="51.75" x14ac:dyDescent="0.25">
      <c r="A16" s="21"/>
      <c r="B16" s="21"/>
      <c r="C16" s="71" t="s">
        <v>119</v>
      </c>
      <c r="D16" s="19"/>
      <c r="E16" s="19"/>
      <c r="F16" s="97"/>
    </row>
    <row r="17" spans="1:6" x14ac:dyDescent="0.25">
      <c r="A17" s="335" t="s">
        <v>120</v>
      </c>
      <c r="B17" s="335"/>
      <c r="C17" s="335"/>
      <c r="D17" s="335"/>
      <c r="E17" s="335"/>
      <c r="F17" s="335"/>
    </row>
    <row r="18" spans="1:6" s="118" customFormat="1" ht="17.25" x14ac:dyDescent="0.25">
      <c r="A18" s="90"/>
      <c r="B18" s="70">
        <v>31002</v>
      </c>
      <c r="C18" s="117" t="s">
        <v>121</v>
      </c>
      <c r="D18" s="142">
        <f>'4'!D13</f>
        <v>-5520</v>
      </c>
      <c r="E18" s="142">
        <f>'4'!E13</f>
        <v>52839.899999999994</v>
      </c>
      <c r="F18" s="142">
        <f>'4'!F13</f>
        <v>-7084.5</v>
      </c>
    </row>
    <row r="19" spans="1:6" s="118" customFormat="1" ht="17.25" x14ac:dyDescent="0.25">
      <c r="A19" s="90"/>
      <c r="B19" s="19"/>
      <c r="C19" s="69" t="s">
        <v>122</v>
      </c>
      <c r="D19" s="70"/>
      <c r="E19" s="70"/>
      <c r="F19" s="70"/>
    </row>
    <row r="20" spans="1:6" s="118" customFormat="1" ht="17.25" x14ac:dyDescent="0.25">
      <c r="A20" s="90"/>
      <c r="B20" s="72"/>
      <c r="C20" s="117" t="s">
        <v>123</v>
      </c>
      <c r="D20" s="147"/>
      <c r="E20" s="147"/>
      <c r="F20" s="70"/>
    </row>
    <row r="21" spans="1:6" s="118" customFormat="1" ht="17.25" x14ac:dyDescent="0.25">
      <c r="A21" s="90"/>
      <c r="B21" s="72"/>
      <c r="C21" s="69" t="s">
        <v>122</v>
      </c>
      <c r="D21" s="70"/>
      <c r="E21" s="70"/>
      <c r="F21" s="70"/>
    </row>
    <row r="22" spans="1:6" s="118" customFormat="1" ht="17.25" x14ac:dyDescent="0.25">
      <c r="A22" s="90"/>
      <c r="B22" s="72"/>
      <c r="C22" s="117" t="s">
        <v>124</v>
      </c>
      <c r="D22" s="147"/>
      <c r="E22" s="147"/>
      <c r="F22" s="70"/>
    </row>
    <row r="23" spans="1:6" s="118" customFormat="1" ht="34.5" x14ac:dyDescent="0.25">
      <c r="A23" s="90"/>
      <c r="B23" s="72"/>
      <c r="C23" s="69" t="s">
        <v>125</v>
      </c>
      <c r="D23" s="70"/>
      <c r="E23" s="70"/>
      <c r="F23" s="70"/>
    </row>
    <row r="24" spans="1:6" s="118" customFormat="1" ht="17.25" x14ac:dyDescent="0.25">
      <c r="A24" s="90"/>
      <c r="B24" s="70">
        <v>31013</v>
      </c>
      <c r="C24" s="117" t="s">
        <v>121</v>
      </c>
      <c r="D24" s="142">
        <f>'4'!D28</f>
        <v>25920</v>
      </c>
      <c r="E24" s="142">
        <f>'4'!E28</f>
        <v>25920.1</v>
      </c>
      <c r="F24" s="142">
        <f>'4'!F28</f>
        <v>64800</v>
      </c>
    </row>
    <row r="25" spans="1:6" s="118" customFormat="1" ht="17.25" x14ac:dyDescent="0.25">
      <c r="A25" s="90"/>
      <c r="B25" s="19"/>
      <c r="C25" s="69" t="s">
        <v>132</v>
      </c>
      <c r="D25" s="70"/>
      <c r="E25" s="70"/>
      <c r="F25" s="70"/>
    </row>
    <row r="26" spans="1:6" s="118" customFormat="1" ht="17.25" x14ac:dyDescent="0.25">
      <c r="A26" s="90"/>
      <c r="B26" s="72"/>
      <c r="C26" s="117" t="s">
        <v>123</v>
      </c>
      <c r="D26" s="147"/>
      <c r="E26" s="147"/>
      <c r="F26" s="70"/>
    </row>
    <row r="27" spans="1:6" s="118" customFormat="1" ht="34.5" x14ac:dyDescent="0.25">
      <c r="A27" s="90"/>
      <c r="B27" s="72"/>
      <c r="C27" s="69" t="s">
        <v>133</v>
      </c>
      <c r="D27" s="70"/>
      <c r="E27" s="70"/>
      <c r="F27" s="70"/>
    </row>
    <row r="28" spans="1:6" s="118" customFormat="1" ht="17.25" x14ac:dyDescent="0.25">
      <c r="A28" s="90"/>
      <c r="B28" s="72"/>
      <c r="C28" s="117" t="s">
        <v>124</v>
      </c>
      <c r="D28" s="147"/>
      <c r="E28" s="147"/>
      <c r="F28" s="70"/>
    </row>
    <row r="29" spans="1:6" s="118" customFormat="1" ht="34.5" x14ac:dyDescent="0.25">
      <c r="A29" s="90"/>
      <c r="B29" s="72"/>
      <c r="C29" s="69" t="s">
        <v>125</v>
      </c>
      <c r="D29" s="70"/>
      <c r="E29" s="70"/>
      <c r="F29" s="70"/>
    </row>
    <row r="30" spans="1:6" s="118" customFormat="1" ht="17.25" x14ac:dyDescent="0.25">
      <c r="A30" s="90"/>
      <c r="B30" s="70">
        <v>31014</v>
      </c>
      <c r="C30" s="117" t="s">
        <v>121</v>
      </c>
      <c r="D30" s="142">
        <f>'4'!D31</f>
        <v>0</v>
      </c>
      <c r="E30" s="142">
        <f>'4'!E31</f>
        <v>5000</v>
      </c>
      <c r="F30" s="142">
        <f>'4'!F31</f>
        <v>5500</v>
      </c>
    </row>
    <row r="31" spans="1:6" s="118" customFormat="1" ht="34.5" x14ac:dyDescent="0.25">
      <c r="A31" s="90"/>
      <c r="B31" s="19"/>
      <c r="C31" s="69" t="s">
        <v>87</v>
      </c>
      <c r="D31" s="70"/>
      <c r="E31" s="70"/>
      <c r="F31" s="70"/>
    </row>
    <row r="32" spans="1:6" s="118" customFormat="1" ht="17.25" x14ac:dyDescent="0.25">
      <c r="A32" s="90"/>
      <c r="B32" s="72"/>
      <c r="C32" s="117" t="s">
        <v>123</v>
      </c>
      <c r="D32" s="119"/>
      <c r="E32" s="119"/>
      <c r="F32" s="19"/>
    </row>
    <row r="33" spans="1:6" s="118" customFormat="1" ht="34.5" x14ac:dyDescent="0.25">
      <c r="A33" s="90"/>
      <c r="B33" s="72"/>
      <c r="C33" s="69" t="s">
        <v>126</v>
      </c>
      <c r="D33" s="19"/>
      <c r="E33" s="19"/>
      <c r="F33" s="19"/>
    </row>
    <row r="34" spans="1:6" s="118" customFormat="1" ht="17.25" x14ac:dyDescent="0.25">
      <c r="A34" s="90"/>
      <c r="B34" s="72"/>
      <c r="C34" s="117" t="s">
        <v>124</v>
      </c>
      <c r="D34" s="119"/>
      <c r="E34" s="119"/>
      <c r="F34" s="19"/>
    </row>
    <row r="35" spans="1:6" s="118" customFormat="1" ht="34.5" x14ac:dyDescent="0.25">
      <c r="A35" s="90"/>
      <c r="B35" s="72"/>
      <c r="C35" s="69" t="s">
        <v>125</v>
      </c>
      <c r="D35" s="19"/>
      <c r="E35" s="19"/>
      <c r="F35" s="19"/>
    </row>
    <row r="36" spans="1:6" ht="17.25" x14ac:dyDescent="0.25">
      <c r="A36" s="115">
        <v>1072</v>
      </c>
      <c r="B36" s="21"/>
      <c r="C36" s="117" t="s">
        <v>115</v>
      </c>
      <c r="D36" s="149">
        <f>D43+D49</f>
        <v>-20400</v>
      </c>
      <c r="E36" s="149">
        <f>E43+E49</f>
        <v>-90073.1</v>
      </c>
      <c r="F36" s="149">
        <f>F43+F49</f>
        <v>-69528.600000000006</v>
      </c>
    </row>
    <row r="37" spans="1:6" ht="34.5" x14ac:dyDescent="0.25">
      <c r="A37" s="7"/>
      <c r="B37" s="7"/>
      <c r="C37" s="69" t="s">
        <v>160</v>
      </c>
      <c r="D37" s="19"/>
      <c r="E37" s="19"/>
      <c r="F37" s="150"/>
    </row>
    <row r="38" spans="1:6" ht="17.25" x14ac:dyDescent="0.25">
      <c r="A38" s="4"/>
      <c r="B38" s="4"/>
      <c r="C38" s="117" t="s">
        <v>116</v>
      </c>
      <c r="D38" s="116"/>
      <c r="E38" s="116"/>
      <c r="F38" s="150"/>
    </row>
    <row r="39" spans="1:6" ht="34.5" x14ac:dyDescent="0.25">
      <c r="A39" s="4"/>
      <c r="B39" s="4"/>
      <c r="C39" s="69" t="s">
        <v>161</v>
      </c>
      <c r="D39" s="19"/>
      <c r="E39" s="19"/>
      <c r="F39" s="150"/>
    </row>
    <row r="40" spans="1:6" ht="17.25" x14ac:dyDescent="0.25">
      <c r="A40" s="5"/>
      <c r="B40" s="5"/>
      <c r="C40" s="117" t="s">
        <v>118</v>
      </c>
      <c r="D40" s="116"/>
      <c r="E40" s="116"/>
      <c r="F40" s="150"/>
    </row>
    <row r="41" spans="1:6" ht="34.5" x14ac:dyDescent="0.25">
      <c r="A41" s="21"/>
      <c r="B41" s="21"/>
      <c r="C41" s="69" t="s">
        <v>162</v>
      </c>
      <c r="D41" s="19"/>
      <c r="E41" s="19"/>
      <c r="F41" s="150"/>
    </row>
    <row r="42" spans="1:6" x14ac:dyDescent="0.25">
      <c r="A42" s="335" t="s">
        <v>120</v>
      </c>
      <c r="B42" s="335"/>
      <c r="C42" s="335"/>
      <c r="D42" s="335"/>
      <c r="E42" s="335"/>
      <c r="F42" s="335"/>
    </row>
    <row r="43" spans="1:6" s="118" customFormat="1" ht="17.25" x14ac:dyDescent="0.25">
      <c r="A43" s="90"/>
      <c r="B43" s="70">
        <v>31008</v>
      </c>
      <c r="C43" s="117" t="s">
        <v>121</v>
      </c>
      <c r="D43" s="142">
        <f>'4'!D36</f>
        <v>-30000</v>
      </c>
      <c r="E43" s="142">
        <f>'4'!E36</f>
        <v>-99673.1</v>
      </c>
      <c r="F43" s="142">
        <f>'4'!F36</f>
        <v>-79128.600000000006</v>
      </c>
    </row>
    <row r="44" spans="1:6" s="118" customFormat="1" ht="69" x14ac:dyDescent="0.25">
      <c r="A44" s="90"/>
      <c r="B44" s="19"/>
      <c r="C44" s="69" t="s">
        <v>163</v>
      </c>
      <c r="D44" s="70"/>
      <c r="E44" s="70"/>
      <c r="F44" s="70"/>
    </row>
    <row r="45" spans="1:6" s="118" customFormat="1" ht="17.25" x14ac:dyDescent="0.25">
      <c r="A45" s="90"/>
      <c r="B45" s="72"/>
      <c r="C45" s="117" t="s">
        <v>123</v>
      </c>
      <c r="D45" s="147"/>
      <c r="E45" s="147"/>
      <c r="F45" s="70"/>
    </row>
    <row r="46" spans="1:6" s="118" customFormat="1" ht="51.75" x14ac:dyDescent="0.25">
      <c r="A46" s="90"/>
      <c r="B46" s="72"/>
      <c r="C46" s="69" t="s">
        <v>164</v>
      </c>
      <c r="D46" s="70"/>
      <c r="E46" s="70"/>
      <c r="F46" s="70"/>
    </row>
    <row r="47" spans="1:6" s="118" customFormat="1" ht="17.25" x14ac:dyDescent="0.25">
      <c r="A47" s="90"/>
      <c r="B47" s="72"/>
      <c r="C47" s="117" t="s">
        <v>124</v>
      </c>
      <c r="D47" s="147"/>
      <c r="E47" s="147"/>
      <c r="F47" s="70"/>
    </row>
    <row r="48" spans="1:6" s="118" customFormat="1" ht="34.5" x14ac:dyDescent="0.25">
      <c r="A48" s="90"/>
      <c r="B48" s="72"/>
      <c r="C48" s="69" t="s">
        <v>125</v>
      </c>
      <c r="D48" s="70"/>
      <c r="E48" s="70"/>
      <c r="F48" s="70"/>
    </row>
    <row r="49" spans="1:6" ht="17.25" x14ac:dyDescent="0.25">
      <c r="A49" s="159"/>
      <c r="B49" s="70" t="s">
        <v>179</v>
      </c>
      <c r="C49" s="117" t="s">
        <v>121</v>
      </c>
      <c r="D49" s="200">
        <f>'4'!D46</f>
        <v>9600</v>
      </c>
      <c r="E49" s="200">
        <f>'4'!E46</f>
        <v>9600</v>
      </c>
      <c r="F49" s="200">
        <f>'4'!F46</f>
        <v>9600</v>
      </c>
    </row>
    <row r="50" spans="1:6" ht="37.5" customHeight="1" x14ac:dyDescent="0.25">
      <c r="A50" s="159"/>
      <c r="B50" s="159"/>
      <c r="C50" s="69" t="s">
        <v>180</v>
      </c>
      <c r="D50" s="69"/>
      <c r="E50" s="160"/>
      <c r="F50" s="161"/>
    </row>
    <row r="51" spans="1:6" ht="17.25" x14ac:dyDescent="0.25">
      <c r="A51" s="159"/>
      <c r="B51" s="159"/>
      <c r="C51" s="117" t="s">
        <v>123</v>
      </c>
      <c r="D51" s="69"/>
      <c r="E51" s="160"/>
      <c r="F51" s="161"/>
    </row>
    <row r="52" spans="1:6" ht="51.75" x14ac:dyDescent="0.25">
      <c r="A52" s="159"/>
      <c r="B52" s="159"/>
      <c r="C52" s="69" t="s">
        <v>181</v>
      </c>
      <c r="D52" s="69"/>
      <c r="E52" s="160"/>
      <c r="F52" s="161"/>
    </row>
    <row r="53" spans="1:6" ht="17.25" x14ac:dyDescent="0.25">
      <c r="A53" s="159"/>
      <c r="B53" s="159"/>
      <c r="C53" s="117" t="s">
        <v>124</v>
      </c>
      <c r="D53" s="69"/>
      <c r="E53" s="160"/>
      <c r="F53" s="161"/>
    </row>
    <row r="54" spans="1:6" ht="34.5" x14ac:dyDescent="0.25">
      <c r="A54" s="159"/>
      <c r="B54" s="159"/>
      <c r="C54" s="69" t="s">
        <v>125</v>
      </c>
      <c r="D54" s="69"/>
      <c r="E54" s="160"/>
      <c r="F54" s="161"/>
    </row>
    <row r="55" spans="1:6" s="212" customFormat="1" ht="21.75" customHeight="1" x14ac:dyDescent="0.25">
      <c r="A55" s="209"/>
      <c r="B55" s="209"/>
      <c r="C55" s="210" t="s">
        <v>168</v>
      </c>
      <c r="D55" s="211">
        <f>D56</f>
        <v>0</v>
      </c>
      <c r="E55" s="211">
        <f>E56</f>
        <v>6313.1</v>
      </c>
      <c r="F55" s="211">
        <f>F56</f>
        <v>6313.1</v>
      </c>
    </row>
    <row r="56" spans="1:6" s="217" customFormat="1" ht="18" customHeight="1" x14ac:dyDescent="0.25">
      <c r="A56" s="213" t="s">
        <v>219</v>
      </c>
      <c r="B56" s="214"/>
      <c r="C56" s="215" t="s">
        <v>115</v>
      </c>
      <c r="D56" s="216">
        <f>D63+D69</f>
        <v>0</v>
      </c>
      <c r="E56" s="216">
        <f>E63+E69</f>
        <v>6313.1</v>
      </c>
      <c r="F56" s="216">
        <f>F63+F69</f>
        <v>6313.1</v>
      </c>
    </row>
    <row r="57" spans="1:6" s="217" customFormat="1" ht="18" customHeight="1" x14ac:dyDescent="0.25">
      <c r="A57" s="214"/>
      <c r="B57" s="214"/>
      <c r="C57" s="218" t="s">
        <v>220</v>
      </c>
      <c r="D57" s="218"/>
      <c r="E57" s="218"/>
      <c r="F57" s="219"/>
    </row>
    <row r="58" spans="1:6" s="217" customFormat="1" ht="18" customHeight="1" x14ac:dyDescent="0.25">
      <c r="A58" s="214"/>
      <c r="B58" s="214"/>
      <c r="C58" s="219" t="s">
        <v>116</v>
      </c>
      <c r="D58" s="219"/>
      <c r="E58" s="219"/>
      <c r="F58" s="220"/>
    </row>
    <row r="59" spans="1:6" s="217" customFormat="1" ht="33" customHeight="1" x14ac:dyDescent="0.25">
      <c r="A59" s="214"/>
      <c r="B59" s="214"/>
      <c r="C59" s="218" t="s">
        <v>221</v>
      </c>
      <c r="D59" s="218"/>
      <c r="E59" s="218"/>
      <c r="F59" s="247"/>
    </row>
    <row r="60" spans="1:6" s="217" customFormat="1" ht="18" customHeight="1" x14ac:dyDescent="0.25">
      <c r="A60" s="214"/>
      <c r="B60" s="214"/>
      <c r="C60" s="219" t="s">
        <v>118</v>
      </c>
      <c r="D60" s="219"/>
      <c r="E60" s="219"/>
      <c r="F60" s="220"/>
    </row>
    <row r="61" spans="1:6" s="217" customFormat="1" ht="33" customHeight="1" x14ac:dyDescent="0.25">
      <c r="A61" s="214"/>
      <c r="B61" s="214"/>
      <c r="C61" s="218" t="s">
        <v>222</v>
      </c>
      <c r="D61" s="218"/>
      <c r="E61" s="218"/>
      <c r="F61" s="219"/>
    </row>
    <row r="62" spans="1:6" s="217" customFormat="1" ht="18" customHeight="1" x14ac:dyDescent="0.25">
      <c r="A62" s="333" t="s">
        <v>120</v>
      </c>
      <c r="B62" s="334"/>
      <c r="C62" s="334"/>
      <c r="D62" s="334"/>
      <c r="E62" s="334"/>
      <c r="F62" s="334"/>
    </row>
    <row r="63" spans="1:6" s="217" customFormat="1" ht="18" customHeight="1" x14ac:dyDescent="0.25">
      <c r="A63" s="248"/>
      <c r="B63" s="249" t="s">
        <v>223</v>
      </c>
      <c r="C63" s="249" t="s">
        <v>121</v>
      </c>
      <c r="D63" s="250">
        <f>'3'!G103</f>
        <v>5520</v>
      </c>
      <c r="E63" s="251">
        <f>'3'!H103</f>
        <v>6313.1</v>
      </c>
      <c r="F63" s="251">
        <f>'3'!I103</f>
        <v>13397.6</v>
      </c>
    </row>
    <row r="64" spans="1:6" s="217" customFormat="1" ht="18" customHeight="1" x14ac:dyDescent="0.25">
      <c r="A64" s="248"/>
      <c r="B64" s="248"/>
      <c r="C64" s="249" t="s">
        <v>220</v>
      </c>
      <c r="D64" s="249"/>
      <c r="E64" s="249"/>
      <c r="F64" s="249"/>
    </row>
    <row r="65" spans="1:6" s="217" customFormat="1" ht="18" customHeight="1" x14ac:dyDescent="0.25">
      <c r="A65" s="248"/>
      <c r="B65" s="248"/>
      <c r="C65" s="249" t="s">
        <v>123</v>
      </c>
      <c r="D65" s="249"/>
      <c r="E65" s="249"/>
      <c r="F65" s="252"/>
    </row>
    <row r="66" spans="1:6" s="217" customFormat="1" ht="51.75" customHeight="1" x14ac:dyDescent="0.25">
      <c r="A66" s="248"/>
      <c r="B66" s="248"/>
      <c r="C66" s="249" t="s">
        <v>224</v>
      </c>
      <c r="D66" s="249"/>
      <c r="E66" s="249"/>
      <c r="F66" s="249"/>
    </row>
    <row r="67" spans="1:6" s="217" customFormat="1" ht="18" customHeight="1" x14ac:dyDescent="0.25">
      <c r="A67" s="248"/>
      <c r="B67" s="248"/>
      <c r="C67" s="249" t="s">
        <v>124</v>
      </c>
      <c r="D67" s="249"/>
      <c r="E67" s="249"/>
      <c r="F67" s="252"/>
    </row>
    <row r="68" spans="1:6" s="217" customFormat="1" ht="18" customHeight="1" x14ac:dyDescent="0.25">
      <c r="A68" s="248"/>
      <c r="B68" s="248"/>
      <c r="C68" s="253" t="s">
        <v>225</v>
      </c>
      <c r="D68" s="253"/>
      <c r="E68" s="254"/>
      <c r="F68" s="255"/>
    </row>
    <row r="69" spans="1:6" s="217" customFormat="1" ht="18" customHeight="1" x14ac:dyDescent="0.25">
      <c r="A69" s="248"/>
      <c r="B69" s="249" t="s">
        <v>223</v>
      </c>
      <c r="C69" s="249" t="s">
        <v>121</v>
      </c>
      <c r="D69" s="250">
        <f>'3'!G112</f>
        <v>-5520</v>
      </c>
      <c r="E69" s="250">
        <f>'3'!H112</f>
        <v>0</v>
      </c>
      <c r="F69" s="250">
        <f>'3'!I112</f>
        <v>-7084.5</v>
      </c>
    </row>
    <row r="70" spans="1:6" s="217" customFormat="1" ht="18" customHeight="1" x14ac:dyDescent="0.25">
      <c r="A70" s="248"/>
      <c r="B70" s="248"/>
      <c r="C70" s="249" t="s">
        <v>220</v>
      </c>
      <c r="D70" s="249"/>
      <c r="E70" s="249"/>
      <c r="F70" s="249"/>
    </row>
    <row r="71" spans="1:6" s="217" customFormat="1" ht="18" customHeight="1" x14ac:dyDescent="0.25">
      <c r="A71" s="248"/>
      <c r="B71" s="248"/>
      <c r="C71" s="249" t="s">
        <v>123</v>
      </c>
      <c r="D71" s="249"/>
      <c r="E71" s="249"/>
      <c r="F71" s="252"/>
    </row>
    <row r="72" spans="1:6" s="217" customFormat="1" ht="51.75" customHeight="1" x14ac:dyDescent="0.25">
      <c r="A72" s="248"/>
      <c r="B72" s="248"/>
      <c r="C72" s="249" t="s">
        <v>224</v>
      </c>
      <c r="D72" s="249"/>
      <c r="E72" s="249"/>
      <c r="F72" s="249"/>
    </row>
    <row r="73" spans="1:6" s="217" customFormat="1" ht="18" customHeight="1" x14ac:dyDescent="0.25">
      <c r="A73" s="248"/>
      <c r="B73" s="248"/>
      <c r="C73" s="249" t="s">
        <v>124</v>
      </c>
      <c r="D73" s="249"/>
      <c r="E73" s="249"/>
      <c r="F73" s="252"/>
    </row>
    <row r="74" spans="1:6" s="217" customFormat="1" ht="18" customHeight="1" x14ac:dyDescent="0.25">
      <c r="A74" s="248"/>
      <c r="B74" s="248"/>
      <c r="C74" s="253" t="s">
        <v>225</v>
      </c>
      <c r="D74" s="253"/>
      <c r="E74" s="254"/>
      <c r="F74" s="255"/>
    </row>
  </sheetData>
  <mergeCells count="7">
    <mergeCell ref="A62:F62"/>
    <mergeCell ref="A42:F42"/>
    <mergeCell ref="A4:F4"/>
    <mergeCell ref="A7:B7"/>
    <mergeCell ref="C7:C8"/>
    <mergeCell ref="A17:F17"/>
    <mergeCell ref="D7:F7"/>
  </mergeCells>
  <pageMargins left="0.16" right="0.23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BreakPreview" topLeftCell="A25" zoomScale="90" zoomScaleNormal="100" zoomScaleSheetLayoutView="90" workbookViewId="0">
      <selection activeCell="D9" sqref="D9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9" ht="18.75" customHeight="1" x14ac:dyDescent="0.25">
      <c r="A1" s="359" t="s">
        <v>142</v>
      </c>
      <c r="B1" s="359"/>
      <c r="C1" s="359"/>
      <c r="D1" s="359"/>
      <c r="E1" s="359"/>
      <c r="F1" s="359"/>
      <c r="G1" s="359"/>
      <c r="H1" s="359"/>
    </row>
    <row r="2" spans="1:9" s="23" customFormat="1" ht="19.5" customHeight="1" x14ac:dyDescent="0.25">
      <c r="A2" s="359" t="s">
        <v>92</v>
      </c>
      <c r="B2" s="359"/>
      <c r="C2" s="359"/>
      <c r="D2" s="359"/>
      <c r="E2" s="359"/>
      <c r="F2" s="359"/>
      <c r="G2" s="359"/>
      <c r="H2" s="359"/>
      <c r="I2" s="22"/>
    </row>
    <row r="3" spans="1:9" s="23" customFormat="1" ht="17.25" customHeight="1" x14ac:dyDescent="0.25">
      <c r="A3" s="359" t="s">
        <v>0</v>
      </c>
      <c r="B3" s="359"/>
      <c r="C3" s="359"/>
      <c r="D3" s="359"/>
      <c r="E3" s="359"/>
      <c r="F3" s="359"/>
      <c r="G3" s="359"/>
      <c r="H3" s="359"/>
      <c r="I3" s="22"/>
    </row>
    <row r="4" spans="1:9" s="23" customFormat="1" ht="52.5" customHeight="1" x14ac:dyDescent="0.25">
      <c r="A4" s="360" t="s">
        <v>93</v>
      </c>
      <c r="B4" s="360"/>
      <c r="C4" s="360"/>
      <c r="D4" s="360"/>
      <c r="E4" s="360"/>
      <c r="F4" s="360"/>
      <c r="G4" s="360"/>
      <c r="H4" s="360"/>
      <c r="I4" s="24"/>
    </row>
    <row r="5" spans="1:9" s="28" customFormat="1" ht="17.25" customHeight="1" x14ac:dyDescent="0.25">
      <c r="A5" s="25"/>
      <c r="B5" s="25"/>
      <c r="C5" s="26"/>
      <c r="D5" s="27"/>
      <c r="E5" s="27"/>
      <c r="F5" s="27"/>
      <c r="G5" s="361" t="s">
        <v>72</v>
      </c>
      <c r="H5" s="361"/>
    </row>
    <row r="6" spans="1:9" s="28" customFormat="1" ht="32.25" customHeight="1" x14ac:dyDescent="0.25">
      <c r="A6" s="344" t="s">
        <v>53</v>
      </c>
      <c r="B6" s="345"/>
      <c r="C6" s="348" t="s">
        <v>54</v>
      </c>
      <c r="D6" s="351" t="s">
        <v>4</v>
      </c>
      <c r="E6" s="352"/>
      <c r="F6" s="352"/>
      <c r="G6" s="352"/>
      <c r="H6" s="353"/>
    </row>
    <row r="7" spans="1:9" s="29" customFormat="1" ht="31.5" customHeight="1" x14ac:dyDescent="0.25">
      <c r="A7" s="346"/>
      <c r="B7" s="347"/>
      <c r="C7" s="349"/>
      <c r="D7" s="354" t="s">
        <v>55</v>
      </c>
      <c r="E7" s="356" t="s">
        <v>5</v>
      </c>
      <c r="F7" s="357"/>
      <c r="G7" s="357"/>
      <c r="H7" s="358"/>
    </row>
    <row r="8" spans="1:9" s="29" customFormat="1" ht="96" customHeight="1" x14ac:dyDescent="0.25">
      <c r="A8" s="30" t="s">
        <v>1</v>
      </c>
      <c r="B8" s="30" t="s">
        <v>2</v>
      </c>
      <c r="C8" s="350"/>
      <c r="D8" s="355"/>
      <c r="E8" s="31" t="s">
        <v>56</v>
      </c>
      <c r="F8" s="31" t="s">
        <v>57</v>
      </c>
      <c r="G8" s="31" t="s">
        <v>58</v>
      </c>
      <c r="H8" s="31" t="s">
        <v>59</v>
      </c>
    </row>
    <row r="9" spans="1:9" s="35" customFormat="1" ht="30.75" customHeight="1" x14ac:dyDescent="0.25">
      <c r="A9" s="32"/>
      <c r="B9" s="32"/>
      <c r="C9" s="33" t="s">
        <v>60</v>
      </c>
      <c r="D9" s="46">
        <f>SUM(E9:H9)</f>
        <v>-6313.1000000000058</v>
      </c>
      <c r="E9" s="46">
        <f>E11</f>
        <v>-79128.600000000006</v>
      </c>
      <c r="F9" s="46">
        <f>F11</f>
        <v>-7084.5000000000009</v>
      </c>
      <c r="G9" s="46">
        <f>G11</f>
        <v>79900</v>
      </c>
      <c r="H9" s="46">
        <f>H11</f>
        <v>0</v>
      </c>
    </row>
    <row r="10" spans="1:9" s="28" customFormat="1" ht="17.25" customHeight="1" x14ac:dyDescent="0.25">
      <c r="A10" s="32"/>
      <c r="B10" s="32"/>
      <c r="C10" s="33" t="s">
        <v>61</v>
      </c>
      <c r="D10" s="34"/>
      <c r="E10" s="34"/>
      <c r="F10" s="34"/>
      <c r="G10" s="34"/>
      <c r="H10" s="34"/>
    </row>
    <row r="11" spans="1:9" s="40" customFormat="1" ht="51.75" customHeight="1" x14ac:dyDescent="0.25">
      <c r="A11" s="36"/>
      <c r="B11" s="37"/>
      <c r="C11" s="37" t="s">
        <v>62</v>
      </c>
      <c r="D11" s="38">
        <f>SUM(E11:H11)</f>
        <v>-6313.1000000000058</v>
      </c>
      <c r="E11" s="39">
        <f>E13+E19+E20+E23+E27</f>
        <v>-79128.600000000006</v>
      </c>
      <c r="F11" s="39">
        <f>F13+F19+F20+F23+F27</f>
        <v>-7084.5000000000009</v>
      </c>
      <c r="G11" s="39">
        <f>G13+G19+G20+G23+G27</f>
        <v>79900</v>
      </c>
      <c r="H11" s="39">
        <f>H13+H19+H20+H23+H27</f>
        <v>0</v>
      </c>
    </row>
    <row r="12" spans="1:9" s="40" customFormat="1" ht="17.25" customHeight="1" x14ac:dyDescent="0.25">
      <c r="A12" s="36"/>
      <c r="B12" s="36"/>
      <c r="C12" s="36" t="s">
        <v>63</v>
      </c>
      <c r="D12" s="38"/>
      <c r="E12" s="20"/>
      <c r="F12" s="20"/>
      <c r="G12" s="20"/>
      <c r="H12" s="20"/>
    </row>
    <row r="13" spans="1:9" s="76" customFormat="1" ht="54.75" customHeight="1" x14ac:dyDescent="0.25">
      <c r="A13" s="73">
        <v>1004</v>
      </c>
      <c r="B13" s="73">
        <v>31002</v>
      </c>
      <c r="C13" s="74" t="s">
        <v>122</v>
      </c>
      <c r="D13" s="51">
        <f>SUM(E13:H13)</f>
        <v>-7084.5000000000009</v>
      </c>
      <c r="E13" s="39">
        <f>SUM(E15:E18)</f>
        <v>0</v>
      </c>
      <c r="F13" s="39">
        <f>SUM(F15:F18)</f>
        <v>-7084.5000000000009</v>
      </c>
      <c r="G13" s="39">
        <f>SUM(G15:G18)</f>
        <v>0</v>
      </c>
      <c r="H13" s="39">
        <f>SUM(H15:H18)</f>
        <v>0</v>
      </c>
    </row>
    <row r="14" spans="1:9" s="76" customFormat="1" ht="27" customHeight="1" x14ac:dyDescent="0.25">
      <c r="A14" s="73"/>
      <c r="B14" s="73"/>
      <c r="C14" s="121" t="s">
        <v>63</v>
      </c>
      <c r="D14" s="75"/>
      <c r="E14" s="75"/>
      <c r="F14" s="75"/>
      <c r="G14" s="75"/>
      <c r="H14" s="75"/>
    </row>
    <row r="15" spans="1:9" s="76" customFormat="1" ht="51.75" x14ac:dyDescent="0.25">
      <c r="A15" s="73"/>
      <c r="B15" s="73"/>
      <c r="C15" s="121" t="s">
        <v>153</v>
      </c>
      <c r="D15" s="75">
        <f t="shared" ref="D15:D20" si="0">SUM(E15:H15)</f>
        <v>2766.9</v>
      </c>
      <c r="E15" s="75"/>
      <c r="F15" s="123">
        <v>2766.9</v>
      </c>
      <c r="G15" s="75"/>
      <c r="H15" s="75"/>
    </row>
    <row r="16" spans="1:9" s="76" customFormat="1" ht="51.75" x14ac:dyDescent="0.25">
      <c r="A16" s="73"/>
      <c r="B16" s="73"/>
      <c r="C16" s="121" t="s">
        <v>154</v>
      </c>
      <c r="D16" s="51">
        <f t="shared" si="0"/>
        <v>-8993</v>
      </c>
      <c r="E16" s="75"/>
      <c r="F16" s="120">
        <v>-8993</v>
      </c>
      <c r="G16" s="75"/>
      <c r="H16" s="75"/>
    </row>
    <row r="17" spans="1:8" s="76" customFormat="1" ht="51.75" x14ac:dyDescent="0.25">
      <c r="A17" s="122"/>
      <c r="B17" s="122"/>
      <c r="C17" s="144" t="s">
        <v>155</v>
      </c>
      <c r="D17" s="51">
        <f t="shared" si="0"/>
        <v>-3190.1</v>
      </c>
      <c r="E17" s="123"/>
      <c r="F17" s="120">
        <v>-3190.1</v>
      </c>
      <c r="G17" s="123"/>
      <c r="H17" s="123"/>
    </row>
    <row r="18" spans="1:8" s="76" customFormat="1" ht="75" customHeight="1" x14ac:dyDescent="0.25">
      <c r="A18" s="122"/>
      <c r="B18" s="122"/>
      <c r="C18" s="144" t="s">
        <v>156</v>
      </c>
      <c r="D18" s="75">
        <f t="shared" si="0"/>
        <v>2331.6999999999998</v>
      </c>
      <c r="E18" s="123"/>
      <c r="F18" s="123">
        <v>2331.6999999999998</v>
      </c>
      <c r="G18" s="123"/>
      <c r="H18" s="123"/>
    </row>
    <row r="19" spans="1:8" s="76" customFormat="1" ht="42" customHeight="1" x14ac:dyDescent="0.25">
      <c r="A19" s="73">
        <v>1004</v>
      </c>
      <c r="B19" s="73">
        <v>31013</v>
      </c>
      <c r="C19" s="74" t="s">
        <v>108</v>
      </c>
      <c r="D19" s="75">
        <f t="shared" si="0"/>
        <v>64800</v>
      </c>
      <c r="E19" s="75">
        <v>0</v>
      </c>
      <c r="F19" s="75">
        <v>0</v>
      </c>
      <c r="G19" s="75">
        <v>64800</v>
      </c>
      <c r="H19" s="75"/>
    </row>
    <row r="20" spans="1:8" s="76" customFormat="1" ht="46.5" customHeight="1" x14ac:dyDescent="0.25">
      <c r="A20" s="73">
        <v>1004</v>
      </c>
      <c r="B20" s="73">
        <v>31014</v>
      </c>
      <c r="C20" s="74" t="s">
        <v>109</v>
      </c>
      <c r="D20" s="134">
        <f t="shared" si="0"/>
        <v>5500</v>
      </c>
      <c r="E20" s="134">
        <f>SUM(E22:E22)</f>
        <v>0</v>
      </c>
      <c r="F20" s="134">
        <f>SUM(F22:F22)</f>
        <v>0</v>
      </c>
      <c r="G20" s="134">
        <f>SUM(G22:G22)</f>
        <v>5500</v>
      </c>
      <c r="H20" s="134">
        <f>SUM(H22:H22)</f>
        <v>0</v>
      </c>
    </row>
    <row r="21" spans="1:8" s="76" customFormat="1" ht="27" customHeight="1" x14ac:dyDescent="0.25">
      <c r="A21" s="73"/>
      <c r="B21" s="73"/>
      <c r="C21" s="121" t="s">
        <v>63</v>
      </c>
      <c r="D21" s="75"/>
      <c r="E21" s="75"/>
      <c r="F21" s="75"/>
      <c r="G21" s="75"/>
      <c r="H21" s="75"/>
    </row>
    <row r="22" spans="1:8" s="76" customFormat="1" ht="39" customHeight="1" x14ac:dyDescent="0.25">
      <c r="A22" s="122"/>
      <c r="B22" s="122"/>
      <c r="C22" s="121" t="s">
        <v>151</v>
      </c>
      <c r="D22" s="135">
        <f>SUM(E22:H22)</f>
        <v>5500</v>
      </c>
      <c r="E22" s="123"/>
      <c r="F22" s="135"/>
      <c r="G22" s="123">
        <v>5500</v>
      </c>
      <c r="H22" s="123"/>
    </row>
    <row r="23" spans="1:8" s="76" customFormat="1" ht="51.75" customHeight="1" x14ac:dyDescent="0.25">
      <c r="A23" s="73">
        <v>1072</v>
      </c>
      <c r="B23" s="73">
        <v>31008</v>
      </c>
      <c r="C23" s="74" t="s">
        <v>167</v>
      </c>
      <c r="D23" s="134">
        <f>SUM(E23:H23)</f>
        <v>-79128.600000000006</v>
      </c>
      <c r="E23" s="134">
        <f>SUM(E25:E26)</f>
        <v>-79128.600000000006</v>
      </c>
      <c r="F23" s="134">
        <f>F25</f>
        <v>0</v>
      </c>
      <c r="G23" s="134">
        <f>SUM(G25:G25)</f>
        <v>0</v>
      </c>
      <c r="H23" s="134">
        <f>SUM(H25:H25)</f>
        <v>0</v>
      </c>
    </row>
    <row r="24" spans="1:8" s="76" customFormat="1" ht="27" customHeight="1" x14ac:dyDescent="0.25">
      <c r="A24" s="73"/>
      <c r="B24" s="73"/>
      <c r="C24" s="121" t="s">
        <v>63</v>
      </c>
      <c r="D24" s="75"/>
      <c r="E24" s="75"/>
      <c r="F24" s="75"/>
      <c r="G24" s="75"/>
      <c r="H24" s="75"/>
    </row>
    <row r="25" spans="1:8" s="76" customFormat="1" ht="39" customHeight="1" x14ac:dyDescent="0.25">
      <c r="A25" s="122"/>
      <c r="B25" s="122"/>
      <c r="C25" s="145" t="s">
        <v>165</v>
      </c>
      <c r="D25" s="135">
        <f>SUM(E25:H25)</f>
        <v>21841.200000000001</v>
      </c>
      <c r="E25" s="123">
        <v>21841.200000000001</v>
      </c>
      <c r="F25" s="135"/>
      <c r="G25" s="123"/>
      <c r="H25" s="123"/>
    </row>
    <row r="26" spans="1:8" s="76" customFormat="1" ht="39" customHeight="1" x14ac:dyDescent="0.25">
      <c r="A26" s="122"/>
      <c r="B26" s="122"/>
      <c r="C26" s="145" t="s">
        <v>166</v>
      </c>
      <c r="D26" s="134">
        <f>SUM(E26:H26)</f>
        <v>-100969.8</v>
      </c>
      <c r="E26" s="135">
        <f>'4'!F41</f>
        <v>-100969.8</v>
      </c>
      <c r="F26" s="135"/>
      <c r="G26" s="123"/>
      <c r="H26" s="123"/>
    </row>
    <row r="27" spans="1:8" s="76" customFormat="1" ht="74.25" customHeight="1" x14ac:dyDescent="0.25">
      <c r="A27" s="73">
        <v>1072</v>
      </c>
      <c r="B27" s="73">
        <v>31009</v>
      </c>
      <c r="C27" s="158" t="s">
        <v>178</v>
      </c>
      <c r="D27" s="75">
        <f>SUM(E27:H27)</f>
        <v>9600</v>
      </c>
      <c r="E27" s="75">
        <f>SUM(E29:E29)</f>
        <v>0</v>
      </c>
      <c r="F27" s="75">
        <f>SUM(F29:F29)</f>
        <v>0</v>
      </c>
      <c r="G27" s="75">
        <f>SUM(G29:G29)</f>
        <v>9600</v>
      </c>
      <c r="H27" s="75">
        <f>SUM(H29:H29)</f>
        <v>0</v>
      </c>
    </row>
    <row r="28" spans="1:8" s="76" customFormat="1" ht="24" customHeight="1" x14ac:dyDescent="0.25">
      <c r="A28" s="73"/>
      <c r="B28" s="73"/>
      <c r="C28" s="145" t="s">
        <v>63</v>
      </c>
      <c r="D28" s="75"/>
      <c r="E28" s="75"/>
      <c r="F28" s="75"/>
      <c r="G28" s="75"/>
      <c r="H28" s="75"/>
    </row>
    <row r="29" spans="1:8" s="76" customFormat="1" ht="74.25" customHeight="1" x14ac:dyDescent="0.25">
      <c r="A29" s="73"/>
      <c r="B29" s="73"/>
      <c r="C29" s="145" t="s">
        <v>210</v>
      </c>
      <c r="D29" s="123">
        <f>SUM(E29:H29)</f>
        <v>9600</v>
      </c>
      <c r="E29" s="123"/>
      <c r="F29" s="123"/>
      <c r="G29" s="123">
        <v>9600</v>
      </c>
      <c r="H29" s="123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view="pageBreakPreview" topLeftCell="A109" zoomScale="90" zoomScaleNormal="100" zoomScaleSheetLayoutView="90" workbookViewId="0">
      <selection activeCell="F126" sqref="F126"/>
    </sheetView>
  </sheetViews>
  <sheetFormatPr defaultColWidth="8" defaultRowHeight="16.5" customHeight="1" x14ac:dyDescent="0.3"/>
  <cols>
    <col min="1" max="1" width="9.42578125" style="8" customWidth="1"/>
    <col min="2" max="3" width="8" style="8"/>
    <col min="4" max="4" width="10.5703125" style="8" customWidth="1"/>
    <col min="5" max="5" width="15.85546875" style="8" customWidth="1"/>
    <col min="6" max="6" width="72" style="8" customWidth="1"/>
    <col min="7" max="7" width="16.5703125" style="8" customWidth="1"/>
    <col min="8" max="9" width="14.85546875" style="8" customWidth="1"/>
    <col min="10" max="10" width="25.140625" style="8" customWidth="1"/>
    <col min="11" max="16384" width="8" style="8"/>
  </cols>
  <sheetData>
    <row r="1" spans="1:11" ht="20.25" customHeight="1" x14ac:dyDescent="0.3">
      <c r="H1" s="362" t="s">
        <v>144</v>
      </c>
      <c r="I1" s="362"/>
    </row>
    <row r="2" spans="1:11" s="9" customFormat="1" ht="13.5" customHeight="1" x14ac:dyDescent="0.25">
      <c r="A2" s="365" t="s">
        <v>92</v>
      </c>
      <c r="B2" s="365"/>
      <c r="C2" s="365"/>
      <c r="D2" s="365"/>
      <c r="E2" s="365"/>
      <c r="F2" s="365"/>
      <c r="G2" s="365"/>
      <c r="H2" s="365"/>
      <c r="I2" s="365"/>
      <c r="J2" s="10"/>
      <c r="K2" s="10"/>
    </row>
    <row r="3" spans="1:11" s="9" customFormat="1" ht="13.5" customHeight="1" x14ac:dyDescent="0.25">
      <c r="A3" s="365" t="s">
        <v>0</v>
      </c>
      <c r="B3" s="365"/>
      <c r="C3" s="365"/>
      <c r="D3" s="365"/>
      <c r="E3" s="365"/>
      <c r="F3" s="365"/>
      <c r="G3" s="365"/>
      <c r="H3" s="365"/>
      <c r="I3" s="365"/>
      <c r="J3" s="10"/>
      <c r="K3" s="10"/>
    </row>
    <row r="4" spans="1:11" s="9" customFormat="1" ht="52.5" customHeight="1" x14ac:dyDescent="0.25">
      <c r="A4" s="366" t="s">
        <v>143</v>
      </c>
      <c r="B4" s="366"/>
      <c r="C4" s="366"/>
      <c r="D4" s="366"/>
      <c r="E4" s="366"/>
      <c r="F4" s="366"/>
      <c r="G4" s="366"/>
      <c r="H4" s="366"/>
      <c r="I4" s="366"/>
    </row>
    <row r="5" spans="1:11" s="1" customFormat="1" ht="16.5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1" s="1" customFormat="1" ht="36" customHeight="1" x14ac:dyDescent="0.3">
      <c r="A6" s="256"/>
      <c r="B6" s="256"/>
      <c r="C6" s="256"/>
      <c r="D6" s="256"/>
      <c r="E6" s="256"/>
      <c r="F6" s="256"/>
      <c r="G6" s="256"/>
      <c r="H6" s="363" t="s">
        <v>72</v>
      </c>
      <c r="I6" s="363"/>
    </row>
    <row r="7" spans="1:11" s="1" customFormat="1" ht="58.5" customHeight="1" x14ac:dyDescent="0.25">
      <c r="A7" s="367" t="s">
        <v>7</v>
      </c>
      <c r="B7" s="368"/>
      <c r="C7" s="369"/>
      <c r="D7" s="367" t="s">
        <v>8</v>
      </c>
      <c r="E7" s="369"/>
      <c r="F7" s="367" t="s">
        <v>9</v>
      </c>
      <c r="G7" s="374" t="s">
        <v>4</v>
      </c>
      <c r="H7" s="375"/>
      <c r="I7" s="376"/>
    </row>
    <row r="8" spans="1:11" s="1" customFormat="1" ht="30" customHeight="1" x14ac:dyDescent="0.25">
      <c r="A8" s="370"/>
      <c r="B8" s="371"/>
      <c r="C8" s="372"/>
      <c r="D8" s="370"/>
      <c r="E8" s="372"/>
      <c r="F8" s="373"/>
      <c r="G8" s="364" t="s">
        <v>73</v>
      </c>
      <c r="H8" s="364" t="s">
        <v>74</v>
      </c>
      <c r="I8" s="364" t="s">
        <v>3</v>
      </c>
    </row>
    <row r="9" spans="1:11" s="1" customFormat="1" ht="38.25" customHeight="1" x14ac:dyDescent="0.25">
      <c r="A9" s="257" t="s">
        <v>10</v>
      </c>
      <c r="B9" s="257" t="s">
        <v>11</v>
      </c>
      <c r="C9" s="257" t="s">
        <v>12</v>
      </c>
      <c r="D9" s="257" t="s">
        <v>13</v>
      </c>
      <c r="E9" s="257" t="s">
        <v>14</v>
      </c>
      <c r="F9" s="370"/>
      <c r="G9" s="364"/>
      <c r="H9" s="364"/>
      <c r="I9" s="364"/>
    </row>
    <row r="10" spans="1:11" s="1" customFormat="1" ht="16.5" customHeight="1" x14ac:dyDescent="0.25">
      <c r="A10" s="258"/>
      <c r="B10" s="258"/>
      <c r="C10" s="258"/>
      <c r="D10" s="258"/>
      <c r="E10" s="259"/>
      <c r="F10" s="260" t="s">
        <v>15</v>
      </c>
      <c r="G10" s="52">
        <f>G12+G57+G93</f>
        <v>0</v>
      </c>
      <c r="H10" s="52">
        <f>H12+H57+H93</f>
        <v>0</v>
      </c>
      <c r="I10" s="52">
        <f>I12+I57+I93</f>
        <v>0</v>
      </c>
    </row>
    <row r="11" spans="1:11" s="1" customFormat="1" ht="16.5" customHeight="1" x14ac:dyDescent="0.25">
      <c r="A11" s="261"/>
      <c r="B11" s="261"/>
      <c r="C11" s="261"/>
      <c r="D11" s="261"/>
      <c r="E11" s="262"/>
      <c r="F11" s="249" t="s">
        <v>16</v>
      </c>
      <c r="G11" s="263"/>
      <c r="H11" s="264"/>
      <c r="I11" s="265"/>
    </row>
    <row r="12" spans="1:11" s="1" customFormat="1" ht="18" customHeight="1" x14ac:dyDescent="0.25">
      <c r="A12" s="266" t="s">
        <v>46</v>
      </c>
      <c r="B12" s="261"/>
      <c r="C12" s="261"/>
      <c r="D12" s="261"/>
      <c r="E12" s="262"/>
      <c r="F12" s="267" t="s">
        <v>47</v>
      </c>
      <c r="G12" s="53">
        <f>G14</f>
        <v>20400</v>
      </c>
      <c r="H12" s="53">
        <f>H14</f>
        <v>83760</v>
      </c>
      <c r="I12" s="53">
        <f>I14</f>
        <v>63215.5</v>
      </c>
    </row>
    <row r="13" spans="1:11" s="1" customFormat="1" ht="16.5" customHeight="1" x14ac:dyDescent="0.25">
      <c r="A13" s="261"/>
      <c r="B13" s="261"/>
      <c r="C13" s="261"/>
      <c r="D13" s="261"/>
      <c r="E13" s="262"/>
      <c r="F13" s="249" t="s">
        <v>16</v>
      </c>
      <c r="G13" s="268"/>
      <c r="H13" s="249"/>
      <c r="I13" s="269"/>
    </row>
    <row r="14" spans="1:11" s="1" customFormat="1" ht="20.25" customHeight="1" x14ac:dyDescent="0.25">
      <c r="A14" s="261"/>
      <c r="B14" s="266" t="s">
        <v>48</v>
      </c>
      <c r="C14" s="261"/>
      <c r="D14" s="261"/>
      <c r="E14" s="262"/>
      <c r="F14" s="267" t="s">
        <v>49</v>
      </c>
      <c r="G14" s="53">
        <f>G16</f>
        <v>20400</v>
      </c>
      <c r="H14" s="53">
        <f>H16</f>
        <v>83760</v>
      </c>
      <c r="I14" s="53">
        <f>I16</f>
        <v>63215.5</v>
      </c>
    </row>
    <row r="15" spans="1:11" s="1" customFormat="1" ht="16.5" customHeight="1" x14ac:dyDescent="0.25">
      <c r="A15" s="261"/>
      <c r="B15" s="261"/>
      <c r="C15" s="261"/>
      <c r="D15" s="261"/>
      <c r="E15" s="262"/>
      <c r="F15" s="249" t="s">
        <v>16</v>
      </c>
      <c r="G15" s="270"/>
      <c r="H15" s="271"/>
      <c r="I15" s="272"/>
    </row>
    <row r="16" spans="1:11" s="12" customFormat="1" ht="16.5" customHeight="1" x14ac:dyDescent="0.25">
      <c r="A16" s="261"/>
      <c r="B16" s="261"/>
      <c r="C16" s="273" t="s">
        <v>46</v>
      </c>
      <c r="D16" s="261"/>
      <c r="E16" s="261"/>
      <c r="F16" s="274" t="s">
        <v>50</v>
      </c>
      <c r="G16" s="275">
        <f>G18</f>
        <v>20400</v>
      </c>
      <c r="H16" s="276">
        <f>H18</f>
        <v>83760</v>
      </c>
      <c r="I16" s="275">
        <f>I18</f>
        <v>63215.5</v>
      </c>
    </row>
    <row r="17" spans="1:9" s="12" customFormat="1" ht="16.5" customHeight="1" x14ac:dyDescent="0.25">
      <c r="A17" s="261"/>
      <c r="B17" s="261"/>
      <c r="C17" s="261"/>
      <c r="D17" s="261"/>
      <c r="E17" s="261"/>
      <c r="F17" s="261" t="s">
        <v>16</v>
      </c>
      <c r="G17" s="265"/>
      <c r="H17" s="265"/>
      <c r="I17" s="265"/>
    </row>
    <row r="18" spans="1:9" s="12" customFormat="1" ht="34.5" customHeight="1" x14ac:dyDescent="0.25">
      <c r="A18" s="261"/>
      <c r="B18" s="261"/>
      <c r="C18" s="261"/>
      <c r="D18" s="261"/>
      <c r="E18" s="261"/>
      <c r="F18" s="273" t="s">
        <v>6</v>
      </c>
      <c r="G18" s="16">
        <f>G20</f>
        <v>20400</v>
      </c>
      <c r="H18" s="16">
        <f>H20</f>
        <v>83760</v>
      </c>
      <c r="I18" s="16">
        <f>I20</f>
        <v>63215.5</v>
      </c>
    </row>
    <row r="19" spans="1:9" s="12" customFormat="1" ht="16.5" customHeight="1" x14ac:dyDescent="0.25">
      <c r="A19" s="261"/>
      <c r="B19" s="261"/>
      <c r="C19" s="261"/>
      <c r="D19" s="261"/>
      <c r="E19" s="261"/>
      <c r="F19" s="261" t="s">
        <v>16</v>
      </c>
      <c r="G19" s="261"/>
      <c r="H19" s="261"/>
      <c r="I19" s="261"/>
    </row>
    <row r="20" spans="1:9" s="12" customFormat="1" ht="18.75" customHeight="1" x14ac:dyDescent="0.25">
      <c r="A20" s="261"/>
      <c r="B20" s="261"/>
      <c r="C20" s="261"/>
      <c r="D20" s="261" t="s">
        <v>51</v>
      </c>
      <c r="E20" s="261"/>
      <c r="F20" s="277" t="s">
        <v>45</v>
      </c>
      <c r="G20" s="47">
        <f>G22+G39+G48</f>
        <v>20400</v>
      </c>
      <c r="H20" s="47">
        <f>H22+H39+H48</f>
        <v>83760</v>
      </c>
      <c r="I20" s="47">
        <f>I22+I39+I48</f>
        <v>63215.5</v>
      </c>
    </row>
    <row r="21" spans="1:9" s="12" customFormat="1" ht="16.5" customHeight="1" x14ac:dyDescent="0.25">
      <c r="A21" s="278"/>
      <c r="B21" s="278"/>
      <c r="C21" s="278"/>
      <c r="D21" s="278"/>
      <c r="E21" s="278"/>
      <c r="F21" s="279" t="s">
        <v>16</v>
      </c>
      <c r="G21" s="278"/>
      <c r="H21" s="278"/>
      <c r="I21" s="278"/>
    </row>
    <row r="22" spans="1:9" s="12" customFormat="1" ht="16.5" customHeight="1" x14ac:dyDescent="0.25">
      <c r="A22" s="249"/>
      <c r="B22" s="249"/>
      <c r="C22" s="249"/>
      <c r="D22" s="249"/>
      <c r="E22" s="249">
        <v>31002</v>
      </c>
      <c r="F22" s="124" t="s">
        <v>122</v>
      </c>
      <c r="G22" s="280">
        <f>G24+G32</f>
        <v>-5520</v>
      </c>
      <c r="H22" s="280">
        <f>H24+H32</f>
        <v>52839.899999999994</v>
      </c>
      <c r="I22" s="280">
        <f>I24+I32</f>
        <v>-7084.5</v>
      </c>
    </row>
    <row r="23" spans="1:9" s="12" customFormat="1" ht="16.5" customHeight="1" x14ac:dyDescent="0.25">
      <c r="A23" s="249"/>
      <c r="B23" s="249"/>
      <c r="C23" s="249"/>
      <c r="D23" s="249"/>
      <c r="E23" s="249"/>
      <c r="F23" s="125" t="s">
        <v>17</v>
      </c>
      <c r="G23" s="281"/>
      <c r="H23" s="281"/>
      <c r="I23" s="281"/>
    </row>
    <row r="24" spans="1:9" s="12" customFormat="1" ht="17.25" x14ac:dyDescent="0.25">
      <c r="A24" s="249"/>
      <c r="B24" s="249"/>
      <c r="C24" s="249"/>
      <c r="D24" s="249"/>
      <c r="E24" s="249"/>
      <c r="F24" s="126" t="s">
        <v>96</v>
      </c>
      <c r="G24" s="282">
        <f>G26</f>
        <v>-28663.1</v>
      </c>
      <c r="H24" s="282">
        <f>H26</f>
        <v>-66880.5</v>
      </c>
      <c r="I24" s="282">
        <f>I26</f>
        <v>-191087.3</v>
      </c>
    </row>
    <row r="25" spans="1:9" s="12" customFormat="1" ht="34.5" x14ac:dyDescent="0.25">
      <c r="A25" s="249"/>
      <c r="B25" s="249"/>
      <c r="C25" s="249"/>
      <c r="D25" s="249"/>
      <c r="E25" s="249"/>
      <c r="F25" s="124" t="s">
        <v>18</v>
      </c>
      <c r="G25" s="282"/>
      <c r="H25" s="282"/>
      <c r="I25" s="282"/>
    </row>
    <row r="26" spans="1:9" s="12" customFormat="1" ht="16.5" customHeight="1" x14ac:dyDescent="0.25">
      <c r="A26" s="249"/>
      <c r="B26" s="249"/>
      <c r="C26" s="249"/>
      <c r="D26" s="249"/>
      <c r="E26" s="249"/>
      <c r="F26" s="127" t="s">
        <v>15</v>
      </c>
      <c r="G26" s="282">
        <f t="shared" ref="G26:I28" si="0">G27</f>
        <v>-28663.1</v>
      </c>
      <c r="H26" s="282">
        <f t="shared" si="0"/>
        <v>-66880.5</v>
      </c>
      <c r="I26" s="282">
        <f t="shared" si="0"/>
        <v>-191087.3</v>
      </c>
    </row>
    <row r="27" spans="1:9" s="12" customFormat="1" ht="16.5" customHeight="1" x14ac:dyDescent="0.25">
      <c r="A27" s="249"/>
      <c r="B27" s="249"/>
      <c r="C27" s="249"/>
      <c r="D27" s="249"/>
      <c r="E27" s="249"/>
      <c r="F27" s="127" t="s">
        <v>65</v>
      </c>
      <c r="G27" s="282">
        <f t="shared" si="0"/>
        <v>-28663.1</v>
      </c>
      <c r="H27" s="282">
        <f t="shared" si="0"/>
        <v>-66880.5</v>
      </c>
      <c r="I27" s="282">
        <f t="shared" si="0"/>
        <v>-191087.3</v>
      </c>
    </row>
    <row r="28" spans="1:9" s="12" customFormat="1" ht="16.5" customHeight="1" x14ac:dyDescent="0.25">
      <c r="A28" s="249"/>
      <c r="B28" s="249"/>
      <c r="C28" s="249"/>
      <c r="D28" s="249"/>
      <c r="E28" s="249"/>
      <c r="F28" s="124" t="s">
        <v>66</v>
      </c>
      <c r="G28" s="282">
        <f>G29</f>
        <v>-28663.1</v>
      </c>
      <c r="H28" s="282">
        <f t="shared" si="0"/>
        <v>-66880.5</v>
      </c>
      <c r="I28" s="282">
        <f t="shared" si="0"/>
        <v>-191087.3</v>
      </c>
    </row>
    <row r="29" spans="1:9" s="12" customFormat="1" ht="16.5" customHeight="1" x14ac:dyDescent="0.25">
      <c r="A29" s="249"/>
      <c r="B29" s="249"/>
      <c r="C29" s="249"/>
      <c r="D29" s="249"/>
      <c r="E29" s="249"/>
      <c r="F29" s="124" t="s">
        <v>67</v>
      </c>
      <c r="G29" s="282">
        <f>G30</f>
        <v>-28663.1</v>
      </c>
      <c r="H29" s="282">
        <f>H30</f>
        <v>-66880.5</v>
      </c>
      <c r="I29" s="282">
        <f>I30</f>
        <v>-191087.3</v>
      </c>
    </row>
    <row r="30" spans="1:9" s="12" customFormat="1" ht="16.5" customHeight="1" x14ac:dyDescent="0.25">
      <c r="A30" s="249"/>
      <c r="B30" s="249"/>
      <c r="C30" s="249"/>
      <c r="D30" s="249"/>
      <c r="E30" s="249"/>
      <c r="F30" s="283" t="s">
        <v>127</v>
      </c>
      <c r="G30" s="282">
        <f>'4'!D15</f>
        <v>-28663.1</v>
      </c>
      <c r="H30" s="282">
        <f>'4'!E15</f>
        <v>-66880.5</v>
      </c>
      <c r="I30" s="282">
        <f>'4'!F15</f>
        <v>-191087.3</v>
      </c>
    </row>
    <row r="31" spans="1:9" s="12" customFormat="1" ht="16.5" customHeight="1" x14ac:dyDescent="0.25">
      <c r="A31" s="249"/>
      <c r="B31" s="249"/>
      <c r="C31" s="249"/>
      <c r="D31" s="249"/>
      <c r="E31" s="249"/>
      <c r="F31" s="125" t="s">
        <v>17</v>
      </c>
      <c r="G31" s="284"/>
      <c r="H31" s="284"/>
      <c r="I31" s="284"/>
    </row>
    <row r="32" spans="1:9" s="12" customFormat="1" ht="34.5" x14ac:dyDescent="0.25">
      <c r="A32" s="249"/>
      <c r="B32" s="249"/>
      <c r="C32" s="249"/>
      <c r="D32" s="249"/>
      <c r="E32" s="249"/>
      <c r="F32" s="126" t="s">
        <v>64</v>
      </c>
      <c r="G32" s="285">
        <f>G34</f>
        <v>23143.1</v>
      </c>
      <c r="H32" s="285">
        <f>H34</f>
        <v>119720.4</v>
      </c>
      <c r="I32" s="285">
        <f>I34</f>
        <v>184002.8</v>
      </c>
    </row>
    <row r="33" spans="1:9" s="12" customFormat="1" ht="34.5" x14ac:dyDescent="0.25">
      <c r="A33" s="249"/>
      <c r="B33" s="249"/>
      <c r="C33" s="249"/>
      <c r="D33" s="249"/>
      <c r="E33" s="249"/>
      <c r="F33" s="124" t="s">
        <v>18</v>
      </c>
      <c r="G33" s="285"/>
      <c r="H33" s="285"/>
      <c r="I33" s="285"/>
    </row>
    <row r="34" spans="1:9" s="12" customFormat="1" ht="16.5" customHeight="1" x14ac:dyDescent="0.25">
      <c r="A34" s="249"/>
      <c r="B34" s="249"/>
      <c r="C34" s="249"/>
      <c r="D34" s="249"/>
      <c r="E34" s="249"/>
      <c r="F34" s="127" t="s">
        <v>15</v>
      </c>
      <c r="G34" s="285">
        <f t="shared" ref="G34:I36" si="1">G35</f>
        <v>23143.1</v>
      </c>
      <c r="H34" s="285">
        <f t="shared" si="1"/>
        <v>119720.4</v>
      </c>
      <c r="I34" s="285">
        <f t="shared" si="1"/>
        <v>184002.8</v>
      </c>
    </row>
    <row r="35" spans="1:9" s="12" customFormat="1" ht="16.5" customHeight="1" x14ac:dyDescent="0.25">
      <c r="A35" s="249"/>
      <c r="B35" s="249"/>
      <c r="C35" s="249"/>
      <c r="D35" s="249"/>
      <c r="E35" s="249"/>
      <c r="F35" s="127" t="s">
        <v>65</v>
      </c>
      <c r="G35" s="285">
        <f>G36</f>
        <v>23143.1</v>
      </c>
      <c r="H35" s="285">
        <f t="shared" si="1"/>
        <v>119720.4</v>
      </c>
      <c r="I35" s="285">
        <f t="shared" si="1"/>
        <v>184002.8</v>
      </c>
    </row>
    <row r="36" spans="1:9" s="12" customFormat="1" ht="16.5" customHeight="1" x14ac:dyDescent="0.25">
      <c r="A36" s="249"/>
      <c r="B36" s="249"/>
      <c r="C36" s="249"/>
      <c r="D36" s="249"/>
      <c r="E36" s="249"/>
      <c r="F36" s="124" t="s">
        <v>66</v>
      </c>
      <c r="G36" s="285">
        <f>G37</f>
        <v>23143.1</v>
      </c>
      <c r="H36" s="285">
        <f t="shared" si="1"/>
        <v>119720.4</v>
      </c>
      <c r="I36" s="285">
        <f t="shared" si="1"/>
        <v>184002.8</v>
      </c>
    </row>
    <row r="37" spans="1:9" s="12" customFormat="1" ht="16.5" customHeight="1" x14ac:dyDescent="0.25">
      <c r="A37" s="249"/>
      <c r="B37" s="249"/>
      <c r="C37" s="249"/>
      <c r="D37" s="249"/>
      <c r="E37" s="249"/>
      <c r="F37" s="124" t="s">
        <v>67</v>
      </c>
      <c r="G37" s="285">
        <f>G38</f>
        <v>23143.1</v>
      </c>
      <c r="H37" s="285">
        <f>H38</f>
        <v>119720.4</v>
      </c>
      <c r="I37" s="285">
        <f>I38</f>
        <v>184002.8</v>
      </c>
    </row>
    <row r="38" spans="1:9" s="12" customFormat="1" ht="19.5" customHeight="1" x14ac:dyDescent="0.25">
      <c r="A38" s="249"/>
      <c r="B38" s="249"/>
      <c r="C38" s="249"/>
      <c r="D38" s="249"/>
      <c r="E38" s="249"/>
      <c r="F38" s="124" t="s">
        <v>127</v>
      </c>
      <c r="G38" s="285">
        <f>'4'!D22</f>
        <v>23143.1</v>
      </c>
      <c r="H38" s="285">
        <f>'4'!E22</f>
        <v>119720.4</v>
      </c>
      <c r="I38" s="285">
        <f>'4'!F22</f>
        <v>184002.8</v>
      </c>
    </row>
    <row r="39" spans="1:9" s="56" customFormat="1" ht="17.25" x14ac:dyDescent="0.25">
      <c r="A39" s="90"/>
      <c r="B39" s="90"/>
      <c r="C39" s="90"/>
      <c r="D39" s="90"/>
      <c r="E39" s="90">
        <v>31013</v>
      </c>
      <c r="F39" s="283" t="s">
        <v>132</v>
      </c>
      <c r="G39" s="52">
        <f>G41</f>
        <v>25920</v>
      </c>
      <c r="H39" s="52">
        <f>H41</f>
        <v>25920.1</v>
      </c>
      <c r="I39" s="52">
        <f>I41</f>
        <v>64800</v>
      </c>
    </row>
    <row r="40" spans="1:9" s="56" customFormat="1" ht="17.25" x14ac:dyDescent="0.25">
      <c r="A40" s="90"/>
      <c r="B40" s="90"/>
      <c r="C40" s="90"/>
      <c r="D40" s="90"/>
      <c r="E40" s="90"/>
      <c r="F40" s="283" t="s">
        <v>17</v>
      </c>
      <c r="G40" s="47"/>
      <c r="H40" s="47"/>
      <c r="I40" s="47"/>
    </row>
    <row r="41" spans="1:9" s="56" customFormat="1" ht="34.5" x14ac:dyDescent="0.25">
      <c r="A41" s="90"/>
      <c r="B41" s="90"/>
      <c r="C41" s="90"/>
      <c r="D41" s="90"/>
      <c r="E41" s="90"/>
      <c r="F41" s="286" t="s">
        <v>64</v>
      </c>
      <c r="G41" s="47">
        <f>G43</f>
        <v>25920</v>
      </c>
      <c r="H41" s="47">
        <f>H43</f>
        <v>25920.1</v>
      </c>
      <c r="I41" s="47">
        <f>I43</f>
        <v>64800</v>
      </c>
    </row>
    <row r="42" spans="1:9" s="56" customFormat="1" ht="34.5" x14ac:dyDescent="0.25">
      <c r="A42" s="90"/>
      <c r="B42" s="90"/>
      <c r="C42" s="90"/>
      <c r="D42" s="90"/>
      <c r="E42" s="90"/>
      <c r="F42" s="283" t="s">
        <v>18</v>
      </c>
      <c r="G42" s="47"/>
      <c r="H42" s="47"/>
      <c r="I42" s="47"/>
    </row>
    <row r="43" spans="1:9" s="56" customFormat="1" ht="17.25" x14ac:dyDescent="0.25">
      <c r="A43" s="90"/>
      <c r="B43" s="90"/>
      <c r="C43" s="90"/>
      <c r="D43" s="90"/>
      <c r="E43" s="90"/>
      <c r="F43" s="283" t="s">
        <v>15</v>
      </c>
      <c r="G43" s="47">
        <f t="shared" ref="G43:I46" si="2">G44</f>
        <v>25920</v>
      </c>
      <c r="H43" s="47">
        <f t="shared" si="2"/>
        <v>25920.1</v>
      </c>
      <c r="I43" s="47">
        <f t="shared" si="2"/>
        <v>64800</v>
      </c>
    </row>
    <row r="44" spans="1:9" s="56" customFormat="1" ht="17.25" x14ac:dyDescent="0.25">
      <c r="A44" s="90"/>
      <c r="B44" s="90"/>
      <c r="C44" s="90"/>
      <c r="D44" s="90"/>
      <c r="E44" s="90"/>
      <c r="F44" s="283" t="s">
        <v>65</v>
      </c>
      <c r="G44" s="47">
        <f t="shared" si="2"/>
        <v>25920</v>
      </c>
      <c r="H44" s="47">
        <f t="shared" si="2"/>
        <v>25920.1</v>
      </c>
      <c r="I44" s="47">
        <f t="shared" si="2"/>
        <v>64800</v>
      </c>
    </row>
    <row r="45" spans="1:9" s="56" customFormat="1" ht="17.25" x14ac:dyDescent="0.25">
      <c r="A45" s="90"/>
      <c r="B45" s="90"/>
      <c r="C45" s="90"/>
      <c r="D45" s="90"/>
      <c r="E45" s="90"/>
      <c r="F45" s="283" t="s">
        <v>66</v>
      </c>
      <c r="G45" s="47">
        <f t="shared" si="2"/>
        <v>25920</v>
      </c>
      <c r="H45" s="47">
        <f t="shared" si="2"/>
        <v>25920.1</v>
      </c>
      <c r="I45" s="47">
        <f t="shared" si="2"/>
        <v>64800</v>
      </c>
    </row>
    <row r="46" spans="1:9" s="56" customFormat="1" ht="17.25" x14ac:dyDescent="0.25">
      <c r="A46" s="90"/>
      <c r="B46" s="90"/>
      <c r="C46" s="90"/>
      <c r="D46" s="90"/>
      <c r="E46" s="90"/>
      <c r="F46" s="124" t="s">
        <v>94</v>
      </c>
      <c r="G46" s="47">
        <f t="shared" si="2"/>
        <v>25920</v>
      </c>
      <c r="H46" s="47">
        <f t="shared" si="2"/>
        <v>25920.1</v>
      </c>
      <c r="I46" s="47">
        <f t="shared" si="2"/>
        <v>64800</v>
      </c>
    </row>
    <row r="47" spans="1:9" s="56" customFormat="1" ht="17.25" x14ac:dyDescent="0.25">
      <c r="A47" s="90"/>
      <c r="B47" s="90"/>
      <c r="C47" s="90"/>
      <c r="D47" s="90"/>
      <c r="E47" s="90"/>
      <c r="F47" s="283" t="s">
        <v>95</v>
      </c>
      <c r="G47" s="47">
        <f>'4'!D28</f>
        <v>25920</v>
      </c>
      <c r="H47" s="47">
        <f>'4'!E28</f>
        <v>25920.1</v>
      </c>
      <c r="I47" s="47">
        <f>'4'!F28</f>
        <v>64800</v>
      </c>
    </row>
    <row r="48" spans="1:9" s="56" customFormat="1" ht="24" customHeight="1" x14ac:dyDescent="0.25">
      <c r="A48" s="90"/>
      <c r="B48" s="90"/>
      <c r="C48" s="90"/>
      <c r="D48" s="90"/>
      <c r="E48" s="90">
        <v>31014</v>
      </c>
      <c r="F48" s="283" t="s">
        <v>87</v>
      </c>
      <c r="G48" s="52">
        <f>G50</f>
        <v>0</v>
      </c>
      <c r="H48" s="52">
        <f>H50</f>
        <v>5000</v>
      </c>
      <c r="I48" s="52">
        <f>I50</f>
        <v>5500</v>
      </c>
    </row>
    <row r="49" spans="1:9" s="56" customFormat="1" ht="17.25" x14ac:dyDescent="0.25">
      <c r="A49" s="90"/>
      <c r="B49" s="90"/>
      <c r="C49" s="90"/>
      <c r="D49" s="90"/>
      <c r="E49" s="90"/>
      <c r="F49" s="283" t="s">
        <v>17</v>
      </c>
      <c r="G49" s="47"/>
      <c r="H49" s="47"/>
      <c r="I49" s="47"/>
    </row>
    <row r="50" spans="1:9" s="56" customFormat="1" ht="34.5" x14ac:dyDescent="0.25">
      <c r="A50" s="90"/>
      <c r="B50" s="90"/>
      <c r="C50" s="90"/>
      <c r="D50" s="90"/>
      <c r="E50" s="90"/>
      <c r="F50" s="286" t="s">
        <v>64</v>
      </c>
      <c r="G50" s="47">
        <f>G52</f>
        <v>0</v>
      </c>
      <c r="H50" s="47">
        <f>H52</f>
        <v>5000</v>
      </c>
      <c r="I50" s="47">
        <f>I52</f>
        <v>5500</v>
      </c>
    </row>
    <row r="51" spans="1:9" s="56" customFormat="1" ht="34.5" x14ac:dyDescent="0.25">
      <c r="A51" s="90"/>
      <c r="B51" s="90"/>
      <c r="C51" s="90"/>
      <c r="D51" s="90"/>
      <c r="E51" s="90"/>
      <c r="F51" s="283" t="s">
        <v>18</v>
      </c>
      <c r="G51" s="47"/>
      <c r="H51" s="47"/>
      <c r="I51" s="47"/>
    </row>
    <row r="52" spans="1:9" s="56" customFormat="1" ht="17.25" x14ac:dyDescent="0.25">
      <c r="A52" s="90"/>
      <c r="B52" s="90"/>
      <c r="C52" s="90"/>
      <c r="D52" s="90"/>
      <c r="E52" s="90"/>
      <c r="F52" s="283" t="s">
        <v>15</v>
      </c>
      <c r="G52" s="47">
        <f>G53</f>
        <v>0</v>
      </c>
      <c r="H52" s="47">
        <f t="shared" ref="G52:I55" si="3">H53</f>
        <v>5000</v>
      </c>
      <c r="I52" s="47">
        <f t="shared" si="3"/>
        <v>5500</v>
      </c>
    </row>
    <row r="53" spans="1:9" s="56" customFormat="1" ht="17.25" x14ac:dyDescent="0.25">
      <c r="A53" s="90"/>
      <c r="B53" s="90"/>
      <c r="C53" s="90"/>
      <c r="D53" s="90"/>
      <c r="E53" s="90"/>
      <c r="F53" s="283" t="s">
        <v>65</v>
      </c>
      <c r="G53" s="47">
        <f>G54</f>
        <v>0</v>
      </c>
      <c r="H53" s="47">
        <f t="shared" si="3"/>
        <v>5000</v>
      </c>
      <c r="I53" s="47">
        <f t="shared" si="3"/>
        <v>5500</v>
      </c>
    </row>
    <row r="54" spans="1:9" s="56" customFormat="1" ht="17.25" x14ac:dyDescent="0.25">
      <c r="A54" s="90"/>
      <c r="B54" s="90"/>
      <c r="C54" s="90"/>
      <c r="D54" s="90"/>
      <c r="E54" s="90"/>
      <c r="F54" s="283" t="s">
        <v>66</v>
      </c>
      <c r="G54" s="47">
        <f>G55</f>
        <v>0</v>
      </c>
      <c r="H54" s="47">
        <f t="shared" si="3"/>
        <v>5000</v>
      </c>
      <c r="I54" s="47">
        <f t="shared" si="3"/>
        <v>5500</v>
      </c>
    </row>
    <row r="55" spans="1:9" s="56" customFormat="1" ht="17.25" x14ac:dyDescent="0.25">
      <c r="A55" s="90"/>
      <c r="B55" s="90"/>
      <c r="C55" s="90"/>
      <c r="D55" s="90"/>
      <c r="E55" s="90"/>
      <c r="F55" s="283" t="s">
        <v>94</v>
      </c>
      <c r="G55" s="47">
        <f t="shared" si="3"/>
        <v>0</v>
      </c>
      <c r="H55" s="47">
        <f t="shared" si="3"/>
        <v>5000</v>
      </c>
      <c r="I55" s="47">
        <f t="shared" si="3"/>
        <v>5500</v>
      </c>
    </row>
    <row r="56" spans="1:9" s="56" customFormat="1" ht="17.25" x14ac:dyDescent="0.25">
      <c r="A56" s="90"/>
      <c r="B56" s="90"/>
      <c r="C56" s="90"/>
      <c r="D56" s="90"/>
      <c r="E56" s="90"/>
      <c r="F56" s="283" t="s">
        <v>95</v>
      </c>
      <c r="G56" s="47">
        <f>'4'!D35</f>
        <v>0</v>
      </c>
      <c r="H56" s="47">
        <f>'4'!E35</f>
        <v>5000</v>
      </c>
      <c r="I56" s="47">
        <f>'4'!F35</f>
        <v>5500</v>
      </c>
    </row>
    <row r="57" spans="1:9" s="1" customFormat="1" ht="33" x14ac:dyDescent="0.25">
      <c r="A57" s="266" t="s">
        <v>157</v>
      </c>
      <c r="B57" s="261"/>
      <c r="C57" s="261"/>
      <c r="D57" s="261"/>
      <c r="E57" s="262"/>
      <c r="F57" s="287" t="s">
        <v>170</v>
      </c>
      <c r="G57" s="53">
        <f>G59</f>
        <v>-20400</v>
      </c>
      <c r="H57" s="53">
        <f>H59</f>
        <v>-90073.1</v>
      </c>
      <c r="I57" s="53">
        <f>I59</f>
        <v>-69528.600000000006</v>
      </c>
    </row>
    <row r="58" spans="1:9" s="1" customFormat="1" ht="16.5" customHeight="1" x14ac:dyDescent="0.25">
      <c r="A58" s="261"/>
      <c r="B58" s="261"/>
      <c r="C58" s="261"/>
      <c r="D58" s="261"/>
      <c r="E58" s="262"/>
      <c r="F58" s="288" t="s">
        <v>16</v>
      </c>
      <c r="G58" s="268"/>
      <c r="H58" s="249"/>
      <c r="I58" s="269"/>
    </row>
    <row r="59" spans="1:9" s="1" customFormat="1" ht="20.25" customHeight="1" x14ac:dyDescent="0.25">
      <c r="A59" s="261"/>
      <c r="B59" s="266" t="s">
        <v>158</v>
      </c>
      <c r="C59" s="261"/>
      <c r="D59" s="261"/>
      <c r="E59" s="262"/>
      <c r="F59" s="287" t="s">
        <v>171</v>
      </c>
      <c r="G59" s="53">
        <f>G61</f>
        <v>-20400</v>
      </c>
      <c r="H59" s="53">
        <f>H61</f>
        <v>-90073.1</v>
      </c>
      <c r="I59" s="53">
        <f>I61</f>
        <v>-69528.600000000006</v>
      </c>
    </row>
    <row r="60" spans="1:9" s="1" customFormat="1" ht="16.5" customHeight="1" x14ac:dyDescent="0.25">
      <c r="A60" s="261"/>
      <c r="B60" s="261"/>
      <c r="C60" s="261"/>
      <c r="D60" s="261"/>
      <c r="E60" s="262"/>
      <c r="F60" s="288" t="s">
        <v>16</v>
      </c>
      <c r="G60" s="270"/>
      <c r="H60" s="271"/>
      <c r="I60" s="272"/>
    </row>
    <row r="61" spans="1:9" s="12" customFormat="1" ht="16.5" customHeight="1" x14ac:dyDescent="0.25">
      <c r="A61" s="261"/>
      <c r="B61" s="261"/>
      <c r="C61" s="266" t="s">
        <v>159</v>
      </c>
      <c r="D61" s="261"/>
      <c r="E61" s="261"/>
      <c r="F61" s="287" t="s">
        <v>171</v>
      </c>
      <c r="G61" s="275">
        <f>G63</f>
        <v>-20400</v>
      </c>
      <c r="H61" s="276">
        <f>H63</f>
        <v>-90073.1</v>
      </c>
      <c r="I61" s="275">
        <f>I63</f>
        <v>-69528.600000000006</v>
      </c>
    </row>
    <row r="62" spans="1:9" s="12" customFormat="1" ht="16.5" customHeight="1" x14ac:dyDescent="0.25">
      <c r="A62" s="261"/>
      <c r="B62" s="261"/>
      <c r="C62" s="261"/>
      <c r="D62" s="261"/>
      <c r="E62" s="261"/>
      <c r="F62" s="288" t="s">
        <v>16</v>
      </c>
      <c r="G62" s="265"/>
      <c r="H62" s="265"/>
      <c r="I62" s="265"/>
    </row>
    <row r="63" spans="1:9" s="12" customFormat="1" ht="34.5" customHeight="1" x14ac:dyDescent="0.25">
      <c r="A63" s="261"/>
      <c r="B63" s="261"/>
      <c r="C63" s="261"/>
      <c r="D63" s="261"/>
      <c r="E63" s="261"/>
      <c r="F63" s="273" t="s">
        <v>6</v>
      </c>
      <c r="G63" s="16">
        <f>G65</f>
        <v>-20400</v>
      </c>
      <c r="H63" s="16">
        <f>H65</f>
        <v>-90073.1</v>
      </c>
      <c r="I63" s="16">
        <f>I65</f>
        <v>-69528.600000000006</v>
      </c>
    </row>
    <row r="64" spans="1:9" s="12" customFormat="1" ht="16.5" customHeight="1" x14ac:dyDescent="0.25">
      <c r="A64" s="261"/>
      <c r="B64" s="261"/>
      <c r="C64" s="261"/>
      <c r="D64" s="261"/>
      <c r="E64" s="261"/>
      <c r="F64" s="261" t="s">
        <v>16</v>
      </c>
      <c r="G64" s="261"/>
      <c r="H64" s="261"/>
      <c r="I64" s="261"/>
    </row>
    <row r="65" spans="1:9" s="12" customFormat="1" ht="18.75" customHeight="1" x14ac:dyDescent="0.25">
      <c r="A65" s="261"/>
      <c r="B65" s="261"/>
      <c r="C65" s="261"/>
      <c r="D65" s="261">
        <v>1072</v>
      </c>
      <c r="E65" s="261"/>
      <c r="F65" s="283" t="s">
        <v>160</v>
      </c>
      <c r="G65" s="47">
        <f>G67+G84</f>
        <v>-20400</v>
      </c>
      <c r="H65" s="47">
        <f>H67+H84</f>
        <v>-90073.1</v>
      </c>
      <c r="I65" s="47">
        <f>I67+I84</f>
        <v>-69528.600000000006</v>
      </c>
    </row>
    <row r="66" spans="1:9" s="12" customFormat="1" ht="16.5" customHeight="1" x14ac:dyDescent="0.25">
      <c r="A66" s="278"/>
      <c r="B66" s="278"/>
      <c r="C66" s="278"/>
      <c r="D66" s="278"/>
      <c r="E66" s="278"/>
      <c r="F66" s="279" t="s">
        <v>16</v>
      </c>
      <c r="G66" s="278"/>
      <c r="H66" s="278"/>
      <c r="I66" s="278"/>
    </row>
    <row r="67" spans="1:9" s="12" customFormat="1" ht="51.75" x14ac:dyDescent="0.25">
      <c r="A67" s="249"/>
      <c r="B67" s="249"/>
      <c r="C67" s="249"/>
      <c r="D67" s="249"/>
      <c r="E67" s="249">
        <v>31008</v>
      </c>
      <c r="F67" s="283" t="s">
        <v>163</v>
      </c>
      <c r="G67" s="151">
        <f>G69+G77</f>
        <v>-30000</v>
      </c>
      <c r="H67" s="151">
        <f>H69+H77</f>
        <v>-99673.1</v>
      </c>
      <c r="I67" s="151">
        <f>I69+I77</f>
        <v>-79128.600000000006</v>
      </c>
    </row>
    <row r="68" spans="1:9" s="12" customFormat="1" ht="16.5" customHeight="1" x14ac:dyDescent="0.25">
      <c r="A68" s="249"/>
      <c r="B68" s="249"/>
      <c r="C68" s="249"/>
      <c r="D68" s="249"/>
      <c r="E68" s="249"/>
      <c r="F68" s="125" t="s">
        <v>17</v>
      </c>
      <c r="G68" s="281"/>
      <c r="H68" s="281"/>
      <c r="I68" s="281"/>
    </row>
    <row r="69" spans="1:9" s="12" customFormat="1" ht="17.25" x14ac:dyDescent="0.25">
      <c r="A69" s="249"/>
      <c r="B69" s="249"/>
      <c r="C69" s="249"/>
      <c r="D69" s="249"/>
      <c r="E69" s="249"/>
      <c r="F69" s="286" t="s">
        <v>168</v>
      </c>
      <c r="G69" s="282">
        <f>G71</f>
        <v>-30000</v>
      </c>
      <c r="H69" s="282">
        <f>H71</f>
        <v>-182573.7</v>
      </c>
      <c r="I69" s="282">
        <f>I71</f>
        <v>-182573.7</v>
      </c>
    </row>
    <row r="70" spans="1:9" s="12" customFormat="1" ht="34.5" x14ac:dyDescent="0.25">
      <c r="A70" s="249"/>
      <c r="B70" s="249"/>
      <c r="C70" s="249"/>
      <c r="D70" s="249"/>
      <c r="E70" s="249"/>
      <c r="F70" s="124" t="s">
        <v>18</v>
      </c>
      <c r="G70" s="282"/>
      <c r="H70" s="282"/>
      <c r="I70" s="282"/>
    </row>
    <row r="71" spans="1:9" s="12" customFormat="1" ht="16.5" customHeight="1" x14ac:dyDescent="0.25">
      <c r="A71" s="249"/>
      <c r="B71" s="249"/>
      <c r="C71" s="249"/>
      <c r="D71" s="249"/>
      <c r="E71" s="249"/>
      <c r="F71" s="283" t="s">
        <v>15</v>
      </c>
      <c r="G71" s="282">
        <f t="shared" ref="G71:I73" si="4">G72</f>
        <v>-30000</v>
      </c>
      <c r="H71" s="282">
        <f t="shared" si="4"/>
        <v>-182573.7</v>
      </c>
      <c r="I71" s="282">
        <f t="shared" si="4"/>
        <v>-182573.7</v>
      </c>
    </row>
    <row r="72" spans="1:9" s="12" customFormat="1" ht="16.5" customHeight="1" x14ac:dyDescent="0.25">
      <c r="A72" s="249"/>
      <c r="B72" s="249"/>
      <c r="C72" s="249"/>
      <c r="D72" s="249"/>
      <c r="E72" s="249"/>
      <c r="F72" s="283" t="s">
        <v>65</v>
      </c>
      <c r="G72" s="282">
        <f t="shared" si="4"/>
        <v>-30000</v>
      </c>
      <c r="H72" s="282">
        <f t="shared" si="4"/>
        <v>-182573.7</v>
      </c>
      <c r="I72" s="282">
        <f t="shared" si="4"/>
        <v>-182573.7</v>
      </c>
    </row>
    <row r="73" spans="1:9" s="12" customFormat="1" ht="16.5" customHeight="1" x14ac:dyDescent="0.25">
      <c r="A73" s="249"/>
      <c r="B73" s="249"/>
      <c r="C73" s="249"/>
      <c r="D73" s="249"/>
      <c r="E73" s="249"/>
      <c r="F73" s="283" t="s">
        <v>66</v>
      </c>
      <c r="G73" s="282">
        <f>G74</f>
        <v>-30000</v>
      </c>
      <c r="H73" s="282">
        <f t="shared" si="4"/>
        <v>-182573.7</v>
      </c>
      <c r="I73" s="282">
        <f t="shared" si="4"/>
        <v>-182573.7</v>
      </c>
    </row>
    <row r="74" spans="1:9" s="12" customFormat="1" ht="16.5" customHeight="1" x14ac:dyDescent="0.25">
      <c r="A74" s="249"/>
      <c r="B74" s="249"/>
      <c r="C74" s="249"/>
      <c r="D74" s="249"/>
      <c r="E74" s="249"/>
      <c r="F74" s="283" t="s">
        <v>67</v>
      </c>
      <c r="G74" s="282">
        <f>G75</f>
        <v>-30000</v>
      </c>
      <c r="H74" s="282">
        <f>H75</f>
        <v>-182573.7</v>
      </c>
      <c r="I74" s="282">
        <f>I75</f>
        <v>-182573.7</v>
      </c>
    </row>
    <row r="75" spans="1:9" s="12" customFormat="1" ht="16.5" customHeight="1" x14ac:dyDescent="0.25">
      <c r="A75" s="249"/>
      <c r="B75" s="249"/>
      <c r="C75" s="249"/>
      <c r="D75" s="249"/>
      <c r="E75" s="249"/>
      <c r="F75" s="283" t="s">
        <v>169</v>
      </c>
      <c r="G75" s="282">
        <f>'4'!D38</f>
        <v>-30000</v>
      </c>
      <c r="H75" s="282">
        <f>'4'!E38</f>
        <v>-182573.7</v>
      </c>
      <c r="I75" s="282">
        <f>'4'!F38</f>
        <v>-182573.7</v>
      </c>
    </row>
    <row r="76" spans="1:9" s="12" customFormat="1" ht="16.5" customHeight="1" x14ac:dyDescent="0.25">
      <c r="A76" s="249"/>
      <c r="B76" s="249"/>
      <c r="C76" s="249"/>
      <c r="D76" s="249"/>
      <c r="E76" s="249"/>
      <c r="F76" s="125" t="s">
        <v>17</v>
      </c>
      <c r="G76" s="281"/>
      <c r="H76" s="281"/>
      <c r="I76" s="281"/>
    </row>
    <row r="77" spans="1:9" s="12" customFormat="1" ht="34.5" x14ac:dyDescent="0.25">
      <c r="A77" s="249"/>
      <c r="B77" s="249"/>
      <c r="C77" s="249"/>
      <c r="D77" s="249"/>
      <c r="E77" s="249"/>
      <c r="F77" s="286" t="s">
        <v>64</v>
      </c>
      <c r="G77" s="282">
        <f>G79</f>
        <v>0</v>
      </c>
      <c r="H77" s="282">
        <f>H79</f>
        <v>82900.600000000006</v>
      </c>
      <c r="I77" s="282">
        <f>I79</f>
        <v>103445.1</v>
      </c>
    </row>
    <row r="78" spans="1:9" s="12" customFormat="1" ht="34.5" x14ac:dyDescent="0.25">
      <c r="A78" s="249"/>
      <c r="B78" s="249"/>
      <c r="C78" s="249"/>
      <c r="D78" s="249"/>
      <c r="E78" s="249"/>
      <c r="F78" s="124" t="s">
        <v>18</v>
      </c>
      <c r="G78" s="282"/>
      <c r="H78" s="282"/>
      <c r="I78" s="282"/>
    </row>
    <row r="79" spans="1:9" s="12" customFormat="1" ht="16.5" customHeight="1" x14ac:dyDescent="0.25">
      <c r="A79" s="249"/>
      <c r="B79" s="249"/>
      <c r="C79" s="249"/>
      <c r="D79" s="249"/>
      <c r="E79" s="249"/>
      <c r="F79" s="283" t="s">
        <v>15</v>
      </c>
      <c r="G79" s="282">
        <f t="shared" ref="G79:I81" si="5">G80</f>
        <v>0</v>
      </c>
      <c r="H79" s="282">
        <f t="shared" si="5"/>
        <v>82900.600000000006</v>
      </c>
      <c r="I79" s="282">
        <f t="shared" si="5"/>
        <v>103445.1</v>
      </c>
    </row>
    <row r="80" spans="1:9" s="12" customFormat="1" ht="16.5" customHeight="1" x14ac:dyDescent="0.25">
      <c r="A80" s="249"/>
      <c r="B80" s="249"/>
      <c r="C80" s="249"/>
      <c r="D80" s="249"/>
      <c r="E80" s="249"/>
      <c r="F80" s="283" t="s">
        <v>65</v>
      </c>
      <c r="G80" s="282">
        <f t="shared" si="5"/>
        <v>0</v>
      </c>
      <c r="H80" s="282">
        <f t="shared" si="5"/>
        <v>82900.600000000006</v>
      </c>
      <c r="I80" s="282">
        <f t="shared" si="5"/>
        <v>103445.1</v>
      </c>
    </row>
    <row r="81" spans="1:9" s="12" customFormat="1" ht="16.5" customHeight="1" x14ac:dyDescent="0.25">
      <c r="A81" s="249"/>
      <c r="B81" s="249"/>
      <c r="C81" s="249"/>
      <c r="D81" s="249"/>
      <c r="E81" s="249"/>
      <c r="F81" s="283" t="s">
        <v>66</v>
      </c>
      <c r="G81" s="282">
        <f>G82</f>
        <v>0</v>
      </c>
      <c r="H81" s="282">
        <f t="shared" si="5"/>
        <v>82900.600000000006</v>
      </c>
      <c r="I81" s="282">
        <f t="shared" si="5"/>
        <v>103445.1</v>
      </c>
    </row>
    <row r="82" spans="1:9" s="12" customFormat="1" ht="16.5" customHeight="1" x14ac:dyDescent="0.25">
      <c r="A82" s="249"/>
      <c r="B82" s="249"/>
      <c r="C82" s="249"/>
      <c r="D82" s="249"/>
      <c r="E82" s="249"/>
      <c r="F82" s="283" t="s">
        <v>67</v>
      </c>
      <c r="G82" s="282">
        <f>G83</f>
        <v>0</v>
      </c>
      <c r="H82" s="282">
        <f>H83</f>
        <v>82900.600000000006</v>
      </c>
      <c r="I82" s="282">
        <f>I83</f>
        <v>103445.1</v>
      </c>
    </row>
    <row r="83" spans="1:9" s="12" customFormat="1" ht="16.5" customHeight="1" x14ac:dyDescent="0.25">
      <c r="A83" s="249"/>
      <c r="B83" s="249"/>
      <c r="C83" s="249"/>
      <c r="D83" s="249"/>
      <c r="E83" s="249"/>
      <c r="F83" s="283" t="s">
        <v>169</v>
      </c>
      <c r="G83" s="282">
        <f>'4'!D43</f>
        <v>0</v>
      </c>
      <c r="H83" s="282">
        <f>'4'!E43</f>
        <v>82900.600000000006</v>
      </c>
      <c r="I83" s="282">
        <f>'4'!F43</f>
        <v>103445.1</v>
      </c>
    </row>
    <row r="84" spans="1:9" ht="51.75" x14ac:dyDescent="0.3">
      <c r="A84" s="289"/>
      <c r="B84" s="289"/>
      <c r="C84" s="289"/>
      <c r="D84" s="289"/>
      <c r="E84" s="249" t="s">
        <v>179</v>
      </c>
      <c r="F84" s="283" t="s">
        <v>180</v>
      </c>
      <c r="G84" s="282">
        <f>G86</f>
        <v>9600</v>
      </c>
      <c r="H84" s="282">
        <f>H86</f>
        <v>9600</v>
      </c>
      <c r="I84" s="282">
        <f>I86</f>
        <v>9600</v>
      </c>
    </row>
    <row r="85" spans="1:9" ht="16.5" customHeight="1" x14ac:dyDescent="0.3">
      <c r="A85" s="289"/>
      <c r="B85" s="289"/>
      <c r="C85" s="289"/>
      <c r="D85" s="289"/>
      <c r="E85" s="162"/>
      <c r="F85" s="125" t="s">
        <v>17</v>
      </c>
      <c r="G85" s="282"/>
      <c r="H85" s="282"/>
      <c r="I85" s="282"/>
    </row>
    <row r="86" spans="1:9" ht="34.5" x14ac:dyDescent="0.3">
      <c r="A86" s="289"/>
      <c r="B86" s="289"/>
      <c r="C86" s="289"/>
      <c r="D86" s="289"/>
      <c r="E86" s="162"/>
      <c r="F86" s="286" t="s">
        <v>182</v>
      </c>
      <c r="G86" s="282">
        <f>G88</f>
        <v>9600</v>
      </c>
      <c r="H86" s="282">
        <f>H88</f>
        <v>9600</v>
      </c>
      <c r="I86" s="282">
        <f>I88</f>
        <v>9600</v>
      </c>
    </row>
    <row r="87" spans="1:9" ht="34.5" x14ac:dyDescent="0.3">
      <c r="A87" s="289"/>
      <c r="B87" s="289"/>
      <c r="C87" s="289"/>
      <c r="D87" s="289"/>
      <c r="E87" s="162"/>
      <c r="F87" s="124" t="s">
        <v>18</v>
      </c>
      <c r="G87" s="282"/>
      <c r="H87" s="282"/>
      <c r="I87" s="282"/>
    </row>
    <row r="88" spans="1:9" ht="16.5" customHeight="1" x14ac:dyDescent="0.3">
      <c r="A88" s="289"/>
      <c r="B88" s="289"/>
      <c r="C88" s="289"/>
      <c r="D88" s="289"/>
      <c r="E88" s="162"/>
      <c r="F88" s="283" t="s">
        <v>15</v>
      </c>
      <c r="G88" s="282">
        <f>G89</f>
        <v>9600</v>
      </c>
      <c r="H88" s="282">
        <f t="shared" ref="H88:I91" si="6">H89</f>
        <v>9600</v>
      </c>
      <c r="I88" s="282">
        <f t="shared" si="6"/>
        <v>9600</v>
      </c>
    </row>
    <row r="89" spans="1:9" ht="16.5" customHeight="1" x14ac:dyDescent="0.3">
      <c r="A89" s="289"/>
      <c r="B89" s="289"/>
      <c r="C89" s="289"/>
      <c r="D89" s="289"/>
      <c r="E89" s="162"/>
      <c r="F89" s="283" t="s">
        <v>65</v>
      </c>
      <c r="G89" s="282">
        <f>G90</f>
        <v>9600</v>
      </c>
      <c r="H89" s="282">
        <f t="shared" si="6"/>
        <v>9600</v>
      </c>
      <c r="I89" s="282">
        <f t="shared" si="6"/>
        <v>9600</v>
      </c>
    </row>
    <row r="90" spans="1:9" ht="16.5" customHeight="1" x14ac:dyDescent="0.3">
      <c r="A90" s="289"/>
      <c r="B90" s="289"/>
      <c r="C90" s="289"/>
      <c r="D90" s="289"/>
      <c r="E90" s="162"/>
      <c r="F90" s="283" t="s">
        <v>66</v>
      </c>
      <c r="G90" s="282">
        <f>G91</f>
        <v>9600</v>
      </c>
      <c r="H90" s="282">
        <f t="shared" si="6"/>
        <v>9600</v>
      </c>
      <c r="I90" s="282">
        <f t="shared" si="6"/>
        <v>9600</v>
      </c>
    </row>
    <row r="91" spans="1:9" ht="16.5" customHeight="1" x14ac:dyDescent="0.3">
      <c r="A91" s="289"/>
      <c r="B91" s="289"/>
      <c r="C91" s="289"/>
      <c r="D91" s="289"/>
      <c r="E91" s="162"/>
      <c r="F91" s="283" t="s">
        <v>94</v>
      </c>
      <c r="G91" s="282">
        <f>G92</f>
        <v>9600</v>
      </c>
      <c r="H91" s="282">
        <f t="shared" si="6"/>
        <v>9600</v>
      </c>
      <c r="I91" s="282">
        <f t="shared" si="6"/>
        <v>9600</v>
      </c>
    </row>
    <row r="92" spans="1:9" ht="16.5" customHeight="1" x14ac:dyDescent="0.3">
      <c r="A92" s="289"/>
      <c r="B92" s="289"/>
      <c r="C92" s="289"/>
      <c r="D92" s="289"/>
      <c r="E92" s="162"/>
      <c r="F92" s="283" t="s">
        <v>95</v>
      </c>
      <c r="G92" s="282">
        <v>9600</v>
      </c>
      <c r="H92" s="282">
        <v>9600</v>
      </c>
      <c r="I92" s="282">
        <v>9600</v>
      </c>
    </row>
    <row r="93" spans="1:9" s="222" customFormat="1" ht="19.5" customHeight="1" x14ac:dyDescent="0.3">
      <c r="A93" s="260" t="s">
        <v>226</v>
      </c>
      <c r="B93" s="248"/>
      <c r="C93" s="248"/>
      <c r="D93" s="248"/>
      <c r="E93" s="248"/>
      <c r="F93" s="260" t="s">
        <v>227</v>
      </c>
      <c r="G93" s="290">
        <f>G95</f>
        <v>0</v>
      </c>
      <c r="H93" s="290">
        <f>H95</f>
        <v>6313.1</v>
      </c>
      <c r="I93" s="290">
        <f>I95</f>
        <v>6313.1</v>
      </c>
    </row>
    <row r="94" spans="1:9" s="222" customFormat="1" ht="16.5" customHeight="1" x14ac:dyDescent="0.3">
      <c r="A94" s="248"/>
      <c r="B94" s="248"/>
      <c r="C94" s="248"/>
      <c r="D94" s="248"/>
      <c r="E94" s="248"/>
      <c r="F94" s="249" t="s">
        <v>16</v>
      </c>
      <c r="G94" s="290"/>
      <c r="H94" s="290"/>
      <c r="I94" s="290"/>
    </row>
    <row r="95" spans="1:9" s="222" customFormat="1" ht="16.5" customHeight="1" x14ac:dyDescent="0.3">
      <c r="A95" s="248"/>
      <c r="B95" s="260" t="s">
        <v>228</v>
      </c>
      <c r="C95" s="248"/>
      <c r="D95" s="248"/>
      <c r="E95" s="248"/>
      <c r="F95" s="260" t="s">
        <v>229</v>
      </c>
      <c r="G95" s="290">
        <f>G97</f>
        <v>0</v>
      </c>
      <c r="H95" s="290">
        <f>H97</f>
        <v>6313.1</v>
      </c>
      <c r="I95" s="290">
        <f>I97</f>
        <v>6313.1</v>
      </c>
    </row>
    <row r="96" spans="1:9" s="222" customFormat="1" ht="16.5" customHeight="1" x14ac:dyDescent="0.3">
      <c r="A96" s="248"/>
      <c r="B96" s="248"/>
      <c r="C96" s="248"/>
      <c r="D96" s="248"/>
      <c r="E96" s="248"/>
      <c r="F96" s="249" t="s">
        <v>16</v>
      </c>
      <c r="G96" s="290"/>
      <c r="H96" s="290"/>
      <c r="I96" s="290"/>
    </row>
    <row r="97" spans="1:9" s="222" customFormat="1" ht="16.5" customHeight="1" x14ac:dyDescent="0.3">
      <c r="A97" s="248"/>
      <c r="B97" s="248"/>
      <c r="C97" s="260" t="s">
        <v>228</v>
      </c>
      <c r="D97" s="248"/>
      <c r="E97" s="248"/>
      <c r="F97" s="260" t="s">
        <v>220</v>
      </c>
      <c r="G97" s="290">
        <f>G99</f>
        <v>0</v>
      </c>
      <c r="H97" s="290">
        <f>H99</f>
        <v>6313.1</v>
      </c>
      <c r="I97" s="290">
        <f>I99</f>
        <v>6313.1</v>
      </c>
    </row>
    <row r="98" spans="1:9" s="222" customFormat="1" ht="16.5" customHeight="1" x14ac:dyDescent="0.3">
      <c r="A98" s="248"/>
      <c r="B98" s="248"/>
      <c r="C98" s="248"/>
      <c r="D98" s="248"/>
      <c r="E98" s="248"/>
      <c r="F98" s="249" t="s">
        <v>16</v>
      </c>
      <c r="G98" s="290"/>
      <c r="H98" s="290"/>
      <c r="I98" s="290"/>
    </row>
    <row r="99" spans="1:9" s="222" customFormat="1" ht="16.5" customHeight="1" x14ac:dyDescent="0.3">
      <c r="A99" s="248"/>
      <c r="B99" s="248"/>
      <c r="C99" s="248"/>
      <c r="D99" s="248"/>
      <c r="E99" s="248"/>
      <c r="F99" s="260" t="s">
        <v>168</v>
      </c>
      <c r="G99" s="290">
        <f>G101</f>
        <v>0</v>
      </c>
      <c r="H99" s="290">
        <f>H101</f>
        <v>6313.1</v>
      </c>
      <c r="I99" s="290">
        <f>I101</f>
        <v>6313.1</v>
      </c>
    </row>
    <row r="100" spans="1:9" s="222" customFormat="1" ht="16.5" customHeight="1" x14ac:dyDescent="0.3">
      <c r="A100" s="248"/>
      <c r="B100" s="248"/>
      <c r="C100" s="248"/>
      <c r="D100" s="248"/>
      <c r="E100" s="248"/>
      <c r="F100" s="249" t="s">
        <v>16</v>
      </c>
      <c r="G100" s="290"/>
      <c r="H100" s="290"/>
      <c r="I100" s="290"/>
    </row>
    <row r="101" spans="1:9" s="222" customFormat="1" ht="16.5" customHeight="1" x14ac:dyDescent="0.3">
      <c r="A101" s="248"/>
      <c r="B101" s="248"/>
      <c r="C101" s="248"/>
      <c r="D101" s="260" t="s">
        <v>219</v>
      </c>
      <c r="E101" s="248"/>
      <c r="F101" s="249" t="s">
        <v>220</v>
      </c>
      <c r="G101" s="290">
        <f>G103+G112</f>
        <v>0</v>
      </c>
      <c r="H101" s="290">
        <f>H103+H112</f>
        <v>6313.1</v>
      </c>
      <c r="I101" s="290">
        <f>I103+I112</f>
        <v>6313.1</v>
      </c>
    </row>
    <row r="102" spans="1:9" s="222" customFormat="1" ht="16.5" customHeight="1" x14ac:dyDescent="0.3">
      <c r="A102" s="291"/>
      <c r="B102" s="291"/>
      <c r="C102" s="291"/>
      <c r="D102" s="248"/>
      <c r="E102" s="248"/>
      <c r="F102" s="249" t="s">
        <v>16</v>
      </c>
      <c r="G102" s="290"/>
      <c r="H102" s="290"/>
      <c r="I102" s="290"/>
    </row>
    <row r="103" spans="1:9" s="222" customFormat="1" ht="16.5" customHeight="1" x14ac:dyDescent="0.3">
      <c r="A103" s="248"/>
      <c r="B103" s="248"/>
      <c r="C103" s="248"/>
      <c r="D103" s="248"/>
      <c r="E103" s="292" t="s">
        <v>223</v>
      </c>
      <c r="F103" s="249" t="s">
        <v>220</v>
      </c>
      <c r="G103" s="290">
        <f>G105</f>
        <v>5520</v>
      </c>
      <c r="H103" s="290">
        <f>H105</f>
        <v>6313.1</v>
      </c>
      <c r="I103" s="290">
        <f>I105</f>
        <v>13397.6</v>
      </c>
    </row>
    <row r="104" spans="1:9" s="222" customFormat="1" ht="16.5" customHeight="1" x14ac:dyDescent="0.3">
      <c r="A104" s="248"/>
      <c r="B104" s="248"/>
      <c r="C104" s="248"/>
      <c r="D104" s="293"/>
      <c r="E104" s="248"/>
      <c r="F104" s="249" t="s">
        <v>17</v>
      </c>
      <c r="G104" s="290"/>
      <c r="H104" s="290"/>
      <c r="I104" s="290"/>
    </row>
    <row r="105" spans="1:9" s="222" customFormat="1" ht="16.5" customHeight="1" x14ac:dyDescent="0.3">
      <c r="A105" s="248"/>
      <c r="B105" s="248"/>
      <c r="C105" s="248"/>
      <c r="D105" s="293"/>
      <c r="E105" s="248"/>
      <c r="F105" s="294" t="s">
        <v>168</v>
      </c>
      <c r="G105" s="290">
        <f>G107</f>
        <v>5520</v>
      </c>
      <c r="H105" s="290">
        <f>H107</f>
        <v>6313.1</v>
      </c>
      <c r="I105" s="290">
        <f>I107</f>
        <v>13397.6</v>
      </c>
    </row>
    <row r="106" spans="1:9" s="222" customFormat="1" ht="39" customHeight="1" x14ac:dyDescent="0.3">
      <c r="A106" s="248"/>
      <c r="B106" s="248"/>
      <c r="C106" s="248"/>
      <c r="D106" s="293"/>
      <c r="E106" s="248"/>
      <c r="F106" s="249" t="s">
        <v>18</v>
      </c>
      <c r="G106" s="243"/>
      <c r="H106" s="243"/>
      <c r="I106" s="243"/>
    </row>
    <row r="107" spans="1:9" s="222" customFormat="1" ht="16.5" customHeight="1" x14ac:dyDescent="0.3">
      <c r="A107" s="248"/>
      <c r="B107" s="248"/>
      <c r="C107" s="248"/>
      <c r="D107" s="293"/>
      <c r="E107" s="248"/>
      <c r="F107" s="295" t="s">
        <v>15</v>
      </c>
      <c r="G107" s="243">
        <f>G108</f>
        <v>5520</v>
      </c>
      <c r="H107" s="243">
        <f t="shared" ref="H107:I110" si="7">H108</f>
        <v>6313.1</v>
      </c>
      <c r="I107" s="243">
        <f t="shared" si="7"/>
        <v>13397.6</v>
      </c>
    </row>
    <row r="108" spans="1:9" s="222" customFormat="1" ht="16.5" customHeight="1" x14ac:dyDescent="0.3">
      <c r="A108" s="248"/>
      <c r="B108" s="248"/>
      <c r="C108" s="248"/>
      <c r="D108" s="293"/>
      <c r="E108" s="248"/>
      <c r="F108" s="295" t="s">
        <v>230</v>
      </c>
      <c r="G108" s="243">
        <f>G109</f>
        <v>5520</v>
      </c>
      <c r="H108" s="243">
        <f t="shared" si="7"/>
        <v>6313.1</v>
      </c>
      <c r="I108" s="243">
        <f t="shared" si="7"/>
        <v>13397.6</v>
      </c>
    </row>
    <row r="109" spans="1:9" s="222" customFormat="1" ht="16.5" customHeight="1" x14ac:dyDescent="0.3">
      <c r="A109" s="248"/>
      <c r="B109" s="248"/>
      <c r="C109" s="248"/>
      <c r="D109" s="293"/>
      <c r="E109" s="248"/>
      <c r="F109" s="295" t="s">
        <v>231</v>
      </c>
      <c r="G109" s="243">
        <f>G110</f>
        <v>5520</v>
      </c>
      <c r="H109" s="243">
        <f t="shared" si="7"/>
        <v>6313.1</v>
      </c>
      <c r="I109" s="243">
        <f t="shared" si="7"/>
        <v>13397.6</v>
      </c>
    </row>
    <row r="110" spans="1:9" s="222" customFormat="1" ht="16.5" customHeight="1" x14ac:dyDescent="0.3">
      <c r="A110" s="248"/>
      <c r="B110" s="248"/>
      <c r="C110" s="248"/>
      <c r="D110" s="293"/>
      <c r="E110" s="248"/>
      <c r="F110" s="295" t="s">
        <v>232</v>
      </c>
      <c r="G110" s="243">
        <f>G111</f>
        <v>5520</v>
      </c>
      <c r="H110" s="243">
        <f t="shared" si="7"/>
        <v>6313.1</v>
      </c>
      <c r="I110" s="243">
        <f t="shared" si="7"/>
        <v>13397.6</v>
      </c>
    </row>
    <row r="111" spans="1:9" s="222" customFormat="1" ht="16.5" customHeight="1" x14ac:dyDescent="0.3">
      <c r="A111" s="248"/>
      <c r="B111" s="248"/>
      <c r="C111" s="248"/>
      <c r="D111" s="293"/>
      <c r="E111" s="248"/>
      <c r="F111" s="295" t="s">
        <v>233</v>
      </c>
      <c r="G111" s="243">
        <v>5520</v>
      </c>
      <c r="H111" s="243">
        <v>6313.1</v>
      </c>
      <c r="I111" s="243">
        <v>13397.6</v>
      </c>
    </row>
    <row r="112" spans="1:9" s="222" customFormat="1" ht="16.5" customHeight="1" x14ac:dyDescent="0.3">
      <c r="A112" s="248"/>
      <c r="B112" s="248"/>
      <c r="C112" s="248"/>
      <c r="D112" s="248"/>
      <c r="E112" s="292" t="s">
        <v>223</v>
      </c>
      <c r="F112" s="249" t="s">
        <v>220</v>
      </c>
      <c r="G112" s="290">
        <f>G114</f>
        <v>-5520</v>
      </c>
      <c r="H112" s="290">
        <f>H114</f>
        <v>0</v>
      </c>
      <c r="I112" s="290">
        <f>I114</f>
        <v>-7084.5</v>
      </c>
    </row>
    <row r="113" spans="1:9" s="222" customFormat="1" ht="16.5" customHeight="1" x14ac:dyDescent="0.3">
      <c r="A113" s="248"/>
      <c r="B113" s="248"/>
      <c r="C113" s="248"/>
      <c r="D113" s="293"/>
      <c r="E113" s="248"/>
      <c r="F113" s="249" t="s">
        <v>17</v>
      </c>
      <c r="G113" s="290"/>
      <c r="H113" s="290"/>
      <c r="I113" s="290"/>
    </row>
    <row r="114" spans="1:9" s="222" customFormat="1" ht="16.5" customHeight="1" x14ac:dyDescent="0.3">
      <c r="A114" s="248"/>
      <c r="B114" s="248"/>
      <c r="C114" s="248"/>
      <c r="D114" s="293"/>
      <c r="E114" s="248"/>
      <c r="F114" s="294" t="s">
        <v>168</v>
      </c>
      <c r="G114" s="290">
        <f>G116</f>
        <v>-5520</v>
      </c>
      <c r="H114" s="290">
        <f>H116</f>
        <v>0</v>
      </c>
      <c r="I114" s="290">
        <f>I116</f>
        <v>-7084.5</v>
      </c>
    </row>
    <row r="115" spans="1:9" s="222" customFormat="1" ht="39" customHeight="1" x14ac:dyDescent="0.3">
      <c r="A115" s="248"/>
      <c r="B115" s="248"/>
      <c r="C115" s="248"/>
      <c r="D115" s="293"/>
      <c r="E115" s="248"/>
      <c r="F115" s="249" t="s">
        <v>18</v>
      </c>
      <c r="G115" s="243"/>
      <c r="H115" s="243"/>
      <c r="I115" s="243"/>
    </row>
    <row r="116" spans="1:9" s="222" customFormat="1" ht="16.5" customHeight="1" x14ac:dyDescent="0.3">
      <c r="A116" s="248"/>
      <c r="B116" s="248"/>
      <c r="C116" s="248"/>
      <c r="D116" s="293"/>
      <c r="E116" s="248"/>
      <c r="F116" s="295" t="s">
        <v>15</v>
      </c>
      <c r="G116" s="243">
        <f>G117</f>
        <v>-5520</v>
      </c>
      <c r="H116" s="243">
        <f t="shared" ref="H116:I119" si="8">H117</f>
        <v>0</v>
      </c>
      <c r="I116" s="243">
        <f t="shared" si="8"/>
        <v>-7084.5</v>
      </c>
    </row>
    <row r="117" spans="1:9" s="222" customFormat="1" ht="16.5" customHeight="1" x14ac:dyDescent="0.3">
      <c r="A117" s="248"/>
      <c r="B117" s="248"/>
      <c r="C117" s="248"/>
      <c r="D117" s="293"/>
      <c r="E117" s="248"/>
      <c r="F117" s="295" t="s">
        <v>230</v>
      </c>
      <c r="G117" s="243">
        <f>G118</f>
        <v>-5520</v>
      </c>
      <c r="H117" s="243">
        <f t="shared" si="8"/>
        <v>0</v>
      </c>
      <c r="I117" s="243">
        <f t="shared" si="8"/>
        <v>-7084.5</v>
      </c>
    </row>
    <row r="118" spans="1:9" s="222" customFormat="1" ht="16.5" customHeight="1" x14ac:dyDescent="0.3">
      <c r="A118" s="248"/>
      <c r="B118" s="248"/>
      <c r="C118" s="248"/>
      <c r="D118" s="293"/>
      <c r="E118" s="248"/>
      <c r="F118" s="295" t="s">
        <v>231</v>
      </c>
      <c r="G118" s="243">
        <f>G119</f>
        <v>-5520</v>
      </c>
      <c r="H118" s="243">
        <f t="shared" si="8"/>
        <v>0</v>
      </c>
      <c r="I118" s="243">
        <f t="shared" si="8"/>
        <v>-7084.5</v>
      </c>
    </row>
    <row r="119" spans="1:9" s="222" customFormat="1" ht="16.5" customHeight="1" x14ac:dyDescent="0.3">
      <c r="A119" s="248"/>
      <c r="B119" s="248"/>
      <c r="C119" s="248"/>
      <c r="D119" s="293"/>
      <c r="E119" s="248"/>
      <c r="F119" s="295" t="s">
        <v>232</v>
      </c>
      <c r="G119" s="243">
        <f>G120</f>
        <v>-5520</v>
      </c>
      <c r="H119" s="243">
        <f t="shared" si="8"/>
        <v>0</v>
      </c>
      <c r="I119" s="243">
        <f t="shared" si="8"/>
        <v>-7084.5</v>
      </c>
    </row>
    <row r="120" spans="1:9" s="222" customFormat="1" ht="16.5" customHeight="1" x14ac:dyDescent="0.3">
      <c r="A120" s="248"/>
      <c r="B120" s="248"/>
      <c r="C120" s="248"/>
      <c r="D120" s="293"/>
      <c r="E120" s="248"/>
      <c r="F120" s="295" t="s">
        <v>233</v>
      </c>
      <c r="G120" s="243">
        <v>-5520</v>
      </c>
      <c r="H120" s="243">
        <v>0</v>
      </c>
      <c r="I120" s="243">
        <v>-7084.5</v>
      </c>
    </row>
  </sheetData>
  <mergeCells count="12">
    <mergeCell ref="H1:I1"/>
    <mergeCell ref="H6:I6"/>
    <mergeCell ref="I8:I9"/>
    <mergeCell ref="A2:I2"/>
    <mergeCell ref="A3:I3"/>
    <mergeCell ref="A4:I4"/>
    <mergeCell ref="A7:C8"/>
    <mergeCell ref="D7:E8"/>
    <mergeCell ref="F7:F9"/>
    <mergeCell ref="G8:G9"/>
    <mergeCell ref="H8:H9"/>
    <mergeCell ref="G7:I7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view="pageBreakPreview" topLeftCell="A40" zoomScale="90" zoomScaleNormal="100" zoomScaleSheetLayoutView="90" workbookViewId="0">
      <selection activeCell="C28" sqref="C28"/>
    </sheetView>
  </sheetViews>
  <sheetFormatPr defaultColWidth="8" defaultRowHeight="17.25" customHeight="1" x14ac:dyDescent="0.25"/>
  <cols>
    <col min="1" max="1" width="7.42578125" style="35" customWidth="1"/>
    <col min="2" max="2" width="8.7109375" style="35" customWidth="1"/>
    <col min="3" max="3" width="66.28515625" style="28" customWidth="1"/>
    <col min="4" max="4" width="15.85546875" style="28" customWidth="1"/>
    <col min="5" max="5" width="17.28515625" style="28" customWidth="1"/>
    <col min="6" max="6" width="18.85546875" style="44" customWidth="1"/>
    <col min="7" max="16384" width="8" style="28"/>
  </cols>
  <sheetData>
    <row r="1" spans="1:6" ht="17.25" customHeight="1" x14ac:dyDescent="0.25">
      <c r="A1" s="377" t="s">
        <v>145</v>
      </c>
      <c r="B1" s="377"/>
      <c r="C1" s="377"/>
      <c r="D1" s="377"/>
      <c r="E1" s="377"/>
      <c r="F1" s="377"/>
    </row>
    <row r="2" spans="1:6" s="9" customFormat="1" ht="16.5" customHeight="1" x14ac:dyDescent="0.25">
      <c r="A2" s="377" t="s">
        <v>92</v>
      </c>
      <c r="B2" s="377"/>
      <c r="C2" s="377"/>
      <c r="D2" s="377"/>
      <c r="E2" s="377"/>
      <c r="F2" s="377"/>
    </row>
    <row r="3" spans="1:6" s="9" customFormat="1" ht="16.5" customHeight="1" x14ac:dyDescent="0.25">
      <c r="A3" s="377" t="s">
        <v>0</v>
      </c>
      <c r="B3" s="377"/>
      <c r="C3" s="377"/>
      <c r="D3" s="377"/>
      <c r="E3" s="377"/>
      <c r="F3" s="377"/>
    </row>
    <row r="4" spans="1:6" s="9" customFormat="1" ht="52.5" customHeight="1" x14ac:dyDescent="0.25">
      <c r="A4" s="378" t="s">
        <v>146</v>
      </c>
      <c r="B4" s="378"/>
      <c r="C4" s="378"/>
      <c r="D4" s="378"/>
      <c r="E4" s="378"/>
      <c r="F4" s="378"/>
    </row>
    <row r="5" spans="1:6" ht="17.25" customHeight="1" x14ac:dyDescent="0.25">
      <c r="A5" s="25"/>
      <c r="B5" s="25"/>
      <c r="C5" s="26"/>
      <c r="D5" s="49"/>
      <c r="E5" s="49"/>
      <c r="F5" s="48" t="s">
        <v>72</v>
      </c>
    </row>
    <row r="6" spans="1:6" ht="65.25" customHeight="1" x14ac:dyDescent="0.25">
      <c r="A6" s="379" t="s">
        <v>53</v>
      </c>
      <c r="B6" s="380"/>
      <c r="C6" s="383" t="s">
        <v>68</v>
      </c>
      <c r="D6" s="351" t="s">
        <v>69</v>
      </c>
      <c r="E6" s="352"/>
      <c r="F6" s="353"/>
    </row>
    <row r="7" spans="1:6" s="29" customFormat="1" ht="17.25" customHeight="1" x14ac:dyDescent="0.25">
      <c r="A7" s="381"/>
      <c r="B7" s="382"/>
      <c r="C7" s="384"/>
      <c r="D7" s="386" t="s">
        <v>73</v>
      </c>
      <c r="E7" s="386" t="s">
        <v>74</v>
      </c>
      <c r="F7" s="386" t="s">
        <v>19</v>
      </c>
    </row>
    <row r="8" spans="1:6" s="29" customFormat="1" ht="66" customHeight="1" x14ac:dyDescent="0.25">
      <c r="A8" s="43" t="s">
        <v>1</v>
      </c>
      <c r="B8" s="43" t="s">
        <v>2</v>
      </c>
      <c r="C8" s="385"/>
      <c r="D8" s="386"/>
      <c r="E8" s="386"/>
      <c r="F8" s="386"/>
    </row>
    <row r="9" spans="1:6" s="35" customFormat="1" ht="20.25" customHeight="1" x14ac:dyDescent="0.25">
      <c r="A9" s="32"/>
      <c r="B9" s="32"/>
      <c r="C9" s="33" t="s">
        <v>60</v>
      </c>
      <c r="D9" s="141">
        <f>D11</f>
        <v>0</v>
      </c>
      <c r="E9" s="141">
        <f>E11</f>
        <v>-6313.1000000000058</v>
      </c>
      <c r="F9" s="141">
        <f>F11</f>
        <v>-6313.1000000000058</v>
      </c>
    </row>
    <row r="10" spans="1:6" ht="17.25" customHeight="1" x14ac:dyDescent="0.25">
      <c r="A10" s="32"/>
      <c r="B10" s="32"/>
      <c r="C10" s="33" t="s">
        <v>61</v>
      </c>
      <c r="D10" s="203"/>
      <c r="E10" s="203"/>
      <c r="F10" s="205"/>
    </row>
    <row r="11" spans="1:6" s="40" customFormat="1" ht="34.5" customHeight="1" x14ac:dyDescent="0.25">
      <c r="A11" s="36"/>
      <c r="B11" s="37"/>
      <c r="C11" s="37" t="s">
        <v>62</v>
      </c>
      <c r="D11" s="204">
        <f>D13+D28+D31+D36+D46</f>
        <v>0</v>
      </c>
      <c r="E11" s="204">
        <f>E13+E28+E31+E36+E46</f>
        <v>-6313.1000000000058</v>
      </c>
      <c r="F11" s="206">
        <f>F13+F28+F31+F36+F46</f>
        <v>-6313.1000000000058</v>
      </c>
    </row>
    <row r="12" spans="1:6" s="40" customFormat="1" ht="17.25" customHeight="1" x14ac:dyDescent="0.25">
      <c r="A12" s="36"/>
      <c r="B12" s="36"/>
      <c r="C12" s="36" t="s">
        <v>63</v>
      </c>
      <c r="D12" s="36"/>
      <c r="E12" s="36"/>
      <c r="F12" s="20"/>
    </row>
    <row r="13" spans="1:6" ht="25.5" customHeight="1" x14ac:dyDescent="0.25">
      <c r="A13" s="73">
        <v>1004</v>
      </c>
      <c r="B13" s="73">
        <v>31002</v>
      </c>
      <c r="C13" s="74" t="s">
        <v>122</v>
      </c>
      <c r="D13" s="82">
        <f>D15+D22</f>
        <v>-5520</v>
      </c>
      <c r="E13" s="82">
        <f>E15+E22</f>
        <v>52839.899999999994</v>
      </c>
      <c r="F13" s="82">
        <f>F15+F22</f>
        <v>-7084.5</v>
      </c>
    </row>
    <row r="14" spans="1:6" ht="17.25" customHeight="1" x14ac:dyDescent="0.25">
      <c r="A14" s="73"/>
      <c r="B14" s="73"/>
      <c r="C14" s="122" t="s">
        <v>20</v>
      </c>
      <c r="D14" s="145"/>
      <c r="E14" s="145"/>
      <c r="F14" s="143"/>
    </row>
    <row r="15" spans="1:6" x14ac:dyDescent="0.25">
      <c r="A15" s="73"/>
      <c r="B15" s="73"/>
      <c r="C15" s="84" t="s">
        <v>96</v>
      </c>
      <c r="D15" s="82">
        <f>SUM(D17:D20)</f>
        <v>-28663.1</v>
      </c>
      <c r="E15" s="82">
        <f>SUM(E17:E20)</f>
        <v>-66880.5</v>
      </c>
      <c r="F15" s="82">
        <f>SUM(F17:F20)</f>
        <v>-191087.3</v>
      </c>
    </row>
    <row r="16" spans="1:6" ht="17.25" customHeight="1" x14ac:dyDescent="0.25">
      <c r="A16" s="73"/>
      <c r="B16" s="73"/>
      <c r="C16" s="122" t="s">
        <v>128</v>
      </c>
      <c r="D16" s="145"/>
      <c r="E16" s="145"/>
      <c r="F16" s="143"/>
    </row>
    <row r="17" spans="1:6" ht="34.5" x14ac:dyDescent="0.25">
      <c r="A17" s="73"/>
      <c r="B17" s="73"/>
      <c r="C17" s="121" t="s">
        <v>147</v>
      </c>
      <c r="D17" s="130">
        <v>-5926.7</v>
      </c>
      <c r="E17" s="130">
        <v>-13828.9</v>
      </c>
      <c r="F17" s="130">
        <v>-39511.199999999997</v>
      </c>
    </row>
    <row r="18" spans="1:6" ht="34.5" x14ac:dyDescent="0.25">
      <c r="A18" s="73"/>
      <c r="B18" s="73"/>
      <c r="C18" s="121" t="s">
        <v>148</v>
      </c>
      <c r="D18" s="130">
        <v>-15899.6</v>
      </c>
      <c r="E18" s="130">
        <v>-37099.1</v>
      </c>
      <c r="F18" s="130">
        <v>-105997.3</v>
      </c>
    </row>
    <row r="19" spans="1:6" ht="34.5" x14ac:dyDescent="0.25">
      <c r="A19" s="73"/>
      <c r="B19" s="73"/>
      <c r="C19" s="144" t="s">
        <v>149</v>
      </c>
      <c r="D19" s="130">
        <v>-4196.8</v>
      </c>
      <c r="E19" s="130">
        <v>-9792.5</v>
      </c>
      <c r="F19" s="130">
        <v>-27978.5</v>
      </c>
    </row>
    <row r="20" spans="1:6" ht="17.25" customHeight="1" x14ac:dyDescent="0.25">
      <c r="A20" s="73"/>
      <c r="B20" s="73"/>
      <c r="C20" s="144" t="s">
        <v>150</v>
      </c>
      <c r="D20" s="130">
        <v>-2640</v>
      </c>
      <c r="E20" s="130">
        <v>-6160</v>
      </c>
      <c r="F20" s="130">
        <v>-17600.3</v>
      </c>
    </row>
    <row r="21" spans="1:6" ht="17.25" customHeight="1" x14ac:dyDescent="0.25">
      <c r="A21" s="73"/>
      <c r="B21" s="73"/>
      <c r="C21" s="122" t="s">
        <v>20</v>
      </c>
      <c r="D21" s="145"/>
      <c r="E21" s="145"/>
      <c r="F21" s="143"/>
    </row>
    <row r="22" spans="1:6" ht="42.75" customHeight="1" x14ac:dyDescent="0.25">
      <c r="A22" s="73"/>
      <c r="B22" s="73"/>
      <c r="C22" s="83" t="s">
        <v>64</v>
      </c>
      <c r="D22" s="201">
        <f>SUM(D24:D27)</f>
        <v>23143.1</v>
      </c>
      <c r="E22" s="82">
        <f>SUM(E24:E27)</f>
        <v>119720.4</v>
      </c>
      <c r="F22" s="201">
        <f>SUM(F24:F27)</f>
        <v>184002.8</v>
      </c>
    </row>
    <row r="23" spans="1:6" ht="17.25" customHeight="1" x14ac:dyDescent="0.25">
      <c r="A23" s="73"/>
      <c r="B23" s="73"/>
      <c r="C23" s="122" t="s">
        <v>128</v>
      </c>
      <c r="D23" s="145"/>
      <c r="E23" s="145"/>
      <c r="F23" s="143"/>
    </row>
    <row r="24" spans="1:6" ht="57.75" customHeight="1" x14ac:dyDescent="0.25">
      <c r="A24" s="73"/>
      <c r="B24" s="73"/>
      <c r="C24" s="121" t="s">
        <v>153</v>
      </c>
      <c r="D24" s="146">
        <v>6249.3</v>
      </c>
      <c r="E24" s="130">
        <v>30000</v>
      </c>
      <c r="F24" s="146">
        <v>42278.1</v>
      </c>
    </row>
    <row r="25" spans="1:6" ht="58.5" customHeight="1" x14ac:dyDescent="0.25">
      <c r="A25" s="73"/>
      <c r="B25" s="73"/>
      <c r="C25" s="121" t="s">
        <v>154</v>
      </c>
      <c r="D25" s="146">
        <v>10311.799999999999</v>
      </c>
      <c r="E25" s="130">
        <v>45000</v>
      </c>
      <c r="F25" s="146">
        <v>97004.3</v>
      </c>
    </row>
    <row r="26" spans="1:6" ht="41.25" customHeight="1" x14ac:dyDescent="0.25">
      <c r="A26" s="73"/>
      <c r="B26" s="73"/>
      <c r="C26" s="144" t="s">
        <v>155</v>
      </c>
      <c r="D26" s="146">
        <v>3645</v>
      </c>
      <c r="E26" s="130">
        <v>24788.400000000001</v>
      </c>
      <c r="F26" s="146">
        <v>24788.400000000001</v>
      </c>
    </row>
    <row r="27" spans="1:6" ht="79.5" customHeight="1" x14ac:dyDescent="0.25">
      <c r="A27" s="73"/>
      <c r="B27" s="73"/>
      <c r="C27" s="144" t="s">
        <v>156</v>
      </c>
      <c r="D27" s="146">
        <v>2937</v>
      </c>
      <c r="E27" s="130">
        <v>19932</v>
      </c>
      <c r="F27" s="146">
        <f>E27</f>
        <v>19932</v>
      </c>
    </row>
    <row r="28" spans="1:6" s="76" customFormat="1" ht="27.75" customHeight="1" x14ac:dyDescent="0.25">
      <c r="A28" s="73">
        <v>1004</v>
      </c>
      <c r="B28" s="73">
        <v>31013</v>
      </c>
      <c r="C28" s="74" t="s">
        <v>108</v>
      </c>
      <c r="D28" s="199">
        <f>129600*20/100</f>
        <v>25920</v>
      </c>
      <c r="E28" s="199">
        <v>25920.1</v>
      </c>
      <c r="F28" s="199">
        <v>64800</v>
      </c>
    </row>
    <row r="29" spans="1:6" s="76" customFormat="1" ht="27.75" customHeight="1" x14ac:dyDescent="0.25">
      <c r="A29" s="73"/>
      <c r="B29" s="73"/>
      <c r="C29" s="128" t="s">
        <v>20</v>
      </c>
      <c r="D29" s="199"/>
      <c r="E29" s="199"/>
      <c r="F29" s="199"/>
    </row>
    <row r="30" spans="1:6" s="76" customFormat="1" ht="37.5" customHeight="1" x14ac:dyDescent="0.25">
      <c r="A30" s="73"/>
      <c r="B30" s="73"/>
      <c r="C30" s="83" t="s">
        <v>64</v>
      </c>
      <c r="D30" s="199">
        <v>25920</v>
      </c>
      <c r="E30" s="199">
        <v>25920.1</v>
      </c>
      <c r="F30" s="199">
        <v>64800</v>
      </c>
    </row>
    <row r="31" spans="1:6" s="76" customFormat="1" ht="46.5" customHeight="1" x14ac:dyDescent="0.25">
      <c r="A31" s="73">
        <v>1004</v>
      </c>
      <c r="B31" s="73">
        <v>31014</v>
      </c>
      <c r="C31" s="74" t="s">
        <v>109</v>
      </c>
      <c r="D31" s="82">
        <f>D33</f>
        <v>0</v>
      </c>
      <c r="E31" s="82">
        <v>5000</v>
      </c>
      <c r="F31" s="82">
        <f>F33</f>
        <v>5500</v>
      </c>
    </row>
    <row r="32" spans="1:6" s="76" customFormat="1" ht="21.75" customHeight="1" x14ac:dyDescent="0.25">
      <c r="A32" s="73"/>
      <c r="B32" s="73"/>
      <c r="C32" s="128" t="s">
        <v>20</v>
      </c>
      <c r="D32" s="82"/>
      <c r="E32" s="82"/>
      <c r="F32" s="82"/>
    </row>
    <row r="33" spans="1:6" s="76" customFormat="1" ht="63.75" customHeight="1" x14ac:dyDescent="0.25">
      <c r="A33" s="73"/>
      <c r="B33" s="73"/>
      <c r="C33" s="83" t="s">
        <v>64</v>
      </c>
      <c r="D33" s="82">
        <f>SUM(D35:D35)</f>
        <v>0</v>
      </c>
      <c r="E33" s="82">
        <f>E35</f>
        <v>5000</v>
      </c>
      <c r="F33" s="82">
        <f>SUM(F35:F35)</f>
        <v>5500</v>
      </c>
    </row>
    <row r="34" spans="1:6" s="76" customFormat="1" ht="21" customHeight="1" x14ac:dyDescent="0.25">
      <c r="A34" s="73"/>
      <c r="B34" s="73"/>
      <c r="C34" s="128" t="s">
        <v>128</v>
      </c>
      <c r="D34" s="82"/>
      <c r="E34" s="82"/>
      <c r="F34" s="82"/>
    </row>
    <row r="35" spans="1:6" s="76" customFormat="1" ht="42" customHeight="1" x14ac:dyDescent="0.25">
      <c r="A35" s="122"/>
      <c r="B35" s="122"/>
      <c r="C35" s="121" t="s">
        <v>151</v>
      </c>
      <c r="D35" s="129">
        <v>0</v>
      </c>
      <c r="E35" s="130">
        <v>5000</v>
      </c>
      <c r="F35" s="129">
        <v>5500</v>
      </c>
    </row>
    <row r="36" spans="1:6" s="76" customFormat="1" ht="51.75" x14ac:dyDescent="0.25">
      <c r="A36" s="73">
        <v>1072</v>
      </c>
      <c r="B36" s="73">
        <v>31008</v>
      </c>
      <c r="C36" s="74" t="s">
        <v>167</v>
      </c>
      <c r="D36" s="82">
        <f>D38+D43</f>
        <v>-30000</v>
      </c>
      <c r="E36" s="82">
        <f>E38+E43</f>
        <v>-99673.1</v>
      </c>
      <c r="F36" s="82">
        <f>F38+F43</f>
        <v>-79128.600000000006</v>
      </c>
    </row>
    <row r="37" spans="1:6" s="76" customFormat="1" ht="21.75" customHeight="1" x14ac:dyDescent="0.25">
      <c r="A37" s="73"/>
      <c r="B37" s="73"/>
      <c r="C37" s="128" t="s">
        <v>20</v>
      </c>
      <c r="D37" s="82"/>
      <c r="E37" s="82"/>
      <c r="F37" s="82"/>
    </row>
    <row r="38" spans="1:6" s="76" customFormat="1" x14ac:dyDescent="0.25">
      <c r="A38" s="73"/>
      <c r="B38" s="73"/>
      <c r="C38" s="84" t="s">
        <v>96</v>
      </c>
      <c r="D38" s="82">
        <f>SUM(D40:D41)</f>
        <v>-30000</v>
      </c>
      <c r="E38" s="82">
        <f>E40+E41</f>
        <v>-182573.7</v>
      </c>
      <c r="F38" s="82">
        <f>SUM(F40:F41)</f>
        <v>-182573.7</v>
      </c>
    </row>
    <row r="39" spans="1:6" s="76" customFormat="1" ht="21" customHeight="1" x14ac:dyDescent="0.25">
      <c r="A39" s="73"/>
      <c r="B39" s="73"/>
      <c r="C39" s="128" t="s">
        <v>128</v>
      </c>
      <c r="D39" s="82"/>
      <c r="E39" s="82"/>
      <c r="F39" s="82"/>
    </row>
    <row r="40" spans="1:6" s="76" customFormat="1" ht="34.5" x14ac:dyDescent="0.25">
      <c r="A40" s="73"/>
      <c r="B40" s="73"/>
      <c r="C40" s="145" t="s">
        <v>165</v>
      </c>
      <c r="D40" s="202">
        <v>-30000</v>
      </c>
      <c r="E40" s="202">
        <v>-81603.899999999994</v>
      </c>
      <c r="F40" s="202">
        <f>E40</f>
        <v>-81603.899999999994</v>
      </c>
    </row>
    <row r="41" spans="1:6" s="76" customFormat="1" ht="42" customHeight="1" x14ac:dyDescent="0.25">
      <c r="A41" s="122"/>
      <c r="B41" s="122"/>
      <c r="C41" s="145" t="s">
        <v>166</v>
      </c>
      <c r="D41" s="202">
        <v>0</v>
      </c>
      <c r="E41" s="202">
        <v>-100969.8</v>
      </c>
      <c r="F41" s="202">
        <v>-100969.8</v>
      </c>
    </row>
    <row r="42" spans="1:6" s="76" customFormat="1" ht="21.75" customHeight="1" x14ac:dyDescent="0.25">
      <c r="A42" s="73"/>
      <c r="B42" s="73"/>
      <c r="C42" s="128" t="s">
        <v>20</v>
      </c>
      <c r="D42" s="82"/>
      <c r="E42" s="82"/>
      <c r="F42" s="82"/>
    </row>
    <row r="43" spans="1:6" s="76" customFormat="1" ht="63.75" customHeight="1" x14ac:dyDescent="0.25">
      <c r="A43" s="73"/>
      <c r="B43" s="73"/>
      <c r="C43" s="83" t="s">
        <v>64</v>
      </c>
      <c r="D43" s="82">
        <f>SUM(D45:D45)</f>
        <v>0</v>
      </c>
      <c r="E43" s="82">
        <f>SUM(E45:E45)</f>
        <v>82900.600000000006</v>
      </c>
      <c r="F43" s="82">
        <f>SUM(F45:F45)</f>
        <v>103445.1</v>
      </c>
    </row>
    <row r="44" spans="1:6" s="76" customFormat="1" ht="21" customHeight="1" x14ac:dyDescent="0.25">
      <c r="A44" s="73"/>
      <c r="B44" s="73"/>
      <c r="C44" s="128" t="s">
        <v>128</v>
      </c>
      <c r="D44" s="82"/>
      <c r="E44" s="82"/>
      <c r="F44" s="82"/>
    </row>
    <row r="45" spans="1:6" s="76" customFormat="1" ht="34.5" x14ac:dyDescent="0.25">
      <c r="A45" s="73"/>
      <c r="B45" s="73"/>
      <c r="C45" s="145" t="s">
        <v>165</v>
      </c>
      <c r="D45" s="195"/>
      <c r="E45" s="130">
        <v>82900.600000000006</v>
      </c>
      <c r="F45" s="195">
        <v>103445.1</v>
      </c>
    </row>
    <row r="46" spans="1:6" ht="51.75" x14ac:dyDescent="0.25">
      <c r="A46" s="73">
        <v>1072</v>
      </c>
      <c r="B46" s="73">
        <v>31009</v>
      </c>
      <c r="C46" s="158" t="s">
        <v>178</v>
      </c>
      <c r="D46" s="82">
        <f>D48</f>
        <v>9600</v>
      </c>
      <c r="E46" s="82">
        <f>E48</f>
        <v>9600</v>
      </c>
      <c r="F46" s="82">
        <f>F48</f>
        <v>9600</v>
      </c>
    </row>
    <row r="47" spans="1:6" ht="17.25" customHeight="1" x14ac:dyDescent="0.25">
      <c r="A47" s="73"/>
      <c r="B47" s="73"/>
      <c r="C47" s="128" t="s">
        <v>20</v>
      </c>
      <c r="D47" s="82"/>
      <c r="E47" s="82"/>
      <c r="F47" s="82"/>
    </row>
    <row r="48" spans="1:6" ht="51.75" x14ac:dyDescent="0.25">
      <c r="A48" s="73"/>
      <c r="B48" s="73"/>
      <c r="C48" s="83" t="s">
        <v>64</v>
      </c>
      <c r="D48" s="82">
        <f>D50</f>
        <v>9600</v>
      </c>
      <c r="E48" s="82">
        <f>E50</f>
        <v>9600</v>
      </c>
      <c r="F48" s="82">
        <f>F50</f>
        <v>9600</v>
      </c>
    </row>
    <row r="49" spans="1:6" ht="17.25" customHeight="1" x14ac:dyDescent="0.25">
      <c r="A49" s="73"/>
      <c r="B49" s="73"/>
      <c r="C49" s="128" t="s">
        <v>128</v>
      </c>
      <c r="D49" s="82"/>
      <c r="E49" s="82"/>
      <c r="F49" s="82"/>
    </row>
    <row r="50" spans="1:6" ht="51.75" x14ac:dyDescent="0.25">
      <c r="A50" s="73"/>
      <c r="B50" s="73"/>
      <c r="C50" s="145" t="s">
        <v>210</v>
      </c>
      <c r="D50" s="130">
        <v>9600</v>
      </c>
      <c r="E50" s="130">
        <v>9600</v>
      </c>
      <c r="F50" s="130">
        <f>E50</f>
        <v>9600</v>
      </c>
    </row>
  </sheetData>
  <mergeCells count="10">
    <mergeCell ref="A1:F1"/>
    <mergeCell ref="A2:F2"/>
    <mergeCell ref="A3:F3"/>
    <mergeCell ref="A4:F4"/>
    <mergeCell ref="A6:B7"/>
    <mergeCell ref="C6:C8"/>
    <mergeCell ref="F7:F8"/>
    <mergeCell ref="D7:D8"/>
    <mergeCell ref="E7:E8"/>
    <mergeCell ref="D6:F6"/>
  </mergeCells>
  <pageMargins left="0.16" right="0.23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7"/>
  <sheetViews>
    <sheetView view="pageBreakPreview" topLeftCell="A106" zoomScaleNormal="100" zoomScaleSheetLayoutView="100" workbookViewId="0">
      <selection activeCell="A115" sqref="A115:F116"/>
    </sheetView>
  </sheetViews>
  <sheetFormatPr defaultColWidth="8" defaultRowHeight="13.5" x14ac:dyDescent="0.25"/>
  <cols>
    <col min="1" max="1" width="39.42578125" style="1" customWidth="1"/>
    <col min="2" max="2" width="60" style="1" customWidth="1"/>
    <col min="3" max="3" width="14.140625" style="1" customWidth="1"/>
    <col min="4" max="4" width="13.42578125" style="1" customWidth="1"/>
    <col min="5" max="5" width="12.42578125" style="1" customWidth="1"/>
    <col min="6" max="16384" width="8" style="1"/>
  </cols>
  <sheetData>
    <row r="1" spans="1:11" s="28" customFormat="1" ht="17.25" customHeight="1" x14ac:dyDescent="0.25">
      <c r="A1" s="377" t="s">
        <v>137</v>
      </c>
      <c r="B1" s="377"/>
      <c r="C1" s="377"/>
      <c r="D1" s="377"/>
      <c r="E1" s="377"/>
      <c r="F1" s="88"/>
      <c r="H1" s="41"/>
      <c r="I1" s="41"/>
      <c r="J1" s="41"/>
      <c r="K1" s="41"/>
    </row>
    <row r="2" spans="1:11" s="9" customFormat="1" ht="16.5" customHeight="1" x14ac:dyDescent="0.25">
      <c r="A2" s="377" t="s">
        <v>92</v>
      </c>
      <c r="B2" s="377"/>
      <c r="C2" s="377"/>
      <c r="D2" s="377"/>
      <c r="E2" s="377"/>
      <c r="F2" s="88"/>
      <c r="G2" s="10"/>
      <c r="H2" s="10"/>
      <c r="I2" s="10"/>
      <c r="J2" s="42"/>
      <c r="K2" s="42"/>
    </row>
    <row r="3" spans="1:11" s="9" customFormat="1" ht="16.5" customHeight="1" x14ac:dyDescent="0.25">
      <c r="A3" s="377" t="s">
        <v>0</v>
      </c>
      <c r="B3" s="377"/>
      <c r="C3" s="377"/>
      <c r="D3" s="377"/>
      <c r="E3" s="377"/>
      <c r="F3" s="88"/>
      <c r="G3" s="10"/>
      <c r="H3" s="10"/>
      <c r="I3" s="10"/>
      <c r="J3" s="42"/>
      <c r="K3" s="42"/>
    </row>
    <row r="4" spans="1:11" s="13" customFormat="1" ht="19.5" customHeight="1" x14ac:dyDescent="0.25">
      <c r="A4" s="14"/>
      <c r="B4" s="14"/>
      <c r="D4" s="427" t="s">
        <v>140</v>
      </c>
      <c r="E4" s="427"/>
    </row>
    <row r="5" spans="1:11" s="12" customFormat="1" ht="42.75" customHeight="1" x14ac:dyDescent="0.25">
      <c r="A5" s="428" t="s">
        <v>243</v>
      </c>
      <c r="B5" s="428"/>
      <c r="C5" s="428"/>
      <c r="D5" s="428"/>
      <c r="E5" s="428"/>
    </row>
    <row r="6" spans="1:11" s="137" customFormat="1" ht="25.5" customHeight="1" x14ac:dyDescent="0.3">
      <c r="A6" s="429" t="s">
        <v>138</v>
      </c>
      <c r="B6" s="429"/>
      <c r="C6" s="429"/>
      <c r="D6" s="429"/>
      <c r="E6" s="429"/>
      <c r="F6" s="140"/>
    </row>
    <row r="7" spans="1:11" s="137" customFormat="1" x14ac:dyDescent="0.25">
      <c r="B7" s="138"/>
      <c r="C7" s="138"/>
      <c r="D7" s="138"/>
      <c r="E7" s="138"/>
      <c r="F7" s="138"/>
    </row>
    <row r="8" spans="1:11" s="137" customFormat="1" ht="14.25" x14ac:dyDescent="0.25">
      <c r="A8" s="139" t="s">
        <v>139</v>
      </c>
      <c r="C8" s="138"/>
      <c r="D8" s="138"/>
      <c r="E8" s="138"/>
      <c r="F8" s="138"/>
    </row>
    <row r="9" spans="1:11" s="137" customFormat="1" ht="14.25" x14ac:dyDescent="0.25">
      <c r="B9" s="139"/>
      <c r="C9" s="138"/>
      <c r="D9" s="138"/>
      <c r="E9" s="138"/>
      <c r="F9" s="138"/>
    </row>
    <row r="10" spans="1:11" s="45" customFormat="1" ht="20.25" customHeight="1" x14ac:dyDescent="0.25">
      <c r="A10" s="59" t="s">
        <v>21</v>
      </c>
      <c r="B10" s="406" t="s">
        <v>22</v>
      </c>
      <c r="C10" s="407"/>
      <c r="D10" s="407"/>
      <c r="E10" s="408"/>
    </row>
    <row r="11" spans="1:11" s="45" customFormat="1" ht="19.5" customHeight="1" x14ac:dyDescent="0.25">
      <c r="A11" s="60" t="s">
        <v>70</v>
      </c>
      <c r="B11" s="409" t="s">
        <v>52</v>
      </c>
      <c r="C11" s="410"/>
      <c r="D11" s="410"/>
      <c r="E11" s="411"/>
    </row>
    <row r="12" spans="1:11" s="45" customFormat="1" ht="14.25" x14ac:dyDescent="0.25">
      <c r="A12" s="417" t="s">
        <v>31</v>
      </c>
      <c r="B12" s="418"/>
      <c r="C12" s="418"/>
      <c r="D12" s="418"/>
      <c r="E12" s="419"/>
    </row>
    <row r="13" spans="1:11" s="65" customFormat="1" ht="11.25" customHeight="1" x14ac:dyDescent="0.25">
      <c r="A13" s="63"/>
      <c r="B13" s="63"/>
      <c r="C13" s="64"/>
      <c r="D13" s="64"/>
      <c r="E13" s="152"/>
    </row>
    <row r="14" spans="1:11" s="45" customFormat="1" ht="16.5" customHeight="1" x14ac:dyDescent="0.25">
      <c r="A14" s="412" t="s">
        <v>23</v>
      </c>
      <c r="B14" s="414" t="s">
        <v>70</v>
      </c>
      <c r="C14" s="416" t="s">
        <v>75</v>
      </c>
      <c r="D14" s="391"/>
      <c r="E14" s="392"/>
    </row>
    <row r="15" spans="1:11" s="45" customFormat="1" ht="44.25" customHeight="1" x14ac:dyDescent="0.25">
      <c r="A15" s="413"/>
      <c r="B15" s="415"/>
      <c r="C15" s="416" t="s">
        <v>212</v>
      </c>
      <c r="D15" s="391"/>
      <c r="E15" s="392"/>
    </row>
    <row r="16" spans="1:11" s="45" customFormat="1" ht="21" customHeight="1" x14ac:dyDescent="0.25">
      <c r="A16" s="54" t="s">
        <v>24</v>
      </c>
      <c r="B16" s="66">
        <v>31002</v>
      </c>
      <c r="C16" s="397" t="s">
        <v>76</v>
      </c>
      <c r="D16" s="397" t="s">
        <v>77</v>
      </c>
      <c r="E16" s="397" t="s">
        <v>25</v>
      </c>
    </row>
    <row r="17" spans="1:5" s="45" customFormat="1" ht="18" customHeight="1" x14ac:dyDescent="0.25">
      <c r="A17" s="54" t="s">
        <v>26</v>
      </c>
      <c r="B17" s="132" t="s">
        <v>134</v>
      </c>
      <c r="C17" s="397"/>
      <c r="D17" s="397"/>
      <c r="E17" s="397"/>
    </row>
    <row r="18" spans="1:5" s="45" customFormat="1" ht="24" customHeight="1" x14ac:dyDescent="0.25">
      <c r="A18" s="54" t="s">
        <v>27</v>
      </c>
      <c r="B18" s="132" t="s">
        <v>134</v>
      </c>
      <c r="C18" s="397"/>
      <c r="D18" s="397"/>
      <c r="E18" s="397"/>
    </row>
    <row r="19" spans="1:5" s="45" customFormat="1" ht="28.5" customHeight="1" x14ac:dyDescent="0.25">
      <c r="A19" s="54" t="s">
        <v>28</v>
      </c>
      <c r="B19" s="132" t="s">
        <v>78</v>
      </c>
      <c r="C19" s="397"/>
      <c r="D19" s="397"/>
      <c r="E19" s="397"/>
    </row>
    <row r="20" spans="1:5" s="45" customFormat="1" ht="30" customHeight="1" x14ac:dyDescent="0.25">
      <c r="A20" s="54" t="s">
        <v>71</v>
      </c>
      <c r="B20" s="132" t="s">
        <v>131</v>
      </c>
      <c r="C20" s="398"/>
      <c r="D20" s="398"/>
      <c r="E20" s="398"/>
    </row>
    <row r="21" spans="1:5" s="45" customFormat="1" ht="16.5" customHeight="1" x14ac:dyDescent="0.25">
      <c r="A21" s="416" t="s">
        <v>29</v>
      </c>
      <c r="B21" s="392"/>
      <c r="C21" s="136"/>
      <c r="D21" s="136"/>
      <c r="E21" s="54"/>
    </row>
    <row r="22" spans="1:5" s="45" customFormat="1" ht="16.5" customHeight="1" x14ac:dyDescent="0.25">
      <c r="A22" s="420" t="s">
        <v>172</v>
      </c>
      <c r="B22" s="421"/>
      <c r="C22" s="154"/>
      <c r="D22" s="154">
        <v>1900</v>
      </c>
      <c r="E22" s="154">
        <v>3100</v>
      </c>
    </row>
    <row r="23" spans="1:5" s="45" customFormat="1" ht="16.5" customHeight="1" x14ac:dyDescent="0.25">
      <c r="A23" s="420" t="s">
        <v>152</v>
      </c>
      <c r="B23" s="421"/>
      <c r="C23" s="154"/>
      <c r="D23" s="154">
        <v>146</v>
      </c>
      <c r="E23" s="154">
        <v>6</v>
      </c>
    </row>
    <row r="24" spans="1:5" s="45" customFormat="1" ht="19.5" customHeight="1" x14ac:dyDescent="0.25">
      <c r="A24" s="420" t="s">
        <v>30</v>
      </c>
      <c r="B24" s="421"/>
      <c r="C24" s="89">
        <f>'1'!D18</f>
        <v>-5520</v>
      </c>
      <c r="D24" s="89">
        <f>'1'!E18</f>
        <v>52839.899999999994</v>
      </c>
      <c r="E24" s="89">
        <f>'1'!F18</f>
        <v>-7084.5</v>
      </c>
    </row>
    <row r="25" spans="1:5" s="15" customFormat="1" ht="16.5" customHeight="1" x14ac:dyDescent="0.25">
      <c r="A25" s="87"/>
      <c r="B25" s="87"/>
      <c r="C25" s="87"/>
      <c r="D25" s="87"/>
      <c r="E25" s="87"/>
    </row>
    <row r="26" spans="1:5" s="45" customFormat="1" ht="20.25" customHeight="1" x14ac:dyDescent="0.25">
      <c r="A26" s="59" t="s">
        <v>21</v>
      </c>
      <c r="B26" s="406" t="s">
        <v>22</v>
      </c>
      <c r="C26" s="407"/>
      <c r="D26" s="407"/>
      <c r="E26" s="408"/>
    </row>
    <row r="27" spans="1:5" s="45" customFormat="1" ht="19.5" customHeight="1" x14ac:dyDescent="0.25">
      <c r="A27" s="60" t="s">
        <v>70</v>
      </c>
      <c r="B27" s="409" t="s">
        <v>52</v>
      </c>
      <c r="C27" s="410"/>
      <c r="D27" s="410"/>
      <c r="E27" s="411"/>
    </row>
    <row r="28" spans="1:5" s="45" customFormat="1" ht="14.25" x14ac:dyDescent="0.25">
      <c r="A28" s="417" t="s">
        <v>31</v>
      </c>
      <c r="B28" s="418"/>
      <c r="C28" s="418"/>
      <c r="D28" s="418"/>
      <c r="E28" s="419"/>
    </row>
    <row r="29" spans="1:5" s="65" customFormat="1" ht="11.25" customHeight="1" x14ac:dyDescent="0.25">
      <c r="A29" s="63"/>
      <c r="B29" s="63"/>
      <c r="C29" s="64"/>
      <c r="D29" s="64"/>
      <c r="E29" s="152"/>
    </row>
    <row r="30" spans="1:5" s="45" customFormat="1" ht="16.5" customHeight="1" x14ac:dyDescent="0.25">
      <c r="A30" s="412" t="s">
        <v>23</v>
      </c>
      <c r="B30" s="414" t="s">
        <v>70</v>
      </c>
      <c r="C30" s="416" t="s">
        <v>75</v>
      </c>
      <c r="D30" s="391"/>
      <c r="E30" s="392"/>
    </row>
    <row r="31" spans="1:5" s="45" customFormat="1" ht="29.25" customHeight="1" x14ac:dyDescent="0.25">
      <c r="A31" s="413"/>
      <c r="B31" s="415"/>
      <c r="C31" s="416" t="s">
        <v>213</v>
      </c>
      <c r="D31" s="391"/>
      <c r="E31" s="392"/>
    </row>
    <row r="32" spans="1:5" s="45" customFormat="1" ht="21" customHeight="1" x14ac:dyDescent="0.25">
      <c r="A32" s="54" t="s">
        <v>24</v>
      </c>
      <c r="B32" s="66">
        <v>31013</v>
      </c>
      <c r="C32" s="397" t="s">
        <v>76</v>
      </c>
      <c r="D32" s="397" t="s">
        <v>77</v>
      </c>
      <c r="E32" s="397" t="s">
        <v>25</v>
      </c>
    </row>
    <row r="33" spans="1:5" s="45" customFormat="1" ht="18.75" customHeight="1" x14ac:dyDescent="0.25">
      <c r="A33" s="54" t="s">
        <v>26</v>
      </c>
      <c r="B33" s="132" t="s">
        <v>135</v>
      </c>
      <c r="C33" s="397"/>
      <c r="D33" s="397"/>
      <c r="E33" s="397"/>
    </row>
    <row r="34" spans="1:5" s="45" customFormat="1" ht="18.75" customHeight="1" x14ac:dyDescent="0.25">
      <c r="A34" s="54" t="s">
        <v>27</v>
      </c>
      <c r="B34" s="132" t="s">
        <v>136</v>
      </c>
      <c r="C34" s="397"/>
      <c r="D34" s="397"/>
      <c r="E34" s="397"/>
    </row>
    <row r="35" spans="1:5" s="45" customFormat="1" ht="28.5" customHeight="1" x14ac:dyDescent="0.25">
      <c r="A35" s="54" t="s">
        <v>28</v>
      </c>
      <c r="B35" s="132" t="s">
        <v>78</v>
      </c>
      <c r="C35" s="397"/>
      <c r="D35" s="397"/>
      <c r="E35" s="397"/>
    </row>
    <row r="36" spans="1:5" s="45" customFormat="1" ht="41.25" customHeight="1" x14ac:dyDescent="0.25">
      <c r="A36" s="54" t="s">
        <v>71</v>
      </c>
      <c r="B36" s="132" t="s">
        <v>97</v>
      </c>
      <c r="C36" s="398"/>
      <c r="D36" s="398"/>
      <c r="E36" s="398"/>
    </row>
    <row r="37" spans="1:5" s="45" customFormat="1" ht="16.5" customHeight="1" x14ac:dyDescent="0.25">
      <c r="A37" s="416" t="s">
        <v>29</v>
      </c>
      <c r="B37" s="392"/>
      <c r="C37" s="61"/>
      <c r="D37" s="61"/>
      <c r="E37" s="62"/>
    </row>
    <row r="38" spans="1:5" s="45" customFormat="1" ht="19.5" customHeight="1" x14ac:dyDescent="0.25">
      <c r="A38" s="420" t="s">
        <v>30</v>
      </c>
      <c r="B38" s="421"/>
      <c r="C38" s="89">
        <f>'1'!D24</f>
        <v>25920</v>
      </c>
      <c r="D38" s="89">
        <f>'1'!E24</f>
        <v>25920.1</v>
      </c>
      <c r="E38" s="89">
        <f>'1'!F24</f>
        <v>64800</v>
      </c>
    </row>
    <row r="39" spans="1:5" s="15" customFormat="1" ht="16.5" customHeight="1" x14ac:dyDescent="0.25">
      <c r="A39" s="87"/>
      <c r="B39" s="87"/>
      <c r="C39" s="87"/>
      <c r="D39" s="87"/>
      <c r="E39" s="87"/>
    </row>
    <row r="40" spans="1:5" s="45" customFormat="1" ht="20.25" customHeight="1" x14ac:dyDescent="0.25">
      <c r="A40" s="59" t="s">
        <v>21</v>
      </c>
      <c r="B40" s="406" t="s">
        <v>22</v>
      </c>
      <c r="C40" s="407"/>
      <c r="D40" s="407"/>
      <c r="E40" s="408"/>
    </row>
    <row r="41" spans="1:5" s="45" customFormat="1" ht="19.5" customHeight="1" x14ac:dyDescent="0.25">
      <c r="A41" s="60" t="s">
        <v>70</v>
      </c>
      <c r="B41" s="409" t="s">
        <v>52</v>
      </c>
      <c r="C41" s="410"/>
      <c r="D41" s="410"/>
      <c r="E41" s="411"/>
    </row>
    <row r="42" spans="1:5" s="45" customFormat="1" ht="14.25" x14ac:dyDescent="0.25">
      <c r="A42" s="417" t="s">
        <v>31</v>
      </c>
      <c r="B42" s="418"/>
      <c r="C42" s="418"/>
      <c r="D42" s="418"/>
      <c r="E42" s="419"/>
    </row>
    <row r="43" spans="1:5" s="65" customFormat="1" ht="11.25" customHeight="1" x14ac:dyDescent="0.25">
      <c r="A43" s="63"/>
      <c r="B43" s="63"/>
      <c r="C43" s="64"/>
      <c r="D43" s="64"/>
      <c r="E43" s="152"/>
    </row>
    <row r="44" spans="1:5" s="45" customFormat="1" ht="16.5" customHeight="1" x14ac:dyDescent="0.25">
      <c r="A44" s="412" t="s">
        <v>23</v>
      </c>
      <c r="B44" s="414" t="s">
        <v>70</v>
      </c>
      <c r="C44" s="416" t="s">
        <v>75</v>
      </c>
      <c r="D44" s="391"/>
      <c r="E44" s="392"/>
    </row>
    <row r="45" spans="1:5" s="45" customFormat="1" ht="29.25" customHeight="1" x14ac:dyDescent="0.25">
      <c r="A45" s="413"/>
      <c r="B45" s="415"/>
      <c r="C45" s="416" t="s">
        <v>213</v>
      </c>
      <c r="D45" s="391"/>
      <c r="E45" s="392"/>
    </row>
    <row r="46" spans="1:5" s="45" customFormat="1" ht="21" customHeight="1" x14ac:dyDescent="0.25">
      <c r="A46" s="54" t="s">
        <v>24</v>
      </c>
      <c r="B46" s="131">
        <v>31014</v>
      </c>
      <c r="C46" s="397" t="s">
        <v>76</v>
      </c>
      <c r="D46" s="397" t="s">
        <v>77</v>
      </c>
      <c r="E46" s="397" t="s">
        <v>25</v>
      </c>
    </row>
    <row r="47" spans="1:5" s="45" customFormat="1" ht="33" customHeight="1" x14ac:dyDescent="0.25">
      <c r="A47" s="54" t="s">
        <v>26</v>
      </c>
      <c r="B47" s="98" t="s">
        <v>129</v>
      </c>
      <c r="C47" s="397"/>
      <c r="D47" s="397"/>
      <c r="E47" s="397"/>
    </row>
    <row r="48" spans="1:5" s="45" customFormat="1" ht="27" x14ac:dyDescent="0.25">
      <c r="A48" s="54" t="s">
        <v>27</v>
      </c>
      <c r="B48" s="98" t="s">
        <v>130</v>
      </c>
      <c r="C48" s="397"/>
      <c r="D48" s="397"/>
      <c r="E48" s="397"/>
    </row>
    <row r="49" spans="1:6" s="45" customFormat="1" ht="28.5" customHeight="1" x14ac:dyDescent="0.25">
      <c r="A49" s="54" t="s">
        <v>28</v>
      </c>
      <c r="B49" s="98" t="s">
        <v>78</v>
      </c>
      <c r="C49" s="397"/>
      <c r="D49" s="397"/>
      <c r="E49" s="397"/>
    </row>
    <row r="50" spans="1:6" s="45" customFormat="1" ht="41.25" customHeight="1" x14ac:dyDescent="0.25">
      <c r="A50" s="54" t="s">
        <v>71</v>
      </c>
      <c r="B50" s="98" t="s">
        <v>131</v>
      </c>
      <c r="C50" s="398"/>
      <c r="D50" s="398"/>
      <c r="E50" s="398"/>
    </row>
    <row r="51" spans="1:6" s="45" customFormat="1" ht="16.5" customHeight="1" x14ac:dyDescent="0.25">
      <c r="A51" s="422" t="s">
        <v>29</v>
      </c>
      <c r="B51" s="423"/>
      <c r="C51" s="61"/>
      <c r="D51" s="61"/>
      <c r="E51" s="62"/>
    </row>
    <row r="52" spans="1:6" s="45" customFormat="1" ht="16.5" customHeight="1" x14ac:dyDescent="0.25">
      <c r="A52" s="426" t="s">
        <v>214</v>
      </c>
      <c r="B52" s="426"/>
      <c r="C52" s="136"/>
      <c r="D52" s="136">
        <v>1</v>
      </c>
      <c r="E52" s="136">
        <v>1</v>
      </c>
    </row>
    <row r="53" spans="1:6" s="45" customFormat="1" ht="19.5" customHeight="1" x14ac:dyDescent="0.25">
      <c r="A53" s="420" t="s">
        <v>30</v>
      </c>
      <c r="B53" s="421"/>
      <c r="C53" s="120">
        <f>'1'!D30</f>
        <v>0</v>
      </c>
      <c r="D53" s="120">
        <f>'1'!E30</f>
        <v>5000</v>
      </c>
      <c r="E53" s="120">
        <f>'1'!F30</f>
        <v>5500</v>
      </c>
    </row>
    <row r="55" spans="1:6" s="45" customFormat="1" ht="20.25" customHeight="1" x14ac:dyDescent="0.25">
      <c r="A55" s="59" t="s">
        <v>21</v>
      </c>
      <c r="B55" s="406" t="s">
        <v>22</v>
      </c>
      <c r="C55" s="407"/>
      <c r="D55" s="407"/>
      <c r="E55" s="408"/>
    </row>
    <row r="56" spans="1:6" s="45" customFormat="1" ht="19.5" customHeight="1" x14ac:dyDescent="0.25">
      <c r="A56" s="60">
        <v>1072</v>
      </c>
      <c r="B56" s="425" t="s">
        <v>173</v>
      </c>
      <c r="C56" s="425"/>
      <c r="D56" s="425"/>
      <c r="E56" s="425"/>
      <c r="F56" s="425"/>
    </row>
    <row r="57" spans="1:6" s="45" customFormat="1" ht="12.75" customHeight="1" x14ac:dyDescent="0.25">
      <c r="A57" s="417" t="s">
        <v>31</v>
      </c>
      <c r="B57" s="418"/>
      <c r="C57" s="418"/>
      <c r="D57" s="418"/>
      <c r="E57" s="419"/>
    </row>
    <row r="58" spans="1:6" s="65" customFormat="1" ht="6.75" customHeight="1" x14ac:dyDescent="0.25">
      <c r="A58" s="63"/>
      <c r="B58" s="63"/>
      <c r="C58" s="64"/>
      <c r="D58" s="64"/>
      <c r="E58" s="152"/>
    </row>
    <row r="59" spans="1:6" s="45" customFormat="1" ht="16.5" customHeight="1" x14ac:dyDescent="0.25">
      <c r="A59" s="412" t="s">
        <v>23</v>
      </c>
      <c r="B59" s="414">
        <v>1072</v>
      </c>
      <c r="C59" s="416" t="s">
        <v>75</v>
      </c>
      <c r="D59" s="391"/>
      <c r="E59" s="392"/>
    </row>
    <row r="60" spans="1:6" s="45" customFormat="1" ht="29.25" customHeight="1" x14ac:dyDescent="0.25">
      <c r="A60" s="413"/>
      <c r="B60" s="415"/>
      <c r="C60" s="416" t="s">
        <v>90</v>
      </c>
      <c r="D60" s="391"/>
      <c r="E60" s="392"/>
    </row>
    <row r="61" spans="1:6" s="45" customFormat="1" ht="33.75" customHeight="1" x14ac:dyDescent="0.25">
      <c r="A61" s="54" t="s">
        <v>24</v>
      </c>
      <c r="B61" s="66">
        <v>31008</v>
      </c>
      <c r="C61" s="397" t="s">
        <v>76</v>
      </c>
      <c r="D61" s="397" t="s">
        <v>77</v>
      </c>
      <c r="E61" s="397" t="s">
        <v>25</v>
      </c>
    </row>
    <row r="62" spans="1:6" s="45" customFormat="1" ht="40.5" x14ac:dyDescent="0.25">
      <c r="A62" s="54" t="s">
        <v>26</v>
      </c>
      <c r="B62" s="153" t="s">
        <v>174</v>
      </c>
      <c r="C62" s="397"/>
      <c r="D62" s="397"/>
      <c r="E62" s="397"/>
    </row>
    <row r="63" spans="1:6" s="45" customFormat="1" ht="45" customHeight="1" x14ac:dyDescent="0.25">
      <c r="A63" s="54" t="s">
        <v>27</v>
      </c>
      <c r="B63" s="153" t="s">
        <v>175</v>
      </c>
      <c r="C63" s="397"/>
      <c r="D63" s="397"/>
      <c r="E63" s="397"/>
    </row>
    <row r="64" spans="1:6" s="45" customFormat="1" ht="28.5" customHeight="1" x14ac:dyDescent="0.25">
      <c r="A64" s="54" t="s">
        <v>28</v>
      </c>
      <c r="B64" s="153" t="s">
        <v>78</v>
      </c>
      <c r="C64" s="397"/>
      <c r="D64" s="397"/>
      <c r="E64" s="397"/>
    </row>
    <row r="65" spans="1:6" s="45" customFormat="1" ht="41.25" customHeight="1" x14ac:dyDescent="0.25">
      <c r="A65" s="54" t="s">
        <v>71</v>
      </c>
      <c r="B65" s="153" t="s">
        <v>176</v>
      </c>
      <c r="C65" s="398"/>
      <c r="D65" s="398"/>
      <c r="E65" s="398"/>
    </row>
    <row r="66" spans="1:6" s="45" customFormat="1" ht="16.5" customHeight="1" x14ac:dyDescent="0.25">
      <c r="A66" s="416" t="s">
        <v>29</v>
      </c>
      <c r="B66" s="391"/>
      <c r="C66" s="136"/>
      <c r="D66" s="136"/>
      <c r="E66" s="54"/>
    </row>
    <row r="67" spans="1:6" s="45" customFormat="1" ht="16.5" customHeight="1" x14ac:dyDescent="0.25">
      <c r="A67" s="424" t="s">
        <v>177</v>
      </c>
      <c r="B67" s="424"/>
      <c r="C67" s="136"/>
      <c r="D67" s="155">
        <v>-1</v>
      </c>
      <c r="E67" s="155">
        <v>-1</v>
      </c>
    </row>
    <row r="68" spans="1:6" s="45" customFormat="1" ht="19.5" customHeight="1" x14ac:dyDescent="0.25">
      <c r="A68" s="420" t="s">
        <v>30</v>
      </c>
      <c r="B68" s="421"/>
      <c r="C68" s="89">
        <f>'4'!D36</f>
        <v>-30000</v>
      </c>
      <c r="D68" s="89">
        <f>'4'!E36</f>
        <v>-99673.1</v>
      </c>
      <c r="E68" s="89">
        <f>'4'!F36</f>
        <v>-79128.600000000006</v>
      </c>
    </row>
    <row r="69" spans="1:6" s="15" customFormat="1" ht="16.5" customHeight="1" x14ac:dyDescent="0.25">
      <c r="A69" s="87"/>
      <c r="B69" s="87"/>
      <c r="C69" s="87"/>
      <c r="D69" s="87"/>
      <c r="E69" s="87"/>
    </row>
    <row r="70" spans="1:6" s="45" customFormat="1" ht="20.25" customHeight="1" x14ac:dyDescent="0.25">
      <c r="A70" s="59" t="s">
        <v>21</v>
      </c>
      <c r="B70" s="406" t="s">
        <v>22</v>
      </c>
      <c r="C70" s="407"/>
      <c r="D70" s="407"/>
      <c r="E70" s="408"/>
    </row>
    <row r="71" spans="1:6" s="45" customFormat="1" ht="19.5" customHeight="1" x14ac:dyDescent="0.25">
      <c r="A71" s="60">
        <v>1072</v>
      </c>
      <c r="B71" s="425" t="s">
        <v>173</v>
      </c>
      <c r="C71" s="425"/>
      <c r="D71" s="425"/>
      <c r="E71" s="425"/>
      <c r="F71" s="425"/>
    </row>
    <row r="72" spans="1:6" s="45" customFormat="1" ht="12.75" customHeight="1" x14ac:dyDescent="0.25">
      <c r="A72" s="417" t="s">
        <v>31</v>
      </c>
      <c r="B72" s="418"/>
      <c r="C72" s="418"/>
      <c r="D72" s="418"/>
      <c r="E72" s="419"/>
    </row>
    <row r="73" spans="1:6" s="65" customFormat="1" ht="6.75" customHeight="1" x14ac:dyDescent="0.25">
      <c r="A73" s="63"/>
      <c r="B73" s="63"/>
      <c r="C73" s="64"/>
      <c r="D73" s="64"/>
      <c r="E73" s="152"/>
    </row>
    <row r="74" spans="1:6" s="45" customFormat="1" ht="16.5" customHeight="1" x14ac:dyDescent="0.25">
      <c r="A74" s="412" t="s">
        <v>23</v>
      </c>
      <c r="B74" s="414">
        <v>1072</v>
      </c>
      <c r="C74" s="416" t="s">
        <v>75</v>
      </c>
      <c r="D74" s="391"/>
      <c r="E74" s="392"/>
    </row>
    <row r="75" spans="1:6" s="45" customFormat="1" ht="29.25" customHeight="1" x14ac:dyDescent="0.25">
      <c r="A75" s="413"/>
      <c r="B75" s="415"/>
      <c r="C75" s="416" t="s">
        <v>90</v>
      </c>
      <c r="D75" s="391"/>
      <c r="E75" s="392"/>
    </row>
    <row r="76" spans="1:6" s="45" customFormat="1" ht="21" customHeight="1" x14ac:dyDescent="0.25">
      <c r="A76" s="54" t="s">
        <v>24</v>
      </c>
      <c r="B76" s="66">
        <v>31009</v>
      </c>
      <c r="C76" s="397" t="s">
        <v>76</v>
      </c>
      <c r="D76" s="397" t="s">
        <v>77</v>
      </c>
      <c r="E76" s="397" t="s">
        <v>25</v>
      </c>
    </row>
    <row r="77" spans="1:6" s="45" customFormat="1" ht="40.5" x14ac:dyDescent="0.25">
      <c r="A77" s="54" t="s">
        <v>26</v>
      </c>
      <c r="B77" s="66" t="s">
        <v>183</v>
      </c>
      <c r="C77" s="397"/>
      <c r="D77" s="397"/>
      <c r="E77" s="397"/>
    </row>
    <row r="78" spans="1:6" s="45" customFormat="1" ht="45" customHeight="1" x14ac:dyDescent="0.25">
      <c r="A78" s="54" t="s">
        <v>27</v>
      </c>
      <c r="B78" s="66" t="s">
        <v>184</v>
      </c>
      <c r="C78" s="397"/>
      <c r="D78" s="397"/>
      <c r="E78" s="397"/>
    </row>
    <row r="79" spans="1:6" s="45" customFormat="1" ht="28.5" customHeight="1" x14ac:dyDescent="0.25">
      <c r="A79" s="54" t="s">
        <v>28</v>
      </c>
      <c r="B79" s="66" t="s">
        <v>78</v>
      </c>
      <c r="C79" s="397"/>
      <c r="D79" s="397"/>
      <c r="E79" s="397"/>
    </row>
    <row r="80" spans="1:6" s="45" customFormat="1" ht="41.25" customHeight="1" x14ac:dyDescent="0.25">
      <c r="A80" s="54" t="s">
        <v>71</v>
      </c>
      <c r="B80" s="66" t="s">
        <v>176</v>
      </c>
      <c r="C80" s="398"/>
      <c r="D80" s="398"/>
      <c r="E80" s="398"/>
    </row>
    <row r="81" spans="1:6" s="45" customFormat="1" ht="16.5" customHeight="1" x14ac:dyDescent="0.25">
      <c r="A81" s="416" t="s">
        <v>29</v>
      </c>
      <c r="B81" s="391"/>
      <c r="C81" s="136"/>
      <c r="D81" s="136"/>
      <c r="E81" s="54"/>
    </row>
    <row r="82" spans="1:6" s="45" customFormat="1" ht="16.5" customHeight="1" x14ac:dyDescent="0.25">
      <c r="A82" s="430" t="s">
        <v>244</v>
      </c>
      <c r="B82" s="430"/>
      <c r="C82" s="136">
        <v>2</v>
      </c>
      <c r="D82" s="136">
        <v>2</v>
      </c>
      <c r="E82" s="136">
        <v>2</v>
      </c>
    </row>
    <row r="83" spans="1:6" s="45" customFormat="1" ht="19.5" customHeight="1" x14ac:dyDescent="0.25">
      <c r="A83" s="420" t="s">
        <v>30</v>
      </c>
      <c r="B83" s="421"/>
      <c r="C83" s="89">
        <f>'4'!D46</f>
        <v>9600</v>
      </c>
      <c r="D83" s="89">
        <f>'4'!E46</f>
        <v>9600</v>
      </c>
      <c r="E83" s="89">
        <f>'4'!F46</f>
        <v>9600</v>
      </c>
    </row>
    <row r="85" spans="1:6" s="45" customFormat="1" ht="22.5" customHeight="1" x14ac:dyDescent="0.25">
      <c r="D85" s="399" t="s">
        <v>234</v>
      </c>
      <c r="E85" s="399"/>
      <c r="F85" s="67"/>
    </row>
    <row r="86" spans="1:6" s="45" customFormat="1" ht="20.25" customHeight="1" x14ac:dyDescent="0.25">
      <c r="A86" s="400" t="s">
        <v>85</v>
      </c>
      <c r="B86" s="400"/>
      <c r="C86" s="400"/>
      <c r="D86" s="400"/>
      <c r="E86" s="400"/>
      <c r="F86" s="68"/>
    </row>
    <row r="87" spans="1:6" s="45" customFormat="1" ht="15.75" customHeight="1" x14ac:dyDescent="0.25">
      <c r="A87" s="401" t="s">
        <v>86</v>
      </c>
      <c r="B87" s="401"/>
      <c r="C87" s="401"/>
      <c r="D87" s="401"/>
      <c r="E87" s="401"/>
      <c r="F87" s="401"/>
    </row>
    <row r="88" spans="1:6" s="45" customFormat="1" ht="11.25" customHeight="1" x14ac:dyDescent="0.25">
      <c r="E88" s="67"/>
      <c r="F88" s="67"/>
    </row>
    <row r="89" spans="1:6" s="45" customFormat="1" ht="17.25" customHeight="1" x14ac:dyDescent="0.25">
      <c r="A89" s="59" t="s">
        <v>21</v>
      </c>
      <c r="B89" s="402" t="s">
        <v>22</v>
      </c>
      <c r="C89" s="393"/>
      <c r="D89" s="393"/>
      <c r="E89" s="394"/>
      <c r="F89" s="228"/>
    </row>
    <row r="90" spans="1:6" s="45" customFormat="1" ht="14.25" customHeight="1" x14ac:dyDescent="0.25">
      <c r="A90" s="60" t="s">
        <v>235</v>
      </c>
      <c r="B90" s="403" t="s">
        <v>236</v>
      </c>
      <c r="C90" s="404"/>
      <c r="D90" s="404"/>
      <c r="E90" s="405"/>
      <c r="F90" s="229"/>
    </row>
    <row r="91" spans="1:6" s="45" customFormat="1" ht="11.25" customHeight="1" x14ac:dyDescent="0.25">
      <c r="A91" s="230"/>
      <c r="B91" s="391"/>
      <c r="C91" s="391"/>
      <c r="D91" s="391"/>
      <c r="E91" s="392"/>
      <c r="F91" s="231"/>
    </row>
    <row r="92" spans="1:6" s="45" customFormat="1" ht="14.25" x14ac:dyDescent="0.25">
      <c r="A92" s="232" t="s">
        <v>31</v>
      </c>
      <c r="B92" s="393"/>
      <c r="C92" s="393"/>
      <c r="D92" s="393"/>
      <c r="E92" s="394"/>
      <c r="F92" s="228"/>
    </row>
    <row r="93" spans="1:6" s="45" customFormat="1" ht="17.25" customHeight="1" x14ac:dyDescent="0.25">
      <c r="A93" s="233"/>
      <c r="B93" s="233"/>
      <c r="C93" s="391" t="s">
        <v>75</v>
      </c>
      <c r="D93" s="391"/>
      <c r="E93" s="392"/>
      <c r="F93" s="231"/>
    </row>
    <row r="94" spans="1:6" s="45" customFormat="1" ht="44.25" customHeight="1" x14ac:dyDescent="0.25">
      <c r="A94" s="208" t="s">
        <v>23</v>
      </c>
      <c r="B94" s="207" t="s">
        <v>235</v>
      </c>
      <c r="C94" s="395" t="s">
        <v>237</v>
      </c>
      <c r="D94" s="395"/>
      <c r="E94" s="396"/>
      <c r="F94" s="231"/>
    </row>
    <row r="95" spans="1:6" s="45" customFormat="1" ht="15.75" customHeight="1" x14ac:dyDescent="0.25">
      <c r="A95" s="208" t="s">
        <v>24</v>
      </c>
      <c r="B95" s="60" t="s">
        <v>238</v>
      </c>
      <c r="C95" s="397" t="s">
        <v>76</v>
      </c>
      <c r="D95" s="397" t="s">
        <v>77</v>
      </c>
      <c r="E95" s="397" t="s">
        <v>25</v>
      </c>
      <c r="F95" s="65"/>
    </row>
    <row r="96" spans="1:6" s="45" customFormat="1" ht="18" customHeight="1" x14ac:dyDescent="0.25">
      <c r="A96" s="208" t="s">
        <v>26</v>
      </c>
      <c r="B96" s="60" t="s">
        <v>236</v>
      </c>
      <c r="C96" s="397"/>
      <c r="D96" s="397"/>
      <c r="E96" s="397"/>
      <c r="F96" s="63"/>
    </row>
    <row r="97" spans="1:6" s="45" customFormat="1" ht="56.25" customHeight="1" x14ac:dyDescent="0.25">
      <c r="A97" s="208" t="s">
        <v>27</v>
      </c>
      <c r="B97" s="60" t="s">
        <v>239</v>
      </c>
      <c r="C97" s="397"/>
      <c r="D97" s="397"/>
      <c r="E97" s="397"/>
      <c r="F97" s="63"/>
    </row>
    <row r="98" spans="1:6" s="45" customFormat="1" ht="18" customHeight="1" x14ac:dyDescent="0.25">
      <c r="A98" s="208" t="s">
        <v>28</v>
      </c>
      <c r="B98" s="60" t="s">
        <v>240</v>
      </c>
      <c r="C98" s="397"/>
      <c r="D98" s="397"/>
      <c r="E98" s="397"/>
      <c r="F98" s="63"/>
    </row>
    <row r="99" spans="1:6" s="45" customFormat="1" ht="25.5" customHeight="1" x14ac:dyDescent="0.25">
      <c r="A99" s="208" t="s">
        <v>241</v>
      </c>
      <c r="B99" s="60" t="s">
        <v>85</v>
      </c>
      <c r="C99" s="398"/>
      <c r="D99" s="398"/>
      <c r="E99" s="398"/>
      <c r="F99" s="63"/>
    </row>
    <row r="100" spans="1:6" s="45" customFormat="1" ht="15.75" customHeight="1" x14ac:dyDescent="0.25">
      <c r="A100" s="387" t="s">
        <v>29</v>
      </c>
      <c r="B100" s="388"/>
      <c r="C100" s="296"/>
      <c r="D100" s="296"/>
      <c r="E100" s="297"/>
      <c r="F100" s="298"/>
    </row>
    <row r="101" spans="1:6" s="45" customFormat="1" ht="18.75" customHeight="1" x14ac:dyDescent="0.25">
      <c r="A101" s="389" t="s">
        <v>30</v>
      </c>
      <c r="B101" s="390"/>
      <c r="C101" s="299">
        <f>'1'!D63</f>
        <v>5520</v>
      </c>
      <c r="D101" s="299">
        <f>'1'!E63</f>
        <v>6313.1</v>
      </c>
      <c r="E101" s="299">
        <f>'1'!F63</f>
        <v>13397.6</v>
      </c>
      <c r="F101" s="300"/>
    </row>
    <row r="102" spans="1:6" ht="13.5" customHeight="1" x14ac:dyDescent="0.25">
      <c r="A102" s="301"/>
      <c r="B102" s="301"/>
      <c r="C102" s="301"/>
      <c r="D102" s="301"/>
      <c r="E102" s="301"/>
      <c r="F102" s="301"/>
    </row>
    <row r="103" spans="1:6" x14ac:dyDescent="0.25">
      <c r="A103" s="301"/>
      <c r="B103" s="301"/>
      <c r="C103" s="301"/>
      <c r="D103" s="301"/>
      <c r="E103" s="301"/>
      <c r="F103" s="301"/>
    </row>
    <row r="104" spans="1:6" s="45" customFormat="1" ht="17.25" customHeight="1" x14ac:dyDescent="0.25">
      <c r="A104" s="302" t="s">
        <v>21</v>
      </c>
      <c r="B104" s="431" t="s">
        <v>22</v>
      </c>
      <c r="C104" s="432"/>
      <c r="D104" s="432"/>
      <c r="E104" s="433"/>
      <c r="F104" s="303"/>
    </row>
    <row r="105" spans="1:6" s="45" customFormat="1" ht="14.25" customHeight="1" x14ac:dyDescent="0.25">
      <c r="A105" s="304" t="s">
        <v>235</v>
      </c>
      <c r="B105" s="434" t="s">
        <v>236</v>
      </c>
      <c r="C105" s="435"/>
      <c r="D105" s="435"/>
      <c r="E105" s="436"/>
      <c r="F105" s="305"/>
    </row>
    <row r="106" spans="1:6" s="45" customFormat="1" ht="11.25" customHeight="1" x14ac:dyDescent="0.25">
      <c r="A106" s="306"/>
      <c r="B106" s="437"/>
      <c r="C106" s="437"/>
      <c r="D106" s="437"/>
      <c r="E106" s="388"/>
      <c r="F106" s="307"/>
    </row>
    <row r="107" spans="1:6" s="45" customFormat="1" ht="14.25" x14ac:dyDescent="0.25">
      <c r="A107" s="232" t="s">
        <v>31</v>
      </c>
      <c r="B107" s="393"/>
      <c r="C107" s="393"/>
      <c r="D107" s="393"/>
      <c r="E107" s="394"/>
      <c r="F107" s="228"/>
    </row>
    <row r="108" spans="1:6" s="45" customFormat="1" ht="17.25" customHeight="1" x14ac:dyDescent="0.25">
      <c r="A108" s="233"/>
      <c r="B108" s="233"/>
      <c r="C108" s="391" t="s">
        <v>75</v>
      </c>
      <c r="D108" s="391"/>
      <c r="E108" s="392"/>
      <c r="F108" s="231"/>
    </row>
    <row r="109" spans="1:6" s="45" customFormat="1" ht="44.25" customHeight="1" x14ac:dyDescent="0.25">
      <c r="A109" s="235" t="s">
        <v>23</v>
      </c>
      <c r="B109" s="234" t="s">
        <v>235</v>
      </c>
      <c r="C109" s="395" t="s">
        <v>237</v>
      </c>
      <c r="D109" s="395"/>
      <c r="E109" s="396"/>
      <c r="F109" s="231"/>
    </row>
    <row r="110" spans="1:6" s="45" customFormat="1" ht="15.75" customHeight="1" x14ac:dyDescent="0.25">
      <c r="A110" s="235" t="s">
        <v>24</v>
      </c>
      <c r="B110" s="60" t="s">
        <v>238</v>
      </c>
      <c r="C110" s="397" t="s">
        <v>76</v>
      </c>
      <c r="D110" s="397" t="s">
        <v>77</v>
      </c>
      <c r="E110" s="397" t="s">
        <v>25</v>
      </c>
      <c r="F110" s="65"/>
    </row>
    <row r="111" spans="1:6" s="45" customFormat="1" ht="18" customHeight="1" x14ac:dyDescent="0.25">
      <c r="A111" s="235" t="s">
        <v>26</v>
      </c>
      <c r="B111" s="60" t="s">
        <v>236</v>
      </c>
      <c r="C111" s="397"/>
      <c r="D111" s="397"/>
      <c r="E111" s="397"/>
      <c r="F111" s="63"/>
    </row>
    <row r="112" spans="1:6" s="45" customFormat="1" ht="56.25" customHeight="1" x14ac:dyDescent="0.25">
      <c r="A112" s="235" t="s">
        <v>27</v>
      </c>
      <c r="B112" s="60" t="s">
        <v>239</v>
      </c>
      <c r="C112" s="397"/>
      <c r="D112" s="397"/>
      <c r="E112" s="397"/>
      <c r="F112" s="63"/>
    </row>
    <row r="113" spans="1:6" s="45" customFormat="1" ht="18" customHeight="1" x14ac:dyDescent="0.25">
      <c r="A113" s="235" t="s">
        <v>28</v>
      </c>
      <c r="B113" s="60" t="s">
        <v>240</v>
      </c>
      <c r="C113" s="397"/>
      <c r="D113" s="397"/>
      <c r="E113" s="397"/>
      <c r="F113" s="63"/>
    </row>
    <row r="114" spans="1:6" s="45" customFormat="1" ht="25.5" customHeight="1" x14ac:dyDescent="0.25">
      <c r="A114" s="235" t="s">
        <v>241</v>
      </c>
      <c r="B114" s="60" t="s">
        <v>85</v>
      </c>
      <c r="C114" s="398"/>
      <c r="D114" s="398"/>
      <c r="E114" s="398"/>
      <c r="F114" s="63"/>
    </row>
    <row r="115" spans="1:6" s="45" customFormat="1" ht="15.75" customHeight="1" x14ac:dyDescent="0.25">
      <c r="A115" s="387" t="s">
        <v>29</v>
      </c>
      <c r="B115" s="388"/>
      <c r="C115" s="296"/>
      <c r="D115" s="296"/>
      <c r="E115" s="297"/>
      <c r="F115" s="298"/>
    </row>
    <row r="116" spans="1:6" s="45" customFormat="1" ht="18.75" customHeight="1" x14ac:dyDescent="0.25">
      <c r="A116" s="389" t="s">
        <v>30</v>
      </c>
      <c r="B116" s="390"/>
      <c r="C116" s="299">
        <f>'1'!D69</f>
        <v>-5520</v>
      </c>
      <c r="D116" s="299">
        <f>'1'!E69</f>
        <v>0</v>
      </c>
      <c r="E116" s="299">
        <f>'1'!F69</f>
        <v>-7084.5</v>
      </c>
      <c r="F116" s="300"/>
    </row>
    <row r="117" spans="1:6" ht="13.5" customHeight="1" x14ac:dyDescent="0.25"/>
  </sheetData>
  <mergeCells count="96">
    <mergeCell ref="A116:B116"/>
    <mergeCell ref="C109:E109"/>
    <mergeCell ref="C110:C114"/>
    <mergeCell ref="D110:D114"/>
    <mergeCell ref="E110:E114"/>
    <mergeCell ref="A115:B115"/>
    <mergeCell ref="B104:E104"/>
    <mergeCell ref="B105:E105"/>
    <mergeCell ref="B106:E106"/>
    <mergeCell ref="B107:E107"/>
    <mergeCell ref="C108:E108"/>
    <mergeCell ref="A83:B83"/>
    <mergeCell ref="C76:C80"/>
    <mergeCell ref="D76:D80"/>
    <mergeCell ref="E76:E80"/>
    <mergeCell ref="A81:B81"/>
    <mergeCell ref="A82:B82"/>
    <mergeCell ref="B70:E70"/>
    <mergeCell ref="B71:F71"/>
    <mergeCell ref="A72:E72"/>
    <mergeCell ref="A74:A75"/>
    <mergeCell ref="B74:B75"/>
    <mergeCell ref="C74:E74"/>
    <mergeCell ref="C75:E75"/>
    <mergeCell ref="B10:E10"/>
    <mergeCell ref="A6:E6"/>
    <mergeCell ref="B26:E26"/>
    <mergeCell ref="B27:E27"/>
    <mergeCell ref="A12:E12"/>
    <mergeCell ref="A14:A15"/>
    <mergeCell ref="B14:B15"/>
    <mergeCell ref="C16:C20"/>
    <mergeCell ref="D16:D20"/>
    <mergeCell ref="C14:E14"/>
    <mergeCell ref="C15:E15"/>
    <mergeCell ref="A22:B22"/>
    <mergeCell ref="A23:B23"/>
    <mergeCell ref="A1:E1"/>
    <mergeCell ref="A2:E2"/>
    <mergeCell ref="A3:E3"/>
    <mergeCell ref="D4:E4"/>
    <mergeCell ref="A5:E5"/>
    <mergeCell ref="B56:F56"/>
    <mergeCell ref="B11:E11"/>
    <mergeCell ref="E16:E20"/>
    <mergeCell ref="A21:B21"/>
    <mergeCell ref="A24:B24"/>
    <mergeCell ref="A28:E28"/>
    <mergeCell ref="A38:B38"/>
    <mergeCell ref="C32:C36"/>
    <mergeCell ref="D32:D36"/>
    <mergeCell ref="E32:E36"/>
    <mergeCell ref="A37:B37"/>
    <mergeCell ref="A30:A31"/>
    <mergeCell ref="B30:B31"/>
    <mergeCell ref="C30:E30"/>
    <mergeCell ref="C31:E31"/>
    <mergeCell ref="A52:B52"/>
    <mergeCell ref="A68:B68"/>
    <mergeCell ref="C61:C65"/>
    <mergeCell ref="D61:D65"/>
    <mergeCell ref="E61:E65"/>
    <mergeCell ref="A66:B66"/>
    <mergeCell ref="A67:B67"/>
    <mergeCell ref="A57:E57"/>
    <mergeCell ref="A59:A60"/>
    <mergeCell ref="B59:B60"/>
    <mergeCell ref="C59:E59"/>
    <mergeCell ref="C60:E60"/>
    <mergeCell ref="B40:E40"/>
    <mergeCell ref="B41:E41"/>
    <mergeCell ref="B55:E55"/>
    <mergeCell ref="A44:A45"/>
    <mergeCell ref="B44:B45"/>
    <mergeCell ref="C44:E44"/>
    <mergeCell ref="C45:E45"/>
    <mergeCell ref="A42:E42"/>
    <mergeCell ref="A53:B53"/>
    <mergeCell ref="C46:C50"/>
    <mergeCell ref="D46:D50"/>
    <mergeCell ref="E46:E50"/>
    <mergeCell ref="A51:B51"/>
    <mergeCell ref="D85:E85"/>
    <mergeCell ref="A86:E86"/>
    <mergeCell ref="A87:F87"/>
    <mergeCell ref="B89:E89"/>
    <mergeCell ref="B90:E90"/>
    <mergeCell ref="A100:B100"/>
    <mergeCell ref="A101:B101"/>
    <mergeCell ref="B91:E91"/>
    <mergeCell ref="B92:E92"/>
    <mergeCell ref="C93:E93"/>
    <mergeCell ref="C94:E94"/>
    <mergeCell ref="C95:C99"/>
    <mergeCell ref="D95:D99"/>
    <mergeCell ref="E95:E99"/>
  </mergeCells>
  <pageMargins left="0.7" right="0.7" top="0.75" bottom="0.75" header="0.3" footer="0.3"/>
  <pageSetup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view="pageBreakPreview" topLeftCell="A86" zoomScale="89" zoomScaleNormal="100" zoomScaleSheetLayoutView="89" workbookViewId="0">
      <selection activeCell="B156" sqref="B156"/>
    </sheetView>
  </sheetViews>
  <sheetFormatPr defaultColWidth="8" defaultRowHeight="13.5" customHeight="1" x14ac:dyDescent="0.25"/>
  <cols>
    <col min="1" max="1" width="39.42578125" style="301" customWidth="1"/>
    <col min="2" max="2" width="60" style="301" customWidth="1"/>
    <col min="3" max="3" width="13" style="301" customWidth="1"/>
    <col min="4" max="4" width="12.5703125" style="301" customWidth="1"/>
    <col min="5" max="5" width="11.5703125" style="301" bestFit="1" customWidth="1"/>
    <col min="6" max="16384" width="8" style="301"/>
  </cols>
  <sheetData>
    <row r="1" spans="1:11" s="312" customFormat="1" ht="17.25" customHeight="1" x14ac:dyDescent="0.25">
      <c r="A1" s="359" t="s">
        <v>141</v>
      </c>
      <c r="B1" s="359"/>
      <c r="C1" s="359"/>
      <c r="D1" s="359"/>
      <c r="E1" s="359"/>
      <c r="F1" s="311"/>
      <c r="H1" s="313"/>
      <c r="I1" s="313"/>
      <c r="J1" s="313"/>
      <c r="K1" s="313"/>
    </row>
    <row r="2" spans="1:11" s="101" customFormat="1" ht="19.5" customHeight="1" x14ac:dyDescent="0.25">
      <c r="A2" s="102"/>
      <c r="B2" s="102"/>
      <c r="D2" s="461"/>
      <c r="E2" s="461"/>
    </row>
    <row r="3" spans="1:11" ht="57.75" customHeight="1" x14ac:dyDescent="0.25">
      <c r="A3" s="460" t="s">
        <v>215</v>
      </c>
      <c r="B3" s="460"/>
      <c r="C3" s="460"/>
      <c r="D3" s="460"/>
      <c r="E3" s="460"/>
    </row>
    <row r="4" spans="1:11" s="314" customFormat="1" ht="29.25" customHeight="1" x14ac:dyDescent="0.25">
      <c r="B4" s="315"/>
      <c r="E4" s="316" t="s">
        <v>98</v>
      </c>
    </row>
    <row r="5" spans="1:11" s="314" customFormat="1" ht="33" customHeight="1" x14ac:dyDescent="0.25">
      <c r="A5" s="317" t="s">
        <v>32</v>
      </c>
      <c r="B5" s="317"/>
    </row>
    <row r="6" spans="1:11" s="314" customFormat="1" ht="16.5" customHeight="1" x14ac:dyDescent="0.25">
      <c r="A6" s="318"/>
      <c r="B6" s="318"/>
      <c r="C6" s="318"/>
      <c r="D6" s="318"/>
      <c r="E6" s="318"/>
    </row>
    <row r="7" spans="1:11" s="319" customFormat="1" ht="20.25" customHeight="1" x14ac:dyDescent="0.25">
      <c r="A7" s="302" t="s">
        <v>21</v>
      </c>
      <c r="B7" s="444" t="s">
        <v>22</v>
      </c>
      <c r="C7" s="445"/>
      <c r="D7" s="445"/>
      <c r="E7" s="446"/>
    </row>
    <row r="8" spans="1:11" s="319" customFormat="1" ht="19.5" customHeight="1" x14ac:dyDescent="0.25">
      <c r="A8" s="304" t="s">
        <v>70</v>
      </c>
      <c r="B8" s="447" t="s">
        <v>52</v>
      </c>
      <c r="C8" s="448"/>
      <c r="D8" s="448"/>
      <c r="E8" s="449"/>
    </row>
    <row r="9" spans="1:11" s="319" customFormat="1" ht="14.25" x14ac:dyDescent="0.25">
      <c r="A9" s="450" t="s">
        <v>31</v>
      </c>
      <c r="B9" s="451"/>
      <c r="C9" s="451"/>
      <c r="D9" s="451"/>
      <c r="E9" s="452"/>
    </row>
    <row r="10" spans="1:11" s="321" customFormat="1" ht="11.25" customHeight="1" x14ac:dyDescent="0.25">
      <c r="A10" s="298"/>
      <c r="B10" s="298"/>
      <c r="C10" s="320"/>
      <c r="D10" s="320"/>
      <c r="E10" s="320"/>
    </row>
    <row r="11" spans="1:11" s="319" customFormat="1" ht="16.5" customHeight="1" x14ac:dyDescent="0.25">
      <c r="A11" s="453" t="s">
        <v>23</v>
      </c>
      <c r="B11" s="455" t="s">
        <v>70</v>
      </c>
      <c r="C11" s="387" t="s">
        <v>75</v>
      </c>
      <c r="D11" s="437"/>
      <c r="E11" s="388"/>
    </row>
    <row r="12" spans="1:11" s="319" customFormat="1" ht="29.25" customHeight="1" x14ac:dyDescent="0.25">
      <c r="A12" s="454"/>
      <c r="B12" s="456"/>
      <c r="C12" s="387" t="s">
        <v>90</v>
      </c>
      <c r="D12" s="437"/>
      <c r="E12" s="388"/>
    </row>
    <row r="13" spans="1:11" s="319" customFormat="1" ht="21" customHeight="1" x14ac:dyDescent="0.25">
      <c r="A13" s="297" t="s">
        <v>24</v>
      </c>
      <c r="B13" s="322">
        <v>31002</v>
      </c>
      <c r="C13" s="439" t="s">
        <v>76</v>
      </c>
      <c r="D13" s="439" t="s">
        <v>77</v>
      </c>
      <c r="E13" s="439" t="s">
        <v>25</v>
      </c>
    </row>
    <row r="14" spans="1:11" s="319" customFormat="1" ht="18" customHeight="1" x14ac:dyDescent="0.25">
      <c r="A14" s="297" t="s">
        <v>26</v>
      </c>
      <c r="B14" s="304" t="s">
        <v>134</v>
      </c>
      <c r="C14" s="439"/>
      <c r="D14" s="439"/>
      <c r="E14" s="439"/>
    </row>
    <row r="15" spans="1:11" s="319" customFormat="1" ht="24" customHeight="1" x14ac:dyDescent="0.25">
      <c r="A15" s="297" t="s">
        <v>27</v>
      </c>
      <c r="B15" s="304" t="s">
        <v>134</v>
      </c>
      <c r="C15" s="439"/>
      <c r="D15" s="439"/>
      <c r="E15" s="439"/>
    </row>
    <row r="16" spans="1:11" s="319" customFormat="1" ht="28.5" customHeight="1" x14ac:dyDescent="0.25">
      <c r="A16" s="297" t="s">
        <v>28</v>
      </c>
      <c r="B16" s="304" t="s">
        <v>78</v>
      </c>
      <c r="C16" s="439"/>
      <c r="D16" s="439"/>
      <c r="E16" s="439"/>
    </row>
    <row r="17" spans="1:5" s="319" customFormat="1" ht="41.25" customHeight="1" x14ac:dyDescent="0.25">
      <c r="A17" s="297" t="s">
        <v>71</v>
      </c>
      <c r="B17" s="304" t="s">
        <v>131</v>
      </c>
      <c r="C17" s="440"/>
      <c r="D17" s="440"/>
      <c r="E17" s="440"/>
    </row>
    <row r="18" spans="1:5" s="319" customFormat="1" ht="16.5" customHeight="1" x14ac:dyDescent="0.25">
      <c r="A18" s="387" t="s">
        <v>29</v>
      </c>
      <c r="B18" s="388"/>
      <c r="C18" s="323"/>
      <c r="D18" s="323"/>
      <c r="E18" s="324"/>
    </row>
    <row r="19" spans="1:5" s="319" customFormat="1" ht="16.5" customHeight="1" x14ac:dyDescent="0.25">
      <c r="A19" s="389" t="s">
        <v>172</v>
      </c>
      <c r="B19" s="390"/>
      <c r="C19" s="325"/>
      <c r="D19" s="325">
        <v>1900</v>
      </c>
      <c r="E19" s="325">
        <v>3100</v>
      </c>
    </row>
    <row r="20" spans="1:5" s="319" customFormat="1" ht="16.5" customHeight="1" x14ac:dyDescent="0.25">
      <c r="A20" s="389" t="s">
        <v>152</v>
      </c>
      <c r="B20" s="390"/>
      <c r="C20" s="326"/>
      <c r="D20" s="327">
        <v>196</v>
      </c>
      <c r="E20" s="327">
        <v>196</v>
      </c>
    </row>
    <row r="21" spans="1:5" s="319" customFormat="1" ht="19.5" customHeight="1" x14ac:dyDescent="0.25">
      <c r="A21" s="389" t="s">
        <v>30</v>
      </c>
      <c r="B21" s="390"/>
      <c r="C21" s="327">
        <f>'4'!D22</f>
        <v>23143.1</v>
      </c>
      <c r="D21" s="327">
        <f>'4'!E22</f>
        <v>119720.4</v>
      </c>
      <c r="E21" s="327">
        <f>'4'!F22</f>
        <v>184002.8</v>
      </c>
    </row>
    <row r="22" spans="1:5" s="314" customFormat="1" ht="16.5" customHeight="1" x14ac:dyDescent="0.25">
      <c r="A22" s="318"/>
      <c r="B22" s="318"/>
      <c r="C22" s="318"/>
      <c r="D22" s="318"/>
      <c r="E22" s="318"/>
    </row>
    <row r="23" spans="1:5" s="319" customFormat="1" ht="20.25" customHeight="1" x14ac:dyDescent="0.25">
      <c r="A23" s="302" t="s">
        <v>21</v>
      </c>
      <c r="B23" s="444" t="s">
        <v>22</v>
      </c>
      <c r="C23" s="445"/>
      <c r="D23" s="445"/>
      <c r="E23" s="446"/>
    </row>
    <row r="24" spans="1:5" s="319" customFormat="1" ht="19.5" customHeight="1" x14ac:dyDescent="0.25">
      <c r="A24" s="304" t="s">
        <v>70</v>
      </c>
      <c r="B24" s="447" t="s">
        <v>52</v>
      </c>
      <c r="C24" s="448"/>
      <c r="D24" s="448"/>
      <c r="E24" s="449"/>
    </row>
    <row r="25" spans="1:5" s="319" customFormat="1" ht="14.25" x14ac:dyDescent="0.25">
      <c r="A25" s="450" t="s">
        <v>31</v>
      </c>
      <c r="B25" s="451"/>
      <c r="C25" s="451"/>
      <c r="D25" s="451"/>
      <c r="E25" s="452"/>
    </row>
    <row r="26" spans="1:5" s="321" customFormat="1" ht="11.25" customHeight="1" x14ac:dyDescent="0.25">
      <c r="A26" s="298"/>
      <c r="B26" s="298"/>
      <c r="C26" s="320"/>
      <c r="D26" s="320"/>
      <c r="E26" s="320"/>
    </row>
    <row r="27" spans="1:5" s="319" customFormat="1" ht="16.5" customHeight="1" x14ac:dyDescent="0.25">
      <c r="A27" s="453" t="s">
        <v>23</v>
      </c>
      <c r="B27" s="455" t="s">
        <v>70</v>
      </c>
      <c r="C27" s="387" t="s">
        <v>75</v>
      </c>
      <c r="D27" s="437"/>
      <c r="E27" s="388"/>
    </row>
    <row r="28" spans="1:5" s="319" customFormat="1" ht="29.25" customHeight="1" x14ac:dyDescent="0.25">
      <c r="A28" s="454"/>
      <c r="B28" s="456"/>
      <c r="C28" s="387" t="s">
        <v>90</v>
      </c>
      <c r="D28" s="437"/>
      <c r="E28" s="388"/>
    </row>
    <row r="29" spans="1:5" s="319" customFormat="1" ht="21" customHeight="1" x14ac:dyDescent="0.25">
      <c r="A29" s="297" t="s">
        <v>24</v>
      </c>
      <c r="B29" s="322">
        <v>31013</v>
      </c>
      <c r="C29" s="439" t="s">
        <v>76</v>
      </c>
      <c r="D29" s="439" t="s">
        <v>77</v>
      </c>
      <c r="E29" s="439" t="s">
        <v>25</v>
      </c>
    </row>
    <row r="30" spans="1:5" s="319" customFormat="1" ht="19.5" customHeight="1" x14ac:dyDescent="0.25">
      <c r="A30" s="297" t="s">
        <v>26</v>
      </c>
      <c r="B30" s="304" t="s">
        <v>135</v>
      </c>
      <c r="C30" s="439"/>
      <c r="D30" s="439"/>
      <c r="E30" s="439"/>
    </row>
    <row r="31" spans="1:5" s="319" customFormat="1" ht="19.5" customHeight="1" x14ac:dyDescent="0.25">
      <c r="A31" s="297" t="s">
        <v>27</v>
      </c>
      <c r="B31" s="304" t="s">
        <v>136</v>
      </c>
      <c r="C31" s="439"/>
      <c r="D31" s="439"/>
      <c r="E31" s="439"/>
    </row>
    <row r="32" spans="1:5" s="319" customFormat="1" ht="28.5" customHeight="1" x14ac:dyDescent="0.25">
      <c r="A32" s="297" t="s">
        <v>28</v>
      </c>
      <c r="B32" s="304" t="s">
        <v>78</v>
      </c>
      <c r="C32" s="439"/>
      <c r="D32" s="439"/>
      <c r="E32" s="439"/>
    </row>
    <row r="33" spans="1:5" s="319" customFormat="1" ht="41.25" customHeight="1" x14ac:dyDescent="0.25">
      <c r="A33" s="297" t="s">
        <v>71</v>
      </c>
      <c r="B33" s="304" t="s">
        <v>97</v>
      </c>
      <c r="C33" s="440"/>
      <c r="D33" s="440"/>
      <c r="E33" s="440"/>
    </row>
    <row r="34" spans="1:5" s="319" customFormat="1" ht="16.5" customHeight="1" x14ac:dyDescent="0.25">
      <c r="A34" s="462" t="s">
        <v>29</v>
      </c>
      <c r="B34" s="463"/>
      <c r="C34" s="323"/>
      <c r="D34" s="323"/>
      <c r="E34" s="324"/>
    </row>
    <row r="35" spans="1:5" s="319" customFormat="1" ht="19.5" customHeight="1" x14ac:dyDescent="0.25">
      <c r="A35" s="389" t="s">
        <v>30</v>
      </c>
      <c r="B35" s="390"/>
      <c r="C35" s="327">
        <f>'4'!D28</f>
        <v>25920</v>
      </c>
      <c r="D35" s="327">
        <f>'4'!E28</f>
        <v>25920.1</v>
      </c>
      <c r="E35" s="327">
        <f>'4'!F28</f>
        <v>64800</v>
      </c>
    </row>
    <row r="36" spans="1:5" s="314" customFormat="1" ht="16.5" customHeight="1" x14ac:dyDescent="0.25">
      <c r="A36" s="318"/>
      <c r="B36" s="318"/>
      <c r="C36" s="318"/>
      <c r="D36" s="318"/>
      <c r="E36" s="318"/>
    </row>
    <row r="37" spans="1:5" s="314" customFormat="1" ht="16.5" customHeight="1" x14ac:dyDescent="0.25">
      <c r="A37" s="318"/>
      <c r="B37" s="318"/>
      <c r="C37" s="318"/>
      <c r="D37" s="318"/>
      <c r="E37" s="318"/>
    </row>
    <row r="38" spans="1:5" s="319" customFormat="1" ht="20.25" customHeight="1" x14ac:dyDescent="0.25">
      <c r="A38" s="302" t="s">
        <v>21</v>
      </c>
      <c r="B38" s="444" t="s">
        <v>22</v>
      </c>
      <c r="C38" s="445"/>
      <c r="D38" s="445"/>
      <c r="E38" s="446"/>
    </row>
    <row r="39" spans="1:5" s="319" customFormat="1" ht="19.5" customHeight="1" x14ac:dyDescent="0.25">
      <c r="A39" s="304" t="s">
        <v>70</v>
      </c>
      <c r="B39" s="447" t="s">
        <v>52</v>
      </c>
      <c r="C39" s="448"/>
      <c r="D39" s="448"/>
      <c r="E39" s="449"/>
    </row>
    <row r="40" spans="1:5" s="319" customFormat="1" ht="14.25" x14ac:dyDescent="0.25">
      <c r="A40" s="450" t="s">
        <v>31</v>
      </c>
      <c r="B40" s="451"/>
      <c r="C40" s="451"/>
      <c r="D40" s="451"/>
      <c r="E40" s="452"/>
    </row>
    <row r="41" spans="1:5" s="321" customFormat="1" ht="11.25" customHeight="1" x14ac:dyDescent="0.25">
      <c r="A41" s="298"/>
      <c r="B41" s="298"/>
      <c r="C41" s="320"/>
      <c r="D41" s="320"/>
      <c r="E41" s="320"/>
    </row>
    <row r="42" spans="1:5" s="319" customFormat="1" ht="16.5" customHeight="1" x14ac:dyDescent="0.25">
      <c r="A42" s="453" t="s">
        <v>23</v>
      </c>
      <c r="B42" s="455" t="s">
        <v>70</v>
      </c>
      <c r="C42" s="387" t="s">
        <v>75</v>
      </c>
      <c r="D42" s="437"/>
      <c r="E42" s="388"/>
    </row>
    <row r="43" spans="1:5" s="319" customFormat="1" ht="29.25" customHeight="1" x14ac:dyDescent="0.25">
      <c r="A43" s="454"/>
      <c r="B43" s="456"/>
      <c r="C43" s="387" t="s">
        <v>90</v>
      </c>
      <c r="D43" s="437"/>
      <c r="E43" s="388"/>
    </row>
    <row r="44" spans="1:5" s="319" customFormat="1" ht="21" customHeight="1" x14ac:dyDescent="0.25">
      <c r="A44" s="297" t="s">
        <v>24</v>
      </c>
      <c r="B44" s="322">
        <v>31014</v>
      </c>
      <c r="C44" s="439" t="s">
        <v>76</v>
      </c>
      <c r="D44" s="439" t="s">
        <v>77</v>
      </c>
      <c r="E44" s="439" t="s">
        <v>25</v>
      </c>
    </row>
    <row r="45" spans="1:5" s="319" customFormat="1" ht="33" customHeight="1" x14ac:dyDescent="0.25">
      <c r="A45" s="297" t="s">
        <v>26</v>
      </c>
      <c r="B45" s="310" t="s">
        <v>129</v>
      </c>
      <c r="C45" s="439"/>
      <c r="D45" s="439"/>
      <c r="E45" s="439"/>
    </row>
    <row r="46" spans="1:5" s="319" customFormat="1" ht="27" x14ac:dyDescent="0.25">
      <c r="A46" s="297" t="s">
        <v>27</v>
      </c>
      <c r="B46" s="310" t="s">
        <v>130</v>
      </c>
      <c r="C46" s="439"/>
      <c r="D46" s="439"/>
      <c r="E46" s="439"/>
    </row>
    <row r="47" spans="1:5" s="319" customFormat="1" ht="28.5" customHeight="1" x14ac:dyDescent="0.25">
      <c r="A47" s="297" t="s">
        <v>28</v>
      </c>
      <c r="B47" s="310" t="s">
        <v>78</v>
      </c>
      <c r="C47" s="439"/>
      <c r="D47" s="439"/>
      <c r="E47" s="439"/>
    </row>
    <row r="48" spans="1:5" s="319" customFormat="1" ht="41.25" customHeight="1" x14ac:dyDescent="0.25">
      <c r="A48" s="297" t="s">
        <v>71</v>
      </c>
      <c r="B48" s="310" t="s">
        <v>131</v>
      </c>
      <c r="C48" s="440"/>
      <c r="D48" s="440"/>
      <c r="E48" s="440"/>
    </row>
    <row r="49" spans="1:6" s="319" customFormat="1" ht="16.5" customHeight="1" x14ac:dyDescent="0.25">
      <c r="A49" s="387" t="s">
        <v>29</v>
      </c>
      <c r="B49" s="388"/>
      <c r="C49" s="323"/>
      <c r="D49" s="323"/>
      <c r="E49" s="324"/>
    </row>
    <row r="50" spans="1:6" s="319" customFormat="1" ht="16.5" customHeight="1" x14ac:dyDescent="0.25">
      <c r="A50" s="457" t="s">
        <v>214</v>
      </c>
      <c r="B50" s="457"/>
      <c r="C50" s="326"/>
      <c r="D50" s="326">
        <v>1</v>
      </c>
      <c r="E50" s="326">
        <v>1</v>
      </c>
    </row>
    <row r="51" spans="1:6" s="319" customFormat="1" ht="19.5" customHeight="1" x14ac:dyDescent="0.25">
      <c r="A51" s="389" t="s">
        <v>30</v>
      </c>
      <c r="B51" s="390"/>
      <c r="C51" s="328">
        <f>'4'!D31</f>
        <v>0</v>
      </c>
      <c r="D51" s="328">
        <f>'4'!E31</f>
        <v>5000</v>
      </c>
      <c r="E51" s="328">
        <f>'4'!F31</f>
        <v>5500</v>
      </c>
    </row>
    <row r="53" spans="1:6" s="314" customFormat="1" ht="16.5" customHeight="1" x14ac:dyDescent="0.25">
      <c r="A53" s="318"/>
      <c r="B53" s="318"/>
      <c r="C53" s="318"/>
      <c r="D53" s="318"/>
      <c r="E53" s="318"/>
    </row>
    <row r="54" spans="1:6" s="319" customFormat="1" ht="20.25" customHeight="1" x14ac:dyDescent="0.25">
      <c r="A54" s="302" t="s">
        <v>21</v>
      </c>
      <c r="B54" s="444" t="s">
        <v>22</v>
      </c>
      <c r="C54" s="445"/>
      <c r="D54" s="445"/>
      <c r="E54" s="446"/>
    </row>
    <row r="55" spans="1:6" s="319" customFormat="1" ht="19.5" customHeight="1" x14ac:dyDescent="0.25">
      <c r="A55" s="304">
        <v>1072</v>
      </c>
      <c r="B55" s="458" t="s">
        <v>173</v>
      </c>
      <c r="C55" s="458"/>
      <c r="D55" s="458"/>
      <c r="E55" s="458"/>
      <c r="F55" s="458"/>
    </row>
    <row r="56" spans="1:6" s="319" customFormat="1" ht="14.25" x14ac:dyDescent="0.25">
      <c r="A56" s="450" t="s">
        <v>31</v>
      </c>
      <c r="B56" s="451"/>
      <c r="C56" s="451"/>
      <c r="D56" s="451"/>
      <c r="E56" s="452"/>
    </row>
    <row r="57" spans="1:6" s="321" customFormat="1" ht="11.25" customHeight="1" x14ac:dyDescent="0.25">
      <c r="A57" s="298"/>
      <c r="B57" s="298"/>
      <c r="C57" s="320"/>
      <c r="D57" s="320"/>
      <c r="E57" s="320"/>
    </row>
    <row r="58" spans="1:6" s="319" customFormat="1" ht="16.5" customHeight="1" x14ac:dyDescent="0.25">
      <c r="A58" s="453" t="s">
        <v>23</v>
      </c>
      <c r="B58" s="455">
        <v>1072</v>
      </c>
      <c r="C58" s="387" t="s">
        <v>75</v>
      </c>
      <c r="D58" s="437"/>
      <c r="E58" s="388"/>
    </row>
    <row r="59" spans="1:6" s="319" customFormat="1" ht="45" customHeight="1" x14ac:dyDescent="0.25">
      <c r="A59" s="454"/>
      <c r="B59" s="456"/>
      <c r="C59" s="387" t="s">
        <v>90</v>
      </c>
      <c r="D59" s="437"/>
      <c r="E59" s="388"/>
    </row>
    <row r="60" spans="1:6" s="319" customFormat="1" ht="39.75" customHeight="1" x14ac:dyDescent="0.25">
      <c r="A60" s="297" t="s">
        <v>24</v>
      </c>
      <c r="B60" s="322">
        <v>31008</v>
      </c>
      <c r="C60" s="439" t="s">
        <v>76</v>
      </c>
      <c r="D60" s="439" t="s">
        <v>77</v>
      </c>
      <c r="E60" s="439" t="s">
        <v>25</v>
      </c>
    </row>
    <row r="61" spans="1:6" s="319" customFormat="1" ht="47.25" customHeight="1" x14ac:dyDescent="0.25">
      <c r="A61" s="297" t="s">
        <v>26</v>
      </c>
      <c r="B61" s="304" t="s">
        <v>174</v>
      </c>
      <c r="C61" s="439"/>
      <c r="D61" s="439"/>
      <c r="E61" s="439"/>
    </row>
    <row r="62" spans="1:6" s="319" customFormat="1" ht="48" customHeight="1" x14ac:dyDescent="0.25">
      <c r="A62" s="297" t="s">
        <v>27</v>
      </c>
      <c r="B62" s="304" t="s">
        <v>175</v>
      </c>
      <c r="C62" s="439"/>
      <c r="D62" s="439"/>
      <c r="E62" s="439"/>
    </row>
    <row r="63" spans="1:6" s="319" customFormat="1" ht="28.5" customHeight="1" x14ac:dyDescent="0.25">
      <c r="A63" s="297" t="s">
        <v>28</v>
      </c>
      <c r="B63" s="304" t="s">
        <v>78</v>
      </c>
      <c r="C63" s="439"/>
      <c r="D63" s="439"/>
      <c r="E63" s="439"/>
    </row>
    <row r="64" spans="1:6" s="319" customFormat="1" ht="41.25" customHeight="1" x14ac:dyDescent="0.25">
      <c r="A64" s="297" t="s">
        <v>71</v>
      </c>
      <c r="B64" s="304" t="s">
        <v>176</v>
      </c>
      <c r="C64" s="440"/>
      <c r="D64" s="440"/>
      <c r="E64" s="440"/>
    </row>
    <row r="65" spans="1:6" s="319" customFormat="1" ht="16.5" customHeight="1" x14ac:dyDescent="0.25">
      <c r="A65" s="387" t="s">
        <v>29</v>
      </c>
      <c r="B65" s="388"/>
      <c r="C65" s="323"/>
      <c r="D65" s="323"/>
      <c r="E65" s="324"/>
    </row>
    <row r="66" spans="1:6" s="319" customFormat="1" ht="16.5" customHeight="1" x14ac:dyDescent="0.25">
      <c r="A66" s="443" t="s">
        <v>177</v>
      </c>
      <c r="B66" s="443"/>
      <c r="C66" s="326"/>
      <c r="D66" s="329">
        <v>1</v>
      </c>
      <c r="E66" s="329">
        <v>1</v>
      </c>
    </row>
    <row r="67" spans="1:6" s="319" customFormat="1" ht="19.5" customHeight="1" x14ac:dyDescent="0.25">
      <c r="A67" s="389" t="s">
        <v>30</v>
      </c>
      <c r="B67" s="390"/>
      <c r="C67" s="327">
        <f>'4'!D43</f>
        <v>0</v>
      </c>
      <c r="D67" s="327">
        <f>'4'!E43</f>
        <v>82900.600000000006</v>
      </c>
      <c r="E67" s="327">
        <f>'4'!F43</f>
        <v>103445.1</v>
      </c>
    </row>
    <row r="70" spans="1:6" s="319" customFormat="1" ht="20.25" customHeight="1" x14ac:dyDescent="0.25">
      <c r="A70" s="302" t="s">
        <v>21</v>
      </c>
      <c r="B70" s="444" t="s">
        <v>22</v>
      </c>
      <c r="C70" s="445"/>
      <c r="D70" s="445"/>
      <c r="E70" s="446"/>
    </row>
    <row r="71" spans="1:6" s="319" customFormat="1" ht="19.5" customHeight="1" x14ac:dyDescent="0.25">
      <c r="A71" s="304">
        <v>1072</v>
      </c>
      <c r="B71" s="458" t="s">
        <v>173</v>
      </c>
      <c r="C71" s="458"/>
      <c r="D71" s="458"/>
      <c r="E71" s="458"/>
      <c r="F71" s="458"/>
    </row>
    <row r="72" spans="1:6" s="319" customFormat="1" ht="12.75" customHeight="1" x14ac:dyDescent="0.25">
      <c r="A72" s="450" t="s">
        <v>31</v>
      </c>
      <c r="B72" s="451"/>
      <c r="C72" s="451"/>
      <c r="D72" s="451"/>
      <c r="E72" s="452"/>
    </row>
    <row r="73" spans="1:6" s="321" customFormat="1" ht="6.75" customHeight="1" x14ac:dyDescent="0.25">
      <c r="A73" s="298"/>
      <c r="B73" s="298"/>
      <c r="C73" s="320"/>
      <c r="D73" s="320"/>
      <c r="E73" s="330"/>
    </row>
    <row r="74" spans="1:6" s="319" customFormat="1" ht="16.5" customHeight="1" x14ac:dyDescent="0.25">
      <c r="A74" s="453" t="s">
        <v>23</v>
      </c>
      <c r="B74" s="455">
        <v>1072</v>
      </c>
      <c r="C74" s="387" t="s">
        <v>75</v>
      </c>
      <c r="D74" s="437"/>
      <c r="E74" s="388"/>
    </row>
    <row r="75" spans="1:6" s="319" customFormat="1" ht="29.25" customHeight="1" x14ac:dyDescent="0.25">
      <c r="A75" s="454"/>
      <c r="B75" s="456"/>
      <c r="C75" s="387" t="s">
        <v>90</v>
      </c>
      <c r="D75" s="437"/>
      <c r="E75" s="388"/>
    </row>
    <row r="76" spans="1:6" s="319" customFormat="1" ht="21" customHeight="1" x14ac:dyDescent="0.25">
      <c r="A76" s="297" t="s">
        <v>24</v>
      </c>
      <c r="B76" s="322">
        <v>31009</v>
      </c>
      <c r="C76" s="439" t="s">
        <v>76</v>
      </c>
      <c r="D76" s="439" t="s">
        <v>77</v>
      </c>
      <c r="E76" s="439" t="s">
        <v>25</v>
      </c>
    </row>
    <row r="77" spans="1:6" s="319" customFormat="1" ht="40.5" x14ac:dyDescent="0.25">
      <c r="A77" s="297" t="s">
        <v>26</v>
      </c>
      <c r="B77" s="322" t="s">
        <v>183</v>
      </c>
      <c r="C77" s="439"/>
      <c r="D77" s="439"/>
      <c r="E77" s="439"/>
    </row>
    <row r="78" spans="1:6" s="319" customFormat="1" ht="45" customHeight="1" x14ac:dyDescent="0.25">
      <c r="A78" s="297" t="s">
        <v>27</v>
      </c>
      <c r="B78" s="322" t="s">
        <v>184</v>
      </c>
      <c r="C78" s="439"/>
      <c r="D78" s="439"/>
      <c r="E78" s="439"/>
    </row>
    <row r="79" spans="1:6" s="319" customFormat="1" ht="28.5" customHeight="1" x14ac:dyDescent="0.25">
      <c r="A79" s="297" t="s">
        <v>28</v>
      </c>
      <c r="B79" s="322" t="s">
        <v>78</v>
      </c>
      <c r="C79" s="439"/>
      <c r="D79" s="439"/>
      <c r="E79" s="439"/>
    </row>
    <row r="80" spans="1:6" s="319" customFormat="1" ht="41.25" customHeight="1" x14ac:dyDescent="0.25">
      <c r="A80" s="297" t="s">
        <v>71</v>
      </c>
      <c r="B80" s="322" t="s">
        <v>176</v>
      </c>
      <c r="C80" s="440"/>
      <c r="D80" s="440"/>
      <c r="E80" s="440"/>
    </row>
    <row r="81" spans="1:6" s="319" customFormat="1" ht="16.5" customHeight="1" x14ac:dyDescent="0.25">
      <c r="A81" s="387" t="s">
        <v>29</v>
      </c>
      <c r="B81" s="437"/>
      <c r="C81" s="326"/>
      <c r="D81" s="326"/>
      <c r="E81" s="297"/>
    </row>
    <row r="82" spans="1:6" s="319" customFormat="1" ht="16.5" customHeight="1" x14ac:dyDescent="0.25">
      <c r="A82" s="457" t="s">
        <v>244</v>
      </c>
      <c r="B82" s="457"/>
      <c r="C82" s="326">
        <v>2</v>
      </c>
      <c r="D82" s="326">
        <v>2</v>
      </c>
      <c r="E82" s="326">
        <v>2</v>
      </c>
    </row>
    <row r="83" spans="1:6" s="319" customFormat="1" ht="19.5" customHeight="1" x14ac:dyDescent="0.25">
      <c r="A83" s="389" t="s">
        <v>30</v>
      </c>
      <c r="B83" s="390"/>
      <c r="C83" s="327">
        <f>'5-1'!C83</f>
        <v>9600</v>
      </c>
      <c r="D83" s="327">
        <f>'5-1'!D83</f>
        <v>9600</v>
      </c>
      <c r="E83" s="327">
        <f>'5-1'!E83</f>
        <v>9600</v>
      </c>
    </row>
    <row r="86" spans="1:6" s="319" customFormat="1" ht="21" customHeight="1" x14ac:dyDescent="0.25">
      <c r="D86" s="459" t="s">
        <v>99</v>
      </c>
      <c r="E86" s="459"/>
      <c r="F86" s="331"/>
    </row>
    <row r="87" spans="1:6" s="319" customFormat="1" ht="20.25" customHeight="1" x14ac:dyDescent="0.25">
      <c r="A87" s="438" t="s">
        <v>85</v>
      </c>
      <c r="B87" s="438"/>
      <c r="C87" s="438"/>
      <c r="D87" s="438"/>
      <c r="E87" s="438"/>
      <c r="F87" s="332"/>
    </row>
    <row r="88" spans="1:6" s="319" customFormat="1" ht="14.25" customHeight="1" x14ac:dyDescent="0.25">
      <c r="A88" s="444" t="s">
        <v>242</v>
      </c>
      <c r="B88" s="445"/>
      <c r="C88" s="445"/>
      <c r="D88" s="445"/>
      <c r="E88" s="446"/>
    </row>
    <row r="89" spans="1:6" s="319" customFormat="1" x14ac:dyDescent="0.25">
      <c r="A89" s="387"/>
      <c r="B89" s="437"/>
      <c r="C89" s="437"/>
      <c r="D89" s="437"/>
      <c r="E89" s="388"/>
    </row>
    <row r="90" spans="1:6" s="314" customFormat="1" ht="16.5" customHeight="1" x14ac:dyDescent="0.25">
      <c r="A90" s="318"/>
      <c r="B90" s="318"/>
      <c r="C90" s="318"/>
      <c r="D90" s="318"/>
      <c r="E90" s="318"/>
    </row>
    <row r="91" spans="1:6" s="319" customFormat="1" ht="20.25" customHeight="1" x14ac:dyDescent="0.25">
      <c r="A91" s="302" t="s">
        <v>21</v>
      </c>
      <c r="B91" s="444" t="s">
        <v>22</v>
      </c>
      <c r="C91" s="445"/>
      <c r="D91" s="445"/>
      <c r="E91" s="446"/>
    </row>
    <row r="92" spans="1:6" s="319" customFormat="1" ht="19.5" customHeight="1" x14ac:dyDescent="0.25">
      <c r="A92" s="304" t="s">
        <v>70</v>
      </c>
      <c r="B92" s="447" t="s">
        <v>52</v>
      </c>
      <c r="C92" s="448"/>
      <c r="D92" s="448"/>
      <c r="E92" s="449"/>
    </row>
    <row r="93" spans="1:6" s="319" customFormat="1" ht="14.25" x14ac:dyDescent="0.25">
      <c r="A93" s="450" t="s">
        <v>31</v>
      </c>
      <c r="B93" s="451"/>
      <c r="C93" s="451"/>
      <c r="D93" s="451"/>
      <c r="E93" s="452"/>
    </row>
    <row r="94" spans="1:6" s="321" customFormat="1" ht="11.25" customHeight="1" x14ac:dyDescent="0.25">
      <c r="A94" s="298"/>
      <c r="B94" s="298"/>
      <c r="C94" s="320"/>
      <c r="D94" s="320"/>
      <c r="E94" s="330"/>
    </row>
    <row r="95" spans="1:6" s="319" customFormat="1" ht="16.5" customHeight="1" x14ac:dyDescent="0.25">
      <c r="A95" s="453" t="s">
        <v>23</v>
      </c>
      <c r="B95" s="455" t="s">
        <v>70</v>
      </c>
      <c r="C95" s="387" t="s">
        <v>75</v>
      </c>
      <c r="D95" s="437"/>
      <c r="E95" s="388"/>
    </row>
    <row r="96" spans="1:6" s="319" customFormat="1" ht="29.25" customHeight="1" x14ac:dyDescent="0.25">
      <c r="A96" s="454"/>
      <c r="B96" s="456"/>
      <c r="C96" s="387" t="s">
        <v>90</v>
      </c>
      <c r="D96" s="437"/>
      <c r="E96" s="388"/>
    </row>
    <row r="97" spans="1:6" s="319" customFormat="1" ht="21" customHeight="1" x14ac:dyDescent="0.25">
      <c r="A97" s="297" t="s">
        <v>24</v>
      </c>
      <c r="B97" s="322">
        <v>31002</v>
      </c>
      <c r="C97" s="439" t="s">
        <v>76</v>
      </c>
      <c r="D97" s="439" t="s">
        <v>77</v>
      </c>
      <c r="E97" s="439" t="s">
        <v>25</v>
      </c>
    </row>
    <row r="98" spans="1:6" s="319" customFormat="1" ht="18" customHeight="1" x14ac:dyDescent="0.25">
      <c r="A98" s="297" t="s">
        <v>26</v>
      </c>
      <c r="B98" s="304" t="s">
        <v>134</v>
      </c>
      <c r="C98" s="439"/>
      <c r="D98" s="439"/>
      <c r="E98" s="439"/>
    </row>
    <row r="99" spans="1:6" s="319" customFormat="1" ht="24" customHeight="1" x14ac:dyDescent="0.25">
      <c r="A99" s="297" t="s">
        <v>27</v>
      </c>
      <c r="B99" s="304" t="s">
        <v>134</v>
      </c>
      <c r="C99" s="439"/>
      <c r="D99" s="439"/>
      <c r="E99" s="439"/>
    </row>
    <row r="100" spans="1:6" s="319" customFormat="1" ht="28.5" customHeight="1" x14ac:dyDescent="0.25">
      <c r="A100" s="297" t="s">
        <v>28</v>
      </c>
      <c r="B100" s="304" t="s">
        <v>78</v>
      </c>
      <c r="C100" s="439"/>
      <c r="D100" s="439"/>
      <c r="E100" s="439"/>
    </row>
    <row r="101" spans="1:6" s="319" customFormat="1" ht="41.25" customHeight="1" x14ac:dyDescent="0.25">
      <c r="A101" s="297" t="s">
        <v>71</v>
      </c>
      <c r="B101" s="304" t="s">
        <v>131</v>
      </c>
      <c r="C101" s="440"/>
      <c r="D101" s="440"/>
      <c r="E101" s="440"/>
    </row>
    <row r="102" spans="1:6" s="319" customFormat="1" ht="16.5" customHeight="1" x14ac:dyDescent="0.25">
      <c r="A102" s="387" t="s">
        <v>29</v>
      </c>
      <c r="B102" s="388"/>
      <c r="C102" s="323"/>
      <c r="D102" s="323"/>
      <c r="E102" s="324"/>
    </row>
    <row r="103" spans="1:6" s="319" customFormat="1" ht="16.5" customHeight="1" x14ac:dyDescent="0.25">
      <c r="A103" s="389" t="s">
        <v>152</v>
      </c>
      <c r="B103" s="390"/>
      <c r="C103" s="326"/>
      <c r="D103" s="327">
        <v>-50</v>
      </c>
      <c r="E103" s="327">
        <v>-190</v>
      </c>
    </row>
    <row r="104" spans="1:6" s="319" customFormat="1" ht="19.5" customHeight="1" x14ac:dyDescent="0.25">
      <c r="A104" s="389" t="s">
        <v>30</v>
      </c>
      <c r="B104" s="390"/>
      <c r="C104" s="327">
        <f>'4'!D15</f>
        <v>-28663.1</v>
      </c>
      <c r="D104" s="327">
        <f>'4'!E15</f>
        <v>-66880.5</v>
      </c>
      <c r="E104" s="327">
        <f>'4'!F15</f>
        <v>-191087.3</v>
      </c>
    </row>
    <row r="107" spans="1:6" s="314" customFormat="1" ht="16.5" customHeight="1" x14ac:dyDescent="0.25">
      <c r="A107" s="318"/>
      <c r="B107" s="318"/>
      <c r="C107" s="318"/>
      <c r="D107" s="318"/>
      <c r="E107" s="318"/>
    </row>
    <row r="108" spans="1:6" s="319" customFormat="1" ht="20.25" customHeight="1" x14ac:dyDescent="0.25">
      <c r="A108" s="302" t="s">
        <v>21</v>
      </c>
      <c r="B108" s="444" t="s">
        <v>22</v>
      </c>
      <c r="C108" s="445"/>
      <c r="D108" s="445"/>
      <c r="E108" s="446"/>
    </row>
    <row r="109" spans="1:6" s="319" customFormat="1" ht="19.5" customHeight="1" x14ac:dyDescent="0.25">
      <c r="A109" s="304">
        <v>1072</v>
      </c>
      <c r="B109" s="458" t="s">
        <v>173</v>
      </c>
      <c r="C109" s="458"/>
      <c r="D109" s="458"/>
      <c r="E109" s="458"/>
      <c r="F109" s="458"/>
    </row>
    <row r="110" spans="1:6" s="319" customFormat="1" ht="14.25" x14ac:dyDescent="0.25">
      <c r="A110" s="450" t="s">
        <v>31</v>
      </c>
      <c r="B110" s="451"/>
      <c r="C110" s="451"/>
      <c r="D110" s="451"/>
      <c r="E110" s="452"/>
    </row>
    <row r="111" spans="1:6" s="321" customFormat="1" ht="11.25" customHeight="1" x14ac:dyDescent="0.25">
      <c r="A111" s="298"/>
      <c r="B111" s="298"/>
      <c r="C111" s="320"/>
      <c r="D111" s="320"/>
      <c r="E111" s="330"/>
    </row>
    <row r="112" spans="1:6" s="319" customFormat="1" ht="16.5" customHeight="1" x14ac:dyDescent="0.25">
      <c r="A112" s="453" t="s">
        <v>23</v>
      </c>
      <c r="B112" s="455">
        <v>1072</v>
      </c>
      <c r="C112" s="387" t="s">
        <v>75</v>
      </c>
      <c r="D112" s="437"/>
      <c r="E112" s="388"/>
    </row>
    <row r="113" spans="1:6" s="319" customFormat="1" ht="29.25" customHeight="1" x14ac:dyDescent="0.25">
      <c r="A113" s="454"/>
      <c r="B113" s="456"/>
      <c r="C113" s="387" t="s">
        <v>90</v>
      </c>
      <c r="D113" s="437"/>
      <c r="E113" s="388"/>
    </row>
    <row r="114" spans="1:6" s="319" customFormat="1" ht="21" customHeight="1" x14ac:dyDescent="0.25">
      <c r="A114" s="297" t="s">
        <v>24</v>
      </c>
      <c r="B114" s="322">
        <v>31008</v>
      </c>
      <c r="C114" s="439" t="s">
        <v>76</v>
      </c>
      <c r="D114" s="439" t="s">
        <v>77</v>
      </c>
      <c r="E114" s="439" t="s">
        <v>25</v>
      </c>
    </row>
    <row r="115" spans="1:6" s="319" customFormat="1" ht="47.25" customHeight="1" x14ac:dyDescent="0.25">
      <c r="A115" s="297" t="s">
        <v>26</v>
      </c>
      <c r="B115" s="304" t="s">
        <v>174</v>
      </c>
      <c r="C115" s="439"/>
      <c r="D115" s="439"/>
      <c r="E115" s="439"/>
    </row>
    <row r="116" spans="1:6" s="319" customFormat="1" ht="48" customHeight="1" x14ac:dyDescent="0.25">
      <c r="A116" s="297" t="s">
        <v>27</v>
      </c>
      <c r="B116" s="304" t="s">
        <v>175</v>
      </c>
      <c r="C116" s="439"/>
      <c r="D116" s="439"/>
      <c r="E116" s="439"/>
    </row>
    <row r="117" spans="1:6" s="319" customFormat="1" ht="28.5" customHeight="1" x14ac:dyDescent="0.25">
      <c r="A117" s="297" t="s">
        <v>28</v>
      </c>
      <c r="B117" s="304" t="s">
        <v>78</v>
      </c>
      <c r="C117" s="439"/>
      <c r="D117" s="439"/>
      <c r="E117" s="439"/>
    </row>
    <row r="118" spans="1:6" s="319" customFormat="1" ht="41.25" customHeight="1" x14ac:dyDescent="0.25">
      <c r="A118" s="297" t="s">
        <v>71</v>
      </c>
      <c r="B118" s="304" t="s">
        <v>176</v>
      </c>
      <c r="C118" s="440"/>
      <c r="D118" s="440"/>
      <c r="E118" s="440"/>
    </row>
    <row r="119" spans="1:6" s="319" customFormat="1" ht="16.5" customHeight="1" x14ac:dyDescent="0.25">
      <c r="A119" s="387" t="s">
        <v>29</v>
      </c>
      <c r="B119" s="388"/>
      <c r="C119" s="323"/>
      <c r="D119" s="323"/>
      <c r="E119" s="324"/>
    </row>
    <row r="120" spans="1:6" s="319" customFormat="1" ht="16.5" customHeight="1" x14ac:dyDescent="0.25">
      <c r="A120" s="443" t="s">
        <v>177</v>
      </c>
      <c r="B120" s="443"/>
      <c r="C120" s="326"/>
      <c r="D120" s="329">
        <v>-2</v>
      </c>
      <c r="E120" s="329">
        <v>-2</v>
      </c>
    </row>
    <row r="121" spans="1:6" s="319" customFormat="1" ht="19.5" customHeight="1" x14ac:dyDescent="0.25">
      <c r="A121" s="389" t="s">
        <v>30</v>
      </c>
      <c r="B121" s="390"/>
      <c r="C121" s="327">
        <f>'4'!D38</f>
        <v>-30000</v>
      </c>
      <c r="D121" s="327">
        <f>'4'!E38</f>
        <v>-182573.7</v>
      </c>
      <c r="E121" s="327">
        <f>'4'!F38</f>
        <v>-182573.7</v>
      </c>
    </row>
    <row r="123" spans="1:6" s="319" customFormat="1" ht="20.25" customHeight="1" x14ac:dyDescent="0.25">
      <c r="A123" s="438"/>
      <c r="B123" s="438"/>
      <c r="C123" s="438"/>
      <c r="D123" s="438"/>
      <c r="E123" s="438"/>
      <c r="F123" s="332"/>
    </row>
    <row r="124" spans="1:6" s="319" customFormat="1" ht="17.25" customHeight="1" x14ac:dyDescent="0.25">
      <c r="A124" s="302" t="s">
        <v>21</v>
      </c>
      <c r="B124" s="431" t="s">
        <v>22</v>
      </c>
      <c r="C124" s="432"/>
      <c r="D124" s="432"/>
      <c r="E124" s="433"/>
      <c r="F124" s="303"/>
    </row>
    <row r="125" spans="1:6" s="319" customFormat="1" ht="14.25" customHeight="1" x14ac:dyDescent="0.25">
      <c r="A125" s="304" t="s">
        <v>235</v>
      </c>
      <c r="B125" s="434" t="s">
        <v>236</v>
      </c>
      <c r="C125" s="435"/>
      <c r="D125" s="435"/>
      <c r="E125" s="436"/>
      <c r="F125" s="305"/>
    </row>
    <row r="126" spans="1:6" s="319" customFormat="1" ht="11.25" customHeight="1" x14ac:dyDescent="0.25">
      <c r="A126" s="306"/>
      <c r="B126" s="437"/>
      <c r="C126" s="437"/>
      <c r="D126" s="437"/>
      <c r="E126" s="388"/>
      <c r="F126" s="307"/>
    </row>
    <row r="127" spans="1:6" s="319" customFormat="1" ht="18.75" customHeight="1" x14ac:dyDescent="0.25">
      <c r="A127" s="308" t="s">
        <v>31</v>
      </c>
      <c r="B127" s="432"/>
      <c r="C127" s="432"/>
      <c r="D127" s="432"/>
      <c r="E127" s="433"/>
      <c r="F127" s="303"/>
    </row>
    <row r="128" spans="1:6" s="319" customFormat="1" ht="17.25" customHeight="1" x14ac:dyDescent="0.25">
      <c r="A128" s="309"/>
      <c r="B128" s="309"/>
      <c r="C128" s="437" t="s">
        <v>75</v>
      </c>
      <c r="D128" s="437"/>
      <c r="E128" s="388"/>
      <c r="F128" s="307"/>
    </row>
    <row r="129" spans="1:6" s="319" customFormat="1" ht="44.25" customHeight="1" x14ac:dyDescent="0.25">
      <c r="A129" s="297" t="s">
        <v>23</v>
      </c>
      <c r="B129" s="310" t="s">
        <v>235</v>
      </c>
      <c r="C129" s="441" t="s">
        <v>237</v>
      </c>
      <c r="D129" s="441"/>
      <c r="E129" s="442"/>
      <c r="F129" s="307"/>
    </row>
    <row r="130" spans="1:6" s="319" customFormat="1" ht="15.75" customHeight="1" x14ac:dyDescent="0.25">
      <c r="A130" s="297" t="s">
        <v>24</v>
      </c>
      <c r="B130" s="304" t="s">
        <v>238</v>
      </c>
      <c r="C130" s="439" t="s">
        <v>76</v>
      </c>
      <c r="D130" s="439" t="s">
        <v>77</v>
      </c>
      <c r="E130" s="439" t="s">
        <v>25</v>
      </c>
      <c r="F130" s="321"/>
    </row>
    <row r="131" spans="1:6" s="319" customFormat="1" ht="18" customHeight="1" x14ac:dyDescent="0.25">
      <c r="A131" s="297" t="s">
        <v>26</v>
      </c>
      <c r="B131" s="304" t="s">
        <v>236</v>
      </c>
      <c r="C131" s="439"/>
      <c r="D131" s="439"/>
      <c r="E131" s="439"/>
      <c r="F131" s="298"/>
    </row>
    <row r="132" spans="1:6" s="319" customFormat="1" ht="56.25" customHeight="1" x14ac:dyDescent="0.25">
      <c r="A132" s="297" t="s">
        <v>27</v>
      </c>
      <c r="B132" s="304" t="s">
        <v>239</v>
      </c>
      <c r="C132" s="439"/>
      <c r="D132" s="439"/>
      <c r="E132" s="439"/>
      <c r="F132" s="298"/>
    </row>
    <row r="133" spans="1:6" s="319" customFormat="1" ht="18" customHeight="1" x14ac:dyDescent="0.25">
      <c r="A133" s="297" t="s">
        <v>28</v>
      </c>
      <c r="B133" s="304" t="s">
        <v>240</v>
      </c>
      <c r="C133" s="439"/>
      <c r="D133" s="439"/>
      <c r="E133" s="439"/>
      <c r="F133" s="298"/>
    </row>
    <row r="134" spans="1:6" s="319" customFormat="1" ht="25.5" customHeight="1" x14ac:dyDescent="0.25">
      <c r="A134" s="297" t="s">
        <v>241</v>
      </c>
      <c r="B134" s="304" t="s">
        <v>85</v>
      </c>
      <c r="C134" s="440"/>
      <c r="D134" s="440"/>
      <c r="E134" s="440"/>
      <c r="F134" s="298"/>
    </row>
    <row r="135" spans="1:6" s="319" customFormat="1" ht="15.75" customHeight="1" x14ac:dyDescent="0.25">
      <c r="A135" s="387" t="s">
        <v>29</v>
      </c>
      <c r="B135" s="388"/>
      <c r="C135" s="296"/>
      <c r="D135" s="296"/>
      <c r="E135" s="297"/>
      <c r="F135" s="298"/>
    </row>
    <row r="136" spans="1:6" s="319" customFormat="1" ht="18.75" customHeight="1" x14ac:dyDescent="0.25">
      <c r="A136" s="389" t="s">
        <v>30</v>
      </c>
      <c r="B136" s="390"/>
      <c r="C136" s="299">
        <f>'5-1'!C101</f>
        <v>5520</v>
      </c>
      <c r="D136" s="299">
        <f>'5-1'!D101</f>
        <v>6313.1</v>
      </c>
      <c r="E136" s="299">
        <f>'5-1'!E101</f>
        <v>13397.6</v>
      </c>
      <c r="F136" s="300"/>
    </row>
    <row r="138" spans="1:6" s="319" customFormat="1" ht="17.25" customHeight="1" x14ac:dyDescent="0.25">
      <c r="A138" s="302" t="s">
        <v>21</v>
      </c>
      <c r="B138" s="431" t="s">
        <v>22</v>
      </c>
      <c r="C138" s="432"/>
      <c r="D138" s="432"/>
      <c r="E138" s="433"/>
      <c r="F138" s="303"/>
    </row>
    <row r="139" spans="1:6" s="319" customFormat="1" ht="14.25" customHeight="1" x14ac:dyDescent="0.25">
      <c r="A139" s="304" t="s">
        <v>235</v>
      </c>
      <c r="B139" s="434" t="s">
        <v>236</v>
      </c>
      <c r="C139" s="435"/>
      <c r="D139" s="435"/>
      <c r="E139" s="436"/>
      <c r="F139" s="305"/>
    </row>
    <row r="140" spans="1:6" s="319" customFormat="1" ht="11.25" customHeight="1" x14ac:dyDescent="0.25">
      <c r="A140" s="306"/>
      <c r="B140" s="437"/>
      <c r="C140" s="437"/>
      <c r="D140" s="437"/>
      <c r="E140" s="388"/>
      <c r="F140" s="307"/>
    </row>
    <row r="141" spans="1:6" s="319" customFormat="1" ht="18.75" customHeight="1" x14ac:dyDescent="0.25">
      <c r="A141" s="308" t="s">
        <v>31</v>
      </c>
      <c r="B141" s="432"/>
      <c r="C141" s="432"/>
      <c r="D141" s="432"/>
      <c r="E141" s="433"/>
      <c r="F141" s="303"/>
    </row>
    <row r="142" spans="1:6" s="319" customFormat="1" ht="17.25" customHeight="1" x14ac:dyDescent="0.25">
      <c r="A142" s="309"/>
      <c r="B142" s="309"/>
      <c r="C142" s="437" t="s">
        <v>75</v>
      </c>
      <c r="D142" s="437"/>
      <c r="E142" s="388"/>
      <c r="F142" s="307"/>
    </row>
    <row r="143" spans="1:6" s="319" customFormat="1" ht="44.25" customHeight="1" x14ac:dyDescent="0.25">
      <c r="A143" s="297" t="s">
        <v>23</v>
      </c>
      <c r="B143" s="310" t="s">
        <v>235</v>
      </c>
      <c r="C143" s="441" t="s">
        <v>237</v>
      </c>
      <c r="D143" s="441"/>
      <c r="E143" s="442"/>
      <c r="F143" s="307"/>
    </row>
    <row r="144" spans="1:6" s="319" customFormat="1" ht="15.75" customHeight="1" x14ac:dyDescent="0.25">
      <c r="A144" s="297" t="s">
        <v>24</v>
      </c>
      <c r="B144" s="304" t="s">
        <v>238</v>
      </c>
      <c r="C144" s="439" t="s">
        <v>76</v>
      </c>
      <c r="D144" s="439" t="s">
        <v>77</v>
      </c>
      <c r="E144" s="439" t="s">
        <v>25</v>
      </c>
      <c r="F144" s="321"/>
    </row>
    <row r="145" spans="1:6" s="319" customFormat="1" ht="18" customHeight="1" x14ac:dyDescent="0.25">
      <c r="A145" s="297" t="s">
        <v>26</v>
      </c>
      <c r="B145" s="304" t="s">
        <v>236</v>
      </c>
      <c r="C145" s="439"/>
      <c r="D145" s="439"/>
      <c r="E145" s="439"/>
      <c r="F145" s="298"/>
    </row>
    <row r="146" spans="1:6" s="319" customFormat="1" ht="56.25" customHeight="1" x14ac:dyDescent="0.25">
      <c r="A146" s="297" t="s">
        <v>27</v>
      </c>
      <c r="B146" s="304" t="s">
        <v>239</v>
      </c>
      <c r="C146" s="439"/>
      <c r="D146" s="439"/>
      <c r="E146" s="439"/>
      <c r="F146" s="298"/>
    </row>
    <row r="147" spans="1:6" s="319" customFormat="1" ht="18" customHeight="1" x14ac:dyDescent="0.25">
      <c r="A147" s="297" t="s">
        <v>28</v>
      </c>
      <c r="B147" s="304" t="s">
        <v>240</v>
      </c>
      <c r="C147" s="439"/>
      <c r="D147" s="439"/>
      <c r="E147" s="439"/>
      <c r="F147" s="298"/>
    </row>
    <row r="148" spans="1:6" s="319" customFormat="1" ht="25.5" customHeight="1" x14ac:dyDescent="0.25">
      <c r="A148" s="297" t="s">
        <v>241</v>
      </c>
      <c r="B148" s="304" t="s">
        <v>85</v>
      </c>
      <c r="C148" s="440"/>
      <c r="D148" s="440"/>
      <c r="E148" s="440"/>
      <c r="F148" s="298"/>
    </row>
    <row r="149" spans="1:6" s="319" customFormat="1" ht="15.75" customHeight="1" x14ac:dyDescent="0.25">
      <c r="A149" s="387" t="s">
        <v>29</v>
      </c>
      <c r="B149" s="388"/>
      <c r="C149" s="296"/>
      <c r="D149" s="296"/>
      <c r="E149" s="297"/>
      <c r="F149" s="298"/>
    </row>
    <row r="150" spans="1:6" s="319" customFormat="1" ht="18.75" customHeight="1" x14ac:dyDescent="0.25">
      <c r="A150" s="389" t="s">
        <v>30</v>
      </c>
      <c r="B150" s="390"/>
      <c r="C150" s="299">
        <f>'5-1'!C116</f>
        <v>-5520</v>
      </c>
      <c r="D150" s="299">
        <f>'5-1'!D116</f>
        <v>0</v>
      </c>
      <c r="E150" s="299">
        <f>'5-1'!E116</f>
        <v>-7084.5</v>
      </c>
      <c r="F150" s="300"/>
    </row>
  </sheetData>
  <mergeCells count="121">
    <mergeCell ref="A149:B149"/>
    <mergeCell ref="A150:B150"/>
    <mergeCell ref="B138:E138"/>
    <mergeCell ref="B139:E139"/>
    <mergeCell ref="B140:E140"/>
    <mergeCell ref="B141:E141"/>
    <mergeCell ref="C142:E142"/>
    <mergeCell ref="C143:E143"/>
    <mergeCell ref="C144:C148"/>
    <mergeCell ref="D144:D148"/>
    <mergeCell ref="E144:E148"/>
    <mergeCell ref="B7:E7"/>
    <mergeCell ref="B8:E8"/>
    <mergeCell ref="A9:E9"/>
    <mergeCell ref="A11:A12"/>
    <mergeCell ref="B11:B12"/>
    <mergeCell ref="A19:B19"/>
    <mergeCell ref="C44:C48"/>
    <mergeCell ref="D44:D48"/>
    <mergeCell ref="E44:E48"/>
    <mergeCell ref="A40:E40"/>
    <mergeCell ref="C11:E11"/>
    <mergeCell ref="C12:E12"/>
    <mergeCell ref="A25:E25"/>
    <mergeCell ref="C28:E28"/>
    <mergeCell ref="C29:C33"/>
    <mergeCell ref="A1:E1"/>
    <mergeCell ref="A3:E3"/>
    <mergeCell ref="C13:C17"/>
    <mergeCell ref="D13:D17"/>
    <mergeCell ref="E13:E17"/>
    <mergeCell ref="A42:A43"/>
    <mergeCell ref="B42:B43"/>
    <mergeCell ref="C42:E42"/>
    <mergeCell ref="C43:E43"/>
    <mergeCell ref="D2:E2"/>
    <mergeCell ref="C27:E27"/>
    <mergeCell ref="B39:E39"/>
    <mergeCell ref="D29:D33"/>
    <mergeCell ref="E29:E33"/>
    <mergeCell ref="A34:B34"/>
    <mergeCell ref="A35:B35"/>
    <mergeCell ref="B38:E38"/>
    <mergeCell ref="A27:A28"/>
    <mergeCell ref="B27:B28"/>
    <mergeCell ref="B23:E23"/>
    <mergeCell ref="B24:E24"/>
    <mergeCell ref="A18:B18"/>
    <mergeCell ref="A21:B21"/>
    <mergeCell ref="A20:B20"/>
    <mergeCell ref="A67:B67"/>
    <mergeCell ref="A49:B49"/>
    <mergeCell ref="A51:B51"/>
    <mergeCell ref="D86:E86"/>
    <mergeCell ref="B54:E54"/>
    <mergeCell ref="B55:F55"/>
    <mergeCell ref="A56:E56"/>
    <mergeCell ref="A58:A59"/>
    <mergeCell ref="B58:B59"/>
    <mergeCell ref="C58:E58"/>
    <mergeCell ref="C59:E59"/>
    <mergeCell ref="C60:C64"/>
    <mergeCell ref="A50:B50"/>
    <mergeCell ref="B70:E70"/>
    <mergeCell ref="B71:F71"/>
    <mergeCell ref="A72:E72"/>
    <mergeCell ref="A74:A75"/>
    <mergeCell ref="B74:B75"/>
    <mergeCell ref="C74:E74"/>
    <mergeCell ref="C75:E75"/>
    <mergeCell ref="A83:B83"/>
    <mergeCell ref="C76:C80"/>
    <mergeCell ref="A121:B121"/>
    <mergeCell ref="C114:C118"/>
    <mergeCell ref="D114:D118"/>
    <mergeCell ref="E114:E118"/>
    <mergeCell ref="A119:B119"/>
    <mergeCell ref="A120:B120"/>
    <mergeCell ref="B108:E108"/>
    <mergeCell ref="A110:E110"/>
    <mergeCell ref="A112:A113"/>
    <mergeCell ref="B112:B113"/>
    <mergeCell ref="C112:E112"/>
    <mergeCell ref="C113:E113"/>
    <mergeCell ref="B109:F109"/>
    <mergeCell ref="C97:C101"/>
    <mergeCell ref="D97:D101"/>
    <mergeCell ref="E97:E101"/>
    <mergeCell ref="A102:B102"/>
    <mergeCell ref="A103:B103"/>
    <mergeCell ref="A104:B104"/>
    <mergeCell ref="D60:D64"/>
    <mergeCell ref="E60:E64"/>
    <mergeCell ref="A65:B65"/>
    <mergeCell ref="A66:B66"/>
    <mergeCell ref="A87:E87"/>
    <mergeCell ref="A88:E88"/>
    <mergeCell ref="A89:E89"/>
    <mergeCell ref="B91:E91"/>
    <mergeCell ref="B92:E92"/>
    <mergeCell ref="A93:E93"/>
    <mergeCell ref="A95:A96"/>
    <mergeCell ref="B95:B96"/>
    <mergeCell ref="C95:E95"/>
    <mergeCell ref="C96:E96"/>
    <mergeCell ref="D76:D80"/>
    <mergeCell ref="E76:E80"/>
    <mergeCell ref="A81:B81"/>
    <mergeCell ref="A82:B82"/>
    <mergeCell ref="A123:E123"/>
    <mergeCell ref="B124:E124"/>
    <mergeCell ref="C130:C134"/>
    <mergeCell ref="D130:D134"/>
    <mergeCell ref="E130:E134"/>
    <mergeCell ref="A135:B135"/>
    <mergeCell ref="A136:B136"/>
    <mergeCell ref="B125:E125"/>
    <mergeCell ref="B126:E126"/>
    <mergeCell ref="B127:E127"/>
    <mergeCell ref="C128:E128"/>
    <mergeCell ref="C129:E129"/>
  </mergeCells>
  <pageMargins left="0.15748031496062992" right="0.23622047244094491" top="0.74803149606299213" bottom="0.74803149606299213" header="0.31496062992125984" footer="0.31496062992125984"/>
  <pageSetup scale="80" orientation="portrait" r:id="rId1"/>
  <colBreaks count="1" manualBreakCount="1">
    <brk id="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view="pageBreakPreview" topLeftCell="A25" zoomScaleNormal="100" zoomScaleSheetLayoutView="100" workbookViewId="0">
      <selection activeCell="H32" sqref="H32"/>
    </sheetView>
  </sheetViews>
  <sheetFormatPr defaultColWidth="8" defaultRowHeight="11.25" customHeight="1" x14ac:dyDescent="0.25"/>
  <cols>
    <col min="1" max="1" width="16.28515625" style="77" customWidth="1"/>
    <col min="2" max="2" width="40.5703125" style="77" customWidth="1"/>
    <col min="3" max="3" width="15.42578125" style="77" customWidth="1"/>
    <col min="4" max="4" width="19.28515625" style="77" customWidth="1"/>
    <col min="5" max="5" width="18" style="77" customWidth="1"/>
    <col min="6" max="6" width="17.5703125" style="77" customWidth="1"/>
    <col min="7" max="7" width="20" style="77" customWidth="1"/>
    <col min="8" max="16384" width="8" style="77"/>
  </cols>
  <sheetData>
    <row r="1" spans="1:7" ht="17.25" customHeight="1" x14ac:dyDescent="0.25">
      <c r="A1" s="475" t="s">
        <v>79</v>
      </c>
      <c r="B1" s="475"/>
      <c r="C1" s="475"/>
      <c r="D1" s="475"/>
      <c r="E1" s="475"/>
      <c r="F1" s="475"/>
      <c r="G1" s="475"/>
    </row>
    <row r="2" spans="1:7" ht="17.25" customHeight="1" x14ac:dyDescent="0.25">
      <c r="A2" s="475" t="s">
        <v>92</v>
      </c>
      <c r="B2" s="475"/>
      <c r="C2" s="475"/>
      <c r="D2" s="475"/>
      <c r="E2" s="475"/>
      <c r="F2" s="475"/>
      <c r="G2" s="475"/>
    </row>
    <row r="3" spans="1:7" ht="17.25" customHeight="1" x14ac:dyDescent="0.25">
      <c r="A3" s="475" t="s">
        <v>33</v>
      </c>
      <c r="B3" s="475"/>
      <c r="C3" s="475"/>
      <c r="D3" s="475"/>
      <c r="E3" s="475"/>
      <c r="F3" s="475"/>
      <c r="G3" s="475"/>
    </row>
    <row r="4" spans="1:7" ht="17.25" customHeight="1" x14ac:dyDescent="0.25">
      <c r="A4" s="91"/>
      <c r="B4" s="92"/>
      <c r="C4" s="93"/>
      <c r="D4" s="93"/>
      <c r="E4" s="93"/>
      <c r="F4" s="93"/>
      <c r="G4" s="92"/>
    </row>
    <row r="5" spans="1:7" ht="36.75" customHeight="1" x14ac:dyDescent="0.25">
      <c r="A5" s="476" t="s">
        <v>216</v>
      </c>
      <c r="B5" s="476"/>
      <c r="C5" s="476"/>
      <c r="D5" s="476"/>
      <c r="E5" s="476"/>
      <c r="F5" s="476"/>
      <c r="G5" s="476"/>
    </row>
    <row r="6" spans="1:7" ht="15.75" customHeight="1" x14ac:dyDescent="0.25">
      <c r="A6" s="78"/>
      <c r="B6" s="78"/>
      <c r="C6" s="94"/>
      <c r="D6" s="94"/>
      <c r="E6" s="94"/>
      <c r="F6" s="94"/>
      <c r="G6" s="95"/>
    </row>
    <row r="7" spans="1:7" s="78" customFormat="1" ht="72" customHeight="1" x14ac:dyDescent="0.25">
      <c r="A7" s="477" t="s">
        <v>34</v>
      </c>
      <c r="B7" s="479" t="s">
        <v>35</v>
      </c>
      <c r="C7" s="481" t="s">
        <v>36</v>
      </c>
      <c r="D7" s="483" t="s">
        <v>37</v>
      </c>
      <c r="E7" s="484" t="s">
        <v>4</v>
      </c>
      <c r="F7" s="484"/>
      <c r="G7" s="484"/>
    </row>
    <row r="8" spans="1:7" s="78" customFormat="1" ht="42.75" customHeight="1" x14ac:dyDescent="0.25">
      <c r="A8" s="478"/>
      <c r="B8" s="480"/>
      <c r="C8" s="482"/>
      <c r="D8" s="482"/>
      <c r="E8" s="189" t="s">
        <v>38</v>
      </c>
      <c r="F8" s="190" t="s">
        <v>39</v>
      </c>
      <c r="G8" s="191" t="s">
        <v>40</v>
      </c>
    </row>
    <row r="9" spans="1:7" s="79" customFormat="1" ht="36" customHeight="1" x14ac:dyDescent="0.25">
      <c r="A9" s="472" t="s">
        <v>41</v>
      </c>
      <c r="B9" s="473"/>
      <c r="C9" s="473"/>
      <c r="D9" s="473"/>
      <c r="E9" s="473"/>
      <c r="F9" s="474"/>
      <c r="G9" s="192">
        <f>G10+G33</f>
        <v>367347.89999999997</v>
      </c>
    </row>
    <row r="10" spans="1:7" s="80" customFormat="1" ht="37.5" customHeight="1" x14ac:dyDescent="0.25">
      <c r="A10" s="167" t="s">
        <v>88</v>
      </c>
      <c r="B10" s="198" t="s">
        <v>100</v>
      </c>
      <c r="C10" s="168" t="s">
        <v>101</v>
      </c>
      <c r="D10" s="468" t="s">
        <v>89</v>
      </c>
      <c r="E10" s="468"/>
      <c r="F10" s="193"/>
      <c r="G10" s="194">
        <f>G11+G26+G29</f>
        <v>254302.8</v>
      </c>
    </row>
    <row r="11" spans="1:7" ht="36.75" customHeight="1" x14ac:dyDescent="0.25">
      <c r="A11" s="169" t="s">
        <v>103</v>
      </c>
      <c r="B11" s="469" t="s">
        <v>102</v>
      </c>
      <c r="C11" s="470"/>
      <c r="D11" s="470"/>
      <c r="E11" s="470"/>
      <c r="F11" s="471"/>
      <c r="G11" s="166">
        <f>G12+G17</f>
        <v>184002.8</v>
      </c>
    </row>
    <row r="12" spans="1:7" ht="21" customHeight="1" x14ac:dyDescent="0.25">
      <c r="A12" s="156"/>
      <c r="B12" s="164" t="s">
        <v>42</v>
      </c>
      <c r="C12" s="157"/>
      <c r="D12" s="157"/>
      <c r="E12" s="170"/>
      <c r="F12" s="157"/>
      <c r="G12" s="166">
        <f>G13+G14+G15+G16</f>
        <v>181207.3</v>
      </c>
    </row>
    <row r="13" spans="1:7" ht="16.5" customHeight="1" x14ac:dyDescent="0.25">
      <c r="A13" s="163" t="s">
        <v>203</v>
      </c>
      <c r="B13" s="163" t="s">
        <v>104</v>
      </c>
      <c r="C13" s="165" t="s">
        <v>82</v>
      </c>
      <c r="D13" s="165" t="s">
        <v>43</v>
      </c>
      <c r="E13" s="171">
        <v>24299760</v>
      </c>
      <c r="F13" s="172">
        <v>1</v>
      </c>
      <c r="G13" s="173">
        <v>24299.8</v>
      </c>
    </row>
    <row r="14" spans="1:7" ht="15" customHeight="1" x14ac:dyDescent="0.25">
      <c r="A14" s="163" t="s">
        <v>204</v>
      </c>
      <c r="B14" s="163" t="s">
        <v>104</v>
      </c>
      <c r="C14" s="165" t="s">
        <v>82</v>
      </c>
      <c r="D14" s="165" t="s">
        <v>43</v>
      </c>
      <c r="E14" s="171">
        <v>19580070</v>
      </c>
      <c r="F14" s="165">
        <v>1</v>
      </c>
      <c r="G14" s="173">
        <v>19580.099999999999</v>
      </c>
    </row>
    <row r="15" spans="1:7" ht="17.25" customHeight="1" x14ac:dyDescent="0.25">
      <c r="A15" s="163" t="s">
        <v>205</v>
      </c>
      <c r="B15" s="163" t="s">
        <v>104</v>
      </c>
      <c r="C15" s="165" t="s">
        <v>82</v>
      </c>
      <c r="D15" s="165" t="s">
        <v>43</v>
      </c>
      <c r="E15" s="171">
        <v>41662296</v>
      </c>
      <c r="F15" s="165">
        <v>1</v>
      </c>
      <c r="G15" s="173">
        <v>41662.300000000003</v>
      </c>
    </row>
    <row r="16" spans="1:7" ht="37.5" customHeight="1" x14ac:dyDescent="0.25">
      <c r="A16" s="174" t="s">
        <v>185</v>
      </c>
      <c r="B16" s="163" t="s">
        <v>104</v>
      </c>
      <c r="C16" s="165" t="s">
        <v>186</v>
      </c>
      <c r="D16" s="165" t="s">
        <v>43</v>
      </c>
      <c r="E16" s="171">
        <v>95665100</v>
      </c>
      <c r="F16" s="165">
        <v>1</v>
      </c>
      <c r="G16" s="173">
        <f>E16*F16/1000</f>
        <v>95665.1</v>
      </c>
    </row>
    <row r="17" spans="1:7" ht="18.75" customHeight="1" x14ac:dyDescent="0.25">
      <c r="A17" s="175"/>
      <c r="B17" s="74" t="s">
        <v>80</v>
      </c>
      <c r="C17" s="163"/>
      <c r="D17" s="163"/>
      <c r="E17" s="163"/>
      <c r="F17" s="163"/>
      <c r="G17" s="166">
        <f>G18+G19+G20+G21+G22+G23+G24+G25</f>
        <v>2795.5</v>
      </c>
    </row>
    <row r="18" spans="1:7" ht="20.25" customHeight="1" x14ac:dyDescent="0.25">
      <c r="A18" s="176" t="s">
        <v>187</v>
      </c>
      <c r="B18" s="163" t="s">
        <v>81</v>
      </c>
      <c r="C18" s="165" t="s">
        <v>82</v>
      </c>
      <c r="D18" s="165" t="s">
        <v>43</v>
      </c>
      <c r="E18" s="171">
        <v>260000</v>
      </c>
      <c r="F18" s="165">
        <v>1</v>
      </c>
      <c r="G18" s="173">
        <f>E18*F18/1000</f>
        <v>260</v>
      </c>
    </row>
    <row r="19" spans="1:7" ht="16.5" customHeight="1" x14ac:dyDescent="0.25">
      <c r="A19" s="176" t="s">
        <v>188</v>
      </c>
      <c r="B19" s="163" t="s">
        <v>81</v>
      </c>
      <c r="C19" s="165" t="s">
        <v>82</v>
      </c>
      <c r="D19" s="165" t="s">
        <v>43</v>
      </c>
      <c r="E19" s="171">
        <v>360000</v>
      </c>
      <c r="F19" s="177">
        <v>1</v>
      </c>
      <c r="G19" s="173">
        <f>E19*F19/1000</f>
        <v>360</v>
      </c>
    </row>
    <row r="20" spans="1:7" ht="16.5" customHeight="1" x14ac:dyDescent="0.25">
      <c r="A20" s="176" t="s">
        <v>189</v>
      </c>
      <c r="B20" s="163" t="s">
        <v>81</v>
      </c>
      <c r="C20" s="165" t="s">
        <v>82</v>
      </c>
      <c r="D20" s="165" t="s">
        <v>43</v>
      </c>
      <c r="E20" s="171">
        <v>420000</v>
      </c>
      <c r="F20" s="165">
        <v>1</v>
      </c>
      <c r="G20" s="173">
        <f t="shared" ref="G20:G25" si="0">E20*F20/1000</f>
        <v>420</v>
      </c>
    </row>
    <row r="21" spans="1:7" ht="18" customHeight="1" x14ac:dyDescent="0.25">
      <c r="A21" s="176" t="s">
        <v>190</v>
      </c>
      <c r="B21" s="163" t="s">
        <v>81</v>
      </c>
      <c r="C21" s="165" t="s">
        <v>82</v>
      </c>
      <c r="D21" s="165" t="s">
        <v>43</v>
      </c>
      <c r="E21" s="171">
        <v>860000</v>
      </c>
      <c r="F21" s="165">
        <v>1</v>
      </c>
      <c r="G21" s="173">
        <f t="shared" si="0"/>
        <v>860</v>
      </c>
    </row>
    <row r="22" spans="1:7" ht="18" customHeight="1" x14ac:dyDescent="0.25">
      <c r="A22" s="176" t="s">
        <v>200</v>
      </c>
      <c r="B22" s="178" t="s">
        <v>83</v>
      </c>
      <c r="C22" s="165" t="s">
        <v>84</v>
      </c>
      <c r="D22" s="165" t="s">
        <v>43</v>
      </c>
      <c r="E22" s="171">
        <v>128600</v>
      </c>
      <c r="F22" s="165">
        <v>1</v>
      </c>
      <c r="G22" s="173">
        <f t="shared" si="0"/>
        <v>128.6</v>
      </c>
    </row>
    <row r="23" spans="1:7" ht="18.75" customHeight="1" x14ac:dyDescent="0.25">
      <c r="A23" s="176" t="s">
        <v>200</v>
      </c>
      <c r="B23" s="178" t="s">
        <v>83</v>
      </c>
      <c r="C23" s="165" t="s">
        <v>84</v>
      </c>
      <c r="D23" s="165" t="s">
        <v>43</v>
      </c>
      <c r="E23" s="171">
        <v>91900</v>
      </c>
      <c r="F23" s="165">
        <v>1</v>
      </c>
      <c r="G23" s="173">
        <f t="shared" si="0"/>
        <v>91.9</v>
      </c>
    </row>
    <row r="24" spans="1:7" ht="15" customHeight="1" x14ac:dyDescent="0.25">
      <c r="A24" s="176" t="s">
        <v>200</v>
      </c>
      <c r="B24" s="178" t="s">
        <v>83</v>
      </c>
      <c r="C24" s="165" t="s">
        <v>84</v>
      </c>
      <c r="D24" s="165" t="s">
        <v>43</v>
      </c>
      <c r="E24" s="171">
        <v>195800</v>
      </c>
      <c r="F24" s="165">
        <v>1</v>
      </c>
      <c r="G24" s="173">
        <f t="shared" si="0"/>
        <v>195.8</v>
      </c>
    </row>
    <row r="25" spans="1:7" ht="16.5" customHeight="1" x14ac:dyDescent="0.25">
      <c r="A25" s="176" t="s">
        <v>200</v>
      </c>
      <c r="B25" s="178" t="s">
        <v>83</v>
      </c>
      <c r="C25" s="165" t="s">
        <v>84</v>
      </c>
      <c r="D25" s="165" t="s">
        <v>43</v>
      </c>
      <c r="E25" s="171">
        <v>479200</v>
      </c>
      <c r="F25" s="165">
        <v>1</v>
      </c>
      <c r="G25" s="173">
        <f t="shared" si="0"/>
        <v>479.2</v>
      </c>
    </row>
    <row r="26" spans="1:7" ht="21.75" customHeight="1" x14ac:dyDescent="0.25">
      <c r="A26" s="179" t="s">
        <v>107</v>
      </c>
      <c r="B26" s="464" t="s">
        <v>191</v>
      </c>
      <c r="C26" s="464"/>
      <c r="D26" s="464"/>
      <c r="E26" s="163"/>
      <c r="F26" s="163"/>
      <c r="G26" s="166">
        <f>G27</f>
        <v>64800</v>
      </c>
    </row>
    <row r="27" spans="1:7" ht="21.75" customHeight="1" x14ac:dyDescent="0.25">
      <c r="A27" s="179"/>
      <c r="B27" s="180" t="s">
        <v>80</v>
      </c>
      <c r="C27" s="180"/>
      <c r="D27" s="180"/>
      <c r="E27" s="163"/>
      <c r="F27" s="163"/>
      <c r="G27" s="173">
        <f>G28</f>
        <v>64800</v>
      </c>
    </row>
    <row r="28" spans="1:7" ht="41.25" customHeight="1" x14ac:dyDescent="0.25">
      <c r="A28" s="176" t="s">
        <v>197</v>
      </c>
      <c r="B28" s="181" t="s">
        <v>106</v>
      </c>
      <c r="C28" s="165" t="s">
        <v>44</v>
      </c>
      <c r="D28" s="165" t="s">
        <v>43</v>
      </c>
      <c r="E28" s="171">
        <v>64800000</v>
      </c>
      <c r="F28" s="165">
        <v>1</v>
      </c>
      <c r="G28" s="173">
        <f>E28*F28/1000</f>
        <v>64800</v>
      </c>
    </row>
    <row r="29" spans="1:7" ht="17.25" customHeight="1" x14ac:dyDescent="0.25">
      <c r="A29" s="179" t="s">
        <v>91</v>
      </c>
      <c r="B29" s="464" t="s">
        <v>192</v>
      </c>
      <c r="C29" s="464"/>
      <c r="D29" s="464"/>
      <c r="E29" s="163"/>
      <c r="F29" s="163"/>
      <c r="G29" s="182">
        <f>G30</f>
        <v>5500</v>
      </c>
    </row>
    <row r="30" spans="1:7" ht="19.5" customHeight="1" x14ac:dyDescent="0.25">
      <c r="A30" s="163"/>
      <c r="B30" s="180" t="s">
        <v>80</v>
      </c>
      <c r="C30" s="163"/>
      <c r="D30" s="163"/>
      <c r="E30" s="163"/>
      <c r="F30" s="163"/>
      <c r="G30" s="197">
        <f>G31+G32</f>
        <v>5500</v>
      </c>
    </row>
    <row r="31" spans="1:7" ht="45.75" customHeight="1" x14ac:dyDescent="0.25">
      <c r="A31" s="183" t="s">
        <v>198</v>
      </c>
      <c r="B31" s="184" t="s">
        <v>106</v>
      </c>
      <c r="C31" s="165" t="s">
        <v>82</v>
      </c>
      <c r="D31" s="165" t="s">
        <v>43</v>
      </c>
      <c r="E31" s="171">
        <v>5000000</v>
      </c>
      <c r="F31" s="165">
        <v>1</v>
      </c>
      <c r="G31" s="173">
        <f>E31*F31/1000</f>
        <v>5000</v>
      </c>
    </row>
    <row r="32" spans="1:7" ht="22.5" customHeight="1" x14ac:dyDescent="0.25">
      <c r="A32" s="185" t="s">
        <v>217</v>
      </c>
      <c r="B32" s="184" t="s">
        <v>105</v>
      </c>
      <c r="C32" s="165" t="s">
        <v>82</v>
      </c>
      <c r="D32" s="165" t="s">
        <v>43</v>
      </c>
      <c r="E32" s="171">
        <v>500000</v>
      </c>
      <c r="F32" s="165">
        <v>1</v>
      </c>
      <c r="G32" s="173">
        <f>E32*F32/1000</f>
        <v>500</v>
      </c>
    </row>
    <row r="33" spans="1:7" s="80" customFormat="1" ht="37.5" customHeight="1" x14ac:dyDescent="0.25">
      <c r="A33" s="167" t="s">
        <v>206</v>
      </c>
      <c r="B33" s="198" t="s">
        <v>207</v>
      </c>
      <c r="C33" s="168" t="s">
        <v>208</v>
      </c>
      <c r="D33" s="468" t="s">
        <v>209</v>
      </c>
      <c r="E33" s="468"/>
      <c r="F33" s="193"/>
      <c r="G33" s="194">
        <f>G34+G40</f>
        <v>113045.09999999999</v>
      </c>
    </row>
    <row r="34" spans="1:7" ht="45" customHeight="1" x14ac:dyDescent="0.25">
      <c r="A34" s="186" t="s">
        <v>193</v>
      </c>
      <c r="B34" s="465" t="s">
        <v>194</v>
      </c>
      <c r="C34" s="466"/>
      <c r="D34" s="466"/>
      <c r="E34" s="466"/>
      <c r="F34" s="467"/>
      <c r="G34" s="182">
        <f>G36+G38+G39</f>
        <v>103445.09999999999</v>
      </c>
    </row>
    <row r="35" spans="1:7" ht="18" customHeight="1" x14ac:dyDescent="0.25">
      <c r="A35" s="163"/>
      <c r="B35" s="164" t="s">
        <v>42</v>
      </c>
      <c r="C35" s="163"/>
      <c r="D35" s="163"/>
      <c r="E35" s="163"/>
      <c r="F35" s="163"/>
      <c r="G35" s="196">
        <f>G36</f>
        <v>102088.2</v>
      </c>
    </row>
    <row r="36" spans="1:7" ht="34.5" customHeight="1" x14ac:dyDescent="0.25">
      <c r="A36" s="176" t="s">
        <v>218</v>
      </c>
      <c r="B36" s="176" t="s">
        <v>199</v>
      </c>
      <c r="C36" s="165" t="s">
        <v>186</v>
      </c>
      <c r="D36" s="165" t="s">
        <v>43</v>
      </c>
      <c r="E36" s="171">
        <v>102088200</v>
      </c>
      <c r="F36" s="172">
        <v>1</v>
      </c>
      <c r="G36" s="173">
        <f>E36*F36/1000</f>
        <v>102088.2</v>
      </c>
    </row>
    <row r="37" spans="1:7" ht="20.25" customHeight="1" x14ac:dyDescent="0.25">
      <c r="A37" s="163"/>
      <c r="B37" s="186" t="s">
        <v>80</v>
      </c>
      <c r="C37" s="163"/>
      <c r="D37" s="163"/>
      <c r="E37" s="171"/>
      <c r="F37" s="172"/>
      <c r="G37" s="173">
        <f>G38+G39</f>
        <v>1356.9</v>
      </c>
    </row>
    <row r="38" spans="1:7" ht="20.25" customHeight="1" x14ac:dyDescent="0.25">
      <c r="A38" s="176" t="s">
        <v>201</v>
      </c>
      <c r="B38" s="163" t="s">
        <v>81</v>
      </c>
      <c r="C38" s="165" t="s">
        <v>82</v>
      </c>
      <c r="D38" s="165" t="s">
        <v>43</v>
      </c>
      <c r="E38" s="171">
        <v>1130700</v>
      </c>
      <c r="F38" s="172">
        <v>1</v>
      </c>
      <c r="G38" s="173">
        <f>E38*F38/1000</f>
        <v>1130.7</v>
      </c>
    </row>
    <row r="39" spans="1:7" ht="20.25" customHeight="1" x14ac:dyDescent="0.25">
      <c r="A39" s="176" t="s">
        <v>200</v>
      </c>
      <c r="B39" s="178" t="s">
        <v>83</v>
      </c>
      <c r="C39" s="165" t="s">
        <v>84</v>
      </c>
      <c r="D39" s="165" t="s">
        <v>43</v>
      </c>
      <c r="E39" s="171">
        <v>226200</v>
      </c>
      <c r="F39" s="172">
        <v>1</v>
      </c>
      <c r="G39" s="173">
        <f>E39*F39/1000</f>
        <v>226.2</v>
      </c>
    </row>
    <row r="40" spans="1:7" ht="41.25" customHeight="1" x14ac:dyDescent="0.25">
      <c r="A40" s="186" t="s">
        <v>196</v>
      </c>
      <c r="B40" s="465" t="s">
        <v>195</v>
      </c>
      <c r="C40" s="466"/>
      <c r="D40" s="466"/>
      <c r="E40" s="467"/>
      <c r="F40" s="163"/>
      <c r="G40" s="182">
        <f>G41</f>
        <v>9600</v>
      </c>
    </row>
    <row r="41" spans="1:7" ht="18.75" customHeight="1" x14ac:dyDescent="0.25">
      <c r="A41" s="163"/>
      <c r="B41" s="180" t="s">
        <v>80</v>
      </c>
      <c r="C41" s="163"/>
      <c r="D41" s="163"/>
      <c r="E41" s="163"/>
      <c r="F41" s="163"/>
      <c r="G41" s="197">
        <f>G42</f>
        <v>9600</v>
      </c>
    </row>
    <row r="42" spans="1:7" ht="32.25" customHeight="1" x14ac:dyDescent="0.25">
      <c r="A42" s="163" t="s">
        <v>202</v>
      </c>
      <c r="B42" s="163" t="s">
        <v>106</v>
      </c>
      <c r="C42" s="165" t="s">
        <v>82</v>
      </c>
      <c r="D42" s="165" t="s">
        <v>43</v>
      </c>
      <c r="E42" s="187">
        <v>9600000</v>
      </c>
      <c r="F42" s="165">
        <v>1</v>
      </c>
      <c r="G42" s="188">
        <f>E42*F42/1000</f>
        <v>9600</v>
      </c>
    </row>
    <row r="43" spans="1:7" ht="11.25" customHeight="1" x14ac:dyDescent="0.25">
      <c r="A43" s="162"/>
      <c r="B43" s="162"/>
      <c r="C43" s="162"/>
      <c r="D43" s="162"/>
      <c r="E43" s="162"/>
      <c r="F43" s="162"/>
      <c r="G43" s="162"/>
    </row>
  </sheetData>
  <mergeCells count="17">
    <mergeCell ref="A9:F9"/>
    <mergeCell ref="A1:G1"/>
    <mergeCell ref="A2:G2"/>
    <mergeCell ref="A3:G3"/>
    <mergeCell ref="A5:G5"/>
    <mergeCell ref="A7:A8"/>
    <mergeCell ref="B7:B8"/>
    <mergeCell ref="C7:C8"/>
    <mergeCell ref="D7:D8"/>
    <mergeCell ref="E7:G7"/>
    <mergeCell ref="B26:D26"/>
    <mergeCell ref="B29:D29"/>
    <mergeCell ref="B34:F34"/>
    <mergeCell ref="B40:E40"/>
    <mergeCell ref="D10:E10"/>
    <mergeCell ref="B11:F11"/>
    <mergeCell ref="D33:E33"/>
  </mergeCells>
  <pageMargins left="0.15748031496062992" right="0.23622047244094491" top="0.23622047244094491" bottom="0.15748031496062992" header="0.23622047244094491" footer="0.15748031496062992"/>
  <pageSetup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47"/>
  <sheetViews>
    <sheetView view="pageBreakPreview" topLeftCell="A13" zoomScaleNormal="100" zoomScaleSheetLayoutView="100" workbookViewId="0">
      <selection activeCell="E39" sqref="E39"/>
    </sheetView>
  </sheetViews>
  <sheetFormatPr defaultColWidth="8" defaultRowHeight="16.5" x14ac:dyDescent="0.3"/>
  <cols>
    <col min="1" max="1" width="9.42578125" style="8" customWidth="1"/>
    <col min="2" max="3" width="8" style="8"/>
    <col min="4" max="4" width="10.5703125" style="8" customWidth="1"/>
    <col min="5" max="5" width="15.85546875" style="8" customWidth="1"/>
    <col min="6" max="6" width="72" style="8" customWidth="1"/>
    <col min="7" max="7" width="16.5703125" style="8" customWidth="1"/>
    <col min="8" max="9" width="14.85546875" style="8" customWidth="1"/>
    <col min="10" max="10" width="25.140625" style="8" customWidth="1"/>
    <col min="11" max="16384" width="8" style="8"/>
  </cols>
  <sheetData>
    <row r="1" spans="1:11" ht="20.25" customHeight="1" x14ac:dyDescent="0.3">
      <c r="H1" s="362" t="s">
        <v>246</v>
      </c>
      <c r="I1" s="362"/>
    </row>
    <row r="2" spans="1:11" s="9" customFormat="1" ht="13.5" customHeight="1" x14ac:dyDescent="0.25">
      <c r="A2" s="365" t="s">
        <v>92</v>
      </c>
      <c r="B2" s="365"/>
      <c r="C2" s="365"/>
      <c r="D2" s="365"/>
      <c r="E2" s="365"/>
      <c r="F2" s="365"/>
      <c r="G2" s="365"/>
      <c r="H2" s="365"/>
      <c r="I2" s="365"/>
      <c r="J2" s="10"/>
      <c r="K2" s="10"/>
    </row>
    <row r="3" spans="1:11" s="9" customFormat="1" ht="13.5" customHeight="1" x14ac:dyDescent="0.25">
      <c r="A3" s="365" t="s">
        <v>0</v>
      </c>
      <c r="B3" s="365"/>
      <c r="C3" s="365"/>
      <c r="D3" s="365"/>
      <c r="E3" s="365"/>
      <c r="F3" s="365"/>
      <c r="G3" s="365"/>
      <c r="H3" s="365"/>
      <c r="I3" s="365"/>
      <c r="J3" s="10"/>
      <c r="K3" s="10"/>
    </row>
    <row r="4" spans="1:11" s="9" customFormat="1" ht="52.5" customHeight="1" x14ac:dyDescent="0.25">
      <c r="A4" s="486" t="s">
        <v>245</v>
      </c>
      <c r="B4" s="486"/>
      <c r="C4" s="486"/>
      <c r="D4" s="486"/>
      <c r="E4" s="486"/>
      <c r="F4" s="486"/>
      <c r="G4" s="486"/>
      <c r="H4" s="486"/>
      <c r="I4" s="486"/>
    </row>
    <row r="5" spans="1:11" s="1" customFormat="1" ht="16.5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1" s="1" customFormat="1" ht="36" customHeight="1" x14ac:dyDescent="0.3">
      <c r="A6" s="2"/>
      <c r="B6" s="2"/>
      <c r="C6" s="2"/>
      <c r="D6" s="2"/>
      <c r="E6" s="2"/>
      <c r="F6" s="2"/>
      <c r="G6" s="2"/>
      <c r="H6" s="363" t="s">
        <v>72</v>
      </c>
      <c r="I6" s="363"/>
    </row>
    <row r="7" spans="1:11" s="1" customFormat="1" ht="58.5" customHeight="1" x14ac:dyDescent="0.25">
      <c r="A7" s="487" t="s">
        <v>7</v>
      </c>
      <c r="B7" s="488"/>
      <c r="C7" s="489"/>
      <c r="D7" s="487" t="s">
        <v>8</v>
      </c>
      <c r="E7" s="489"/>
      <c r="F7" s="487" t="s">
        <v>9</v>
      </c>
      <c r="G7" s="494" t="s">
        <v>4</v>
      </c>
      <c r="H7" s="495"/>
      <c r="I7" s="496"/>
    </row>
    <row r="8" spans="1:11" s="1" customFormat="1" ht="30" customHeight="1" x14ac:dyDescent="0.25">
      <c r="A8" s="490"/>
      <c r="B8" s="491"/>
      <c r="C8" s="492"/>
      <c r="D8" s="490"/>
      <c r="E8" s="492"/>
      <c r="F8" s="493"/>
      <c r="G8" s="485" t="s">
        <v>73</v>
      </c>
      <c r="H8" s="485" t="s">
        <v>74</v>
      </c>
      <c r="I8" s="485" t="s">
        <v>3</v>
      </c>
    </row>
    <row r="9" spans="1:11" s="1" customFormat="1" ht="38.25" customHeight="1" x14ac:dyDescent="0.25">
      <c r="A9" s="11" t="s">
        <v>10</v>
      </c>
      <c r="B9" s="11" t="s">
        <v>11</v>
      </c>
      <c r="C9" s="11" t="s">
        <v>12</v>
      </c>
      <c r="D9" s="11" t="s">
        <v>13</v>
      </c>
      <c r="E9" s="11" t="s">
        <v>14</v>
      </c>
      <c r="F9" s="490"/>
      <c r="G9" s="485"/>
      <c r="H9" s="485"/>
      <c r="I9" s="485"/>
    </row>
    <row r="10" spans="1:11" s="222" customFormat="1" ht="19.5" customHeight="1" x14ac:dyDescent="0.3">
      <c r="A10" s="221" t="s">
        <v>226</v>
      </c>
      <c r="B10" s="214"/>
      <c r="C10" s="214"/>
      <c r="D10" s="214"/>
      <c r="E10" s="214"/>
      <c r="F10" s="221" t="s">
        <v>227</v>
      </c>
      <c r="G10" s="200">
        <f>G12</f>
        <v>-5520</v>
      </c>
      <c r="H10" s="200">
        <f>H12</f>
        <v>0</v>
      </c>
      <c r="I10" s="200">
        <f>I12</f>
        <v>-7084.5</v>
      </c>
    </row>
    <row r="11" spans="1:11" s="222" customFormat="1" ht="16.5" customHeight="1" x14ac:dyDescent="0.3">
      <c r="A11" s="214"/>
      <c r="B11" s="214"/>
      <c r="C11" s="214"/>
      <c r="D11" s="214"/>
      <c r="E11" s="214"/>
      <c r="F11" s="219" t="s">
        <v>16</v>
      </c>
      <c r="G11" s="200"/>
      <c r="H11" s="200"/>
      <c r="I11" s="200"/>
    </row>
    <row r="12" spans="1:11" s="222" customFormat="1" ht="16.5" customHeight="1" x14ac:dyDescent="0.3">
      <c r="A12" s="214"/>
      <c r="B12" s="221" t="s">
        <v>228</v>
      </c>
      <c r="C12" s="214"/>
      <c r="D12" s="214"/>
      <c r="E12" s="214"/>
      <c r="F12" s="221" t="s">
        <v>229</v>
      </c>
      <c r="G12" s="200">
        <f>G14</f>
        <v>-5520</v>
      </c>
      <c r="H12" s="200">
        <f>H14</f>
        <v>0</v>
      </c>
      <c r="I12" s="200">
        <f>I14</f>
        <v>-7084.5</v>
      </c>
    </row>
    <row r="13" spans="1:11" s="222" customFormat="1" ht="16.5" customHeight="1" x14ac:dyDescent="0.3">
      <c r="A13" s="214"/>
      <c r="B13" s="214"/>
      <c r="C13" s="214"/>
      <c r="D13" s="214"/>
      <c r="E13" s="214"/>
      <c r="F13" s="219" t="s">
        <v>16</v>
      </c>
      <c r="G13" s="200"/>
      <c r="H13" s="200"/>
      <c r="I13" s="200"/>
    </row>
    <row r="14" spans="1:11" s="222" customFormat="1" ht="16.5" customHeight="1" x14ac:dyDescent="0.3">
      <c r="A14" s="214"/>
      <c r="B14" s="214"/>
      <c r="C14" s="221" t="s">
        <v>228</v>
      </c>
      <c r="D14" s="214"/>
      <c r="E14" s="214"/>
      <c r="F14" s="221" t="s">
        <v>220</v>
      </c>
      <c r="G14" s="200">
        <f>G16</f>
        <v>-5520</v>
      </c>
      <c r="H14" s="200">
        <f>H16</f>
        <v>0</v>
      </c>
      <c r="I14" s="200">
        <f>I16</f>
        <v>-7084.5</v>
      </c>
    </row>
    <row r="15" spans="1:11" s="222" customFormat="1" ht="16.5" customHeight="1" x14ac:dyDescent="0.3">
      <c r="A15" s="214"/>
      <c r="B15" s="214"/>
      <c r="C15" s="214"/>
      <c r="D15" s="214"/>
      <c r="E15" s="214"/>
      <c r="F15" s="219" t="s">
        <v>16</v>
      </c>
      <c r="G15" s="200"/>
      <c r="H15" s="200"/>
      <c r="I15" s="200"/>
    </row>
    <row r="16" spans="1:11" s="222" customFormat="1" ht="16.5" customHeight="1" x14ac:dyDescent="0.3">
      <c r="A16" s="214"/>
      <c r="B16" s="214"/>
      <c r="C16" s="214"/>
      <c r="D16" s="214"/>
      <c r="E16" s="214"/>
      <c r="F16" s="221" t="s">
        <v>168</v>
      </c>
      <c r="G16" s="200">
        <f>G18</f>
        <v>-5520</v>
      </c>
      <c r="H16" s="200">
        <f>H18</f>
        <v>0</v>
      </c>
      <c r="I16" s="200">
        <f>I18</f>
        <v>-7084.5</v>
      </c>
    </row>
    <row r="17" spans="1:9" s="222" customFormat="1" ht="16.5" customHeight="1" x14ac:dyDescent="0.3">
      <c r="A17" s="214"/>
      <c r="B17" s="214"/>
      <c r="C17" s="214"/>
      <c r="D17" s="214"/>
      <c r="E17" s="214"/>
      <c r="F17" s="219" t="s">
        <v>16</v>
      </c>
      <c r="G17" s="200"/>
      <c r="H17" s="200"/>
      <c r="I17" s="200"/>
    </row>
    <row r="18" spans="1:9" s="222" customFormat="1" ht="16.5" customHeight="1" x14ac:dyDescent="0.3">
      <c r="A18" s="214"/>
      <c r="B18" s="214"/>
      <c r="C18" s="214"/>
      <c r="D18" s="221" t="s">
        <v>219</v>
      </c>
      <c r="E18" s="214"/>
      <c r="F18" s="219" t="s">
        <v>220</v>
      </c>
      <c r="G18" s="200">
        <f>G20</f>
        <v>-5520</v>
      </c>
      <c r="H18" s="200">
        <f t="shared" ref="H18:I18" si="0">H20</f>
        <v>0</v>
      </c>
      <c r="I18" s="200">
        <f t="shared" si="0"/>
        <v>-7084.5</v>
      </c>
    </row>
    <row r="19" spans="1:9" s="222" customFormat="1" ht="16.5" customHeight="1" x14ac:dyDescent="0.3">
      <c r="A19" s="223"/>
      <c r="B19" s="223"/>
      <c r="C19" s="223"/>
      <c r="D19" s="214"/>
      <c r="E19" s="214"/>
      <c r="F19" s="219" t="s">
        <v>16</v>
      </c>
      <c r="G19" s="200"/>
      <c r="H19" s="200"/>
      <c r="I19" s="200"/>
    </row>
    <row r="20" spans="1:9" s="222" customFormat="1" ht="16.5" customHeight="1" x14ac:dyDescent="0.3">
      <c r="A20" s="214"/>
      <c r="B20" s="214"/>
      <c r="C20" s="214"/>
      <c r="D20" s="214"/>
      <c r="E20" s="224" t="s">
        <v>223</v>
      </c>
      <c r="F20" s="219" t="s">
        <v>220</v>
      </c>
      <c r="G20" s="200">
        <f>G22</f>
        <v>-5520</v>
      </c>
      <c r="H20" s="200">
        <f>H22</f>
        <v>0</v>
      </c>
      <c r="I20" s="200">
        <f>I22</f>
        <v>-7084.5</v>
      </c>
    </row>
    <row r="21" spans="1:9" s="222" customFormat="1" ht="16.5" customHeight="1" x14ac:dyDescent="0.3">
      <c r="A21" s="214"/>
      <c r="B21" s="214"/>
      <c r="C21" s="214"/>
      <c r="D21" s="225"/>
      <c r="E21" s="214"/>
      <c r="F21" s="219" t="s">
        <v>17</v>
      </c>
      <c r="G21" s="200"/>
      <c r="H21" s="200"/>
      <c r="I21" s="200"/>
    </row>
    <row r="22" spans="1:9" s="222" customFormat="1" ht="16.5" customHeight="1" x14ac:dyDescent="0.3">
      <c r="A22" s="214"/>
      <c r="B22" s="214"/>
      <c r="C22" s="214"/>
      <c r="D22" s="225"/>
      <c r="E22" s="214"/>
      <c r="F22" s="218" t="s">
        <v>168</v>
      </c>
      <c r="G22" s="200">
        <f>G24</f>
        <v>-5520</v>
      </c>
      <c r="H22" s="200">
        <f>H24</f>
        <v>0</v>
      </c>
      <c r="I22" s="200">
        <f>I24</f>
        <v>-7084.5</v>
      </c>
    </row>
    <row r="23" spans="1:9" s="222" customFormat="1" ht="39" customHeight="1" x14ac:dyDescent="0.3">
      <c r="A23" s="214"/>
      <c r="B23" s="214"/>
      <c r="C23" s="214"/>
      <c r="D23" s="225"/>
      <c r="E23" s="214"/>
      <c r="F23" s="219" t="s">
        <v>18</v>
      </c>
      <c r="G23" s="226"/>
      <c r="H23" s="226"/>
      <c r="I23" s="226"/>
    </row>
    <row r="24" spans="1:9" s="222" customFormat="1" ht="16.5" customHeight="1" x14ac:dyDescent="0.3">
      <c r="A24" s="214"/>
      <c r="B24" s="214"/>
      <c r="C24" s="214"/>
      <c r="D24" s="225"/>
      <c r="E24" s="214"/>
      <c r="F24" s="227" t="s">
        <v>15</v>
      </c>
      <c r="G24" s="226">
        <f>G25</f>
        <v>-5520</v>
      </c>
      <c r="H24" s="226">
        <f t="shared" ref="H24:I27" si="1">H25</f>
        <v>0</v>
      </c>
      <c r="I24" s="226">
        <f t="shared" si="1"/>
        <v>-7084.5</v>
      </c>
    </row>
    <row r="25" spans="1:9" s="222" customFormat="1" ht="16.5" customHeight="1" x14ac:dyDescent="0.3">
      <c r="A25" s="214"/>
      <c r="B25" s="214"/>
      <c r="C25" s="214"/>
      <c r="D25" s="225"/>
      <c r="E25" s="214"/>
      <c r="F25" s="227" t="s">
        <v>230</v>
      </c>
      <c r="G25" s="226">
        <f>G26</f>
        <v>-5520</v>
      </c>
      <c r="H25" s="226">
        <f t="shared" si="1"/>
        <v>0</v>
      </c>
      <c r="I25" s="226">
        <f t="shared" si="1"/>
        <v>-7084.5</v>
      </c>
    </row>
    <row r="26" spans="1:9" s="222" customFormat="1" ht="16.5" customHeight="1" x14ac:dyDescent="0.3">
      <c r="A26" s="214"/>
      <c r="B26" s="214"/>
      <c r="C26" s="214"/>
      <c r="D26" s="225"/>
      <c r="E26" s="214"/>
      <c r="F26" s="227" t="s">
        <v>231</v>
      </c>
      <c r="G26" s="226">
        <f>G27</f>
        <v>-5520</v>
      </c>
      <c r="H26" s="226">
        <f t="shared" si="1"/>
        <v>0</v>
      </c>
      <c r="I26" s="226">
        <f t="shared" si="1"/>
        <v>-7084.5</v>
      </c>
    </row>
    <row r="27" spans="1:9" s="222" customFormat="1" ht="16.5" customHeight="1" x14ac:dyDescent="0.3">
      <c r="A27" s="214"/>
      <c r="B27" s="214"/>
      <c r="C27" s="214"/>
      <c r="D27" s="225"/>
      <c r="E27" s="214"/>
      <c r="F27" s="227" t="s">
        <v>232</v>
      </c>
      <c r="G27" s="226">
        <f>G28</f>
        <v>-5520</v>
      </c>
      <c r="H27" s="226">
        <f t="shared" si="1"/>
        <v>0</v>
      </c>
      <c r="I27" s="226">
        <f t="shared" si="1"/>
        <v>-7084.5</v>
      </c>
    </row>
    <row r="28" spans="1:9" s="222" customFormat="1" ht="16.5" customHeight="1" x14ac:dyDescent="0.3">
      <c r="A28" s="214"/>
      <c r="B28" s="214"/>
      <c r="C28" s="214"/>
      <c r="D28" s="225"/>
      <c r="E28" s="214"/>
      <c r="F28" s="227" t="s">
        <v>233</v>
      </c>
      <c r="G28" s="226">
        <v>-5520</v>
      </c>
      <c r="H28" s="226">
        <v>0</v>
      </c>
      <c r="I28" s="226">
        <v>-7084.5</v>
      </c>
    </row>
    <row r="29" spans="1:9" s="1" customFormat="1" ht="18" customHeight="1" x14ac:dyDescent="0.25">
      <c r="A29" s="236" t="s">
        <v>46</v>
      </c>
      <c r="B29" s="4"/>
      <c r="C29" s="4"/>
      <c r="D29" s="4"/>
      <c r="E29" s="17"/>
      <c r="F29" s="237" t="s">
        <v>47</v>
      </c>
      <c r="G29" s="238">
        <f>G31</f>
        <v>5520</v>
      </c>
      <c r="H29" s="238">
        <f>H31</f>
        <v>0</v>
      </c>
      <c r="I29" s="238">
        <f>I31</f>
        <v>7084.5</v>
      </c>
    </row>
    <row r="30" spans="1:9" s="1" customFormat="1" ht="16.5" customHeight="1" x14ac:dyDescent="0.25">
      <c r="A30" s="4"/>
      <c r="B30" s="4"/>
      <c r="C30" s="4"/>
      <c r="D30" s="4"/>
      <c r="E30" s="17"/>
      <c r="F30" s="21" t="s">
        <v>16</v>
      </c>
      <c r="G30" s="6"/>
      <c r="H30" s="21"/>
      <c r="I30" s="18"/>
    </row>
    <row r="31" spans="1:9" s="1" customFormat="1" ht="20.25" customHeight="1" x14ac:dyDescent="0.25">
      <c r="A31" s="4"/>
      <c r="B31" s="236" t="s">
        <v>48</v>
      </c>
      <c r="C31" s="4"/>
      <c r="D31" s="4"/>
      <c r="E31" s="17"/>
      <c r="F31" s="237" t="s">
        <v>49</v>
      </c>
      <c r="G31" s="238">
        <f>G33</f>
        <v>5520</v>
      </c>
      <c r="H31" s="238">
        <f>H33</f>
        <v>0</v>
      </c>
      <c r="I31" s="238">
        <f>I33</f>
        <v>7084.5</v>
      </c>
    </row>
    <row r="32" spans="1:9" s="1" customFormat="1" ht="16.5" customHeight="1" x14ac:dyDescent="0.25">
      <c r="A32" s="4"/>
      <c r="B32" s="4"/>
      <c r="C32" s="4"/>
      <c r="D32" s="4"/>
      <c r="E32" s="17"/>
      <c r="F32" s="21" t="s">
        <v>16</v>
      </c>
      <c r="G32" s="57"/>
      <c r="H32" s="50"/>
      <c r="I32" s="58"/>
    </row>
    <row r="33" spans="1:9" s="12" customFormat="1" ht="16.5" customHeight="1" x14ac:dyDescent="0.25">
      <c r="A33" s="4"/>
      <c r="B33" s="4"/>
      <c r="C33" s="4" t="s">
        <v>46</v>
      </c>
      <c r="D33" s="4"/>
      <c r="E33" s="4"/>
      <c r="F33" s="239" t="s">
        <v>50</v>
      </c>
      <c r="G33" s="240">
        <f>G35</f>
        <v>5520</v>
      </c>
      <c r="H33" s="241">
        <f>H35</f>
        <v>0</v>
      </c>
      <c r="I33" s="240">
        <f>I35</f>
        <v>7084.5</v>
      </c>
    </row>
    <row r="34" spans="1:9" s="12" customFormat="1" ht="16.5" customHeight="1" x14ac:dyDescent="0.25">
      <c r="A34" s="4"/>
      <c r="B34" s="4"/>
      <c r="C34" s="4"/>
      <c r="D34" s="4"/>
      <c r="E34" s="4"/>
      <c r="F34" s="4" t="s">
        <v>16</v>
      </c>
      <c r="G34" s="7"/>
      <c r="H34" s="7"/>
      <c r="I34" s="7"/>
    </row>
    <row r="35" spans="1:9" s="12" customFormat="1" ht="34.5" customHeight="1" x14ac:dyDescent="0.25">
      <c r="A35" s="4"/>
      <c r="B35" s="4"/>
      <c r="C35" s="4"/>
      <c r="D35" s="4"/>
      <c r="E35" s="4"/>
      <c r="F35" s="4" t="s">
        <v>6</v>
      </c>
      <c r="G35" s="242">
        <f>G37</f>
        <v>5520</v>
      </c>
      <c r="H35" s="242">
        <f>H37</f>
        <v>0</v>
      </c>
      <c r="I35" s="242">
        <f>I37</f>
        <v>7084.5</v>
      </c>
    </row>
    <row r="36" spans="1:9" s="12" customFormat="1" ht="16.5" customHeight="1" x14ac:dyDescent="0.25">
      <c r="A36" s="4"/>
      <c r="B36" s="4"/>
      <c r="C36" s="4"/>
      <c r="D36" s="4"/>
      <c r="E36" s="4"/>
      <c r="F36" s="4" t="s">
        <v>16</v>
      </c>
      <c r="G36" s="4"/>
      <c r="H36" s="4"/>
      <c r="I36" s="4"/>
    </row>
    <row r="37" spans="1:9" s="12" customFormat="1" ht="18.75" customHeight="1" x14ac:dyDescent="0.25">
      <c r="A37" s="4"/>
      <c r="B37" s="4"/>
      <c r="C37" s="4"/>
      <c r="D37" s="3" t="s">
        <v>51</v>
      </c>
      <c r="E37" s="4"/>
      <c r="F37" s="85" t="s">
        <v>45</v>
      </c>
      <c r="G37" s="243">
        <f>G39</f>
        <v>5520</v>
      </c>
      <c r="H37" s="243">
        <f>H39</f>
        <v>0</v>
      </c>
      <c r="I37" s="243">
        <f>I39</f>
        <v>7084.5</v>
      </c>
    </row>
    <row r="38" spans="1:9" s="12" customFormat="1" ht="16.5" customHeight="1" x14ac:dyDescent="0.25">
      <c r="A38" s="5"/>
      <c r="B38" s="5"/>
      <c r="C38" s="5"/>
      <c r="D38" s="5"/>
      <c r="E38" s="5"/>
      <c r="F38" s="86" t="s">
        <v>16</v>
      </c>
      <c r="G38" s="5"/>
      <c r="H38" s="5"/>
      <c r="I38" s="5"/>
    </row>
    <row r="39" spans="1:9" s="56" customFormat="1" ht="17.25" x14ac:dyDescent="0.25">
      <c r="A39" s="244"/>
      <c r="B39" s="244"/>
      <c r="C39" s="244"/>
      <c r="D39" s="244"/>
      <c r="E39" s="214">
        <v>31013</v>
      </c>
      <c r="F39" s="245" t="s">
        <v>132</v>
      </c>
      <c r="G39" s="226">
        <f>G41</f>
        <v>5520</v>
      </c>
      <c r="H39" s="226">
        <f>H41</f>
        <v>0</v>
      </c>
      <c r="I39" s="226">
        <f>I41</f>
        <v>7084.5</v>
      </c>
    </row>
    <row r="40" spans="1:9" s="56" customFormat="1" ht="17.25" x14ac:dyDescent="0.25">
      <c r="A40" s="244"/>
      <c r="B40" s="244"/>
      <c r="C40" s="244"/>
      <c r="D40" s="244"/>
      <c r="E40" s="214"/>
      <c r="F40" s="245" t="s">
        <v>17</v>
      </c>
      <c r="G40" s="226"/>
      <c r="H40" s="226"/>
      <c r="I40" s="226"/>
    </row>
    <row r="41" spans="1:9" s="56" customFormat="1" ht="34.5" x14ac:dyDescent="0.25">
      <c r="A41" s="244"/>
      <c r="B41" s="244"/>
      <c r="C41" s="244"/>
      <c r="D41" s="244"/>
      <c r="E41" s="214"/>
      <c r="F41" s="246" t="s">
        <v>64</v>
      </c>
      <c r="G41" s="226">
        <f>G43</f>
        <v>5520</v>
      </c>
      <c r="H41" s="226">
        <f>H43</f>
        <v>0</v>
      </c>
      <c r="I41" s="226">
        <f>I43</f>
        <v>7084.5</v>
      </c>
    </row>
    <row r="42" spans="1:9" s="56" customFormat="1" ht="34.5" x14ac:dyDescent="0.25">
      <c r="A42" s="55"/>
      <c r="B42" s="55"/>
      <c r="C42" s="55"/>
      <c r="D42" s="55"/>
      <c r="E42" s="72"/>
      <c r="F42" s="69" t="s">
        <v>18</v>
      </c>
      <c r="G42" s="81"/>
      <c r="H42" s="81"/>
      <c r="I42" s="81"/>
    </row>
    <row r="43" spans="1:9" s="56" customFormat="1" ht="17.25" x14ac:dyDescent="0.25">
      <c r="A43" s="55"/>
      <c r="B43" s="55"/>
      <c r="C43" s="55"/>
      <c r="D43" s="55"/>
      <c r="E43" s="72"/>
      <c r="F43" s="69" t="s">
        <v>15</v>
      </c>
      <c r="G43" s="81">
        <f t="shared" ref="G43:I46" si="2">G44</f>
        <v>5520</v>
      </c>
      <c r="H43" s="81">
        <f t="shared" si="2"/>
        <v>0</v>
      </c>
      <c r="I43" s="81">
        <f t="shared" si="2"/>
        <v>7084.5</v>
      </c>
    </row>
    <row r="44" spans="1:9" s="56" customFormat="1" ht="17.25" x14ac:dyDescent="0.25">
      <c r="A44" s="55"/>
      <c r="B44" s="55"/>
      <c r="C44" s="55"/>
      <c r="D44" s="55"/>
      <c r="E44" s="72"/>
      <c r="F44" s="69" t="s">
        <v>65</v>
      </c>
      <c r="G44" s="81">
        <f t="shared" si="2"/>
        <v>5520</v>
      </c>
      <c r="H44" s="81">
        <f t="shared" si="2"/>
        <v>0</v>
      </c>
      <c r="I44" s="81">
        <f t="shared" si="2"/>
        <v>7084.5</v>
      </c>
    </row>
    <row r="45" spans="1:9" s="56" customFormat="1" ht="17.25" x14ac:dyDescent="0.25">
      <c r="A45" s="55"/>
      <c r="B45" s="55"/>
      <c r="C45" s="55"/>
      <c r="D45" s="55"/>
      <c r="E45" s="72"/>
      <c r="F45" s="69" t="s">
        <v>66</v>
      </c>
      <c r="G45" s="81">
        <f t="shared" si="2"/>
        <v>5520</v>
      </c>
      <c r="H45" s="81">
        <f t="shared" si="2"/>
        <v>0</v>
      </c>
      <c r="I45" s="81">
        <f t="shared" si="2"/>
        <v>7084.5</v>
      </c>
    </row>
    <row r="46" spans="1:9" s="56" customFormat="1" ht="17.25" x14ac:dyDescent="0.25">
      <c r="A46" s="55"/>
      <c r="B46" s="55"/>
      <c r="C46" s="55"/>
      <c r="D46" s="55"/>
      <c r="E46" s="72"/>
      <c r="F46" s="124" t="s">
        <v>94</v>
      </c>
      <c r="G46" s="81">
        <f t="shared" si="2"/>
        <v>5520</v>
      </c>
      <c r="H46" s="81">
        <f t="shared" si="2"/>
        <v>0</v>
      </c>
      <c r="I46" s="81">
        <f t="shared" si="2"/>
        <v>7084.5</v>
      </c>
    </row>
    <row r="47" spans="1:9" s="56" customFormat="1" ht="17.25" x14ac:dyDescent="0.25">
      <c r="A47" s="55"/>
      <c r="B47" s="55"/>
      <c r="C47" s="55"/>
      <c r="D47" s="55"/>
      <c r="E47" s="72"/>
      <c r="F47" s="69" t="s">
        <v>95</v>
      </c>
      <c r="G47" s="81">
        <f>-G28</f>
        <v>5520</v>
      </c>
      <c r="H47" s="81">
        <f>-H28</f>
        <v>0</v>
      </c>
      <c r="I47" s="81">
        <f>-I28</f>
        <v>7084.5</v>
      </c>
    </row>
  </sheetData>
  <mergeCells count="12">
    <mergeCell ref="H8:H9"/>
    <mergeCell ref="I8:I9"/>
    <mergeCell ref="H1:I1"/>
    <mergeCell ref="A2:I2"/>
    <mergeCell ref="A3:I3"/>
    <mergeCell ref="A4:I4"/>
    <mergeCell ref="H6:I6"/>
    <mergeCell ref="A7:C8"/>
    <mergeCell ref="D7:E8"/>
    <mergeCell ref="F7:F9"/>
    <mergeCell ref="G7:I7"/>
    <mergeCell ref="G8:G9"/>
  </mergeCells>
  <pageMargins left="0.15748031496062992" right="0.23622047244094491" top="0.23" bottom="0.19" header="0.23" footer="0.16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</vt:lpstr>
      <vt:lpstr>5-1</vt:lpstr>
      <vt:lpstr>5-2</vt:lpstr>
      <vt:lpstr>6</vt:lpstr>
      <vt:lpstr>7</vt:lpstr>
      <vt:lpstr>'2'!Print_Area</vt:lpstr>
      <vt:lpstr>'3'!Print_Area</vt:lpstr>
      <vt:lpstr>'4'!Print_Area</vt:lpstr>
      <vt:lpstr>'5-1'!Print_Area</vt:lpstr>
      <vt:lpstr>'5-2'!Print_Area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Susanna Arzumanyan</cp:lastModifiedBy>
  <cp:lastPrinted>2023-06-16T14:39:10Z</cp:lastPrinted>
  <dcterms:created xsi:type="dcterms:W3CDTF">2021-01-22T11:42:14Z</dcterms:created>
  <dcterms:modified xsi:type="dcterms:W3CDTF">2023-06-21T13:41:06Z</dcterms:modified>
</cp:coreProperties>
</file>