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06.09.19\aaa\FINOTDEL2023\VOROSHUM_Arevik_05.05.2023\"/>
    </mc:Choice>
  </mc:AlternateContent>
  <bookViews>
    <workbookView xWindow="0" yWindow="0" windowWidth="28800" windowHeight="12435" tabRatio="759" activeTab="2"/>
  </bookViews>
  <sheets>
    <sheet name="Havelvats 1" sheetId="27" r:id="rId1"/>
    <sheet name="Havelvats 2 " sheetId="32" r:id="rId2"/>
    <sheet name="Havelvac 3" sheetId="53" r:id="rId3"/>
    <sheet name="Havelvats 4" sheetId="29" r:id="rId4"/>
    <sheet name="Havelvats 5" sheetId="50" r:id="rId5"/>
    <sheet name="Havelvats 6" sheetId="54" r:id="rId6"/>
  </sheets>
  <definedNames>
    <definedName name="a" localSheetId="2">#REF!</definedName>
    <definedName name="a">#REF!</definedName>
    <definedName name="AgencyCode" localSheetId="2">#REF!</definedName>
    <definedName name="AgencyCode" localSheetId="1">#REF!</definedName>
    <definedName name="AgencyCode" localSheetId="4">#REF!</definedName>
    <definedName name="AgencyCode" localSheetId="5">#REF!</definedName>
    <definedName name="AgencyCode">#REF!</definedName>
    <definedName name="AgencyName" localSheetId="2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2">#REF!</definedName>
    <definedName name="davit" localSheetId="4">#REF!</definedName>
    <definedName name="davit" localSheetId="5">#REF!</definedName>
    <definedName name="davit">#REF!</definedName>
    <definedName name="Functional1" localSheetId="2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2">#REF!</definedName>
    <definedName name="ggg" localSheetId="4">#REF!</definedName>
    <definedName name="ggg" localSheetId="5">#REF!</definedName>
    <definedName name="ggg">#REF!</definedName>
    <definedName name="HAVELVAC10">#REF!</definedName>
    <definedName name="PANature" localSheetId="2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2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2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'Havelvats 1'!$A$1:$F$30</definedName>
    <definedName name="_xlnm.Print_Area" localSheetId="1">'Havelvats 2 '!$A$1:$I$41</definedName>
    <definedName name="_xlnm.Print_Area" localSheetId="5">'Havelvats 6'!$A$1:$I$60</definedName>
    <definedName name="Հավելված" localSheetId="2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2">#REF!</definedName>
    <definedName name="Մաս" localSheetId="4">#REF!</definedName>
    <definedName name="Մաս" localSheetId="5">#REF!</definedName>
    <definedName name="Մաս">#REF!</definedName>
    <definedName name="շախմատիստ" localSheetId="2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H22" i="54" l="1"/>
  <c r="G22" i="54"/>
  <c r="H32" i="54"/>
  <c r="I32" i="54"/>
  <c r="I31" i="54" s="1"/>
  <c r="I30" i="54" s="1"/>
  <c r="I29" i="54" s="1"/>
  <c r="I28" i="54" s="1"/>
  <c r="I26" i="54" s="1"/>
  <c r="I24" i="54" s="1"/>
  <c r="G32" i="54"/>
  <c r="G31" i="54" s="1"/>
  <c r="G30" i="54" s="1"/>
  <c r="G29" i="54" s="1"/>
  <c r="G28" i="54" s="1"/>
  <c r="G26" i="54" s="1"/>
  <c r="G24" i="54" s="1"/>
  <c r="H60" i="54"/>
  <c r="I60" i="54"/>
  <c r="I59" i="54" s="1"/>
  <c r="I58" i="54" s="1"/>
  <c r="I57" i="54" s="1"/>
  <c r="I55" i="54" s="1"/>
  <c r="I53" i="54" s="1"/>
  <c r="I51" i="54" s="1"/>
  <c r="I49" i="54" s="1"/>
  <c r="I47" i="54" s="1"/>
  <c r="I45" i="54" s="1"/>
  <c r="I43" i="54" s="1"/>
  <c r="I42" i="54" s="1"/>
  <c r="G60" i="54"/>
  <c r="G59" i="54" s="1"/>
  <c r="G58" i="54" s="1"/>
  <c r="G57" i="54" s="1"/>
  <c r="G55" i="54" s="1"/>
  <c r="G53" i="54" s="1"/>
  <c r="G51" i="54" s="1"/>
  <c r="G49" i="54" s="1"/>
  <c r="G47" i="54" s="1"/>
  <c r="G45" i="54" s="1"/>
  <c r="G43" i="54" s="1"/>
  <c r="G42" i="54" s="1"/>
  <c r="I41" i="54"/>
  <c r="I40" i="54" s="1"/>
  <c r="I39" i="54" s="1"/>
  <c r="I38" i="54" s="1"/>
  <c r="I37" i="54" s="1"/>
  <c r="I35" i="54" s="1"/>
  <c r="I33" i="54" s="1"/>
  <c r="H41" i="54"/>
  <c r="H40" i="54" s="1"/>
  <c r="H39" i="54" s="1"/>
  <c r="H38" i="54" s="1"/>
  <c r="H37" i="54" s="1"/>
  <c r="H35" i="54" s="1"/>
  <c r="H33" i="54" s="1"/>
  <c r="G41" i="54"/>
  <c r="G40" i="54"/>
  <c r="G39" i="54" s="1"/>
  <c r="G38" i="54" s="1"/>
  <c r="G37" i="54" s="1"/>
  <c r="G35" i="54" s="1"/>
  <c r="G33" i="54" s="1"/>
  <c r="H59" i="54"/>
  <c r="H58" i="54" s="1"/>
  <c r="H57" i="54" s="1"/>
  <c r="H55" i="54" s="1"/>
  <c r="H53" i="54" s="1"/>
  <c r="H51" i="54" s="1"/>
  <c r="H49" i="54" s="1"/>
  <c r="H47" i="54" s="1"/>
  <c r="H45" i="54" s="1"/>
  <c r="H43" i="54" s="1"/>
  <c r="H42" i="54" s="1"/>
  <c r="H31" i="54"/>
  <c r="H30" i="54" s="1"/>
  <c r="H29" i="54" s="1"/>
  <c r="H28" i="54" s="1"/>
  <c r="H26" i="54" s="1"/>
  <c r="H24" i="54" s="1"/>
  <c r="I22" i="54" l="1"/>
  <c r="I20" i="54"/>
  <c r="I18" i="54" s="1"/>
  <c r="I16" i="54" s="1"/>
  <c r="I14" i="54" s="1"/>
  <c r="I13" i="54" s="1"/>
  <c r="I11" i="54" s="1"/>
  <c r="H20" i="54"/>
  <c r="H18" i="54" s="1"/>
  <c r="H16" i="54" s="1"/>
  <c r="H14" i="54" s="1"/>
  <c r="H13" i="54" s="1"/>
  <c r="H11" i="54" s="1"/>
  <c r="G20" i="54"/>
  <c r="G18" i="54" s="1"/>
  <c r="G16" i="54" s="1"/>
  <c r="G14" i="54" s="1"/>
  <c r="G13" i="54" s="1"/>
  <c r="G11" i="54" s="1"/>
  <c r="F48" i="50" l="1"/>
  <c r="E48" i="50"/>
  <c r="D48" i="50"/>
  <c r="F35" i="50"/>
  <c r="E35" i="50"/>
  <c r="D35" i="50"/>
  <c r="E48" i="29"/>
  <c r="F48" i="29"/>
  <c r="D48" i="29"/>
  <c r="D35" i="29"/>
  <c r="E35" i="29"/>
  <c r="F35" i="29"/>
  <c r="G12" i="53" l="1"/>
  <c r="G24" i="53" l="1"/>
  <c r="G11" i="53" s="1"/>
  <c r="G10" i="53" s="1"/>
  <c r="H11" i="32"/>
  <c r="G11" i="32"/>
  <c r="H13" i="32"/>
  <c r="G13" i="32"/>
  <c r="H14" i="32"/>
  <c r="G14" i="32"/>
  <c r="H16" i="32"/>
  <c r="G16" i="32"/>
  <c r="H18" i="32"/>
  <c r="G18" i="32"/>
  <c r="H20" i="32"/>
  <c r="G20" i="32"/>
  <c r="H22" i="32"/>
  <c r="G22" i="32"/>
  <c r="H41" i="32"/>
  <c r="H40" i="32" s="1"/>
  <c r="H39" i="32" s="1"/>
  <c r="H38" i="32" s="1"/>
  <c r="H37" i="32" s="1"/>
  <c r="H35" i="32" s="1"/>
  <c r="H33" i="32" s="1"/>
  <c r="I41" i="32"/>
  <c r="I40" i="32" s="1"/>
  <c r="I39" i="32" s="1"/>
  <c r="I38" i="32" s="1"/>
  <c r="I37" i="32" s="1"/>
  <c r="I35" i="32" s="1"/>
  <c r="I33" i="32" s="1"/>
  <c r="G41" i="32"/>
  <c r="G40" i="32" s="1"/>
  <c r="G39" i="32" s="1"/>
  <c r="G38" i="32" s="1"/>
  <c r="G37" i="32" s="1"/>
  <c r="G35" i="32" s="1"/>
  <c r="G33" i="32" s="1"/>
  <c r="H51" i="32"/>
  <c r="G51" i="32"/>
  <c r="E9" i="27"/>
  <c r="D9" i="27"/>
  <c r="E12" i="27"/>
  <c r="F12" i="27"/>
  <c r="D12" i="27"/>
  <c r="E32" i="27" l="1"/>
  <c r="F32" i="27"/>
  <c r="D32" i="27"/>
  <c r="E66" i="29" l="1"/>
  <c r="E68" i="50" s="1"/>
  <c r="F66" i="29"/>
  <c r="F68" i="50" s="1"/>
  <c r="D66" i="29"/>
  <c r="D68" i="50" s="1"/>
  <c r="H60" i="32" l="1"/>
  <c r="I60" i="32"/>
  <c r="I51" i="32" s="1"/>
  <c r="G60" i="32"/>
  <c r="E11" i="27"/>
  <c r="F11" i="27"/>
  <c r="F9" i="27" s="1"/>
  <c r="D11" i="27"/>
  <c r="E31" i="27"/>
  <c r="F31" i="27"/>
  <c r="G49" i="32" l="1"/>
  <c r="G47" i="32" s="1"/>
  <c r="G45" i="32" s="1"/>
  <c r="G43" i="32" s="1"/>
  <c r="G42" i="32" s="1"/>
  <c r="H49" i="32"/>
  <c r="H47" i="32" s="1"/>
  <c r="H45" i="32" s="1"/>
  <c r="H43" i="32" s="1"/>
  <c r="H42" i="32" s="1"/>
  <c r="I49" i="32"/>
  <c r="I47" i="32" s="1"/>
  <c r="I45" i="32" s="1"/>
  <c r="I43" i="32" s="1"/>
  <c r="I42" i="32" s="1"/>
  <c r="H59" i="32"/>
  <c r="H58" i="32" s="1"/>
  <c r="H57" i="32" s="1"/>
  <c r="H55" i="32" s="1"/>
  <c r="H53" i="32" s="1"/>
  <c r="I59" i="32"/>
  <c r="I58" i="32" s="1"/>
  <c r="I57" i="32" s="1"/>
  <c r="I55" i="32" s="1"/>
  <c r="I53" i="32" s="1"/>
  <c r="G59" i="32"/>
  <c r="G58" i="32" s="1"/>
  <c r="G57" i="32" s="1"/>
  <c r="G55" i="32" s="1"/>
  <c r="G53" i="32" s="1"/>
  <c r="D31" i="27"/>
  <c r="G32" i="32" l="1"/>
  <c r="H32" i="32"/>
  <c r="I32" i="32"/>
  <c r="G31" i="32" l="1"/>
  <c r="G30" i="32" s="1"/>
  <c r="H31" i="32"/>
  <c r="H30" i="32" s="1"/>
  <c r="I31" i="32"/>
  <c r="I30" i="32" s="1"/>
  <c r="G29" i="32" l="1"/>
  <c r="G28" i="32" l="1"/>
  <c r="G26" i="32" s="1"/>
  <c r="G24" i="32" s="1"/>
  <c r="I29" i="32" l="1"/>
  <c r="I28" i="32" l="1"/>
  <c r="I26" i="32" s="1"/>
  <c r="I24" i="32" s="1"/>
  <c r="I22" i="32" s="1"/>
  <c r="I20" i="32" s="1"/>
  <c r="I18" i="32" s="1"/>
  <c r="I16" i="32" s="1"/>
  <c r="I14" i="32" s="1"/>
  <c r="I13" i="32" s="1"/>
  <c r="I11" i="32" s="1"/>
  <c r="H29" i="32"/>
  <c r="H28" i="32" l="1"/>
  <c r="H26" i="32" s="1"/>
  <c r="H24" i="32" s="1"/>
</calcChain>
</file>

<file path=xl/comments1.xml><?xml version="1.0" encoding="utf-8"?>
<comments xmlns="http://schemas.openxmlformats.org/spreadsheetml/2006/main">
  <authors>
    <author>Philips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<sst xmlns="http://schemas.openxmlformats.org/spreadsheetml/2006/main" count="391" uniqueCount="140">
  <si>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</si>
  <si>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</si>
  <si>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</si>
  <si>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</si>
  <si>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</si>
  <si>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</si>
  <si>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</si>
  <si>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</si>
  <si>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</si>
  <si>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</si>
  <si>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</si>
  <si>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</si>
  <si>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</si>
  <si>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</si>
  <si>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</si>
  <si>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</si>
  <si>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</si>
  <si>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</si>
  <si>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</si>
  <si>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</si>
  <si>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</si>
  <si>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</si>
  <si>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</si>
  <si>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</si>
  <si>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</si>
  <si>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</si>
  <si>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</si>
  <si>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</si>
  <si>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</si>
  <si>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</si>
  <si>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</si>
  <si>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</si>
  <si>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</si>
  <si>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</si>
  <si>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</si>
  <si>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</si>
  <si>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</si>
  <si>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</si>
  <si>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</si>
  <si>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</si>
  <si>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</si>
  <si>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</si>
  <si>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</si>
  <si>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</si>
  <si>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</si>
  <si>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</si>
  <si>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08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</si>
  <si>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</si>
  <si>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</si>
  <si>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</si>
  <si>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</si>
  <si>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ՀԱՆԳԻՍՏ, ՄՇԱԿՈՒՅԹ ԵՎ ԿՐՈՆ</t>
  </si>
  <si>
    <t xml:space="preserve"> Հանգստի և սպորտի ծառայություններ</t>
  </si>
  <si>
    <t>Աղյուսակ 9․13</t>
  </si>
  <si>
    <t>Հավելված N 5</t>
  </si>
  <si>
    <t>Ծառայությունների մատուցում</t>
  </si>
  <si>
    <t xml:space="preserve">Միջոցառումն իրականացնողի անվանումը </t>
  </si>
  <si>
    <t>Ցուցանիշների փոփոխությունը  (ավելացումները նշված են դրական նշանով)</t>
  </si>
  <si>
    <t xml:space="preserve">ՀՀ կառավարության  2023 թվականի </t>
  </si>
  <si>
    <t xml:space="preserve">Ցուցանիշների փոփոխությունը  (ավելացումները նշված են դրական նշանով, իսկ նվազեցումները՝ փակագծերում)  </t>
  </si>
  <si>
    <t xml:space="preserve"> Առաջին կիսամյակ</t>
  </si>
  <si>
    <t>Աղյուսակ 9․1․13</t>
  </si>
  <si>
    <t>Միջոցառումն իրականացնողի անվանումը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</si>
  <si>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</si>
  <si>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</si>
  <si>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</si>
  <si>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>01</t>
  </si>
  <si>
    <t xml:space="preserve"> Մեծ նվաճումների սպորտ</t>
  </si>
  <si>
    <t xml:space="preserve"> Ծառայությունների մատուցում </t>
  </si>
  <si>
    <t>Հավելված N 3</t>
  </si>
  <si>
    <t xml:space="preserve"> ԴՐԱՄԱՇՆՈՐՀՆԵՐ</t>
  </si>
  <si>
    <t>Ընթացիկ դրամաշնորհներ պետական հատվածի այլ մակարդակներին</t>
  </si>
  <si>
    <t xml:space="preserve"> -  Այլ ընթացիկ դրամաշնորհներ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</si>
  <si>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</si>
  <si>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</si>
  <si>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</si>
  <si>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</si>
  <si>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</si>
  <si>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</si>
  <si>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</si>
  <si>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</si>
  <si>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</si>
  <si>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</si>
  <si>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</si>
  <si>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</si>
  <si>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</si>
  <si>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</si>
  <si>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</si>
  <si>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</si>
  <si>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</si>
  <si>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</si>
  <si>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Աղյուսակ 9․47</t>
  </si>
  <si>
    <t>ՀՀ կառավարություն</t>
  </si>
  <si>
    <t>Ցուցանիշների փոփոխությունը (ավելացումները նշված են դրական նշանով)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</si>
  <si>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</si>
  <si>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Ցուցանիշների փոփոխությունը (նվազեցումները նշված են փակագծերում)</t>
  </si>
  <si>
    <t>ՀԱՅԱՍՏԱՆԻ ՀԱՆՐԱՊԵՏՈՒԹՅԱՆ ԿԱՌԱՎԱՐՈՒԹՅԱՆ 2022 ԹՎԱԿԱՆԻ ԴԵԿՏԵՄԲԵՐԻ 29-Ի N 2111-Ն ՈՐՈՇՄԱՆ N 9 ՀԱՎԵԼՎԱԾԻ  N 9.13 և 9.47 ԱՂՅՈՒՍԱԿՆԵՐՈՒՄ ԿԱՏԱՐՎՈՂ ՓՈՓՈԽՈՒԹՅՈՒՆՆԵՐԸ ԵՎ ԼՐԱՑՈՒՄՆԵՐԸ</t>
  </si>
  <si>
    <t>Աղյուսակ 9․1.58</t>
  </si>
  <si>
    <t>ՀԱՅԱՍՏԱՆԻ ՀԱՆՐԱՊԵՏՈՒԹՅԱՆ ԿԱՌԱՎԱՐՈՒԹՅԱՆ 2022 ԹՎԱԿԱՆԻ ԴԵԿՏԵՄԲԵՐԻ 29-Ի N 2111-Ն ՈՐՈՇՄԱՆ N 9․1 ՀԱՎԵԼՎԱԾԻ  N 9.1․13 ԵՎ 9.1.58 ԱՂՅՈՒՍԱԿՆԵՐՈՒՄ ԿԱՏԱՐՎՈՂ ՓՈՓՈԽՈՒԹՅՈՒՆՆԵՐԸ ԵՎ ԼՐԱՑՈՒՄՆԵՐԸ</t>
  </si>
  <si>
    <t>«ՀԱՅԱUՏԱՆԻ ՀԱՆՐԱՊԵՏՈՒԹՅԱՆ 2023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</si>
  <si>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</si>
  <si>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>«Հայաստանի ըմբշամարտի ֆեդերացիա» ՀԿ</t>
  </si>
  <si>
    <t xml:space="preserve">Երևանում կայանալիք շախմատային միջազգային վարկանիշային մրցաշարերի անցկացում </t>
  </si>
  <si>
    <t xml:space="preserve">2023 թ․ Երևանում կայանալիք շախմատային միջազգային վարկանիշային մրցաշարերի անցկացման ապահովում </t>
  </si>
  <si>
    <t xml:space="preserve"> ՀՀ առաջնություններին և միջազգային միջոցառումներին մասնակցության ապահովման համար մարզիկների նախապատրաստում և առաջնությունների անցկացում</t>
  </si>
  <si>
    <t xml:space="preserve"> Մարզաձևերի ազգային ֆեդերացիաների կողմից մարզիկների պատրաստում և տարբեր մարզաձևերի ՀՀ առաջնությունների և միջազգային մրցաշարերի անցկացում, ուսումնամարզական հավաքների կազմակերպում և միջազգային միջոցառումներին մասնակցություն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</si>
  <si>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</si>
  <si>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</si>
  <si>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«Երևանի շախմատի ֆեդերացիա» ՀԿ</t>
  </si>
  <si>
    <t>«Հայաստանի Հանրապետության բռնցքամարտի ֆեդերացիա» ՀԿ</t>
  </si>
  <si>
    <t>«Հայաստանի թաեքվոնդոյի ֆեդերացիա» ՀԿ</t>
  </si>
  <si>
    <t>«Հայաստանի հրաձգության ֆեդերացիա» ՀԿ</t>
  </si>
  <si>
    <t>«Հայաստանի ձյուդոյի ֆեդերացիա» ՀԿ</t>
  </si>
  <si>
    <t>«Հայաստանի մարմնամարզության ֆեդերացիա» ՀԿ</t>
  </si>
  <si>
    <t>«Հայաստանի շախմատի ֆեդերացիա» ՀԿ</t>
  </si>
  <si>
    <t>«Հայաստանի սուսերամարտի ֆեդերացիա» ՀԿ</t>
  </si>
  <si>
    <t>«Հայաստանի վոլեյբոլի ֆեդերացիա» ՀԿ</t>
  </si>
  <si>
    <t xml:space="preserve">«Խոտի հոկեյի հայկական ֆեդերացիա» ՀԿ </t>
  </si>
  <si>
    <t>«Հայաստանի թենիսի ֆեդերացիա» ՀԿ</t>
  </si>
  <si>
    <t xml:space="preserve">Ցուցանիշների փոփոխությունը (ավելացումները նշված են դրական նշանով)  </t>
  </si>
  <si>
    <t xml:space="preserve">  Ծառայությունը մատուցող կազմակերպությունների անվանումը </t>
  </si>
  <si>
    <t xml:space="preserve">  Մասնագիտացված կազմակերպություն </t>
  </si>
  <si>
    <t xml:space="preserve">Միջոցառումների քանակ, հատ </t>
  </si>
  <si>
    <t xml:space="preserve"> Մասնակիցների թիվ, մարդ </t>
  </si>
  <si>
    <t>ՀԱՅԱՍՏԱՆԻ ՀԱՆՐԱՊԵՏՈՒԹՅԱՆ ԿԱՌԱՎԱՐՈՒԹՅԱՆ 2022 ԹՎԱԿԱՆԻ ԴԵԿՏԵՄԲԵՐԻ 29-Ի N 2111-Ն ՈՐՈՇՄԱՆ N 5 ՀԱՎԵԼՎԱԾԻ N 7 ԱՂՅՈՒՍԱԿՈՒՄ ԿԱՏԱՐՎՈՂ ՓՈՓՈԽՈՒԹՅՈՒՆՆԵՐԸ ԵՎ ԼՐԱՑՈՒՄՆԵՐԸ</t>
  </si>
  <si>
    <t xml:space="preserve"> ՀՀ առաջնություններին և միջազգային միջոցառումներին մասնակցության ապահովման համար մարզիկների նախապատրաստում և առաջնությունների անցկացում </t>
  </si>
  <si>
    <t xml:space="preserve"> Մարզաձևերի ազգային ֆեդերացիաների կողմից մարզիկների պատրաստում և տարբեր մարզաձևերի ՀՀ առաջնությունների և միջազգային մրցաշարերի անցկացում, ուսումնամարզական հավաքների կազմակերպում և միջազգային միջոցառումներին մասնակցություն </t>
  </si>
  <si>
    <t xml:space="preserve">  Մասնագիտացված կազմակերպություններ </t>
  </si>
  <si>
    <t xml:space="preserve"> ՀՀ առաջնությունների քանակ, հատ </t>
  </si>
  <si>
    <t xml:space="preserve"> Ուսումնամարզական հավաքների քանակ, հատ </t>
  </si>
  <si>
    <t xml:space="preserve"> Միջազգային միջոցառումների քանակ, հատ </t>
  </si>
  <si>
    <t xml:space="preserve"> ՀՀ առաջնությունների մասնակիցների թիվ, մարդ, այդ թվում՛ </t>
  </si>
  <si>
    <t xml:space="preserve">  իգական սեռի </t>
  </si>
  <si>
    <t xml:space="preserve">  արական սեռի </t>
  </si>
  <si>
    <t xml:space="preserve"> Ուսումնամարզական հավաքների մասնակիցների թիվ, մարդ, այդ թվում՛ </t>
  </si>
  <si>
    <t xml:space="preserve"> Միջազգային միջոցառումների մասնակիցների թիվ, մարդ, այդ թվում՛ </t>
  </si>
  <si>
    <t>Հավելված N 6</t>
  </si>
  <si>
    <t xml:space="preserve">ՀԱՅԱՍՏԱՆԻ ՀԱՆՐԱՊԵՏՈՒԹՅԱՆ 2023 ԹՎԱԿԱՆԻ ՊԵՏԱԿԱՆ ԲՅՈՒՋԵՈՎ ՆԱԽԱՏԵՍՎԱԾ՝ ՀԱՅԱՍՏԱՆԻ
ՀԱՆՐԱՊԵՏՈՒԹՅԱՆ ԿԱՌԱՎԱՐՈՒԹՅԱՆ ՊԱՀՈՒՍՏԱՅԻՆ ՖՈՆԴԻՑ ՀԱՏԿԱՑՈՒՄՆԵՐ ԿԱՏԱՐԵԼՈՒ ՎԵՐԱԲԵՐՅԱԼ 
</t>
  </si>
  <si>
    <t xml:space="preserve"> այդ թվում</t>
  </si>
  <si>
    <t xml:space="preserve"> ԱՅԼ  ԾԱԽՍԵՐ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</si>
</sst>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"/>
    <numFmt numFmtId="169" formatCode="#,##0.0_);\(#,##0.0\)"/>
    <numFmt numFmtId="170" formatCode="General_)"/>
    <numFmt numFmtId="171" formatCode="_(* #,##0.0_);_(* \(#,##0.0\);_(* &quot;-&quot;??_);_(@_)"/>
    <numFmt numFmtId="172" formatCode="0_);\(0\)"/>
  </numFmts>
  <fonts count="9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name val="GHEA Grapalat"/>
      <family val="2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name val="GHEA Grapalat"/>
      <family val="2"/>
    </font>
    <font>
      <i/>
      <sz val="11"/>
      <name val="GHEA Grapalat"/>
      <family val="2"/>
    </font>
    <font>
      <sz val="12"/>
      <color theme="1"/>
      <name val="Calibri"/>
      <family val="2"/>
      <charset val="204"/>
      <scheme val="minor"/>
    </font>
    <font>
      <sz val="12"/>
      <color indexed="8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0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31">
      <protection locked="0"/>
    </xf>
    <xf numFmtId="170" fontId="83" fillId="56" borderId="31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307">
    <xf numFmtId="0" fontId="0" fillId="0" borderId="0" xfId="0"/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27" xfId="165" applyFont="1" applyFill="1" applyBorder="1">
      <alignment horizontal="left" vertical="top" wrapText="1"/>
    </xf>
    <xf numFmtId="0" fontId="73" fillId="0" borderId="27" xfId="165" applyFont="1" applyFill="1" applyBorder="1" applyAlignment="1">
      <alignment horizontal="left" vertical="top" wrapText="1"/>
    </xf>
    <xf numFmtId="0" fontId="17" fillId="0" borderId="27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28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2" xfId="0" applyFont="1" applyFill="1" applyBorder="1" applyAlignment="1">
      <alignment vertical="top" wrapText="1"/>
    </xf>
    <xf numFmtId="0" fontId="73" fillId="0" borderId="32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center"/>
    </xf>
    <xf numFmtId="0" fontId="17" fillId="0" borderId="1" xfId="0" applyFont="1" applyFill="1" applyBorder="1" applyAlignment="1">
      <alignment horizontal="left" vertical="center" wrapText="1"/>
    </xf>
    <xf numFmtId="0" fontId="73" fillId="0" borderId="0" xfId="0" applyFont="1" applyFill="1" applyAlignment="1">
      <alignment horizontal="left" vertical="center" wrapText="1"/>
    </xf>
    <xf numFmtId="167" fontId="73" fillId="0" borderId="27" xfId="0" applyNumberFormat="1" applyFont="1" applyFill="1" applyBorder="1" applyAlignment="1">
      <alignment vertical="center" wrapText="1"/>
    </xf>
    <xf numFmtId="0" fontId="85" fillId="0" borderId="27" xfId="0" applyFont="1" applyFill="1" applyBorder="1" applyAlignment="1">
      <alignment horizontal="left" vertical="top" wrapText="1"/>
    </xf>
    <xf numFmtId="166" fontId="17" fillId="0" borderId="27" xfId="0" applyNumberFormat="1" applyFont="1" applyFill="1" applyBorder="1" applyAlignment="1">
      <alignment vertical="top" wrapText="1"/>
    </xf>
    <xf numFmtId="0" fontId="17" fillId="0" borderId="27" xfId="0" applyFont="1" applyFill="1" applyBorder="1" applyAlignment="1">
      <alignment horizontal="left" vertical="center" wrapText="1"/>
    </xf>
    <xf numFmtId="0" fontId="73" fillId="0" borderId="27" xfId="0" applyFont="1" applyFill="1" applyBorder="1" applyAlignment="1"/>
    <xf numFmtId="0" fontId="73" fillId="0" borderId="27" xfId="165" applyFont="1" applyFill="1" applyBorder="1" applyAlignment="1">
      <alignment horizontal="center" vertical="top"/>
    </xf>
    <xf numFmtId="0" fontId="73" fillId="0" borderId="27" xfId="165" applyFont="1" applyFill="1" applyBorder="1" applyAlignment="1">
      <alignment vertical="top"/>
    </xf>
    <xf numFmtId="0" fontId="73" fillId="0" borderId="0" xfId="0" applyFont="1" applyFill="1" applyAlignment="1"/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vertical="top" wrapText="1"/>
    </xf>
    <xf numFmtId="0" fontId="74" fillId="0" borderId="36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35" xfId="0" applyFont="1" applyFill="1" applyBorder="1" applyAlignment="1">
      <alignment vertical="top" wrapText="1"/>
    </xf>
    <xf numFmtId="0" fontId="17" fillId="0" borderId="36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168" fontId="73" fillId="0" borderId="36" xfId="0" applyNumberFormat="1" applyFont="1" applyFill="1" applyBorder="1" applyAlignment="1">
      <alignment vertical="center"/>
    </xf>
    <xf numFmtId="0" fontId="85" fillId="0" borderId="36" xfId="0" applyFont="1" applyFill="1" applyBorder="1" applyAlignment="1">
      <alignment horizontal="left" vertical="top" wrapText="1"/>
    </xf>
    <xf numFmtId="0" fontId="73" fillId="0" borderId="36" xfId="8" applyFont="1" applyFill="1" applyBorder="1" applyAlignment="1">
      <alignment horizontal="left" vertical="top" wrapText="1"/>
    </xf>
    <xf numFmtId="0" fontId="73" fillId="0" borderId="28" xfId="8" applyFont="1" applyFill="1" applyBorder="1" applyAlignment="1">
      <alignment horizontal="left" vertical="top" wrapText="1"/>
    </xf>
    <xf numFmtId="0" fontId="17" fillId="0" borderId="36" xfId="8" applyFont="1" applyFill="1" applyBorder="1" applyAlignment="1">
      <alignment horizontal="left" vertical="center" wrapText="1"/>
    </xf>
    <xf numFmtId="169" fontId="73" fillId="0" borderId="36" xfId="0" applyNumberFormat="1" applyFont="1" applyFill="1" applyBorder="1" applyAlignment="1">
      <alignment vertical="center"/>
    </xf>
    <xf numFmtId="166" fontId="73" fillId="0" borderId="36" xfId="6" applyNumberFormat="1" applyFont="1" applyFill="1" applyBorder="1" applyAlignment="1">
      <alignment horizontal="right" vertical="center"/>
    </xf>
    <xf numFmtId="0" fontId="17" fillId="0" borderId="35" xfId="0" applyFont="1" applyFill="1" applyBorder="1" applyAlignment="1"/>
    <xf numFmtId="0" fontId="17" fillId="0" borderId="33" xfId="0" applyFont="1" applyFill="1" applyBorder="1" applyAlignment="1"/>
    <xf numFmtId="0" fontId="73" fillId="0" borderId="36" xfId="0" applyFont="1" applyFill="1" applyBorder="1" applyAlignment="1">
      <alignment vertical="top" wrapText="1"/>
    </xf>
    <xf numFmtId="0" fontId="73" fillId="0" borderId="36" xfId="0" applyFont="1" applyFill="1" applyBorder="1" applyAlignment="1">
      <alignment vertical="center" wrapText="1"/>
    </xf>
    <xf numFmtId="0" fontId="85" fillId="0" borderId="36" xfId="0" applyFont="1" applyFill="1" applyBorder="1" applyAlignment="1">
      <alignment horizontal="left" vertical="center" wrapText="1"/>
    </xf>
    <xf numFmtId="0" fontId="73" fillId="0" borderId="36" xfId="0" applyFont="1" applyFill="1" applyBorder="1" applyAlignment="1">
      <alignment horizontal="left" vertical="center" wrapText="1"/>
    </xf>
    <xf numFmtId="0" fontId="73" fillId="0" borderId="35" xfId="0" applyFont="1" applyFill="1" applyBorder="1" applyAlignment="1">
      <alignment vertical="top" wrapText="1"/>
    </xf>
    <xf numFmtId="0" fontId="73" fillId="0" borderId="34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3" fillId="0" borderId="36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right"/>
    </xf>
    <xf numFmtId="0" fontId="73" fillId="0" borderId="36" xfId="0" applyFont="1" applyFill="1" applyBorder="1" applyAlignment="1">
      <alignment horizontal="center" vertical="top" wrapText="1"/>
    </xf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169" fontId="17" fillId="0" borderId="36" xfId="0" applyNumberFormat="1" applyFont="1" applyFill="1" applyBorder="1" applyAlignment="1">
      <alignment vertical="center"/>
    </xf>
    <xf numFmtId="166" fontId="17" fillId="0" borderId="27" xfId="6" applyNumberFormat="1" applyFont="1" applyFill="1" applyBorder="1" applyAlignment="1">
      <alignment vertical="center"/>
    </xf>
    <xf numFmtId="169" fontId="17" fillId="0" borderId="27" xfId="7" applyNumberFormat="1" applyFont="1" applyFill="1" applyBorder="1" applyAlignment="1">
      <alignment horizontal="right" vertical="center" wrapText="1"/>
    </xf>
    <xf numFmtId="169" fontId="73" fillId="0" borderId="27" xfId="7" applyNumberFormat="1" applyFont="1" applyFill="1" applyBorder="1" applyAlignment="1">
      <alignment horizontal="right" vertical="center" wrapText="1"/>
    </xf>
    <xf numFmtId="166" fontId="73" fillId="0" borderId="1" xfId="6" applyNumberFormat="1" applyFont="1" applyFill="1" applyBorder="1" applyAlignment="1">
      <alignment horizontal="right" vertical="top"/>
    </xf>
    <xf numFmtId="0" fontId="17" fillId="0" borderId="36" xfId="165" applyFont="1" applyFill="1" applyBorder="1" applyAlignment="1">
      <alignment horizontal="left" vertical="top" wrapText="1"/>
    </xf>
    <xf numFmtId="0" fontId="85" fillId="0" borderId="36" xfId="165" applyFont="1" applyFill="1" applyBorder="1">
      <alignment horizontal="left" vertical="top" wrapText="1"/>
    </xf>
    <xf numFmtId="0" fontId="73" fillId="0" borderId="36" xfId="165" applyFont="1" applyFill="1" applyBorder="1" applyAlignment="1">
      <alignment horizontal="left" vertical="top" wrapText="1"/>
    </xf>
    <xf numFmtId="0" fontId="73" fillId="0" borderId="36" xfId="165" applyFont="1" applyFill="1" applyBorder="1" applyAlignment="1">
      <alignment horizontal="center" vertical="top"/>
    </xf>
    <xf numFmtId="0" fontId="88" fillId="0" borderId="36" xfId="0" applyFont="1" applyBorder="1" applyAlignment="1">
      <alignment horizontal="center" vertical="center" wrapText="1"/>
    </xf>
    <xf numFmtId="0" fontId="87" fillId="0" borderId="0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73" fillId="0" borderId="3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6" xfId="0" applyFont="1" applyFill="1" applyBorder="1" applyAlignment="1"/>
    <xf numFmtId="0" fontId="17" fillId="0" borderId="34" xfId="0" applyFont="1" applyFill="1" applyBorder="1" applyAlignment="1">
      <alignment vertical="top" wrapText="1"/>
    </xf>
    <xf numFmtId="0" fontId="74" fillId="2" borderId="0" xfId="0" applyFont="1" applyFill="1"/>
    <xf numFmtId="43" fontId="74" fillId="2" borderId="0" xfId="7" applyFont="1" applyFill="1"/>
    <xf numFmtId="0" fontId="74" fillId="2" borderId="0" xfId="0" applyFont="1" applyFill="1" applyAlignment="1"/>
    <xf numFmtId="0" fontId="74" fillId="2" borderId="0" xfId="0" applyFont="1" applyFill="1" applyBorder="1"/>
    <xf numFmtId="0" fontId="74" fillId="2" borderId="0" xfId="0" applyFont="1" applyFill="1" applyAlignment="1">
      <alignment horizontal="right"/>
    </xf>
    <xf numFmtId="43" fontId="74" fillId="2" borderId="0" xfId="7" applyFont="1" applyFill="1" applyAlignment="1">
      <alignment horizontal="right"/>
    </xf>
    <xf numFmtId="43" fontId="14" fillId="2" borderId="0" xfId="7" applyFont="1" applyFill="1" applyAlignment="1">
      <alignment horizontal="center" wrapText="1"/>
    </xf>
    <xf numFmtId="0" fontId="14" fillId="2" borderId="0" xfId="0" applyFont="1" applyFill="1" applyAlignment="1">
      <alignment horizontal="center" wrapText="1"/>
    </xf>
    <xf numFmtId="0" fontId="74" fillId="0" borderId="0" xfId="0" applyFont="1" applyAlignment="1">
      <alignment horizontal="right"/>
    </xf>
    <xf numFmtId="0" fontId="73" fillId="2" borderId="36" xfId="8" applyFont="1" applyFill="1" applyBorder="1" applyAlignment="1">
      <alignment horizontal="center" vertical="center" wrapText="1"/>
    </xf>
    <xf numFmtId="43" fontId="73" fillId="2" borderId="0" xfId="7" applyFont="1" applyFill="1" applyAlignment="1">
      <alignment horizontal="left" vertical="top" wrapText="1"/>
    </xf>
    <xf numFmtId="0" fontId="73" fillId="2" borderId="0" xfId="8" applyFont="1" applyFill="1">
      <alignment horizontal="left" vertical="top" wrapText="1"/>
    </xf>
    <xf numFmtId="166" fontId="17" fillId="2" borderId="36" xfId="6" applyNumberFormat="1" applyFont="1" applyFill="1" applyBorder="1" applyAlignment="1">
      <alignment horizontal="right" vertical="center"/>
    </xf>
    <xf numFmtId="0" fontId="17" fillId="2" borderId="36" xfId="0" applyFont="1" applyFill="1" applyBorder="1" applyAlignment="1">
      <alignment horizontal="center" vertical="center"/>
    </xf>
    <xf numFmtId="0" fontId="17" fillId="2" borderId="34" xfId="0" applyFont="1" applyFill="1" applyBorder="1" applyAlignment="1">
      <alignment vertical="center"/>
    </xf>
    <xf numFmtId="166" fontId="17" fillId="2" borderId="34" xfId="0" applyNumberFormat="1" applyFont="1" applyFill="1" applyBorder="1" applyAlignment="1">
      <alignment horizontal="right" vertical="center" wrapText="1"/>
    </xf>
    <xf numFmtId="0" fontId="73" fillId="2" borderId="36" xfId="8" applyFont="1" applyFill="1" applyBorder="1">
      <alignment horizontal="left" vertical="top" wrapText="1"/>
    </xf>
    <xf numFmtId="4" fontId="17" fillId="2" borderId="34" xfId="8" applyNumberFormat="1" applyFont="1" applyFill="1" applyBorder="1" applyAlignment="1">
      <alignment horizontal="center" vertical="center" wrapText="1"/>
    </xf>
    <xf numFmtId="0" fontId="85" fillId="2" borderId="36" xfId="8" applyFont="1" applyFill="1" applyBorder="1">
      <alignment horizontal="left" vertical="top" wrapText="1"/>
    </xf>
    <xf numFmtId="0" fontId="85" fillId="2" borderId="36" xfId="0" applyFont="1" applyFill="1" applyBorder="1" applyAlignment="1">
      <alignment horizontal="center" vertical="center"/>
    </xf>
    <xf numFmtId="0" fontId="85" fillId="2" borderId="34" xfId="0" applyFont="1" applyFill="1" applyBorder="1" applyAlignment="1">
      <alignment horizontal="center" vertical="center"/>
    </xf>
    <xf numFmtId="0" fontId="86" fillId="2" borderId="36" xfId="0" applyFont="1" applyFill="1" applyBorder="1" applyAlignment="1">
      <alignment vertical="center" wrapText="1"/>
    </xf>
    <xf numFmtId="166" fontId="85" fillId="2" borderId="36" xfId="6" applyNumberFormat="1" applyFont="1" applyFill="1" applyBorder="1" applyAlignment="1">
      <alignment horizontal="right" vertical="center"/>
    </xf>
    <xf numFmtId="43" fontId="85" fillId="2" borderId="0" xfId="7" applyFont="1" applyFill="1" applyAlignment="1">
      <alignment horizontal="left" vertical="top" wrapText="1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36" xfId="8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right" vertical="top" wrapText="1"/>
    </xf>
    <xf numFmtId="166" fontId="73" fillId="0" borderId="27" xfId="6" applyNumberFormat="1" applyFont="1" applyFill="1" applyBorder="1" applyAlignment="1">
      <alignment horizontal="right" vertical="center"/>
    </xf>
    <xf numFmtId="0" fontId="17" fillId="2" borderId="35" xfId="0" applyFont="1" applyFill="1" applyBorder="1" applyAlignment="1">
      <alignment vertical="top" wrapText="1"/>
    </xf>
    <xf numFmtId="0" fontId="17" fillId="0" borderId="33" xfId="0" applyFont="1" applyFill="1" applyBorder="1" applyAlignment="1">
      <alignment vertical="top" wrapText="1"/>
    </xf>
    <xf numFmtId="0" fontId="74" fillId="0" borderId="34" xfId="0" applyFont="1" applyFill="1" applyBorder="1"/>
    <xf numFmtId="0" fontId="14" fillId="0" borderId="34" xfId="0" applyFont="1" applyFill="1" applyBorder="1" applyAlignment="1">
      <alignment horizontal="center" vertical="top" wrapText="1"/>
    </xf>
    <xf numFmtId="166" fontId="17" fillId="0" borderId="36" xfId="6" applyNumberFormat="1" applyFont="1" applyFill="1" applyBorder="1" applyAlignment="1">
      <alignment vertical="center"/>
    </xf>
    <xf numFmtId="0" fontId="73" fillId="0" borderId="36" xfId="0" applyFont="1" applyFill="1" applyBorder="1"/>
    <xf numFmtId="169" fontId="17" fillId="0" borderId="36" xfId="7" applyNumberFormat="1" applyFont="1" applyFill="1" applyBorder="1" applyAlignment="1">
      <alignment horizontal="right" vertical="center" wrapText="1"/>
    </xf>
    <xf numFmtId="0" fontId="73" fillId="0" borderId="0" xfId="0" applyFont="1" applyFill="1" applyAlignment="1">
      <alignment horizontal="left" wrapText="1"/>
    </xf>
    <xf numFmtId="166" fontId="17" fillId="0" borderId="36" xfId="8" applyNumberFormat="1" applyFont="1" applyFill="1" applyBorder="1" applyAlignment="1">
      <alignment horizontal="right" vertical="center" wrapText="1"/>
    </xf>
    <xf numFmtId="166" fontId="73" fillId="0" borderId="36" xfId="8" applyNumberFormat="1" applyFont="1" applyFill="1" applyBorder="1" applyAlignment="1">
      <alignment horizontal="right" vertical="center" wrapText="1"/>
    </xf>
    <xf numFmtId="168" fontId="17" fillId="0" borderId="36" xfId="0" applyNumberFormat="1" applyFont="1" applyFill="1" applyBorder="1" applyAlignment="1">
      <alignment horizontal="right" vertical="center"/>
    </xf>
    <xf numFmtId="0" fontId="17" fillId="0" borderId="36" xfId="0" applyFont="1" applyFill="1" applyBorder="1" applyAlignment="1">
      <alignment wrapText="1"/>
    </xf>
    <xf numFmtId="0" fontId="17" fillId="0" borderId="36" xfId="0" applyFont="1" applyFill="1" applyBorder="1" applyAlignment="1">
      <alignment horizontal="center" wrapText="1"/>
    </xf>
    <xf numFmtId="168" fontId="73" fillId="0" borderId="36" xfId="0" applyNumberFormat="1" applyFont="1" applyFill="1" applyBorder="1" applyAlignment="1">
      <alignment horizontal="right" vertical="center"/>
    </xf>
    <xf numFmtId="169" fontId="85" fillId="0" borderId="36" xfId="7" applyNumberFormat="1" applyFont="1" applyFill="1" applyBorder="1" applyAlignment="1">
      <alignment horizontal="right" vertical="center" wrapText="1"/>
    </xf>
    <xf numFmtId="169" fontId="73" fillId="0" borderId="36" xfId="7" applyNumberFormat="1" applyFont="1" applyFill="1" applyBorder="1" applyAlignment="1">
      <alignment horizontal="right" vertical="center" wrapText="1"/>
    </xf>
    <xf numFmtId="0" fontId="17" fillId="0" borderId="34" xfId="0" applyFont="1" applyFill="1" applyBorder="1" applyAlignment="1">
      <alignment horizontal="center"/>
    </xf>
    <xf numFmtId="166" fontId="73" fillId="0" borderId="36" xfId="6" applyNumberFormat="1" applyFont="1" applyFill="1" applyBorder="1" applyAlignment="1">
      <alignment horizontal="center" vertical="center"/>
    </xf>
    <xf numFmtId="0" fontId="73" fillId="0" borderId="0" xfId="0" applyFont="1" applyFill="1" applyAlignment="1">
      <alignment horizontal="right"/>
    </xf>
    <xf numFmtId="0" fontId="17" fillId="0" borderId="36" xfId="0" applyFont="1" applyFill="1" applyBorder="1" applyAlignment="1">
      <alignment horizontal="left" vertical="top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0" xfId="0" applyFont="1" applyFill="1" applyBorder="1" applyAlignment="1">
      <alignment horizontal="left" vertical="center"/>
    </xf>
    <xf numFmtId="166" fontId="73" fillId="0" borderId="0" xfId="6" applyNumberFormat="1" applyFont="1" applyFill="1" applyBorder="1" applyAlignment="1">
      <alignment vertical="center"/>
    </xf>
    <xf numFmtId="0" fontId="73" fillId="0" borderId="36" xfId="165" applyFont="1" applyFill="1" applyBorder="1">
      <alignment horizontal="left" vertical="top" wrapText="1"/>
    </xf>
    <xf numFmtId="171" fontId="17" fillId="0" borderId="36" xfId="7" applyNumberFormat="1" applyFont="1" applyFill="1" applyBorder="1" applyAlignment="1">
      <alignment horizontal="right" vertical="center" wrapText="1"/>
    </xf>
    <xf numFmtId="4" fontId="73" fillId="2" borderId="0" xfId="8" applyNumberFormat="1" applyFont="1" applyFill="1">
      <alignment horizontal="left" vertical="top" wrapText="1"/>
    </xf>
    <xf numFmtId="0" fontId="73" fillId="2" borderId="36" xfId="0" applyFont="1" applyFill="1" applyBorder="1" applyAlignment="1">
      <alignment horizontal="center" vertical="center"/>
    </xf>
    <xf numFmtId="0" fontId="73" fillId="2" borderId="34" xfId="0" applyFont="1" applyFill="1" applyBorder="1" applyAlignment="1">
      <alignment horizontal="center" vertical="center"/>
    </xf>
    <xf numFmtId="0" fontId="74" fillId="2" borderId="36" xfId="0" applyFont="1" applyFill="1" applyBorder="1" applyAlignment="1">
      <alignment vertical="center" wrapText="1"/>
    </xf>
    <xf numFmtId="166" fontId="73" fillId="2" borderId="36" xfId="6" applyNumberFormat="1" applyFont="1" applyFill="1" applyBorder="1" applyAlignment="1">
      <alignment horizontal="right" vertical="center"/>
    </xf>
    <xf numFmtId="0" fontId="85" fillId="0" borderId="33" xfId="0" applyFont="1" applyFill="1" applyBorder="1" applyAlignment="1">
      <alignment horizontal="left" vertical="center" wrapText="1"/>
    </xf>
    <xf numFmtId="0" fontId="73" fillId="0" borderId="28" xfId="0" applyFont="1" applyFill="1" applyBorder="1" applyAlignment="1">
      <alignment vertical="center" wrapText="1"/>
    </xf>
    <xf numFmtId="172" fontId="73" fillId="0" borderId="3" xfId="0" applyNumberFormat="1" applyFont="1" applyFill="1" applyBorder="1" applyAlignment="1">
      <alignment horizontal="right" vertical="top" wrapText="1"/>
    </xf>
    <xf numFmtId="0" fontId="73" fillId="0" borderId="36" xfId="0" applyFont="1" applyFill="1" applyBorder="1" applyAlignment="1">
      <alignment horizontal="left" vertical="top"/>
    </xf>
    <xf numFmtId="166" fontId="73" fillId="0" borderId="36" xfId="6" applyNumberFormat="1" applyFont="1" applyFill="1" applyBorder="1" applyAlignment="1">
      <alignment horizontal="right" vertical="top"/>
    </xf>
    <xf numFmtId="3" fontId="92" fillId="0" borderId="36" xfId="0" applyNumberFormat="1" applyFont="1" applyFill="1" applyBorder="1" applyAlignment="1">
      <alignment horizontal="right" vertical="center" wrapText="1"/>
    </xf>
    <xf numFmtId="1" fontId="92" fillId="0" borderId="36" xfId="0" applyNumberFormat="1" applyFont="1" applyFill="1" applyBorder="1" applyAlignment="1">
      <alignment horizontal="right" vertical="center" wrapText="1"/>
    </xf>
    <xf numFmtId="0" fontId="88" fillId="0" borderId="36" xfId="0" applyFont="1" applyFill="1" applyBorder="1" applyAlignment="1">
      <alignment horizontal="left" vertical="top" wrapText="1"/>
    </xf>
    <xf numFmtId="169" fontId="17" fillId="0" borderId="36" xfId="2021" applyNumberFormat="1" applyFont="1" applyFill="1" applyBorder="1" applyAlignment="1">
      <alignment horizontal="right" vertical="center"/>
    </xf>
    <xf numFmtId="169" fontId="17" fillId="0" borderId="36" xfId="8" applyNumberFormat="1" applyFont="1" applyFill="1" applyBorder="1" applyAlignment="1">
      <alignment horizontal="right" vertical="center" wrapText="1"/>
    </xf>
    <xf numFmtId="169" fontId="73" fillId="0" borderId="36" xfId="2021" applyNumberFormat="1" applyFont="1" applyFill="1" applyBorder="1" applyAlignment="1">
      <alignment horizontal="right" vertical="center"/>
    </xf>
    <xf numFmtId="169" fontId="73" fillId="0" borderId="36" xfId="8" applyNumberFormat="1" applyFont="1" applyFill="1" applyBorder="1" applyAlignment="1">
      <alignment horizontal="right" vertical="center" wrapText="1"/>
    </xf>
    <xf numFmtId="169" fontId="73" fillId="0" borderId="36" xfId="6" applyNumberFormat="1" applyFont="1" applyFill="1" applyBorder="1" applyAlignment="1">
      <alignment horizontal="right" vertical="center"/>
    </xf>
    <xf numFmtId="0" fontId="74" fillId="0" borderId="0" xfId="253" applyFont="1" applyFill="1"/>
    <xf numFmtId="0" fontId="74" fillId="0" borderId="0" xfId="253" applyFont="1" applyFill="1" applyAlignment="1"/>
    <xf numFmtId="0" fontId="14" fillId="0" borderId="0" xfId="253" applyFont="1" applyFill="1" applyAlignment="1">
      <alignment wrapText="1"/>
    </xf>
    <xf numFmtId="0" fontId="74" fillId="0" borderId="0" xfId="253" applyFont="1" applyFill="1" applyBorder="1"/>
    <xf numFmtId="0" fontId="74" fillId="0" borderId="0" xfId="253" applyFont="1" applyFill="1" applyBorder="1" applyAlignment="1"/>
    <xf numFmtId="0" fontId="74" fillId="0" borderId="0" xfId="2021" applyFont="1" applyFill="1" applyBorder="1" applyAlignment="1">
      <alignment vertical="center" wrapText="1"/>
    </xf>
    <xf numFmtId="0" fontId="74" fillId="0" borderId="0" xfId="253" applyFont="1" applyFill="1" applyAlignment="1">
      <alignment horizontal="left" vertical="top" wrapText="1"/>
    </xf>
    <xf numFmtId="0" fontId="74" fillId="0" borderId="36" xfId="253" applyFont="1" applyFill="1" applyBorder="1" applyAlignment="1">
      <alignment horizontal="center" vertical="center" wrapText="1"/>
    </xf>
    <xf numFmtId="0" fontId="88" fillId="0" borderId="36" xfId="0" applyFont="1" applyFill="1" applyBorder="1" applyAlignment="1">
      <alignment horizontal="center" vertical="center" wrapText="1"/>
    </xf>
    <xf numFmtId="0" fontId="74" fillId="0" borderId="0" xfId="253" applyFont="1" applyFill="1" applyBorder="1" applyAlignment="1">
      <alignment horizontal="left" vertical="center" wrapText="1"/>
    </xf>
    <xf numFmtId="0" fontId="74" fillId="0" borderId="0" xfId="253" applyFont="1" applyFill="1" applyAlignment="1">
      <alignment horizontal="left" vertical="center" wrapText="1"/>
    </xf>
    <xf numFmtId="0" fontId="74" fillId="0" borderId="36" xfId="253" applyFont="1" applyFill="1" applyBorder="1" applyAlignment="1">
      <alignment horizontal="left" vertical="top" wrapText="1"/>
    </xf>
    <xf numFmtId="0" fontId="17" fillId="0" borderId="36" xfId="253" applyFont="1" applyFill="1" applyBorder="1" applyAlignment="1">
      <alignment horizontal="left" vertical="top" wrapText="1"/>
    </xf>
    <xf numFmtId="167" fontId="17" fillId="0" borderId="36" xfId="253" applyNumberFormat="1" applyFont="1" applyFill="1" applyBorder="1" applyAlignment="1">
      <alignment horizontal="right" vertical="top" wrapText="1"/>
    </xf>
    <xf numFmtId="169" fontId="14" fillId="0" borderId="36" xfId="223" applyNumberFormat="1" applyFont="1" applyFill="1" applyBorder="1" applyAlignment="1">
      <alignment horizontal="right" vertical="center" wrapText="1"/>
    </xf>
    <xf numFmtId="0" fontId="73" fillId="0" borderId="36" xfId="253" applyFont="1" applyFill="1" applyBorder="1" applyAlignment="1">
      <alignment horizontal="left" vertical="top" wrapText="1"/>
    </xf>
    <xf numFmtId="0" fontId="17" fillId="0" borderId="36" xfId="253" applyFont="1" applyFill="1" applyBorder="1" applyAlignment="1">
      <alignment horizontal="left" wrapText="1"/>
    </xf>
    <xf numFmtId="0" fontId="74" fillId="0" borderId="0" xfId="253" applyFont="1" applyFill="1" applyAlignment="1">
      <alignment horizontal="left" wrapText="1"/>
    </xf>
    <xf numFmtId="169" fontId="14" fillId="0" borderId="36" xfId="2021" applyNumberFormat="1" applyFont="1" applyFill="1" applyBorder="1" applyAlignment="1">
      <alignment horizontal="right" vertical="center"/>
    </xf>
    <xf numFmtId="0" fontId="93" fillId="0" borderId="0" xfId="2021" applyFont="1" applyFill="1"/>
    <xf numFmtId="169" fontId="14" fillId="0" borderId="36" xfId="2021" applyNumberFormat="1" applyFont="1" applyFill="1" applyBorder="1" applyAlignment="1">
      <alignment horizontal="right"/>
    </xf>
    <xf numFmtId="0" fontId="93" fillId="0" borderId="0" xfId="2021" applyFont="1" applyFill="1" applyAlignment="1">
      <alignment vertical="center"/>
    </xf>
    <xf numFmtId="169" fontId="74" fillId="0" borderId="36" xfId="2021" applyNumberFormat="1" applyFont="1" applyFill="1" applyBorder="1" applyAlignment="1">
      <alignment horizontal="right"/>
    </xf>
    <xf numFmtId="169" fontId="74" fillId="0" borderId="36" xfId="2021" applyNumberFormat="1" applyFont="1" applyFill="1" applyBorder="1" applyAlignment="1">
      <alignment horizontal="right" vertical="center"/>
    </xf>
    <xf numFmtId="0" fontId="74" fillId="0" borderId="36" xfId="2021" applyFont="1" applyFill="1" applyBorder="1" applyAlignment="1">
      <alignment horizontal="left" vertical="center" wrapText="1"/>
    </xf>
    <xf numFmtId="0" fontId="85" fillId="0" borderId="36" xfId="165" applyFont="1" applyFill="1" applyBorder="1" applyAlignment="1">
      <alignment horizontal="left" vertical="top" wrapText="1"/>
    </xf>
    <xf numFmtId="169" fontId="86" fillId="0" borderId="36" xfId="2021" applyNumberFormat="1" applyFont="1" applyFill="1" applyBorder="1" applyAlignment="1">
      <alignment horizontal="right" vertical="center"/>
    </xf>
    <xf numFmtId="171" fontId="73" fillId="0" borderId="36" xfId="7" applyNumberFormat="1" applyFont="1" applyFill="1" applyBorder="1" applyAlignment="1">
      <alignment horizontal="right" vertical="center" wrapText="1"/>
    </xf>
    <xf numFmtId="0" fontId="74" fillId="0" borderId="36" xfId="253" applyFont="1" applyFill="1" applyBorder="1" applyAlignment="1">
      <alignment horizontal="left" vertical="center" wrapText="1"/>
    </xf>
    <xf numFmtId="0" fontId="17" fillId="0" borderId="36" xfId="253" applyFont="1" applyFill="1" applyBorder="1" applyAlignment="1">
      <alignment horizontal="left" vertical="center" wrapText="1"/>
    </xf>
    <xf numFmtId="0" fontId="74" fillId="0" borderId="0" xfId="253" applyFont="1" applyFill="1" applyAlignment="1">
      <alignment vertical="center"/>
    </xf>
    <xf numFmtId="0" fontId="14" fillId="0" borderId="36" xfId="253" applyFont="1" applyFill="1" applyBorder="1" applyAlignment="1">
      <alignment wrapText="1"/>
    </xf>
    <xf numFmtId="0" fontId="14" fillId="0" borderId="36" xfId="253" applyFont="1" applyFill="1" applyBorder="1" applyAlignment="1">
      <alignment horizontal="center" wrapText="1"/>
    </xf>
    <xf numFmtId="169" fontId="17" fillId="0" borderId="36" xfId="6" applyNumberFormat="1" applyFont="1" applyFill="1" applyBorder="1" applyAlignment="1">
      <alignment horizontal="right" vertical="center"/>
    </xf>
    <xf numFmtId="0" fontId="85" fillId="0" borderId="36" xfId="253" applyFont="1" applyFill="1" applyBorder="1" applyAlignment="1">
      <alignment horizontal="left" vertical="top" wrapText="1"/>
    </xf>
    <xf numFmtId="169" fontId="85" fillId="0" borderId="36" xfId="6" applyNumberFormat="1" applyFont="1" applyFill="1" applyBorder="1" applyAlignment="1">
      <alignment horizontal="right" vertical="center"/>
    </xf>
    <xf numFmtId="0" fontId="94" fillId="0" borderId="36" xfId="253" applyFont="1" applyFill="1" applyBorder="1" applyAlignment="1">
      <alignment horizontal="center" vertical="center" wrapText="1"/>
    </xf>
    <xf numFmtId="0" fontId="94" fillId="0" borderId="36" xfId="253" applyFont="1" applyFill="1" applyBorder="1" applyAlignment="1">
      <alignment horizontal="left" vertical="center" wrapText="1"/>
    </xf>
    <xf numFmtId="0" fontId="17" fillId="0" borderId="36" xfId="0" applyFont="1" applyFill="1" applyBorder="1" applyAlignment="1">
      <alignment horizontal="center" vertical="center"/>
    </xf>
    <xf numFmtId="0" fontId="73" fillId="0" borderId="27" xfId="0" applyFont="1" applyFill="1" applyBorder="1" applyAlignment="1">
      <alignment horizontal="center" vertical="center" wrapText="1"/>
    </xf>
    <xf numFmtId="0" fontId="73" fillId="0" borderId="27" xfId="0" applyFont="1" applyFill="1" applyBorder="1" applyAlignment="1">
      <alignment horizontal="left" vertical="top" wrapText="1"/>
    </xf>
    <xf numFmtId="0" fontId="91" fillId="0" borderId="36" xfId="0" applyFont="1" applyFill="1" applyBorder="1" applyAlignment="1">
      <alignment horizontal="left" vertical="top" wrapText="1"/>
    </xf>
    <xf numFmtId="169" fontId="17" fillId="0" borderId="34" xfId="0" applyNumberFormat="1" applyFont="1" applyFill="1" applyBorder="1" applyAlignment="1">
      <alignment horizontal="right" vertical="top" wrapText="1"/>
    </xf>
    <xf numFmtId="0" fontId="85" fillId="0" borderId="27" xfId="165" applyFont="1" applyFill="1" applyBorder="1" applyAlignment="1">
      <alignment horizontal="left" vertical="top" wrapText="1"/>
    </xf>
    <xf numFmtId="169" fontId="85" fillId="0" borderId="27" xfId="7" applyNumberFormat="1" applyFont="1" applyFill="1" applyBorder="1" applyAlignment="1">
      <alignment horizontal="right" vertical="center" wrapText="1"/>
    </xf>
    <xf numFmtId="0" fontId="85" fillId="0" borderId="0" xfId="0" applyFont="1" applyFill="1" applyAlignment="1">
      <alignment horizontal="left" vertical="top" wrapText="1"/>
    </xf>
    <xf numFmtId="0" fontId="73" fillId="0" borderId="0" xfId="0" applyFont="1" applyFill="1" applyAlignment="1">
      <alignment horizontal="right"/>
    </xf>
    <xf numFmtId="0" fontId="17" fillId="0" borderId="36" xfId="0" applyFont="1" applyFill="1" applyBorder="1" applyAlignment="1">
      <alignment horizontal="left" vertical="top" wrapText="1"/>
    </xf>
    <xf numFmtId="0" fontId="73" fillId="0" borderId="36" xfId="0" applyFont="1" applyFill="1" applyBorder="1" applyAlignment="1">
      <alignment wrapText="1"/>
    </xf>
    <xf numFmtId="0" fontId="17" fillId="0" borderId="28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73" fillId="0" borderId="6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center" wrapText="1"/>
    </xf>
    <xf numFmtId="0" fontId="73" fillId="0" borderId="34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wrapText="1"/>
    </xf>
    <xf numFmtId="0" fontId="73" fillId="0" borderId="33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17" fillId="0" borderId="36" xfId="0" applyFont="1" applyFill="1" applyBorder="1" applyAlignment="1">
      <alignment horizontal="center" vertical="top" wrapText="1"/>
    </xf>
    <xf numFmtId="0" fontId="73" fillId="0" borderId="28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center" vertical="center" wrapText="1"/>
    </xf>
    <xf numFmtId="0" fontId="73" fillId="0" borderId="28" xfId="0" applyFont="1" applyFill="1" applyBorder="1" applyAlignment="1">
      <alignment horizontal="center" vertical="center" wrapText="1"/>
    </xf>
    <xf numFmtId="0" fontId="73" fillId="0" borderId="2" xfId="0" applyFont="1" applyFill="1" applyBorder="1" applyAlignment="1">
      <alignment horizontal="center" vertical="center" wrapText="1"/>
    </xf>
    <xf numFmtId="0" fontId="17" fillId="0" borderId="28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73" fillId="0" borderId="27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right"/>
    </xf>
    <xf numFmtId="0" fontId="17" fillId="0" borderId="0" xfId="0" applyFont="1" applyFill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73" fillId="0" borderId="29" xfId="0" applyFont="1" applyFill="1" applyBorder="1" applyAlignment="1">
      <alignment horizontal="center" vertical="top" wrapText="1"/>
    </xf>
    <xf numFmtId="0" fontId="73" fillId="0" borderId="37" xfId="0" applyFont="1" applyFill="1" applyBorder="1" applyAlignment="1">
      <alignment horizontal="center" vertical="top" wrapText="1"/>
    </xf>
    <xf numFmtId="0" fontId="73" fillId="0" borderId="26" xfId="0" applyFont="1" applyFill="1" applyBorder="1" applyAlignment="1">
      <alignment horizontal="center" vertical="top" wrapText="1"/>
    </xf>
    <xf numFmtId="49" fontId="17" fillId="0" borderId="28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17" fillId="0" borderId="36" xfId="8" applyFont="1" applyFill="1" applyBorder="1" applyAlignment="1">
      <alignment horizontal="center" vertical="top" wrapText="1"/>
    </xf>
    <xf numFmtId="0" fontId="17" fillId="0" borderId="36" xfId="0" applyFont="1" applyFill="1" applyBorder="1" applyAlignment="1">
      <alignment horizontal="left" wrapText="1"/>
    </xf>
    <xf numFmtId="0" fontId="73" fillId="0" borderId="36" xfId="8" applyFont="1" applyFill="1" applyBorder="1" applyAlignment="1">
      <alignment horizontal="center" vertical="top" wrapText="1"/>
    </xf>
    <xf numFmtId="49" fontId="17" fillId="0" borderId="28" xfId="0" applyNumberFormat="1" applyFont="1" applyFill="1" applyBorder="1" applyAlignment="1">
      <alignment horizontal="center" vertical="top" wrapText="1"/>
    </xf>
    <xf numFmtId="49" fontId="17" fillId="0" borderId="2" xfId="0" applyNumberFormat="1" applyFont="1" applyFill="1" applyBorder="1" applyAlignment="1">
      <alignment horizontal="center" vertical="top" wrapText="1"/>
    </xf>
    <xf numFmtId="49" fontId="17" fillId="0" borderId="3" xfId="0" applyNumberFormat="1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horizontal="left" vertical="center" wrapText="1"/>
    </xf>
    <xf numFmtId="0" fontId="17" fillId="0" borderId="33" xfId="0" applyFont="1" applyFill="1" applyBorder="1" applyAlignment="1">
      <alignment horizontal="left" vertical="center" wrapText="1"/>
    </xf>
    <xf numFmtId="0" fontId="17" fillId="0" borderId="34" xfId="0" applyFont="1" applyFill="1" applyBorder="1" applyAlignment="1">
      <alignment horizontal="left" vertical="center" wrapText="1"/>
    </xf>
    <xf numFmtId="0" fontId="74" fillId="2" borderId="0" xfId="0" applyFont="1" applyFill="1" applyAlignment="1">
      <alignment horizontal="right" vertical="top"/>
    </xf>
    <xf numFmtId="0" fontId="74" fillId="2" borderId="0" xfId="0" applyFont="1" applyFill="1" applyAlignment="1">
      <alignment horizontal="right"/>
    </xf>
    <xf numFmtId="0" fontId="14" fillId="0" borderId="0" xfId="0" applyFont="1" applyFill="1" applyAlignment="1">
      <alignment horizontal="center" wrapText="1"/>
    </xf>
    <xf numFmtId="0" fontId="73" fillId="2" borderId="36" xfId="8" applyFont="1" applyFill="1" applyBorder="1" applyAlignment="1">
      <alignment horizontal="center" vertical="center" wrapText="1"/>
    </xf>
    <xf numFmtId="0" fontId="73" fillId="2" borderId="38" xfId="8" applyFont="1" applyFill="1" applyBorder="1" applyAlignment="1">
      <alignment horizontal="center" vertical="center" wrapText="1"/>
    </xf>
    <xf numFmtId="0" fontId="73" fillId="2" borderId="39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40" xfId="8" applyFont="1" applyFill="1" applyBorder="1" applyAlignment="1">
      <alignment horizontal="center" vertical="center" wrapText="1"/>
    </xf>
    <xf numFmtId="0" fontId="73" fillId="2" borderId="7" xfId="8" applyFont="1" applyFill="1" applyBorder="1" applyAlignment="1">
      <alignment horizontal="center" vertical="center" wrapText="1"/>
    </xf>
    <xf numFmtId="0" fontId="73" fillId="2" borderId="26" xfId="8" applyFont="1" applyFill="1" applyBorder="1" applyAlignment="1">
      <alignment horizontal="center" vertical="center" wrapText="1"/>
    </xf>
    <xf numFmtId="0" fontId="73" fillId="2" borderId="28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35" xfId="0" applyFont="1" applyFill="1" applyBorder="1" applyAlignment="1">
      <alignment horizontal="left" vertical="top" wrapText="1"/>
    </xf>
    <xf numFmtId="0" fontId="73" fillId="0" borderId="34" xfId="0" applyFont="1" applyFill="1" applyBorder="1" applyAlignment="1">
      <alignment horizontal="left" vertical="top" wrapText="1"/>
    </xf>
    <xf numFmtId="0" fontId="73" fillId="0" borderId="35" xfId="0" applyFont="1" applyFill="1" applyBorder="1" applyAlignment="1">
      <alignment horizontal="left" vertical="top"/>
    </xf>
    <xf numFmtId="0" fontId="73" fillId="0" borderId="34" xfId="0" applyFont="1" applyFill="1" applyBorder="1" applyAlignment="1">
      <alignment horizontal="left" vertical="top"/>
    </xf>
    <xf numFmtId="0" fontId="85" fillId="0" borderId="28" xfId="0" applyFont="1" applyFill="1" applyBorder="1" applyAlignment="1">
      <alignment horizontal="center" vertical="top" wrapText="1"/>
    </xf>
    <xf numFmtId="0" fontId="85" fillId="0" borderId="2" xfId="0" applyFont="1" applyFill="1" applyBorder="1" applyAlignment="1">
      <alignment horizontal="center" vertical="top" wrapText="1"/>
    </xf>
    <xf numFmtId="0" fontId="85" fillId="0" borderId="3" xfId="0" applyFont="1" applyFill="1" applyBorder="1" applyAlignment="1">
      <alignment horizontal="center" vertical="top" wrapText="1"/>
    </xf>
    <xf numFmtId="0" fontId="17" fillId="0" borderId="35" xfId="0" applyFont="1" applyFill="1" applyBorder="1" applyAlignment="1">
      <alignment horizontal="left" vertical="top" wrapText="1"/>
    </xf>
    <xf numFmtId="0" fontId="17" fillId="0" borderId="34" xfId="0" applyFont="1" applyFill="1" applyBorder="1" applyAlignment="1">
      <alignment horizontal="left" vertical="top" wrapText="1"/>
    </xf>
    <xf numFmtId="0" fontId="74" fillId="0" borderId="0" xfId="0" applyFont="1" applyFill="1" applyAlignment="1">
      <alignment horizontal="right"/>
    </xf>
    <xf numFmtId="0" fontId="87" fillId="0" borderId="0" xfId="0" applyFont="1" applyFill="1" applyBorder="1" applyAlignment="1">
      <alignment horizontal="right" vertical="top" wrapText="1"/>
    </xf>
    <xf numFmtId="0" fontId="73" fillId="0" borderId="36" xfId="0" applyFont="1" applyFill="1" applyBorder="1" applyAlignment="1">
      <alignment horizontal="left" vertical="center"/>
    </xf>
    <xf numFmtId="0" fontId="74" fillId="0" borderId="35" xfId="0" applyFont="1" applyFill="1" applyBorder="1" applyAlignment="1">
      <alignment horizontal="center"/>
    </xf>
    <xf numFmtId="0" fontId="74" fillId="0" borderId="33" xfId="0" applyFont="1" applyFill="1" applyBorder="1" applyAlignment="1">
      <alignment horizontal="center"/>
    </xf>
    <xf numFmtId="0" fontId="74" fillId="0" borderId="34" xfId="0" applyFont="1" applyFill="1" applyBorder="1" applyAlignment="1">
      <alignment horizontal="center"/>
    </xf>
    <xf numFmtId="0" fontId="74" fillId="0" borderId="34" xfId="0" applyFont="1" applyFill="1" applyBorder="1" applyAlignment="1">
      <alignment horizontal="left" vertical="top" wrapText="1"/>
    </xf>
    <xf numFmtId="0" fontId="17" fillId="0" borderId="36" xfId="0" applyFont="1" applyFill="1" applyBorder="1" applyAlignment="1">
      <alignment horizontal="left" vertical="center" wrapText="1"/>
    </xf>
    <xf numFmtId="0" fontId="17" fillId="0" borderId="36" xfId="0" applyFont="1" applyFill="1" applyBorder="1" applyAlignment="1">
      <alignment vertical="center" wrapText="1"/>
    </xf>
    <xf numFmtId="0" fontId="73" fillId="0" borderId="36" xfId="0" applyFont="1" applyFill="1" applyBorder="1" applyAlignment="1">
      <alignment horizontal="center" vertical="center" wrapText="1"/>
    </xf>
    <xf numFmtId="0" fontId="73" fillId="0" borderId="35" xfId="0" applyFont="1" applyFill="1" applyBorder="1" applyAlignment="1">
      <alignment horizontal="center" vertical="top" wrapText="1"/>
    </xf>
    <xf numFmtId="0" fontId="73" fillId="0" borderId="34" xfId="0" applyFont="1" applyFill="1" applyBorder="1" applyAlignment="1">
      <alignment horizontal="center" vertical="top" wrapText="1"/>
    </xf>
    <xf numFmtId="0" fontId="74" fillId="0" borderId="36" xfId="253" applyFont="1" applyFill="1" applyBorder="1" applyAlignment="1">
      <alignment horizontal="center" vertical="center" wrapText="1"/>
    </xf>
    <xf numFmtId="0" fontId="74" fillId="0" borderId="35" xfId="2021" applyFont="1" applyFill="1" applyBorder="1" applyAlignment="1">
      <alignment horizontal="center" vertical="center" wrapText="1"/>
    </xf>
    <xf numFmtId="0" fontId="74" fillId="0" borderId="33" xfId="2021" applyFont="1" applyFill="1" applyBorder="1" applyAlignment="1">
      <alignment horizontal="center" vertical="center" wrapText="1"/>
    </xf>
    <xf numFmtId="0" fontId="74" fillId="0" borderId="34" xfId="2021" applyFont="1" applyFill="1" applyBorder="1" applyAlignment="1">
      <alignment horizontal="center" vertical="center" wrapText="1"/>
    </xf>
    <xf numFmtId="0" fontId="74" fillId="0" borderId="0" xfId="253" applyFont="1" applyFill="1" applyAlignment="1">
      <alignment horizontal="right"/>
    </xf>
    <xf numFmtId="0" fontId="74" fillId="0" borderId="0" xfId="253" applyFont="1" applyFill="1" applyAlignment="1">
      <alignment horizontal="right" wrapText="1"/>
    </xf>
    <xf numFmtId="0" fontId="0" fillId="0" borderId="0" xfId="0" applyFill="1" applyAlignment="1">
      <alignment horizontal="right" wrapText="1"/>
    </xf>
    <xf numFmtId="0" fontId="14" fillId="0" borderId="0" xfId="253" applyFont="1" applyFill="1" applyAlignment="1">
      <alignment horizontal="center" wrapText="1"/>
    </xf>
    <xf numFmtId="0" fontId="74" fillId="0" borderId="7" xfId="253" applyFont="1" applyFill="1" applyBorder="1" applyAlignment="1">
      <alignment horizontal="center"/>
    </xf>
    <xf numFmtId="0" fontId="74" fillId="0" borderId="28" xfId="253" applyFont="1" applyFill="1" applyBorder="1" applyAlignment="1">
      <alignment horizontal="center" vertical="top" wrapText="1"/>
    </xf>
    <xf numFmtId="0" fontId="74" fillId="0" borderId="2" xfId="253" applyFont="1" applyFill="1" applyBorder="1" applyAlignment="1">
      <alignment horizontal="center" vertical="top" wrapText="1"/>
    </xf>
    <xf numFmtId="0" fontId="74" fillId="0" borderId="3" xfId="253" applyFont="1" applyFill="1" applyBorder="1" applyAlignment="1">
      <alignment horizontal="center" vertical="top" wrapText="1"/>
    </xf>
    <xf numFmtId="0" fontId="74" fillId="0" borderId="28" xfId="253" applyFont="1" applyFill="1" applyBorder="1" applyAlignment="1">
      <alignment horizontal="center" vertical="center" wrapText="1"/>
    </xf>
    <xf numFmtId="0" fontId="74" fillId="0" borderId="2" xfId="253" applyFont="1" applyFill="1" applyBorder="1" applyAlignment="1">
      <alignment horizontal="center" vertical="center" wrapText="1"/>
    </xf>
    <xf numFmtId="0" fontId="74" fillId="0" borderId="3" xfId="253" applyFont="1" applyFill="1" applyBorder="1" applyAlignment="1">
      <alignment horizontal="center" vertical="center" wrapText="1"/>
    </xf>
    <xf numFmtId="0" fontId="74" fillId="0" borderId="36" xfId="2021" applyFont="1" applyFill="1" applyBorder="1" applyAlignment="1">
      <alignment horizontal="center" vertical="top"/>
    </xf>
    <xf numFmtId="0" fontId="14" fillId="0" borderId="36" xfId="253" applyFont="1" applyFill="1" applyBorder="1" applyAlignment="1">
      <alignment horizontal="left" vertical="center" wrapText="1"/>
    </xf>
    <xf numFmtId="49" fontId="14" fillId="0" borderId="28" xfId="2021" applyNumberFormat="1" applyFont="1" applyFill="1" applyBorder="1" applyAlignment="1">
      <alignment horizontal="center" vertical="top"/>
    </xf>
    <xf numFmtId="49" fontId="14" fillId="0" borderId="2" xfId="2021" applyNumberFormat="1" applyFont="1" applyFill="1" applyBorder="1" applyAlignment="1">
      <alignment horizontal="center" vertical="top"/>
    </xf>
    <xf numFmtId="49" fontId="14" fillId="0" borderId="3" xfId="2021" applyNumberFormat="1" applyFont="1" applyFill="1" applyBorder="1" applyAlignment="1">
      <alignment horizontal="center" vertical="top"/>
    </xf>
    <xf numFmtId="0" fontId="14" fillId="0" borderId="28" xfId="2021" applyFont="1" applyFill="1" applyBorder="1" applyAlignment="1">
      <alignment horizontal="center" vertical="top"/>
    </xf>
    <xf numFmtId="0" fontId="14" fillId="0" borderId="2" xfId="2021" applyFont="1" applyFill="1" applyBorder="1" applyAlignment="1">
      <alignment horizontal="center" vertical="top"/>
    </xf>
    <xf numFmtId="0" fontId="14" fillId="0" borderId="3" xfId="2021" applyFont="1" applyFill="1" applyBorder="1" applyAlignment="1">
      <alignment horizontal="center" vertical="top"/>
    </xf>
    <xf numFmtId="0" fontId="17" fillId="0" borderId="28" xfId="2021" applyFont="1" applyFill="1" applyBorder="1" applyAlignment="1">
      <alignment horizontal="center"/>
    </xf>
    <xf numFmtId="0" fontId="17" fillId="0" borderId="3" xfId="2021" applyFont="1" applyFill="1" applyBorder="1" applyAlignment="1">
      <alignment horizontal="center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3"/>
  <sheetViews>
    <sheetView topLeftCell="A7" zoomScaleNormal="100" zoomScaleSheetLayoutView="86" workbookViewId="0">
      <selection activeCell="E38" sqref="E38:F38"/>
    </sheetView>
  </sheetViews>
  <sheetFormatPr defaultColWidth="9.140625" defaultRowHeight="17.25"/>
  <cols>
    <col min="1" max="1" width="11.7109375" style="17" customWidth="1"/>
    <col min="2" max="2" width="16.140625" style="17" customWidth="1"/>
    <col min="3" max="3" width="72.42578125" style="17" customWidth="1"/>
    <col min="4" max="4" width="17.28515625" style="30" customWidth="1"/>
    <col min="5" max="5" width="15.5703125" style="17" customWidth="1"/>
    <col min="6" max="6" width="14.85546875" style="17" customWidth="1"/>
    <col min="7" max="7" width="12.42578125" style="17" customWidth="1"/>
    <col min="8" max="16384" width="9.140625" style="17"/>
  </cols>
  <sheetData>
    <row r="1" spans="1:6" ht="37.5" customHeight="1">
      <c r="D1" s="196" t="s">
        <v>43</v>
      </c>
      <c r="E1" s="196"/>
      <c r="F1" s="196"/>
    </row>
    <row r="2" spans="1:6" ht="17.25" customHeight="1">
      <c r="D2" s="196" t="s">
        <v>58</v>
      </c>
      <c r="E2" s="196"/>
      <c r="F2" s="196"/>
    </row>
    <row r="3" spans="1:6" ht="17.25" customHeight="1">
      <c r="E3" s="196" t="s">
        <v>9</v>
      </c>
      <c r="F3" s="196"/>
    </row>
    <row r="5" spans="1:6" ht="75.75" customHeight="1">
      <c r="A5" s="207" t="s">
        <v>99</v>
      </c>
      <c r="B5" s="207"/>
      <c r="C5" s="207"/>
      <c r="D5" s="207"/>
      <c r="E5" s="207"/>
      <c r="F5" s="207"/>
    </row>
    <row r="6" spans="1:6">
      <c r="E6" s="205" t="s">
        <v>25</v>
      </c>
      <c r="F6" s="205"/>
    </row>
    <row r="7" spans="1:6" s="2" customFormat="1" ht="75.95" customHeight="1">
      <c r="A7" s="203" t="s">
        <v>14</v>
      </c>
      <c r="B7" s="204"/>
      <c r="C7" s="201" t="s">
        <v>15</v>
      </c>
      <c r="D7" s="203" t="s">
        <v>59</v>
      </c>
      <c r="E7" s="206"/>
      <c r="F7" s="204"/>
    </row>
    <row r="8" spans="1:6" s="2" customFormat="1" ht="43.5" customHeight="1">
      <c r="A8" s="73" t="s">
        <v>39</v>
      </c>
      <c r="B8" s="73" t="s">
        <v>19</v>
      </c>
      <c r="C8" s="202"/>
      <c r="D8" s="158" t="s">
        <v>60</v>
      </c>
      <c r="E8" s="126" t="s">
        <v>16</v>
      </c>
      <c r="F8" s="126" t="s">
        <v>17</v>
      </c>
    </row>
    <row r="9" spans="1:6" s="22" customFormat="1">
      <c r="A9" s="212"/>
      <c r="B9" s="213"/>
      <c r="C9" s="21" t="s">
        <v>24</v>
      </c>
      <c r="D9" s="62">
        <f>+D11+D31</f>
        <v>0</v>
      </c>
      <c r="E9" s="62">
        <f t="shared" ref="E9:F9" si="0">+E11+E31</f>
        <v>0</v>
      </c>
      <c r="F9" s="62">
        <f t="shared" si="0"/>
        <v>0</v>
      </c>
    </row>
    <row r="10" spans="1:6" s="2" customFormat="1" ht="18" customHeight="1">
      <c r="A10" s="212"/>
      <c r="B10" s="214"/>
      <c r="C10" s="19" t="s">
        <v>35</v>
      </c>
      <c r="D10" s="56"/>
      <c r="E10" s="23"/>
      <c r="F10" s="23"/>
    </row>
    <row r="11" spans="1:6" s="2" customFormat="1" ht="36.75" customHeight="1">
      <c r="A11" s="212"/>
      <c r="B11" s="202"/>
      <c r="C11" s="5" t="s">
        <v>42</v>
      </c>
      <c r="D11" s="62">
        <f>D12</f>
        <v>201971.4</v>
      </c>
      <c r="E11" s="62">
        <f t="shared" ref="E11:F11" si="1">E12</f>
        <v>358353</v>
      </c>
      <c r="F11" s="62">
        <f t="shared" si="1"/>
        <v>358353</v>
      </c>
    </row>
    <row r="12" spans="1:6" s="2" customFormat="1">
      <c r="A12" s="215">
        <v>1041</v>
      </c>
      <c r="B12" s="197"/>
      <c r="C12" s="24" t="s">
        <v>28</v>
      </c>
      <c r="D12" s="25">
        <f>D19+D25</f>
        <v>201971.4</v>
      </c>
      <c r="E12" s="25">
        <f t="shared" ref="E12:F12" si="2">E19+E25</f>
        <v>358353</v>
      </c>
      <c r="F12" s="25">
        <f t="shared" si="2"/>
        <v>358353</v>
      </c>
    </row>
    <row r="13" spans="1:6" s="2" customFormat="1">
      <c r="A13" s="216"/>
      <c r="B13" s="198"/>
      <c r="C13" s="26" t="s">
        <v>63</v>
      </c>
      <c r="D13" s="37"/>
      <c r="E13" s="62"/>
      <c r="F13" s="62"/>
    </row>
    <row r="14" spans="1:6" s="2" customFormat="1">
      <c r="A14" s="216"/>
      <c r="B14" s="198"/>
      <c r="C14" s="3" t="s">
        <v>29</v>
      </c>
      <c r="D14" s="67"/>
      <c r="E14" s="25"/>
      <c r="F14" s="25"/>
    </row>
    <row r="15" spans="1:6" s="2" customFormat="1" ht="51.75">
      <c r="A15" s="216"/>
      <c r="B15" s="198"/>
      <c r="C15" s="4" t="s">
        <v>64</v>
      </c>
      <c r="D15" s="68"/>
      <c r="E15" s="27"/>
      <c r="F15" s="27"/>
    </row>
    <row r="16" spans="1:6" s="2" customFormat="1">
      <c r="A16" s="216"/>
      <c r="B16" s="198"/>
      <c r="C16" s="3" t="s">
        <v>30</v>
      </c>
      <c r="D16" s="67"/>
      <c r="E16" s="27"/>
      <c r="F16" s="27"/>
    </row>
    <row r="17" spans="1:6" s="2" customFormat="1" ht="34.5">
      <c r="A17" s="216"/>
      <c r="B17" s="198"/>
      <c r="C17" s="4" t="s">
        <v>65</v>
      </c>
      <c r="D17" s="68"/>
      <c r="E17" s="27"/>
      <c r="F17" s="27"/>
    </row>
    <row r="18" spans="1:6" s="2" customFormat="1" ht="15.75" customHeight="1">
      <c r="A18" s="216"/>
      <c r="B18" s="75"/>
      <c r="C18" s="28" t="s">
        <v>38</v>
      </c>
      <c r="D18" s="69"/>
      <c r="E18" s="29"/>
      <c r="F18" s="29"/>
    </row>
    <row r="19" spans="1:6" s="2" customFormat="1" ht="21" customHeight="1">
      <c r="A19" s="216"/>
      <c r="B19" s="199">
        <v>11001</v>
      </c>
      <c r="C19" s="3" t="s">
        <v>31</v>
      </c>
      <c r="D19" s="61">
        <v>196499.4</v>
      </c>
      <c r="E19" s="61">
        <v>337881</v>
      </c>
      <c r="F19" s="61">
        <v>337881</v>
      </c>
    </row>
    <row r="20" spans="1:6" s="2" customFormat="1" ht="51.75">
      <c r="A20" s="216"/>
      <c r="B20" s="200"/>
      <c r="C20" s="125" t="s">
        <v>104</v>
      </c>
      <c r="D20" s="66"/>
      <c r="E20" s="61"/>
      <c r="F20" s="61"/>
    </row>
    <row r="21" spans="1:6" s="2" customFormat="1">
      <c r="A21" s="216"/>
      <c r="B21" s="200"/>
      <c r="C21" s="3" t="s">
        <v>32</v>
      </c>
      <c r="D21" s="67"/>
      <c r="E21" s="27"/>
      <c r="F21" s="27"/>
    </row>
    <row r="22" spans="1:6" s="2" customFormat="1" ht="86.25">
      <c r="A22" s="216"/>
      <c r="B22" s="200"/>
      <c r="C22" s="125" t="s">
        <v>105</v>
      </c>
      <c r="D22" s="68"/>
      <c r="E22" s="27"/>
      <c r="F22" s="27"/>
    </row>
    <row r="23" spans="1:6" s="2" customFormat="1">
      <c r="A23" s="216"/>
      <c r="B23" s="200"/>
      <c r="C23" s="3" t="s">
        <v>33</v>
      </c>
      <c r="D23" s="67"/>
      <c r="E23" s="27"/>
      <c r="F23" s="27"/>
    </row>
    <row r="24" spans="1:6" s="2" customFormat="1">
      <c r="A24" s="216"/>
      <c r="B24" s="200"/>
      <c r="C24" s="144" t="s">
        <v>34</v>
      </c>
      <c r="D24" s="68"/>
      <c r="E24" s="27"/>
      <c r="F24" s="27"/>
    </row>
    <row r="25" spans="1:6" s="2" customFormat="1">
      <c r="A25" s="216"/>
      <c r="B25" s="212">
        <v>11035</v>
      </c>
      <c r="C25" s="67" t="s">
        <v>31</v>
      </c>
      <c r="D25" s="110">
        <v>5472</v>
      </c>
      <c r="E25" s="110">
        <v>20472</v>
      </c>
      <c r="F25" s="110">
        <v>20472</v>
      </c>
    </row>
    <row r="26" spans="1:6" s="2" customFormat="1" ht="34.5">
      <c r="A26" s="216"/>
      <c r="B26" s="212"/>
      <c r="C26" s="66" t="s">
        <v>102</v>
      </c>
      <c r="D26" s="110"/>
      <c r="E26" s="110"/>
      <c r="F26" s="110"/>
    </row>
    <row r="27" spans="1:6" s="2" customFormat="1">
      <c r="A27" s="216"/>
      <c r="B27" s="212"/>
      <c r="C27" s="130" t="s">
        <v>32</v>
      </c>
      <c r="D27" s="75"/>
      <c r="E27" s="75"/>
      <c r="F27" s="75"/>
    </row>
    <row r="28" spans="1:6" s="2" customFormat="1" ht="34.5">
      <c r="A28" s="216"/>
      <c r="B28" s="212"/>
      <c r="C28" s="66" t="s">
        <v>103</v>
      </c>
      <c r="D28" s="75"/>
      <c r="E28" s="75"/>
      <c r="F28" s="75"/>
    </row>
    <row r="29" spans="1:6" s="2" customFormat="1">
      <c r="A29" s="216"/>
      <c r="B29" s="212"/>
      <c r="C29" s="130" t="s">
        <v>33</v>
      </c>
      <c r="D29" s="75"/>
      <c r="E29" s="75"/>
      <c r="F29" s="75"/>
    </row>
    <row r="30" spans="1:6" s="2" customFormat="1">
      <c r="A30" s="217"/>
      <c r="B30" s="212"/>
      <c r="C30" s="68" t="s">
        <v>34</v>
      </c>
      <c r="D30" s="75"/>
      <c r="E30" s="75"/>
      <c r="F30" s="75"/>
    </row>
    <row r="31" spans="1:6" s="2" customFormat="1">
      <c r="A31" s="36"/>
      <c r="B31" s="107"/>
      <c r="C31" s="37" t="s">
        <v>75</v>
      </c>
      <c r="D31" s="110">
        <f>+D32</f>
        <v>-201971.4</v>
      </c>
      <c r="E31" s="110">
        <f t="shared" ref="E31:F31" si="3">+E32</f>
        <v>-358353</v>
      </c>
      <c r="F31" s="110">
        <f t="shared" si="3"/>
        <v>-358353</v>
      </c>
    </row>
    <row r="32" spans="1:6">
      <c r="A32" s="208">
        <v>1139</v>
      </c>
      <c r="B32" s="209"/>
      <c r="C32" s="38" t="s">
        <v>28</v>
      </c>
      <c r="D32" s="110">
        <f>+D38</f>
        <v>-201971.4</v>
      </c>
      <c r="E32" s="110">
        <f t="shared" ref="E32:F32" si="4">+E38</f>
        <v>-358353</v>
      </c>
      <c r="F32" s="110">
        <f t="shared" si="4"/>
        <v>-358353</v>
      </c>
    </row>
    <row r="33" spans="1:6" ht="19.350000000000001" customHeight="1">
      <c r="A33" s="208"/>
      <c r="B33" s="210"/>
      <c r="C33" s="125" t="s">
        <v>76</v>
      </c>
      <c r="D33" s="111"/>
      <c r="E33" s="111"/>
      <c r="F33" s="111"/>
    </row>
    <row r="34" spans="1:6">
      <c r="A34" s="208"/>
      <c r="B34" s="210"/>
      <c r="C34" s="40" t="s">
        <v>29</v>
      </c>
      <c r="D34" s="39"/>
      <c r="E34" s="111"/>
      <c r="F34" s="111"/>
    </row>
    <row r="35" spans="1:6" ht="51.75">
      <c r="A35" s="208"/>
      <c r="B35" s="210"/>
      <c r="C35" s="41" t="s">
        <v>77</v>
      </c>
      <c r="D35" s="39"/>
      <c r="E35" s="111"/>
      <c r="F35" s="111"/>
    </row>
    <row r="36" spans="1:6">
      <c r="A36" s="208"/>
      <c r="B36" s="210"/>
      <c r="C36" s="40" t="s">
        <v>30</v>
      </c>
      <c r="D36" s="39"/>
      <c r="E36" s="111"/>
      <c r="F36" s="111"/>
    </row>
    <row r="37" spans="1:6" ht="34.5">
      <c r="A37" s="208"/>
      <c r="B37" s="211"/>
      <c r="C37" s="42" t="s">
        <v>78</v>
      </c>
      <c r="D37" s="39"/>
      <c r="E37" s="111"/>
      <c r="F37" s="111"/>
    </row>
    <row r="38" spans="1:6" ht="18" customHeight="1">
      <c r="A38" s="208"/>
      <c r="B38" s="209" t="s">
        <v>79</v>
      </c>
      <c r="C38" s="40" t="s">
        <v>31</v>
      </c>
      <c r="D38" s="61">
        <v>-201971.4</v>
      </c>
      <c r="E38" s="61">
        <v>-358353</v>
      </c>
      <c r="F38" s="61">
        <v>-358353</v>
      </c>
    </row>
    <row r="39" spans="1:6" ht="19.350000000000001" customHeight="1">
      <c r="A39" s="208"/>
      <c r="B39" s="210"/>
      <c r="C39" s="43" t="s">
        <v>76</v>
      </c>
      <c r="D39" s="111"/>
      <c r="E39" s="111"/>
      <c r="F39" s="111"/>
    </row>
    <row r="40" spans="1:6">
      <c r="A40" s="208"/>
      <c r="B40" s="210"/>
      <c r="C40" s="40" t="s">
        <v>32</v>
      </c>
      <c r="D40" s="44"/>
      <c r="E40" s="111"/>
      <c r="F40" s="111"/>
    </row>
    <row r="41" spans="1:6" ht="69">
      <c r="A41" s="208"/>
      <c r="B41" s="210"/>
      <c r="C41" s="41" t="s">
        <v>80</v>
      </c>
      <c r="D41" s="44"/>
      <c r="E41" s="111"/>
      <c r="F41" s="111"/>
    </row>
    <row r="42" spans="1:6">
      <c r="A42" s="208"/>
      <c r="B42" s="210"/>
      <c r="C42" s="40" t="s">
        <v>33</v>
      </c>
      <c r="D42" s="44"/>
      <c r="E42" s="111"/>
      <c r="F42" s="111"/>
    </row>
    <row r="43" spans="1:6">
      <c r="A43" s="208"/>
      <c r="B43" s="211"/>
      <c r="C43" s="41" t="s">
        <v>34</v>
      </c>
      <c r="D43" s="44"/>
      <c r="E43" s="111"/>
      <c r="F43" s="111"/>
    </row>
  </sheetData>
  <mergeCells count="17">
    <mergeCell ref="A32:A43"/>
    <mergeCell ref="B32:B37"/>
    <mergeCell ref="B38:B43"/>
    <mergeCell ref="D2:F2"/>
    <mergeCell ref="B25:B30"/>
    <mergeCell ref="A9:A11"/>
    <mergeCell ref="B9:B11"/>
    <mergeCell ref="A12:A30"/>
    <mergeCell ref="D1:F1"/>
    <mergeCell ref="B12:B17"/>
    <mergeCell ref="B19:B24"/>
    <mergeCell ref="C7:C8"/>
    <mergeCell ref="A7:B7"/>
    <mergeCell ref="E6:F6"/>
    <mergeCell ref="E3:F3"/>
    <mergeCell ref="D7:F7"/>
    <mergeCell ref="A5:F5"/>
  </mergeCells>
  <pageMargins left="0" right="0" top="0" bottom="0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60"/>
  <sheetViews>
    <sheetView topLeftCell="A25" zoomScaleNormal="100" zoomScaleSheetLayoutView="100" workbookViewId="0">
      <selection activeCell="E34" sqref="E34:E41"/>
    </sheetView>
  </sheetViews>
  <sheetFormatPr defaultColWidth="9.140625" defaultRowHeight="17.25"/>
  <cols>
    <col min="1" max="1" width="9.7109375" style="17" customWidth="1"/>
    <col min="2" max="3" width="8.140625" style="17" customWidth="1"/>
    <col min="4" max="4" width="11.5703125" style="17" customWidth="1"/>
    <col min="5" max="5" width="15.42578125" style="17" customWidth="1"/>
    <col min="6" max="6" width="62.140625" style="17" customWidth="1"/>
    <col min="7" max="7" width="14.85546875" style="124" customWidth="1"/>
    <col min="8" max="8" width="15" style="124" customWidth="1"/>
    <col min="9" max="9" width="15.5703125" style="17" customWidth="1"/>
    <col min="10" max="16384" width="9.140625" style="17"/>
  </cols>
  <sheetData>
    <row r="1" spans="1:9" ht="37.5" customHeight="1">
      <c r="G1" s="30" t="s">
        <v>44</v>
      </c>
      <c r="H1" s="30"/>
      <c r="I1" s="30"/>
    </row>
    <row r="2" spans="1:9" ht="17.25" customHeight="1">
      <c r="G2" s="30" t="s">
        <v>58</v>
      </c>
      <c r="H2" s="30"/>
      <c r="I2" s="30"/>
    </row>
    <row r="3" spans="1:9" ht="17.25" customHeight="1">
      <c r="G3" s="30" t="s">
        <v>9</v>
      </c>
      <c r="H3" s="30"/>
      <c r="I3" s="30"/>
    </row>
    <row r="4" spans="1:9" ht="13.5" customHeight="1"/>
    <row r="5" spans="1:9" ht="52.5" customHeight="1">
      <c r="A5" s="220" t="s">
        <v>100</v>
      </c>
      <c r="B5" s="220"/>
      <c r="C5" s="220"/>
      <c r="D5" s="220"/>
      <c r="E5" s="220"/>
      <c r="F5" s="220"/>
      <c r="G5" s="220"/>
      <c r="H5" s="220"/>
      <c r="I5" s="220"/>
    </row>
    <row r="8" spans="1:9">
      <c r="G8" s="219"/>
      <c r="H8" s="219"/>
      <c r="I8" s="219"/>
    </row>
    <row r="9" spans="1:9" s="2" customFormat="1" ht="105.6" customHeight="1">
      <c r="A9" s="218" t="s">
        <v>26</v>
      </c>
      <c r="B9" s="218"/>
      <c r="C9" s="218"/>
      <c r="D9" s="218" t="s">
        <v>14</v>
      </c>
      <c r="E9" s="218"/>
      <c r="F9" s="218" t="s">
        <v>20</v>
      </c>
      <c r="G9" s="203" t="s">
        <v>48</v>
      </c>
      <c r="H9" s="206"/>
      <c r="I9" s="204"/>
    </row>
    <row r="10" spans="1:9" s="2" customFormat="1" ht="50.25" customHeight="1">
      <c r="A10" s="189" t="s">
        <v>49</v>
      </c>
      <c r="B10" s="189" t="s">
        <v>50</v>
      </c>
      <c r="C10" s="189" t="s">
        <v>27</v>
      </c>
      <c r="D10" s="189" t="s">
        <v>18</v>
      </c>
      <c r="E10" s="189" t="s">
        <v>40</v>
      </c>
      <c r="F10" s="218"/>
      <c r="G10" s="158" t="s">
        <v>60</v>
      </c>
      <c r="H10" s="189" t="s">
        <v>16</v>
      </c>
      <c r="I10" s="189" t="s">
        <v>17</v>
      </c>
    </row>
    <row r="11" spans="1:9" s="2" customFormat="1">
      <c r="A11" s="224"/>
      <c r="B11" s="209"/>
      <c r="C11" s="209"/>
      <c r="D11" s="213"/>
      <c r="E11" s="213"/>
      <c r="F11" s="5" t="s">
        <v>24</v>
      </c>
      <c r="G11" s="63">
        <f>G13+G42</f>
        <v>0</v>
      </c>
      <c r="H11" s="63">
        <f t="shared" ref="H11:I11" si="0">H13+H42</f>
        <v>0</v>
      </c>
      <c r="I11" s="63">
        <f t="shared" si="0"/>
        <v>0</v>
      </c>
    </row>
    <row r="12" spans="1:9" s="2" customFormat="1">
      <c r="A12" s="225"/>
      <c r="B12" s="210"/>
      <c r="C12" s="210"/>
      <c r="D12" s="214"/>
      <c r="E12" s="214"/>
      <c r="F12" s="190" t="s">
        <v>35</v>
      </c>
      <c r="G12" s="104"/>
      <c r="H12" s="63"/>
      <c r="I12" s="63"/>
    </row>
    <row r="13" spans="1:9" s="2" customFormat="1" ht="34.5">
      <c r="A13" s="226"/>
      <c r="B13" s="211"/>
      <c r="C13" s="211"/>
      <c r="D13" s="202"/>
      <c r="E13" s="202"/>
      <c r="F13" s="5" t="s">
        <v>42</v>
      </c>
      <c r="G13" s="63">
        <f>G14</f>
        <v>201971.4</v>
      </c>
      <c r="H13" s="63">
        <f t="shared" ref="H13:I13" si="1">H14</f>
        <v>358353</v>
      </c>
      <c r="I13" s="63">
        <f t="shared" si="1"/>
        <v>358353</v>
      </c>
    </row>
    <row r="14" spans="1:9" s="2" customFormat="1">
      <c r="A14" s="227" t="s">
        <v>46</v>
      </c>
      <c r="B14" s="209"/>
      <c r="C14" s="209"/>
      <c r="D14" s="221"/>
      <c r="E14" s="221"/>
      <c r="F14" s="125" t="s">
        <v>51</v>
      </c>
      <c r="G14" s="63">
        <f>G16</f>
        <v>201971.4</v>
      </c>
      <c r="H14" s="63">
        <f t="shared" ref="H14:I14" si="2">H16</f>
        <v>358353</v>
      </c>
      <c r="I14" s="63">
        <f t="shared" si="2"/>
        <v>358353</v>
      </c>
    </row>
    <row r="15" spans="1:9" s="2" customFormat="1">
      <c r="A15" s="228"/>
      <c r="B15" s="211"/>
      <c r="C15" s="210"/>
      <c r="D15" s="222"/>
      <c r="E15" s="222"/>
      <c r="F15" s="56" t="s">
        <v>21</v>
      </c>
      <c r="G15" s="104"/>
      <c r="H15" s="104"/>
      <c r="I15" s="104"/>
    </row>
    <row r="16" spans="1:9" s="2" customFormat="1">
      <c r="A16" s="228"/>
      <c r="B16" s="227" t="s">
        <v>66</v>
      </c>
      <c r="C16" s="210"/>
      <c r="D16" s="222"/>
      <c r="E16" s="222"/>
      <c r="F16" s="191" t="s">
        <v>52</v>
      </c>
      <c r="G16" s="63">
        <f>G18</f>
        <v>201971.4</v>
      </c>
      <c r="H16" s="63">
        <f t="shared" ref="H16:I16" si="3">H18</f>
        <v>358353</v>
      </c>
      <c r="I16" s="63">
        <f t="shared" si="3"/>
        <v>358353</v>
      </c>
    </row>
    <row r="17" spans="1:15" s="2" customFormat="1">
      <c r="A17" s="228"/>
      <c r="B17" s="228"/>
      <c r="C17" s="211"/>
      <c r="D17" s="222"/>
      <c r="E17" s="222"/>
      <c r="F17" s="56" t="s">
        <v>21</v>
      </c>
      <c r="G17" s="104"/>
      <c r="H17" s="104"/>
      <c r="I17" s="104"/>
    </row>
    <row r="18" spans="1:15" s="2" customFormat="1">
      <c r="A18" s="228"/>
      <c r="B18" s="228"/>
      <c r="C18" s="227" t="s">
        <v>66</v>
      </c>
      <c r="D18" s="222"/>
      <c r="E18" s="222"/>
      <c r="F18" s="191" t="s">
        <v>52</v>
      </c>
      <c r="G18" s="63">
        <f>G20</f>
        <v>201971.4</v>
      </c>
      <c r="H18" s="63">
        <f t="shared" ref="H18:I18" si="4">H20</f>
        <v>358353</v>
      </c>
      <c r="I18" s="63">
        <f t="shared" si="4"/>
        <v>358353</v>
      </c>
    </row>
    <row r="19" spans="1:15" s="2" customFormat="1">
      <c r="A19" s="228"/>
      <c r="B19" s="228"/>
      <c r="C19" s="228"/>
      <c r="D19" s="222"/>
      <c r="E19" s="222"/>
      <c r="F19" s="56" t="s">
        <v>21</v>
      </c>
      <c r="G19" s="104"/>
      <c r="H19" s="104"/>
      <c r="I19" s="104"/>
    </row>
    <row r="20" spans="1:15" s="2" customFormat="1" ht="36.75" customHeight="1">
      <c r="A20" s="228"/>
      <c r="B20" s="228"/>
      <c r="C20" s="228"/>
      <c r="D20" s="222"/>
      <c r="E20" s="222"/>
      <c r="F20" s="51" t="s">
        <v>36</v>
      </c>
      <c r="G20" s="63">
        <f>G22</f>
        <v>201971.4</v>
      </c>
      <c r="H20" s="63">
        <f t="shared" ref="H20:I20" si="5">H22</f>
        <v>358353</v>
      </c>
      <c r="I20" s="63">
        <f t="shared" si="5"/>
        <v>358353</v>
      </c>
    </row>
    <row r="21" spans="1:15" s="2" customFormat="1">
      <c r="A21" s="228"/>
      <c r="B21" s="228"/>
      <c r="C21" s="228"/>
      <c r="D21" s="223"/>
      <c r="E21" s="223"/>
      <c r="F21" s="56" t="s">
        <v>21</v>
      </c>
      <c r="G21" s="104"/>
      <c r="H21" s="112"/>
      <c r="I21" s="112"/>
    </row>
    <row r="22" spans="1:15" s="2" customFormat="1" ht="21" customHeight="1">
      <c r="A22" s="228"/>
      <c r="B22" s="228"/>
      <c r="C22" s="228"/>
      <c r="D22" s="215">
        <v>1041</v>
      </c>
      <c r="E22" s="236" t="s">
        <v>67</v>
      </c>
      <c r="F22" s="237"/>
      <c r="G22" s="192">
        <f>+G24+G33</f>
        <v>201971.4</v>
      </c>
      <c r="H22" s="192">
        <f t="shared" ref="H22:I22" si="6">+H24+H33</f>
        <v>358353</v>
      </c>
      <c r="I22" s="192">
        <f t="shared" si="6"/>
        <v>358353</v>
      </c>
      <c r="J22" s="1"/>
      <c r="K22" s="1"/>
      <c r="L22" s="1"/>
      <c r="M22" s="1"/>
      <c r="N22" s="1"/>
      <c r="O22" s="1"/>
    </row>
    <row r="23" spans="1:15" s="2" customFormat="1" ht="18.75" customHeight="1">
      <c r="A23" s="228"/>
      <c r="B23" s="228"/>
      <c r="C23" s="228"/>
      <c r="D23" s="216"/>
      <c r="E23" s="72"/>
      <c r="F23" s="190" t="s">
        <v>21</v>
      </c>
      <c r="G23" s="104"/>
      <c r="H23" s="64"/>
      <c r="I23" s="64"/>
      <c r="J23" s="1"/>
      <c r="K23" s="1"/>
      <c r="L23" s="1"/>
      <c r="M23" s="1"/>
      <c r="N23" s="1"/>
      <c r="O23" s="1"/>
    </row>
    <row r="24" spans="1:15" s="2" customFormat="1" ht="75.75" customHeight="1">
      <c r="A24" s="228"/>
      <c r="B24" s="228"/>
      <c r="C24" s="228"/>
      <c r="D24" s="216"/>
      <c r="E24" s="72">
        <v>11001</v>
      </c>
      <c r="F24" s="125" t="s">
        <v>104</v>
      </c>
      <c r="G24" s="63">
        <f>G26</f>
        <v>196499.4</v>
      </c>
      <c r="H24" s="63">
        <f t="shared" ref="H24:I24" si="7">H26</f>
        <v>337881</v>
      </c>
      <c r="I24" s="63">
        <f t="shared" si="7"/>
        <v>337881</v>
      </c>
      <c r="J24" s="1"/>
      <c r="K24" s="1"/>
      <c r="L24" s="1"/>
      <c r="M24" s="1"/>
      <c r="N24" s="1"/>
      <c r="O24" s="1"/>
    </row>
    <row r="25" spans="1:15" s="2" customFormat="1" ht="22.5" customHeight="1">
      <c r="A25" s="228"/>
      <c r="B25" s="228"/>
      <c r="C25" s="228"/>
      <c r="D25" s="216"/>
      <c r="E25" s="209"/>
      <c r="F25" s="190" t="s">
        <v>41</v>
      </c>
      <c r="G25" s="104"/>
      <c r="H25" s="64"/>
      <c r="I25" s="64"/>
    </row>
    <row r="26" spans="1:15" s="195" customFormat="1" ht="37.5" customHeight="1">
      <c r="A26" s="228"/>
      <c r="B26" s="228"/>
      <c r="C26" s="228"/>
      <c r="D26" s="216"/>
      <c r="E26" s="210"/>
      <c r="F26" s="193" t="s">
        <v>36</v>
      </c>
      <c r="G26" s="194">
        <f>G28</f>
        <v>196499.4</v>
      </c>
      <c r="H26" s="194">
        <f t="shared" ref="H26:I26" si="8">H28</f>
        <v>337881</v>
      </c>
      <c r="I26" s="194">
        <f t="shared" si="8"/>
        <v>337881</v>
      </c>
    </row>
    <row r="27" spans="1:15" s="2" customFormat="1" ht="38.25" customHeight="1">
      <c r="A27" s="228"/>
      <c r="B27" s="228"/>
      <c r="C27" s="228"/>
      <c r="D27" s="216"/>
      <c r="E27" s="210"/>
      <c r="F27" s="190" t="s">
        <v>37</v>
      </c>
      <c r="G27" s="194"/>
      <c r="H27" s="64"/>
      <c r="I27" s="64"/>
    </row>
    <row r="28" spans="1:15" s="2" customFormat="1" ht="16.899999999999999" customHeight="1">
      <c r="A28" s="228"/>
      <c r="B28" s="228"/>
      <c r="C28" s="228"/>
      <c r="D28" s="216"/>
      <c r="E28" s="210"/>
      <c r="F28" s="190" t="s">
        <v>22</v>
      </c>
      <c r="G28" s="194">
        <f>G29</f>
        <v>196499.4</v>
      </c>
      <c r="H28" s="64">
        <f t="shared" ref="H28:I28" si="9">H29</f>
        <v>337881</v>
      </c>
      <c r="I28" s="64">
        <f t="shared" si="9"/>
        <v>337881</v>
      </c>
    </row>
    <row r="29" spans="1:15" s="2" customFormat="1" ht="16.899999999999999" customHeight="1">
      <c r="A29" s="228"/>
      <c r="B29" s="228"/>
      <c r="C29" s="228"/>
      <c r="D29" s="216"/>
      <c r="E29" s="210"/>
      <c r="F29" s="190" t="s">
        <v>23</v>
      </c>
      <c r="G29" s="194">
        <f>+G30</f>
        <v>196499.4</v>
      </c>
      <c r="H29" s="64">
        <f t="shared" ref="H29:I29" si="10">+H30</f>
        <v>337881</v>
      </c>
      <c r="I29" s="64">
        <f t="shared" si="10"/>
        <v>337881</v>
      </c>
    </row>
    <row r="30" spans="1:15" s="2" customFormat="1" ht="16.899999999999999" customHeight="1">
      <c r="A30" s="228"/>
      <c r="B30" s="228"/>
      <c r="C30" s="228"/>
      <c r="D30" s="216"/>
      <c r="E30" s="210"/>
      <c r="F30" s="56" t="s">
        <v>70</v>
      </c>
      <c r="G30" s="121">
        <f t="shared" ref="G30:I30" si="11">G31</f>
        <v>196499.4</v>
      </c>
      <c r="H30" s="121">
        <f t="shared" si="11"/>
        <v>337881</v>
      </c>
      <c r="I30" s="121">
        <f t="shared" si="11"/>
        <v>337881</v>
      </c>
    </row>
    <row r="31" spans="1:15" s="2" customFormat="1" ht="34.5">
      <c r="A31" s="228"/>
      <c r="B31" s="228"/>
      <c r="C31" s="228"/>
      <c r="D31" s="216"/>
      <c r="E31" s="210"/>
      <c r="F31" s="56" t="s">
        <v>71</v>
      </c>
      <c r="G31" s="45">
        <f t="shared" ref="G31:I31" si="12">G32</f>
        <v>196499.4</v>
      </c>
      <c r="H31" s="45">
        <f t="shared" si="12"/>
        <v>337881</v>
      </c>
      <c r="I31" s="45">
        <f t="shared" si="12"/>
        <v>337881</v>
      </c>
    </row>
    <row r="32" spans="1:15" s="2" customFormat="1">
      <c r="A32" s="229"/>
      <c r="B32" s="229"/>
      <c r="C32" s="229"/>
      <c r="D32" s="217"/>
      <c r="E32" s="211"/>
      <c r="F32" s="56" t="s">
        <v>72</v>
      </c>
      <c r="G32" s="105">
        <f>'Havelvats 1'!D19</f>
        <v>196499.4</v>
      </c>
      <c r="H32" s="105">
        <f>'Havelvats 1'!E19</f>
        <v>337881</v>
      </c>
      <c r="I32" s="105">
        <f>'Havelvats 1'!F19</f>
        <v>337881</v>
      </c>
    </row>
    <row r="33" spans="1:15" s="2" customFormat="1" ht="34.5">
      <c r="A33" s="227"/>
      <c r="B33" s="227"/>
      <c r="C33" s="233"/>
      <c r="D33" s="215"/>
      <c r="E33" s="72">
        <v>11035</v>
      </c>
      <c r="F33" s="125" t="s">
        <v>102</v>
      </c>
      <c r="G33" s="131">
        <f t="shared" ref="G33:I33" si="13">G35</f>
        <v>5472</v>
      </c>
      <c r="H33" s="131">
        <f t="shared" si="13"/>
        <v>20472</v>
      </c>
      <c r="I33" s="131">
        <f t="shared" si="13"/>
        <v>20472</v>
      </c>
      <c r="J33" s="1"/>
      <c r="K33" s="1"/>
      <c r="L33" s="1"/>
      <c r="M33" s="1"/>
      <c r="N33" s="1"/>
      <c r="O33" s="1"/>
    </row>
    <row r="34" spans="1:15" s="2" customFormat="1" ht="16.899999999999999" customHeight="1">
      <c r="A34" s="228"/>
      <c r="B34" s="228"/>
      <c r="C34" s="234"/>
      <c r="D34" s="216"/>
      <c r="E34" s="209"/>
      <c r="F34" s="56" t="s">
        <v>41</v>
      </c>
      <c r="G34" s="177"/>
      <c r="H34" s="177"/>
      <c r="I34" s="177"/>
    </row>
    <row r="35" spans="1:15" s="2" customFormat="1" ht="34.5">
      <c r="A35" s="228"/>
      <c r="B35" s="228"/>
      <c r="C35" s="234"/>
      <c r="D35" s="216"/>
      <c r="E35" s="210"/>
      <c r="F35" s="68" t="s">
        <v>36</v>
      </c>
      <c r="G35" s="177">
        <f t="shared" ref="G35:I35" si="14">G37</f>
        <v>5472</v>
      </c>
      <c r="H35" s="177">
        <f t="shared" si="14"/>
        <v>20472</v>
      </c>
      <c r="I35" s="177">
        <f t="shared" si="14"/>
        <v>20472</v>
      </c>
    </row>
    <row r="36" spans="1:15" s="2" customFormat="1" ht="51.75">
      <c r="A36" s="228"/>
      <c r="B36" s="228"/>
      <c r="C36" s="234"/>
      <c r="D36" s="216"/>
      <c r="E36" s="210"/>
      <c r="F36" s="56" t="s">
        <v>37</v>
      </c>
      <c r="G36" s="177"/>
      <c r="H36" s="177"/>
      <c r="I36" s="177"/>
    </row>
    <row r="37" spans="1:15" s="2" customFormat="1" ht="16.899999999999999" customHeight="1">
      <c r="A37" s="228"/>
      <c r="B37" s="228"/>
      <c r="C37" s="234"/>
      <c r="D37" s="216"/>
      <c r="E37" s="210"/>
      <c r="F37" s="58" t="s">
        <v>22</v>
      </c>
      <c r="G37" s="121">
        <f t="shared" ref="G37:I37" si="15">G38</f>
        <v>5472</v>
      </c>
      <c r="H37" s="121">
        <f t="shared" si="15"/>
        <v>20472</v>
      </c>
      <c r="I37" s="121">
        <f t="shared" si="15"/>
        <v>20472</v>
      </c>
    </row>
    <row r="38" spans="1:15" s="2" customFormat="1" ht="16.899999999999999" customHeight="1">
      <c r="A38" s="228"/>
      <c r="B38" s="228"/>
      <c r="C38" s="234"/>
      <c r="D38" s="216"/>
      <c r="E38" s="210"/>
      <c r="F38" s="56" t="s">
        <v>23</v>
      </c>
      <c r="G38" s="121">
        <f t="shared" ref="G38:I38" si="16">+G39</f>
        <v>5472</v>
      </c>
      <c r="H38" s="121">
        <f t="shared" si="16"/>
        <v>20472</v>
      </c>
      <c r="I38" s="121">
        <f t="shared" si="16"/>
        <v>20472</v>
      </c>
    </row>
    <row r="39" spans="1:15" s="2" customFormat="1" ht="16.899999999999999" customHeight="1">
      <c r="A39" s="228"/>
      <c r="B39" s="228"/>
      <c r="C39" s="234"/>
      <c r="D39" s="216"/>
      <c r="E39" s="210"/>
      <c r="F39" s="56" t="s">
        <v>70</v>
      </c>
      <c r="G39" s="121">
        <f t="shared" ref="G39:I39" si="17">G40</f>
        <v>5472</v>
      </c>
      <c r="H39" s="121">
        <f t="shared" si="17"/>
        <v>20472</v>
      </c>
      <c r="I39" s="121">
        <f t="shared" si="17"/>
        <v>20472</v>
      </c>
    </row>
    <row r="40" spans="1:15" s="2" customFormat="1" ht="42.75" customHeight="1">
      <c r="A40" s="228"/>
      <c r="B40" s="228"/>
      <c r="C40" s="234"/>
      <c r="D40" s="216"/>
      <c r="E40" s="210"/>
      <c r="F40" s="56" t="s">
        <v>106</v>
      </c>
      <c r="G40" s="121">
        <f>+G41</f>
        <v>5472</v>
      </c>
      <c r="H40" s="121">
        <f>+H41</f>
        <v>20472</v>
      </c>
      <c r="I40" s="121">
        <f>+I41</f>
        <v>20472</v>
      </c>
    </row>
    <row r="41" spans="1:15" s="2" customFormat="1" ht="27" customHeight="1">
      <c r="A41" s="229"/>
      <c r="B41" s="229"/>
      <c r="C41" s="235"/>
      <c r="D41" s="217"/>
      <c r="E41" s="211"/>
      <c r="F41" s="56" t="s">
        <v>107</v>
      </c>
      <c r="G41" s="121">
        <f>'Havelvats 1'!D25</f>
        <v>5472</v>
      </c>
      <c r="H41" s="121">
        <f>'Havelvats 1'!E25</f>
        <v>20472</v>
      </c>
      <c r="I41" s="121">
        <f>'Havelvats 1'!F25</f>
        <v>20472</v>
      </c>
    </row>
    <row r="42" spans="1:15" s="113" customFormat="1" ht="34.9" customHeight="1">
      <c r="A42" s="51"/>
      <c r="B42" s="51"/>
      <c r="C42" s="51"/>
      <c r="D42" s="73"/>
      <c r="E42" s="73"/>
      <c r="F42" s="37" t="s">
        <v>75</v>
      </c>
      <c r="G42" s="112">
        <f t="shared" ref="G42:I42" si="18">+G43</f>
        <v>-201971.4</v>
      </c>
      <c r="H42" s="112">
        <f t="shared" si="18"/>
        <v>-358353</v>
      </c>
      <c r="I42" s="112">
        <f t="shared" si="18"/>
        <v>-358353</v>
      </c>
    </row>
    <row r="43" spans="1:15" ht="34.5">
      <c r="A43" s="230" t="s">
        <v>81</v>
      </c>
      <c r="B43" s="230"/>
      <c r="C43" s="230"/>
      <c r="D43" s="230"/>
      <c r="E43" s="230"/>
      <c r="F43" s="37" t="s">
        <v>82</v>
      </c>
      <c r="G43" s="112">
        <f t="shared" ref="G43:I43" si="19">+G45</f>
        <v>-201971.4</v>
      </c>
      <c r="H43" s="112">
        <f t="shared" si="19"/>
        <v>-358353</v>
      </c>
      <c r="I43" s="112">
        <f t="shared" si="19"/>
        <v>-358353</v>
      </c>
    </row>
    <row r="44" spans="1:15">
      <c r="A44" s="230"/>
      <c r="B44" s="230"/>
      <c r="C44" s="230"/>
      <c r="D44" s="230"/>
      <c r="E44" s="230"/>
      <c r="F44" s="56" t="s">
        <v>21</v>
      </c>
      <c r="G44" s="114"/>
      <c r="H44" s="111"/>
      <c r="I44" s="111"/>
    </row>
    <row r="45" spans="1:15" ht="34.5">
      <c r="A45" s="230"/>
      <c r="B45" s="230" t="s">
        <v>83</v>
      </c>
      <c r="C45" s="230"/>
      <c r="D45" s="230"/>
      <c r="E45" s="230"/>
      <c r="F45" s="37" t="s">
        <v>84</v>
      </c>
      <c r="G45" s="112">
        <f t="shared" ref="G45:I45" si="20">+G47</f>
        <v>-201971.4</v>
      </c>
      <c r="H45" s="112">
        <f t="shared" si="20"/>
        <v>-358353</v>
      </c>
      <c r="I45" s="112">
        <f t="shared" si="20"/>
        <v>-358353</v>
      </c>
    </row>
    <row r="46" spans="1:15">
      <c r="A46" s="230"/>
      <c r="B46" s="230"/>
      <c r="C46" s="230"/>
      <c r="D46" s="230"/>
      <c r="E46" s="230"/>
      <c r="F46" s="56" t="s">
        <v>21</v>
      </c>
      <c r="G46" s="114"/>
      <c r="H46" s="111"/>
      <c r="I46" s="111"/>
    </row>
    <row r="47" spans="1:15">
      <c r="A47" s="230"/>
      <c r="B47" s="230"/>
      <c r="C47" s="230" t="s">
        <v>83</v>
      </c>
      <c r="D47" s="230"/>
      <c r="E47" s="230"/>
      <c r="F47" s="125" t="s">
        <v>76</v>
      </c>
      <c r="G47" s="112">
        <f>G49</f>
        <v>-201971.4</v>
      </c>
      <c r="H47" s="112">
        <f t="shared" ref="H47:I47" si="21">H49</f>
        <v>-358353</v>
      </c>
      <c r="I47" s="112">
        <f t="shared" si="21"/>
        <v>-358353</v>
      </c>
    </row>
    <row r="48" spans="1:15">
      <c r="A48" s="230"/>
      <c r="B48" s="230"/>
      <c r="C48" s="230"/>
      <c r="D48" s="230"/>
      <c r="E48" s="230"/>
      <c r="F48" s="56" t="s">
        <v>21</v>
      </c>
      <c r="G48" s="115"/>
      <c r="H48" s="111"/>
      <c r="I48" s="111"/>
    </row>
    <row r="49" spans="1:9">
      <c r="A49" s="230"/>
      <c r="B49" s="230"/>
      <c r="C49" s="230"/>
      <c r="D49" s="230"/>
      <c r="E49" s="230"/>
      <c r="F49" s="56" t="s">
        <v>85</v>
      </c>
      <c r="G49" s="112">
        <f t="shared" ref="G49:I49" si="22">+G51</f>
        <v>-201971.4</v>
      </c>
      <c r="H49" s="112">
        <f t="shared" si="22"/>
        <v>-358353</v>
      </c>
      <c r="I49" s="112">
        <f t="shared" si="22"/>
        <v>-358353</v>
      </c>
    </row>
    <row r="50" spans="1:9">
      <c r="A50" s="230"/>
      <c r="B50" s="230"/>
      <c r="C50" s="230"/>
      <c r="D50" s="230"/>
      <c r="E50" s="230"/>
      <c r="F50" s="56" t="s">
        <v>21</v>
      </c>
      <c r="G50" s="116"/>
      <c r="H50" s="111"/>
      <c r="I50" s="111"/>
    </row>
    <row r="51" spans="1:9">
      <c r="A51" s="230"/>
      <c r="B51" s="230"/>
      <c r="C51" s="230"/>
      <c r="D51" s="230" t="s">
        <v>86</v>
      </c>
      <c r="E51" s="231" t="s">
        <v>87</v>
      </c>
      <c r="F51" s="231" t="s">
        <v>76</v>
      </c>
      <c r="G51" s="112">
        <f>+G60</f>
        <v>-201971.4</v>
      </c>
      <c r="H51" s="112">
        <f t="shared" ref="H51:I51" si="23">+H60</f>
        <v>-358353</v>
      </c>
      <c r="I51" s="112">
        <f t="shared" si="23"/>
        <v>-358353</v>
      </c>
    </row>
    <row r="52" spans="1:9">
      <c r="A52" s="230"/>
      <c r="B52" s="230"/>
      <c r="C52" s="230"/>
      <c r="D52" s="230"/>
      <c r="E52" s="117"/>
      <c r="F52" s="56" t="s">
        <v>21</v>
      </c>
      <c r="G52" s="45"/>
      <c r="H52" s="111"/>
      <c r="I52" s="111"/>
    </row>
    <row r="53" spans="1:9">
      <c r="A53" s="230"/>
      <c r="B53" s="230"/>
      <c r="C53" s="230"/>
      <c r="D53" s="230"/>
      <c r="E53" s="118">
        <v>11001</v>
      </c>
      <c r="F53" s="125" t="s">
        <v>76</v>
      </c>
      <c r="G53" s="112">
        <f t="shared" ref="G53:I53" si="24">+G55</f>
        <v>-201971.4</v>
      </c>
      <c r="H53" s="112">
        <f t="shared" si="24"/>
        <v>-358353</v>
      </c>
      <c r="I53" s="112">
        <f t="shared" si="24"/>
        <v>-358353</v>
      </c>
    </row>
    <row r="54" spans="1:9">
      <c r="A54" s="230"/>
      <c r="B54" s="230"/>
      <c r="C54" s="230"/>
      <c r="D54" s="230"/>
      <c r="E54" s="232"/>
      <c r="F54" s="56" t="s">
        <v>41</v>
      </c>
      <c r="G54" s="119"/>
      <c r="H54" s="111"/>
      <c r="I54" s="111"/>
    </row>
    <row r="55" spans="1:9">
      <c r="A55" s="230"/>
      <c r="B55" s="230"/>
      <c r="C55" s="230"/>
      <c r="D55" s="230"/>
      <c r="E55" s="232"/>
      <c r="F55" s="40" t="s">
        <v>85</v>
      </c>
      <c r="G55" s="120">
        <f t="shared" ref="G55:I55" si="25">+G57</f>
        <v>-201971.4</v>
      </c>
      <c r="H55" s="120">
        <f t="shared" si="25"/>
        <v>-358353</v>
      </c>
      <c r="I55" s="120">
        <f t="shared" si="25"/>
        <v>-358353</v>
      </c>
    </row>
    <row r="56" spans="1:9" ht="34.5">
      <c r="A56" s="230"/>
      <c r="B56" s="230"/>
      <c r="C56" s="230"/>
      <c r="D56" s="230"/>
      <c r="E56" s="232"/>
      <c r="F56" s="56" t="s">
        <v>88</v>
      </c>
      <c r="G56" s="119"/>
      <c r="H56" s="111"/>
      <c r="I56" s="111"/>
    </row>
    <row r="57" spans="1:9">
      <c r="A57" s="230"/>
      <c r="B57" s="230"/>
      <c r="C57" s="230"/>
      <c r="D57" s="230"/>
      <c r="E57" s="232"/>
      <c r="F57" s="58" t="s">
        <v>22</v>
      </c>
      <c r="G57" s="121">
        <f t="shared" ref="G57:I59" si="26">+G58</f>
        <v>-201971.4</v>
      </c>
      <c r="H57" s="121">
        <f t="shared" si="26"/>
        <v>-358353</v>
      </c>
      <c r="I57" s="121">
        <f t="shared" si="26"/>
        <v>-358353</v>
      </c>
    </row>
    <row r="58" spans="1:9">
      <c r="A58" s="230"/>
      <c r="B58" s="230"/>
      <c r="C58" s="230"/>
      <c r="D58" s="230"/>
      <c r="E58" s="232"/>
      <c r="F58" s="56" t="s">
        <v>23</v>
      </c>
      <c r="G58" s="121">
        <f t="shared" si="26"/>
        <v>-201971.4</v>
      </c>
      <c r="H58" s="121">
        <f t="shared" si="26"/>
        <v>-358353</v>
      </c>
      <c r="I58" s="121">
        <f t="shared" si="26"/>
        <v>-358353</v>
      </c>
    </row>
    <row r="59" spans="1:9">
      <c r="A59" s="230"/>
      <c r="B59" s="230"/>
      <c r="C59" s="230"/>
      <c r="D59" s="230"/>
      <c r="E59" s="232"/>
      <c r="F59" s="56" t="s">
        <v>89</v>
      </c>
      <c r="G59" s="121">
        <f t="shared" si="26"/>
        <v>-201971.4</v>
      </c>
      <c r="H59" s="121">
        <f t="shared" si="26"/>
        <v>-358353</v>
      </c>
      <c r="I59" s="121">
        <f t="shared" si="26"/>
        <v>-358353</v>
      </c>
    </row>
    <row r="60" spans="1:9">
      <c r="A60" s="230"/>
      <c r="B60" s="230"/>
      <c r="C60" s="230"/>
      <c r="D60" s="230"/>
      <c r="E60" s="232"/>
      <c r="F60" s="56" t="s">
        <v>90</v>
      </c>
      <c r="G60" s="121">
        <f>'Havelvats 1'!D38</f>
        <v>-201971.4</v>
      </c>
      <c r="H60" s="121">
        <f>'Havelvats 1'!E38</f>
        <v>-358353</v>
      </c>
      <c r="I60" s="121">
        <f>'Havelvats 1'!F38</f>
        <v>-358353</v>
      </c>
    </row>
  </sheetData>
  <mergeCells count="36">
    <mergeCell ref="D33:D41"/>
    <mergeCell ref="B33:B41"/>
    <mergeCell ref="A33:A41"/>
    <mergeCell ref="E25:E32"/>
    <mergeCell ref="C33:C41"/>
    <mergeCell ref="E34:E41"/>
    <mergeCell ref="D22:D32"/>
    <mergeCell ref="E22:F22"/>
    <mergeCell ref="A43:A60"/>
    <mergeCell ref="B43:B44"/>
    <mergeCell ref="C43:C46"/>
    <mergeCell ref="D43:D50"/>
    <mergeCell ref="E43:E50"/>
    <mergeCell ref="B45:B60"/>
    <mergeCell ref="C47:C60"/>
    <mergeCell ref="D51:D60"/>
    <mergeCell ref="E51:F51"/>
    <mergeCell ref="E54:E60"/>
    <mergeCell ref="A11:A13"/>
    <mergeCell ref="A14:A32"/>
    <mergeCell ref="B16:B32"/>
    <mergeCell ref="C18:C32"/>
    <mergeCell ref="B11:B13"/>
    <mergeCell ref="C11:C13"/>
    <mergeCell ref="D11:D13"/>
    <mergeCell ref="B14:B15"/>
    <mergeCell ref="C14:C17"/>
    <mergeCell ref="D14:D21"/>
    <mergeCell ref="E14:E21"/>
    <mergeCell ref="E11:E13"/>
    <mergeCell ref="F9:F10"/>
    <mergeCell ref="A9:C9"/>
    <mergeCell ref="G9:I9"/>
    <mergeCell ref="G8:I8"/>
    <mergeCell ref="A5:I5"/>
    <mergeCell ref="D9:E9"/>
  </mergeCells>
  <pageMargins left="0.7" right="0.7" top="0.75" bottom="0.75" header="0.3" footer="0.3"/>
  <pageSetup paperSize="9" scale="45" orientation="portrait" r:id="rId1"/>
  <ignoredErrors>
    <ignoredError sqref="D32 D31 D14 D11 D23:D30" numberStoredAsText="1"/>
    <ignoredError sqref="H29:I29 G29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25"/>
  <sheetViews>
    <sheetView tabSelected="1" topLeftCell="A16" zoomScale="85" zoomScaleNormal="85" zoomScaleSheetLayoutView="100" workbookViewId="0">
      <selection activeCell="F13" sqref="F13:F23"/>
    </sheetView>
  </sheetViews>
  <sheetFormatPr defaultColWidth="9.140625" defaultRowHeight="17.25"/>
  <cols>
    <col min="1" max="1" width="14.5703125" style="88" customWidth="1"/>
    <col min="2" max="2" width="17.7109375" style="88" customWidth="1"/>
    <col min="3" max="3" width="8" style="88" customWidth="1"/>
    <col min="4" max="4" width="7.85546875" style="102" customWidth="1"/>
    <col min="5" max="5" width="28.28515625" style="102" customWidth="1"/>
    <col min="6" max="6" width="62.42578125" style="102" customWidth="1"/>
    <col min="7" max="7" width="30" style="88" customWidth="1"/>
    <col min="8" max="8" width="23.140625" style="87" customWidth="1"/>
    <col min="9" max="9" width="24" style="87" bestFit="1" customWidth="1"/>
    <col min="10" max="10" width="9.140625" style="88"/>
    <col min="11" max="11" width="12.140625" style="88" customWidth="1"/>
    <col min="12" max="16384" width="9.140625" style="88"/>
  </cols>
  <sheetData>
    <row r="1" spans="1:43" s="77" customFormat="1" ht="36.75" customHeight="1">
      <c r="F1" s="241" t="s">
        <v>69</v>
      </c>
      <c r="G1" s="241"/>
      <c r="H1" s="78"/>
      <c r="I1" s="78"/>
      <c r="AB1" s="242"/>
      <c r="AC1" s="242"/>
      <c r="AD1" s="242"/>
    </row>
    <row r="2" spans="1:43" s="77" customFormat="1" ht="17.45" customHeight="1">
      <c r="A2" s="79"/>
      <c r="B2" s="79"/>
      <c r="C2" s="79"/>
      <c r="D2" s="79"/>
      <c r="E2" s="79"/>
      <c r="F2" s="242" t="s">
        <v>58</v>
      </c>
      <c r="G2" s="242"/>
      <c r="H2" s="78"/>
      <c r="I2" s="78"/>
      <c r="Y2" s="79"/>
      <c r="Z2" s="79"/>
      <c r="AA2" s="242"/>
      <c r="AB2" s="242"/>
      <c r="AC2" s="242"/>
      <c r="AD2" s="242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</row>
    <row r="3" spans="1:43" s="77" customFormat="1" ht="17.45" customHeight="1">
      <c r="A3" s="79"/>
      <c r="B3" s="79"/>
      <c r="C3" s="79"/>
      <c r="D3" s="79"/>
      <c r="E3" s="79"/>
      <c r="F3" s="242" t="s">
        <v>9</v>
      </c>
      <c r="G3" s="242"/>
      <c r="H3" s="78"/>
      <c r="I3" s="78"/>
      <c r="Y3" s="242"/>
      <c r="Z3" s="242"/>
      <c r="AA3" s="242"/>
      <c r="AB3" s="242"/>
      <c r="AC3" s="242"/>
      <c r="AD3" s="242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</row>
    <row r="4" spans="1:43" s="77" customFormat="1">
      <c r="F4" s="81"/>
      <c r="G4" s="81"/>
      <c r="H4" s="82"/>
      <c r="I4" s="78"/>
    </row>
    <row r="5" spans="1:43" s="77" customFormat="1" ht="15.95" customHeight="1">
      <c r="F5" s="81"/>
      <c r="G5" s="81"/>
      <c r="H5" s="82"/>
      <c r="I5" s="78"/>
    </row>
    <row r="6" spans="1:43" s="77" customFormat="1" ht="67.5" customHeight="1">
      <c r="A6" s="243" t="s">
        <v>124</v>
      </c>
      <c r="B6" s="243"/>
      <c r="C6" s="243"/>
      <c r="D6" s="243"/>
      <c r="E6" s="243"/>
      <c r="F6" s="243"/>
      <c r="G6" s="243"/>
      <c r="H6" s="83"/>
      <c r="I6" s="78"/>
    </row>
    <row r="7" spans="1:43" s="77" customFormat="1" ht="40.5" customHeight="1">
      <c r="B7" s="84"/>
      <c r="C7" s="84"/>
      <c r="D7" s="84"/>
      <c r="E7" s="84"/>
      <c r="F7" s="84"/>
      <c r="G7" s="85" t="s">
        <v>25</v>
      </c>
      <c r="H7" s="83"/>
      <c r="I7" s="78"/>
    </row>
    <row r="8" spans="1:43" ht="114.75" customHeight="1">
      <c r="A8" s="244" t="s">
        <v>14</v>
      </c>
      <c r="B8" s="244"/>
      <c r="C8" s="245" t="s">
        <v>73</v>
      </c>
      <c r="D8" s="246"/>
      <c r="E8" s="247"/>
      <c r="F8" s="251" t="s">
        <v>74</v>
      </c>
      <c r="G8" s="86" t="s">
        <v>119</v>
      </c>
    </row>
    <row r="9" spans="1:43" ht="37.5" customHeight="1">
      <c r="A9" s="86" t="s">
        <v>39</v>
      </c>
      <c r="B9" s="86" t="s">
        <v>19</v>
      </c>
      <c r="C9" s="248"/>
      <c r="D9" s="249"/>
      <c r="E9" s="250"/>
      <c r="F9" s="252"/>
      <c r="G9" s="86" t="s">
        <v>17</v>
      </c>
    </row>
    <row r="10" spans="1:43" ht="24" customHeight="1">
      <c r="A10" s="253" t="s">
        <v>36</v>
      </c>
      <c r="B10" s="254"/>
      <c r="C10" s="254"/>
      <c r="D10" s="254"/>
      <c r="E10" s="254"/>
      <c r="F10" s="255"/>
      <c r="G10" s="89">
        <f>+G11</f>
        <v>358353</v>
      </c>
    </row>
    <row r="11" spans="1:43" ht="35.450000000000003" customHeight="1">
      <c r="A11" s="90">
        <v>1041</v>
      </c>
      <c r="B11" s="256" t="s">
        <v>63</v>
      </c>
      <c r="C11" s="257"/>
      <c r="D11" s="257"/>
      <c r="E11" s="258"/>
      <c r="F11" s="91"/>
      <c r="G11" s="92">
        <f>+G12+G24</f>
        <v>358353</v>
      </c>
    </row>
    <row r="12" spans="1:43" ht="122.25" customHeight="1">
      <c r="A12" s="93"/>
      <c r="B12" s="188">
        <v>11001</v>
      </c>
      <c r="C12" s="238" t="s">
        <v>104</v>
      </c>
      <c r="D12" s="239"/>
      <c r="E12" s="240"/>
      <c r="F12" s="94" t="s">
        <v>36</v>
      </c>
      <c r="G12" s="89">
        <f>SUM(G13:G23)</f>
        <v>337881</v>
      </c>
    </row>
    <row r="13" spans="1:43" s="101" customFormat="1" ht="36.75" customHeight="1">
      <c r="A13" s="95"/>
      <c r="B13" s="96"/>
      <c r="C13" s="97"/>
      <c r="D13" s="98"/>
      <c r="E13" s="98"/>
      <c r="F13" s="137" t="s">
        <v>109</v>
      </c>
      <c r="G13" s="99">
        <v>104059.4</v>
      </c>
      <c r="H13" s="100"/>
      <c r="I13" s="100"/>
    </row>
    <row r="14" spans="1:43" s="101" customFormat="1" ht="36.75" customHeight="1">
      <c r="A14" s="95"/>
      <c r="B14" s="96"/>
      <c r="C14" s="97"/>
      <c r="D14" s="98"/>
      <c r="E14" s="98"/>
      <c r="F14" s="137" t="s">
        <v>101</v>
      </c>
      <c r="G14" s="99">
        <v>48600</v>
      </c>
      <c r="H14" s="100"/>
      <c r="I14" s="100"/>
    </row>
    <row r="15" spans="1:43" s="101" customFormat="1" ht="36.75" customHeight="1">
      <c r="A15" s="95"/>
      <c r="B15" s="96"/>
      <c r="C15" s="97"/>
      <c r="D15" s="98"/>
      <c r="E15" s="98"/>
      <c r="F15" s="137" t="s">
        <v>110</v>
      </c>
      <c r="G15" s="99">
        <v>7181.8</v>
      </c>
      <c r="H15" s="100"/>
      <c r="I15" s="100"/>
    </row>
    <row r="16" spans="1:43" s="101" customFormat="1" ht="36.75" customHeight="1">
      <c r="A16" s="95"/>
      <c r="B16" s="96"/>
      <c r="C16" s="97"/>
      <c r="D16" s="98"/>
      <c r="E16" s="98"/>
      <c r="F16" s="137" t="s">
        <v>111</v>
      </c>
      <c r="G16" s="99">
        <v>36697</v>
      </c>
      <c r="H16" s="100"/>
      <c r="I16" s="100"/>
    </row>
    <row r="17" spans="1:9" s="101" customFormat="1" ht="36.75" customHeight="1">
      <c r="A17" s="95"/>
      <c r="B17" s="96"/>
      <c r="C17" s="97"/>
      <c r="D17" s="98"/>
      <c r="E17" s="98"/>
      <c r="F17" s="137" t="s">
        <v>112</v>
      </c>
      <c r="G17" s="99">
        <v>17263.099999999999</v>
      </c>
      <c r="H17" s="100"/>
      <c r="I17" s="100"/>
    </row>
    <row r="18" spans="1:9" s="101" customFormat="1" ht="36.75" customHeight="1">
      <c r="A18" s="95"/>
      <c r="B18" s="96"/>
      <c r="C18" s="97"/>
      <c r="D18" s="98"/>
      <c r="E18" s="98"/>
      <c r="F18" s="137" t="s">
        <v>113</v>
      </c>
      <c r="G18" s="99">
        <v>52176.5</v>
      </c>
      <c r="H18" s="100"/>
      <c r="I18" s="100"/>
    </row>
    <row r="19" spans="1:9" s="101" customFormat="1" ht="36.75" customHeight="1">
      <c r="A19" s="95"/>
      <c r="B19" s="96"/>
      <c r="C19" s="97"/>
      <c r="D19" s="98"/>
      <c r="E19" s="98"/>
      <c r="F19" s="137" t="s">
        <v>114</v>
      </c>
      <c r="G19" s="99">
        <v>29240</v>
      </c>
      <c r="H19" s="100"/>
      <c r="I19" s="100"/>
    </row>
    <row r="20" spans="1:9" s="101" customFormat="1" ht="36.75" customHeight="1">
      <c r="A20" s="95"/>
      <c r="B20" s="96"/>
      <c r="C20" s="97"/>
      <c r="D20" s="98"/>
      <c r="E20" s="98"/>
      <c r="F20" s="137" t="s">
        <v>115</v>
      </c>
      <c r="G20" s="99">
        <v>6000</v>
      </c>
      <c r="H20" s="100"/>
      <c r="I20" s="100"/>
    </row>
    <row r="21" spans="1:9" s="101" customFormat="1" ht="36.75" customHeight="1">
      <c r="A21" s="95"/>
      <c r="B21" s="96"/>
      <c r="C21" s="97"/>
      <c r="D21" s="98"/>
      <c r="E21" s="98"/>
      <c r="F21" s="137" t="s">
        <v>116</v>
      </c>
      <c r="G21" s="99">
        <v>21000</v>
      </c>
      <c r="H21" s="100"/>
      <c r="I21" s="100"/>
    </row>
    <row r="22" spans="1:9" s="101" customFormat="1" ht="36.75" customHeight="1">
      <c r="A22" s="95"/>
      <c r="B22" s="96"/>
      <c r="C22" s="97"/>
      <c r="D22" s="98"/>
      <c r="E22" s="98"/>
      <c r="F22" s="137" t="s">
        <v>117</v>
      </c>
      <c r="G22" s="99">
        <v>10597.7</v>
      </c>
      <c r="H22" s="100"/>
      <c r="I22" s="100"/>
    </row>
    <row r="23" spans="1:9" s="101" customFormat="1" ht="36.75" customHeight="1">
      <c r="A23" s="95"/>
      <c r="B23" s="96"/>
      <c r="C23" s="97"/>
      <c r="D23" s="98"/>
      <c r="E23" s="98"/>
      <c r="F23" s="137" t="s">
        <v>118</v>
      </c>
      <c r="G23" s="99">
        <v>5065.5</v>
      </c>
      <c r="H23" s="100"/>
      <c r="I23" s="100"/>
    </row>
    <row r="24" spans="1:9" ht="100.7" customHeight="1">
      <c r="A24" s="93"/>
      <c r="B24" s="90">
        <v>11035</v>
      </c>
      <c r="C24" s="238" t="s">
        <v>102</v>
      </c>
      <c r="D24" s="239"/>
      <c r="E24" s="240"/>
      <c r="F24" s="94" t="s">
        <v>36</v>
      </c>
      <c r="G24" s="89">
        <f>+G25</f>
        <v>20472</v>
      </c>
      <c r="H24" s="132"/>
      <c r="I24" s="88"/>
    </row>
    <row r="25" spans="1:9" ht="36.200000000000003" customHeight="1">
      <c r="A25" s="93"/>
      <c r="B25" s="133"/>
      <c r="C25" s="134"/>
      <c r="D25" s="135"/>
      <c r="E25" s="135"/>
      <c r="F25" s="137" t="s">
        <v>108</v>
      </c>
      <c r="G25" s="136">
        <v>20472</v>
      </c>
      <c r="H25" s="88"/>
      <c r="I25" s="88"/>
    </row>
  </sheetData>
  <mergeCells count="14">
    <mergeCell ref="C24:E24"/>
    <mergeCell ref="F1:G1"/>
    <mergeCell ref="AB1:AD1"/>
    <mergeCell ref="F2:G2"/>
    <mergeCell ref="AA2:AD2"/>
    <mergeCell ref="F3:G3"/>
    <mergeCell ref="Y3:AD3"/>
    <mergeCell ref="C12:E12"/>
    <mergeCell ref="A6:G6"/>
    <mergeCell ref="A8:B8"/>
    <mergeCell ref="C8:E9"/>
    <mergeCell ref="F8:F9"/>
    <mergeCell ref="A10:F10"/>
    <mergeCell ref="B11:E11"/>
  </mergeCells>
  <pageMargins left="0.70866141732283505" right="0.70866141732283505" top="0.74803149606299202" bottom="0.74803149606299202" header="0.31496062992126" footer="0.31496062992126"/>
  <pageSetup paperSize="9" scale="26" fitToHeight="0" orientation="landscape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opLeftCell="A7" zoomScaleNormal="100" zoomScaleSheetLayoutView="100" workbookViewId="0">
      <selection activeCell="E46" sqref="E46:F47"/>
    </sheetView>
  </sheetViews>
  <sheetFormatPr defaultColWidth="9.140625" defaultRowHeight="17.25"/>
  <cols>
    <col min="1" max="1" width="5.28515625" style="7" customWidth="1"/>
    <col min="2" max="2" width="27.140625" style="7" customWidth="1"/>
    <col min="3" max="3" width="79.7109375" style="7" customWidth="1"/>
    <col min="4" max="4" width="19.140625" style="9" customWidth="1"/>
    <col min="5" max="5" width="20.140625" style="9" customWidth="1"/>
    <col min="6" max="6" width="22" style="7" customWidth="1"/>
    <col min="7" max="16384" width="9.140625" style="7"/>
  </cols>
  <sheetData>
    <row r="1" spans="1:6" ht="37.5" customHeight="1">
      <c r="A1" s="270" t="s">
        <v>45</v>
      </c>
      <c r="B1" s="270"/>
      <c r="C1" s="270"/>
      <c r="D1" s="270"/>
      <c r="E1" s="270"/>
      <c r="F1" s="270"/>
    </row>
    <row r="2" spans="1:6" ht="17.25" customHeight="1">
      <c r="A2" s="270" t="s">
        <v>58</v>
      </c>
      <c r="B2" s="270"/>
      <c r="C2" s="270"/>
      <c r="D2" s="270"/>
      <c r="E2" s="270"/>
      <c r="F2" s="270"/>
    </row>
    <row r="3" spans="1:6" ht="17.25" customHeight="1">
      <c r="A3" s="270" t="s">
        <v>9</v>
      </c>
      <c r="B3" s="270"/>
      <c r="C3" s="270"/>
      <c r="D3" s="270"/>
      <c r="E3" s="270"/>
      <c r="F3" s="270"/>
    </row>
    <row r="5" spans="1:6" ht="59.25" customHeight="1">
      <c r="A5" s="8"/>
      <c r="B5" s="243" t="s">
        <v>96</v>
      </c>
      <c r="C5" s="243"/>
      <c r="D5" s="243"/>
      <c r="E5" s="243"/>
      <c r="F5" s="243"/>
    </row>
    <row r="6" spans="1:6" ht="23.25" customHeight="1"/>
    <row r="7" spans="1:6" ht="21.75" customHeight="1">
      <c r="A7" s="271" t="s">
        <v>53</v>
      </c>
      <c r="B7" s="271"/>
      <c r="C7" s="271"/>
      <c r="D7" s="271"/>
      <c r="E7" s="271"/>
      <c r="F7" s="271"/>
    </row>
    <row r="8" spans="1:6" ht="38.65" customHeight="1">
      <c r="C8" s="10" t="s">
        <v>47</v>
      </c>
      <c r="D8" s="11"/>
      <c r="E8" s="11"/>
    </row>
    <row r="9" spans="1:6">
      <c r="B9" s="46" t="s">
        <v>11</v>
      </c>
      <c r="C9" s="47"/>
      <c r="D9" s="108"/>
      <c r="E9" s="7"/>
    </row>
    <row r="10" spans="1:6" s="12" customFormat="1">
      <c r="B10" s="13"/>
      <c r="C10" s="13"/>
      <c r="D10" s="14"/>
      <c r="E10" s="14"/>
    </row>
    <row r="11" spans="1:6">
      <c r="B11" s="1"/>
      <c r="C11" s="35"/>
      <c r="D11" s="32"/>
      <c r="E11" s="32"/>
    </row>
    <row r="12" spans="1:6">
      <c r="B12" s="15" t="s">
        <v>1</v>
      </c>
      <c r="C12" s="268" t="s">
        <v>2</v>
      </c>
      <c r="D12" s="269"/>
      <c r="E12" s="32"/>
    </row>
    <row r="13" spans="1:6">
      <c r="B13" s="16">
        <v>1041</v>
      </c>
      <c r="C13" s="106" t="s">
        <v>67</v>
      </c>
      <c r="D13" s="109"/>
      <c r="E13" s="32"/>
    </row>
    <row r="14" spans="1:6" ht="26.25" customHeight="1">
      <c r="E14" s="31"/>
    </row>
    <row r="15" spans="1:6" s="17" customFormat="1">
      <c r="B15" s="259" t="s">
        <v>3</v>
      </c>
      <c r="C15" s="260"/>
      <c r="D15" s="107"/>
      <c r="E15" s="107"/>
      <c r="F15" s="76"/>
    </row>
    <row r="16" spans="1:6" s="17" customFormat="1" ht="66" customHeight="1">
      <c r="B16" s="18" t="s">
        <v>4</v>
      </c>
      <c r="C16" s="6">
        <v>1041</v>
      </c>
      <c r="D16" s="203" t="s">
        <v>57</v>
      </c>
      <c r="E16" s="206"/>
      <c r="F16" s="204"/>
    </row>
    <row r="17" spans="2:7" s="17" customFormat="1" ht="34.5">
      <c r="B17" s="18" t="s">
        <v>5</v>
      </c>
      <c r="C17" s="6">
        <v>11001</v>
      </c>
      <c r="D17" s="70" t="s">
        <v>60</v>
      </c>
      <c r="E17" s="58" t="s">
        <v>12</v>
      </c>
      <c r="F17" s="58" t="s">
        <v>13</v>
      </c>
      <c r="G17" s="13"/>
    </row>
    <row r="18" spans="2:7" s="17" customFormat="1" ht="69" customHeight="1">
      <c r="B18" s="18" t="s">
        <v>6</v>
      </c>
      <c r="C18" s="34" t="s">
        <v>125</v>
      </c>
      <c r="D18" s="265"/>
      <c r="E18" s="209"/>
      <c r="F18" s="209"/>
      <c r="G18" s="13"/>
    </row>
    <row r="19" spans="2:7" s="17" customFormat="1" ht="75" customHeight="1">
      <c r="B19" s="18" t="s">
        <v>10</v>
      </c>
      <c r="C19" s="34" t="s">
        <v>126</v>
      </c>
      <c r="D19" s="266"/>
      <c r="E19" s="210"/>
      <c r="F19" s="210"/>
    </row>
    <row r="20" spans="2:7" s="17" customFormat="1">
      <c r="B20" s="18" t="s">
        <v>7</v>
      </c>
      <c r="C20" s="74" t="s">
        <v>68</v>
      </c>
      <c r="D20" s="266"/>
      <c r="E20" s="210"/>
      <c r="F20" s="210"/>
    </row>
    <row r="21" spans="2:7" s="17" customFormat="1" ht="51.75" customHeight="1">
      <c r="B21" s="18" t="s">
        <v>62</v>
      </c>
      <c r="C21" s="127" t="s">
        <v>127</v>
      </c>
      <c r="D21" s="266"/>
      <c r="E21" s="210"/>
      <c r="F21" s="210"/>
    </row>
    <row r="22" spans="2:7" s="17" customFormat="1" ht="21.75" customHeight="1">
      <c r="B22" s="261" t="s">
        <v>0</v>
      </c>
      <c r="C22" s="262"/>
      <c r="D22" s="267"/>
      <c r="E22" s="211"/>
      <c r="F22" s="211"/>
    </row>
    <row r="23" spans="2:7" s="17" customFormat="1" ht="17.25" customHeight="1">
      <c r="B23" s="263" t="s">
        <v>128</v>
      </c>
      <c r="C23" s="264"/>
      <c r="D23" s="142"/>
      <c r="E23" s="142">
        <v>1</v>
      </c>
      <c r="F23" s="142">
        <v>1</v>
      </c>
    </row>
    <row r="24" spans="2:7" ht="17.25" customHeight="1">
      <c r="B24" s="263" t="s">
        <v>129</v>
      </c>
      <c r="C24" s="264"/>
      <c r="D24" s="142">
        <v>12</v>
      </c>
      <c r="E24" s="142">
        <v>23</v>
      </c>
      <c r="F24" s="142">
        <v>23</v>
      </c>
    </row>
    <row r="25" spans="2:7" ht="17.25" customHeight="1">
      <c r="B25" s="263" t="s">
        <v>130</v>
      </c>
      <c r="C25" s="264"/>
      <c r="D25" s="142">
        <v>12</v>
      </c>
      <c r="E25" s="142">
        <v>24</v>
      </c>
      <c r="F25" s="142">
        <v>24</v>
      </c>
    </row>
    <row r="26" spans="2:7" ht="17.25" customHeight="1">
      <c r="B26" s="263" t="s">
        <v>131</v>
      </c>
      <c r="C26" s="264"/>
      <c r="D26" s="143"/>
      <c r="E26" s="143">
        <v>66</v>
      </c>
      <c r="F26" s="143">
        <v>66</v>
      </c>
    </row>
    <row r="27" spans="2:7" ht="17.25" hidden="1" customHeight="1">
      <c r="B27" s="263" t="s">
        <v>132</v>
      </c>
      <c r="C27" s="264"/>
      <c r="D27" s="142"/>
      <c r="E27" s="143"/>
      <c r="F27" s="143"/>
    </row>
    <row r="28" spans="2:7" ht="17.25" customHeight="1">
      <c r="B28" s="263" t="s">
        <v>133</v>
      </c>
      <c r="C28" s="264"/>
      <c r="D28" s="142"/>
      <c r="E28" s="143">
        <v>66</v>
      </c>
      <c r="F28" s="143">
        <v>66</v>
      </c>
    </row>
    <row r="29" spans="2:7" ht="17.25" customHeight="1">
      <c r="B29" s="263" t="s">
        <v>134</v>
      </c>
      <c r="C29" s="264"/>
      <c r="D29" s="143">
        <v>175</v>
      </c>
      <c r="E29" s="143">
        <v>388</v>
      </c>
      <c r="F29" s="143">
        <v>388</v>
      </c>
    </row>
    <row r="30" spans="2:7" ht="17.25" customHeight="1">
      <c r="B30" s="263" t="s">
        <v>132</v>
      </c>
      <c r="C30" s="264"/>
      <c r="D30" s="142">
        <v>30</v>
      </c>
      <c r="E30" s="142">
        <v>52</v>
      </c>
      <c r="F30" s="142">
        <v>52</v>
      </c>
    </row>
    <row r="31" spans="2:7" ht="17.25" customHeight="1">
      <c r="B31" s="263" t="s">
        <v>133</v>
      </c>
      <c r="C31" s="264"/>
      <c r="D31" s="142">
        <v>145</v>
      </c>
      <c r="E31" s="142">
        <v>336</v>
      </c>
      <c r="F31" s="142">
        <v>336</v>
      </c>
    </row>
    <row r="32" spans="2:7" ht="17.25" customHeight="1">
      <c r="B32" s="263" t="s">
        <v>135</v>
      </c>
      <c r="C32" s="264"/>
      <c r="D32" s="143">
        <v>100</v>
      </c>
      <c r="E32" s="143">
        <v>180</v>
      </c>
      <c r="F32" s="143">
        <v>180</v>
      </c>
    </row>
    <row r="33" spans="2:6" ht="17.25" customHeight="1">
      <c r="B33" s="263" t="s">
        <v>132</v>
      </c>
      <c r="C33" s="264"/>
      <c r="D33" s="142">
        <v>20</v>
      </c>
      <c r="E33" s="142">
        <v>38</v>
      </c>
      <c r="F33" s="142">
        <v>38</v>
      </c>
    </row>
    <row r="34" spans="2:6" ht="17.25" customHeight="1">
      <c r="B34" s="263" t="s">
        <v>133</v>
      </c>
      <c r="C34" s="264"/>
      <c r="D34" s="142">
        <v>80</v>
      </c>
      <c r="E34" s="142">
        <v>142</v>
      </c>
      <c r="F34" s="142">
        <v>142</v>
      </c>
    </row>
    <row r="35" spans="2:6" s="17" customFormat="1">
      <c r="B35" s="263" t="s">
        <v>8</v>
      </c>
      <c r="C35" s="264"/>
      <c r="D35" s="65">
        <f>'Havelvats 1'!D19</f>
        <v>196499.4</v>
      </c>
      <c r="E35" s="65">
        <f>'Havelvats 1'!E19</f>
        <v>337881</v>
      </c>
      <c r="F35" s="65">
        <f>'Havelvats 1'!F19</f>
        <v>337881</v>
      </c>
    </row>
    <row r="36" spans="2:6" s="17" customFormat="1">
      <c r="D36" s="20"/>
      <c r="E36" s="20"/>
    </row>
    <row r="37" spans="2:6">
      <c r="B37" s="13"/>
      <c r="C37" s="13"/>
      <c r="D37" s="31"/>
      <c r="E37" s="31"/>
    </row>
    <row r="38" spans="2:6" s="17" customFormat="1">
      <c r="B38" s="277" t="s">
        <v>3</v>
      </c>
      <c r="C38" s="278"/>
      <c r="D38" s="208"/>
      <c r="E38" s="208"/>
      <c r="F38" s="208"/>
    </row>
    <row r="39" spans="2:6" s="17" customFormat="1" ht="58.35" customHeight="1">
      <c r="B39" s="48" t="s">
        <v>4</v>
      </c>
      <c r="C39" s="56">
        <v>1041</v>
      </c>
      <c r="D39" s="279" t="s">
        <v>93</v>
      </c>
      <c r="E39" s="279"/>
      <c r="F39" s="279"/>
    </row>
    <row r="40" spans="2:6" s="17" customFormat="1" ht="34.5">
      <c r="B40" s="48" t="s">
        <v>5</v>
      </c>
      <c r="C40" s="56">
        <v>11035</v>
      </c>
      <c r="D40" s="138" t="s">
        <v>60</v>
      </c>
      <c r="E40" s="58" t="s">
        <v>12</v>
      </c>
      <c r="F40" s="58" t="s">
        <v>13</v>
      </c>
    </row>
    <row r="41" spans="2:6" s="17" customFormat="1" ht="34.5">
      <c r="B41" s="48" t="s">
        <v>6</v>
      </c>
      <c r="C41" s="56" t="s">
        <v>102</v>
      </c>
      <c r="D41" s="209"/>
      <c r="E41" s="209"/>
      <c r="F41" s="209"/>
    </row>
    <row r="42" spans="2:6" s="17" customFormat="1" ht="39.75" customHeight="1">
      <c r="B42" s="48" t="s">
        <v>10</v>
      </c>
      <c r="C42" s="56" t="s">
        <v>103</v>
      </c>
      <c r="D42" s="210"/>
      <c r="E42" s="210"/>
      <c r="F42" s="210"/>
    </row>
    <row r="43" spans="2:6" s="17" customFormat="1" ht="21.75" customHeight="1">
      <c r="B43" s="48" t="s">
        <v>7</v>
      </c>
      <c r="C43" s="56" t="s">
        <v>68</v>
      </c>
      <c r="D43" s="210"/>
      <c r="E43" s="210"/>
      <c r="F43" s="210"/>
    </row>
    <row r="44" spans="2:6" s="17" customFormat="1" ht="71.25" customHeight="1">
      <c r="B44" s="56" t="s">
        <v>120</v>
      </c>
      <c r="C44" s="56" t="s">
        <v>121</v>
      </c>
      <c r="D44" s="210"/>
      <c r="E44" s="210"/>
      <c r="F44" s="210"/>
    </row>
    <row r="45" spans="2:6" s="17" customFormat="1">
      <c r="B45" s="280" t="s">
        <v>0</v>
      </c>
      <c r="C45" s="281"/>
      <c r="D45" s="211"/>
      <c r="E45" s="211"/>
      <c r="F45" s="211"/>
    </row>
    <row r="46" spans="2:6" s="17" customFormat="1">
      <c r="B46" s="261" t="s">
        <v>122</v>
      </c>
      <c r="C46" s="276"/>
      <c r="D46" s="139">
        <v>1</v>
      </c>
      <c r="E46" s="139">
        <v>2</v>
      </c>
      <c r="F46" s="139">
        <v>2</v>
      </c>
    </row>
    <row r="47" spans="2:6" s="17" customFormat="1">
      <c r="B47" s="261" t="s">
        <v>123</v>
      </c>
      <c r="C47" s="276"/>
      <c r="D47" s="139">
        <v>14</v>
      </c>
      <c r="E47" s="139">
        <v>304</v>
      </c>
      <c r="F47" s="139">
        <v>304</v>
      </c>
    </row>
    <row r="48" spans="2:6" s="17" customFormat="1">
      <c r="B48" s="140" t="s">
        <v>8</v>
      </c>
      <c r="C48" s="140"/>
      <c r="D48" s="141">
        <f>'Havelvats 1'!D25</f>
        <v>5472</v>
      </c>
      <c r="E48" s="141">
        <f>'Havelvats 1'!E25</f>
        <v>20472</v>
      </c>
      <c r="F48" s="141">
        <f>'Havelvats 1'!F25</f>
        <v>20472</v>
      </c>
    </row>
    <row r="50" spans="1:6" ht="17.25" customHeight="1">
      <c r="A50" s="271" t="s">
        <v>91</v>
      </c>
      <c r="B50" s="271"/>
      <c r="C50" s="271"/>
      <c r="D50" s="271"/>
      <c r="E50" s="271"/>
      <c r="F50" s="271"/>
    </row>
    <row r="51" spans="1:6">
      <c r="C51" s="10" t="s">
        <v>92</v>
      </c>
      <c r="D51" s="11"/>
      <c r="E51" s="7"/>
    </row>
    <row r="52" spans="1:6">
      <c r="B52" s="46" t="s">
        <v>11</v>
      </c>
      <c r="C52" s="46"/>
      <c r="D52" s="122"/>
      <c r="E52" s="7"/>
    </row>
    <row r="53" spans="1:6">
      <c r="B53" s="13"/>
      <c r="C53" s="13"/>
      <c r="D53" s="14"/>
      <c r="E53" s="7"/>
    </row>
    <row r="54" spans="1:6">
      <c r="B54" s="13"/>
      <c r="C54" s="13"/>
      <c r="D54" s="31"/>
      <c r="E54" s="7"/>
    </row>
    <row r="55" spans="1:6">
      <c r="B55" s="33" t="s">
        <v>1</v>
      </c>
      <c r="C55" s="33" t="s">
        <v>2</v>
      </c>
      <c r="D55" s="31"/>
      <c r="E55" s="7"/>
    </row>
    <row r="56" spans="1:6">
      <c r="B56" s="56">
        <v>1139</v>
      </c>
      <c r="C56" s="34" t="s">
        <v>87</v>
      </c>
      <c r="D56" s="32"/>
      <c r="E56" s="7"/>
    </row>
    <row r="57" spans="1:6">
      <c r="B57" s="1"/>
      <c r="C57" s="35"/>
      <c r="D57" s="32"/>
      <c r="E57" s="7"/>
    </row>
    <row r="58" spans="1:6">
      <c r="B58" s="197" t="s">
        <v>3</v>
      </c>
      <c r="C58" s="197"/>
      <c r="D58" s="273"/>
      <c r="E58" s="274"/>
      <c r="F58" s="275"/>
    </row>
    <row r="59" spans="1:6" s="17" customFormat="1" ht="69.75" customHeight="1">
      <c r="B59" s="48" t="s">
        <v>4</v>
      </c>
      <c r="C59" s="40">
        <v>1139</v>
      </c>
      <c r="D59" s="203" t="s">
        <v>95</v>
      </c>
      <c r="E59" s="206"/>
      <c r="F59" s="204"/>
    </row>
    <row r="60" spans="1:6" ht="34.5">
      <c r="B60" s="49" t="s">
        <v>5</v>
      </c>
      <c r="C60" s="50">
        <v>11001</v>
      </c>
      <c r="D60" s="70" t="s">
        <v>60</v>
      </c>
      <c r="E60" s="103" t="s">
        <v>12</v>
      </c>
      <c r="F60" s="58" t="s">
        <v>13</v>
      </c>
    </row>
    <row r="61" spans="1:6" ht="34.5">
      <c r="B61" s="49" t="s">
        <v>6</v>
      </c>
      <c r="C61" s="56" t="s">
        <v>87</v>
      </c>
      <c r="D61" s="209"/>
      <c r="E61" s="209"/>
      <c r="F61" s="209"/>
    </row>
    <row r="62" spans="1:6" ht="69">
      <c r="B62" s="49" t="s">
        <v>10</v>
      </c>
      <c r="C62" s="56" t="s">
        <v>94</v>
      </c>
      <c r="D62" s="210"/>
      <c r="E62" s="210"/>
      <c r="F62" s="210"/>
    </row>
    <row r="63" spans="1:6">
      <c r="B63" s="49" t="s">
        <v>7</v>
      </c>
      <c r="C63" s="56" t="s">
        <v>55</v>
      </c>
      <c r="D63" s="210"/>
      <c r="E63" s="210"/>
      <c r="F63" s="210"/>
    </row>
    <row r="64" spans="1:6" ht="51.75">
      <c r="B64" s="51" t="s">
        <v>56</v>
      </c>
      <c r="C64" s="56" t="s">
        <v>92</v>
      </c>
      <c r="D64" s="210"/>
      <c r="E64" s="210"/>
      <c r="F64" s="210"/>
    </row>
    <row r="65" spans="2:6">
      <c r="B65" s="52"/>
      <c r="C65" s="53" t="s">
        <v>0</v>
      </c>
      <c r="D65" s="211"/>
      <c r="E65" s="211"/>
      <c r="F65" s="211"/>
    </row>
    <row r="66" spans="2:6">
      <c r="B66" s="272" t="s">
        <v>8</v>
      </c>
      <c r="C66" s="272"/>
      <c r="D66" s="123">
        <f>'Havelvats 1'!D38</f>
        <v>-201971.4</v>
      </c>
      <c r="E66" s="123">
        <f>'Havelvats 1'!E38</f>
        <v>-358353</v>
      </c>
      <c r="F66" s="123">
        <f>'Havelvats 1'!F38</f>
        <v>-358353</v>
      </c>
    </row>
  </sheetData>
  <mergeCells count="42">
    <mergeCell ref="B33:C33"/>
    <mergeCell ref="B34:C34"/>
    <mergeCell ref="B35:C35"/>
    <mergeCell ref="B24:C24"/>
    <mergeCell ref="B25:C25"/>
    <mergeCell ref="B26:C26"/>
    <mergeCell ref="B27:C27"/>
    <mergeCell ref="B28:C28"/>
    <mergeCell ref="B46:C46"/>
    <mergeCell ref="B47:C47"/>
    <mergeCell ref="B38:C38"/>
    <mergeCell ref="D38:F38"/>
    <mergeCell ref="D39:F39"/>
    <mergeCell ref="D41:D45"/>
    <mergeCell ref="E41:E45"/>
    <mergeCell ref="F41:F45"/>
    <mergeCell ref="B45:C45"/>
    <mergeCell ref="B58:C58"/>
    <mergeCell ref="D61:D65"/>
    <mergeCell ref="B66:C66"/>
    <mergeCell ref="A50:F50"/>
    <mergeCell ref="D58:F58"/>
    <mergeCell ref="D59:F59"/>
    <mergeCell ref="E61:E65"/>
    <mergeCell ref="F61:F65"/>
    <mergeCell ref="C12:D12"/>
    <mergeCell ref="A1:F1"/>
    <mergeCell ref="A2:F2"/>
    <mergeCell ref="A3:F3"/>
    <mergeCell ref="B5:F5"/>
    <mergeCell ref="A7:F7"/>
    <mergeCell ref="B15:C15"/>
    <mergeCell ref="B22:C22"/>
    <mergeCell ref="B32:C32"/>
    <mergeCell ref="E18:E22"/>
    <mergeCell ref="D18:D22"/>
    <mergeCell ref="B23:C23"/>
    <mergeCell ref="D16:F16"/>
    <mergeCell ref="F18:F22"/>
    <mergeCell ref="B29:C29"/>
    <mergeCell ref="B30:C30"/>
    <mergeCell ref="B31:C31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4"/>
  <sheetViews>
    <sheetView topLeftCell="A25" zoomScaleNormal="100" zoomScaleSheetLayoutView="100" workbookViewId="0">
      <selection activeCell="F68" sqref="F68"/>
    </sheetView>
  </sheetViews>
  <sheetFormatPr defaultColWidth="9.140625" defaultRowHeight="17.25"/>
  <cols>
    <col min="1" max="1" width="5.28515625" style="7" customWidth="1"/>
    <col min="2" max="2" width="29.140625" style="7" customWidth="1"/>
    <col min="3" max="3" width="78.5703125" style="7" customWidth="1"/>
    <col min="4" max="4" width="18.140625" style="9" customWidth="1"/>
    <col min="5" max="5" width="14.5703125" style="9" customWidth="1"/>
    <col min="6" max="6" width="14.5703125" style="7" customWidth="1"/>
    <col min="7" max="16384" width="9.140625" style="7"/>
  </cols>
  <sheetData>
    <row r="1" spans="1:6" ht="37.5" customHeight="1">
      <c r="E1" s="60"/>
      <c r="F1" s="57" t="s">
        <v>54</v>
      </c>
    </row>
    <row r="2" spans="1:6" ht="17.25" customHeight="1">
      <c r="C2" s="270" t="s">
        <v>58</v>
      </c>
      <c r="D2" s="270"/>
      <c r="E2" s="270"/>
      <c r="F2" s="270"/>
    </row>
    <row r="3" spans="1:6" ht="17.25" customHeight="1">
      <c r="C3" s="270" t="s">
        <v>9</v>
      </c>
      <c r="D3" s="270"/>
      <c r="E3" s="270"/>
      <c r="F3" s="270"/>
    </row>
    <row r="5" spans="1:6" ht="59.25" customHeight="1">
      <c r="A5" s="8"/>
      <c r="B5" s="243" t="s">
        <v>98</v>
      </c>
      <c r="C5" s="243"/>
      <c r="D5" s="243"/>
      <c r="E5" s="243"/>
      <c r="F5" s="243"/>
    </row>
    <row r="6" spans="1:6" ht="23.25" customHeight="1"/>
    <row r="7" spans="1:6" ht="21.75" customHeight="1">
      <c r="A7" s="271" t="s">
        <v>61</v>
      </c>
      <c r="B7" s="271"/>
      <c r="C7" s="271"/>
      <c r="D7" s="271"/>
      <c r="E7" s="271"/>
      <c r="F7" s="271"/>
    </row>
    <row r="8" spans="1:6" ht="21.75" customHeight="1">
      <c r="A8" s="71"/>
      <c r="B8" s="71"/>
      <c r="C8" s="71"/>
      <c r="D8" s="71"/>
      <c r="E8" s="59"/>
    </row>
    <row r="9" spans="1:6" ht="38.65" customHeight="1">
      <c r="C9" s="10" t="s">
        <v>47</v>
      </c>
      <c r="D9" s="11"/>
      <c r="E9" s="11"/>
    </row>
    <row r="10" spans="1:6">
      <c r="B10" s="46" t="s">
        <v>11</v>
      </c>
      <c r="C10" s="47"/>
      <c r="D10" s="7"/>
      <c r="E10" s="7"/>
    </row>
    <row r="11" spans="1:6" s="12" customFormat="1">
      <c r="B11" s="13"/>
      <c r="C11" s="13"/>
      <c r="D11" s="14"/>
      <c r="E11" s="14"/>
    </row>
    <row r="12" spans="1:6">
      <c r="B12" s="15" t="s">
        <v>1</v>
      </c>
      <c r="C12" s="268" t="s">
        <v>2</v>
      </c>
      <c r="D12" s="269"/>
      <c r="E12" s="32"/>
    </row>
    <row r="13" spans="1:6">
      <c r="B13" s="16">
        <v>1041</v>
      </c>
      <c r="C13" s="106" t="s">
        <v>67</v>
      </c>
      <c r="D13" s="109"/>
      <c r="E13" s="32"/>
    </row>
    <row r="14" spans="1:6" ht="26.25" customHeight="1">
      <c r="E14" s="31"/>
    </row>
    <row r="15" spans="1:6" s="17" customFormat="1">
      <c r="B15" s="259" t="s">
        <v>3</v>
      </c>
      <c r="C15" s="260"/>
      <c r="D15" s="107"/>
      <c r="E15" s="107"/>
      <c r="F15" s="76"/>
    </row>
    <row r="16" spans="1:6" s="17" customFormat="1" ht="66" customHeight="1">
      <c r="B16" s="18" t="s">
        <v>4</v>
      </c>
      <c r="C16" s="6">
        <v>1041</v>
      </c>
      <c r="D16" s="203" t="s">
        <v>57</v>
      </c>
      <c r="E16" s="206"/>
      <c r="F16" s="204"/>
    </row>
    <row r="17" spans="2:7" s="17" customFormat="1" ht="34.5">
      <c r="B17" s="18" t="s">
        <v>5</v>
      </c>
      <c r="C17" s="6">
        <v>11001</v>
      </c>
      <c r="D17" s="70" t="s">
        <v>60</v>
      </c>
      <c r="E17" s="58" t="s">
        <v>12</v>
      </c>
      <c r="F17" s="58" t="s">
        <v>13</v>
      </c>
      <c r="G17" s="13"/>
    </row>
    <row r="18" spans="2:7" s="17" customFormat="1" ht="69" customHeight="1">
      <c r="B18" s="18" t="s">
        <v>6</v>
      </c>
      <c r="C18" s="34" t="s">
        <v>125</v>
      </c>
      <c r="D18" s="265"/>
      <c r="E18" s="209"/>
      <c r="F18" s="209"/>
      <c r="G18" s="13"/>
    </row>
    <row r="19" spans="2:7" s="17" customFormat="1" ht="86.25" customHeight="1">
      <c r="B19" s="18" t="s">
        <v>10</v>
      </c>
      <c r="C19" s="34" t="s">
        <v>126</v>
      </c>
      <c r="D19" s="266"/>
      <c r="E19" s="210"/>
      <c r="F19" s="210"/>
    </row>
    <row r="20" spans="2:7" s="17" customFormat="1" ht="39" customHeight="1">
      <c r="B20" s="18" t="s">
        <v>7</v>
      </c>
      <c r="C20" s="127" t="s">
        <v>68</v>
      </c>
      <c r="D20" s="266"/>
      <c r="E20" s="210"/>
      <c r="F20" s="210"/>
    </row>
    <row r="21" spans="2:7" s="17" customFormat="1" ht="51.75" customHeight="1">
      <c r="B21" s="18" t="s">
        <v>62</v>
      </c>
      <c r="C21" s="127" t="s">
        <v>127</v>
      </c>
      <c r="D21" s="266"/>
      <c r="E21" s="210"/>
      <c r="F21" s="210"/>
    </row>
    <row r="22" spans="2:7" s="17" customFormat="1" ht="21.75" customHeight="1">
      <c r="B22" s="261" t="s">
        <v>0</v>
      </c>
      <c r="C22" s="262"/>
      <c r="D22" s="267"/>
      <c r="E22" s="211"/>
      <c r="F22" s="211"/>
    </row>
    <row r="23" spans="2:7" s="17" customFormat="1" ht="17.25" customHeight="1">
      <c r="B23" s="263" t="s">
        <v>128</v>
      </c>
      <c r="C23" s="264"/>
      <c r="D23" s="142"/>
      <c r="E23" s="142">
        <v>1</v>
      </c>
      <c r="F23" s="142">
        <v>1</v>
      </c>
    </row>
    <row r="24" spans="2:7" ht="17.25" customHeight="1">
      <c r="B24" s="263" t="s">
        <v>129</v>
      </c>
      <c r="C24" s="264"/>
      <c r="D24" s="142">
        <v>12</v>
      </c>
      <c r="E24" s="142">
        <v>23</v>
      </c>
      <c r="F24" s="142">
        <v>23</v>
      </c>
    </row>
    <row r="25" spans="2:7" ht="17.25" customHeight="1">
      <c r="B25" s="263" t="s">
        <v>130</v>
      </c>
      <c r="C25" s="264"/>
      <c r="D25" s="142">
        <v>12</v>
      </c>
      <c r="E25" s="142">
        <v>24</v>
      </c>
      <c r="F25" s="142">
        <v>24</v>
      </c>
    </row>
    <row r="26" spans="2:7" ht="17.25" customHeight="1">
      <c r="B26" s="263" t="s">
        <v>131</v>
      </c>
      <c r="C26" s="264"/>
      <c r="D26" s="143"/>
      <c r="E26" s="143">
        <v>66</v>
      </c>
      <c r="F26" s="143">
        <v>66</v>
      </c>
    </row>
    <row r="27" spans="2:7" ht="17.25" hidden="1" customHeight="1">
      <c r="B27" s="263" t="s">
        <v>132</v>
      </c>
      <c r="C27" s="264"/>
      <c r="D27" s="142"/>
      <c r="E27" s="143"/>
      <c r="F27" s="143"/>
    </row>
    <row r="28" spans="2:7" ht="17.25" customHeight="1">
      <c r="B28" s="263" t="s">
        <v>133</v>
      </c>
      <c r="C28" s="264"/>
      <c r="D28" s="142"/>
      <c r="E28" s="143">
        <v>66</v>
      </c>
      <c r="F28" s="143">
        <v>66</v>
      </c>
    </row>
    <row r="29" spans="2:7" ht="17.25" customHeight="1">
      <c r="B29" s="263" t="s">
        <v>134</v>
      </c>
      <c r="C29" s="264"/>
      <c r="D29" s="143">
        <v>175</v>
      </c>
      <c r="E29" s="143">
        <v>388</v>
      </c>
      <c r="F29" s="143">
        <v>388</v>
      </c>
    </row>
    <row r="30" spans="2:7" ht="17.25" customHeight="1">
      <c r="B30" s="263" t="s">
        <v>132</v>
      </c>
      <c r="C30" s="264"/>
      <c r="D30" s="142">
        <v>30</v>
      </c>
      <c r="E30" s="142">
        <v>52</v>
      </c>
      <c r="F30" s="142">
        <v>52</v>
      </c>
    </row>
    <row r="31" spans="2:7" ht="17.25" customHeight="1">
      <c r="B31" s="263" t="s">
        <v>133</v>
      </c>
      <c r="C31" s="264"/>
      <c r="D31" s="142">
        <v>145</v>
      </c>
      <c r="E31" s="142">
        <v>336</v>
      </c>
      <c r="F31" s="142">
        <v>336</v>
      </c>
    </row>
    <row r="32" spans="2:7" ht="17.25" customHeight="1">
      <c r="B32" s="263" t="s">
        <v>135</v>
      </c>
      <c r="C32" s="264"/>
      <c r="D32" s="143">
        <v>100</v>
      </c>
      <c r="E32" s="143">
        <v>180</v>
      </c>
      <c r="F32" s="143">
        <v>180</v>
      </c>
    </row>
    <row r="33" spans="2:6" ht="17.25" customHeight="1">
      <c r="B33" s="263" t="s">
        <v>132</v>
      </c>
      <c r="C33" s="264"/>
      <c r="D33" s="142">
        <v>20</v>
      </c>
      <c r="E33" s="142">
        <v>38</v>
      </c>
      <c r="F33" s="142">
        <v>38</v>
      </c>
    </row>
    <row r="34" spans="2:6" ht="17.25" customHeight="1">
      <c r="B34" s="263" t="s">
        <v>133</v>
      </c>
      <c r="C34" s="264"/>
      <c r="D34" s="142">
        <v>80</v>
      </c>
      <c r="E34" s="142">
        <v>142</v>
      </c>
      <c r="F34" s="142">
        <v>142</v>
      </c>
    </row>
    <row r="35" spans="2:6" s="17" customFormat="1">
      <c r="B35" s="263" t="s">
        <v>8</v>
      </c>
      <c r="C35" s="264"/>
      <c r="D35" s="65">
        <f>'Havelvats 1'!D19</f>
        <v>196499.4</v>
      </c>
      <c r="E35" s="65">
        <f>'Havelvats 1'!E19</f>
        <v>337881</v>
      </c>
      <c r="F35" s="65">
        <f>'Havelvats 1'!F19</f>
        <v>337881</v>
      </c>
    </row>
    <row r="36" spans="2:6" s="17" customFormat="1">
      <c r="D36" s="20"/>
      <c r="E36" s="20"/>
    </row>
    <row r="37" spans="2:6">
      <c r="B37" s="13"/>
      <c r="C37" s="13"/>
      <c r="D37" s="31"/>
      <c r="E37" s="31"/>
    </row>
    <row r="38" spans="2:6" s="17" customFormat="1">
      <c r="B38" s="277" t="s">
        <v>3</v>
      </c>
      <c r="C38" s="278"/>
      <c r="D38" s="208"/>
      <c r="E38" s="208"/>
      <c r="F38" s="208"/>
    </row>
    <row r="39" spans="2:6" s="17" customFormat="1" ht="58.35" customHeight="1">
      <c r="B39" s="48" t="s">
        <v>4</v>
      </c>
      <c r="C39" s="56">
        <v>1041</v>
      </c>
      <c r="D39" s="279" t="s">
        <v>93</v>
      </c>
      <c r="E39" s="279"/>
      <c r="F39" s="279"/>
    </row>
    <row r="40" spans="2:6" s="17" customFormat="1" ht="34.5">
      <c r="B40" s="48" t="s">
        <v>5</v>
      </c>
      <c r="C40" s="56">
        <v>11035</v>
      </c>
      <c r="D40" s="138" t="s">
        <v>60</v>
      </c>
      <c r="E40" s="58" t="s">
        <v>12</v>
      </c>
      <c r="F40" s="58" t="s">
        <v>13</v>
      </c>
    </row>
    <row r="41" spans="2:6" s="17" customFormat="1" ht="34.5">
      <c r="B41" s="48" t="s">
        <v>6</v>
      </c>
      <c r="C41" s="56" t="s">
        <v>102</v>
      </c>
      <c r="D41" s="209"/>
      <c r="E41" s="209"/>
      <c r="F41" s="209"/>
    </row>
    <row r="42" spans="2:6" s="17" customFormat="1" ht="39.75" customHeight="1">
      <c r="B42" s="48" t="s">
        <v>10</v>
      </c>
      <c r="C42" s="56" t="s">
        <v>103</v>
      </c>
      <c r="D42" s="210"/>
      <c r="E42" s="210"/>
      <c r="F42" s="210"/>
    </row>
    <row r="43" spans="2:6" s="17" customFormat="1" ht="21.75" customHeight="1">
      <c r="B43" s="48" t="s">
        <v>7</v>
      </c>
      <c r="C43" s="56" t="s">
        <v>68</v>
      </c>
      <c r="D43" s="210"/>
      <c r="E43" s="210"/>
      <c r="F43" s="210"/>
    </row>
    <row r="44" spans="2:6" s="17" customFormat="1" ht="71.25" customHeight="1">
      <c r="B44" s="56" t="s">
        <v>120</v>
      </c>
      <c r="C44" s="56" t="s">
        <v>121</v>
      </c>
      <c r="D44" s="210"/>
      <c r="E44" s="210"/>
      <c r="F44" s="210"/>
    </row>
    <row r="45" spans="2:6" s="17" customFormat="1">
      <c r="B45" s="280" t="s">
        <v>0</v>
      </c>
      <c r="C45" s="281"/>
      <c r="D45" s="211"/>
      <c r="E45" s="211"/>
      <c r="F45" s="211"/>
    </row>
    <row r="46" spans="2:6" s="17" customFormat="1">
      <c r="B46" s="261" t="s">
        <v>122</v>
      </c>
      <c r="C46" s="276"/>
      <c r="D46" s="139">
        <v>1</v>
      </c>
      <c r="E46" s="139">
        <v>2</v>
      </c>
      <c r="F46" s="139">
        <v>2</v>
      </c>
    </row>
    <row r="47" spans="2:6" s="17" customFormat="1">
      <c r="B47" s="261" t="s">
        <v>123</v>
      </c>
      <c r="C47" s="276"/>
      <c r="D47" s="139">
        <v>14</v>
      </c>
      <c r="E47" s="139">
        <v>304</v>
      </c>
      <c r="F47" s="139">
        <v>304</v>
      </c>
    </row>
    <row r="48" spans="2:6" s="17" customFormat="1">
      <c r="B48" s="140" t="s">
        <v>8</v>
      </c>
      <c r="C48" s="140"/>
      <c r="D48" s="141">
        <f>'Havelvats 1'!D25</f>
        <v>5472</v>
      </c>
      <c r="E48" s="141">
        <f>'Havelvats 1'!E25</f>
        <v>20472</v>
      </c>
      <c r="F48" s="141">
        <f>'Havelvats 1'!F25</f>
        <v>20472</v>
      </c>
    </row>
    <row r="49" spans="1:6" s="17" customFormat="1">
      <c r="D49" s="20"/>
      <c r="E49" s="20"/>
    </row>
    <row r="50" spans="1:6" s="17" customFormat="1">
      <c r="B50" s="54"/>
      <c r="C50" s="54"/>
      <c r="D50" s="55"/>
      <c r="E50" s="55"/>
    </row>
    <row r="51" spans="1:6">
      <c r="B51" s="128"/>
      <c r="C51" s="128"/>
      <c r="D51" s="129"/>
      <c r="E51" s="129"/>
      <c r="F51" s="129"/>
    </row>
    <row r="52" spans="1:6" ht="17.25" customHeight="1">
      <c r="A52" s="271" t="s">
        <v>97</v>
      </c>
      <c r="B52" s="271"/>
      <c r="C52" s="271"/>
      <c r="D52" s="271"/>
      <c r="E52" s="271"/>
      <c r="F52" s="271"/>
    </row>
    <row r="53" spans="1:6">
      <c r="C53" s="10" t="s">
        <v>92</v>
      </c>
      <c r="D53" s="11"/>
      <c r="E53" s="7"/>
    </row>
    <row r="54" spans="1:6">
      <c r="B54" s="46" t="s">
        <v>11</v>
      </c>
      <c r="C54" s="46"/>
      <c r="D54" s="122"/>
      <c r="E54" s="7"/>
    </row>
    <row r="55" spans="1:6">
      <c r="B55" s="13"/>
      <c r="C55" s="13"/>
      <c r="D55" s="14"/>
      <c r="E55" s="7"/>
    </row>
    <row r="56" spans="1:6">
      <c r="B56" s="13"/>
      <c r="C56" s="13"/>
      <c r="D56" s="31"/>
      <c r="E56" s="7"/>
    </row>
    <row r="57" spans="1:6">
      <c r="B57" s="33" t="s">
        <v>1</v>
      </c>
      <c r="C57" s="33" t="s">
        <v>2</v>
      </c>
      <c r="D57" s="31"/>
      <c r="E57" s="7"/>
    </row>
    <row r="58" spans="1:6">
      <c r="B58" s="56">
        <v>1139</v>
      </c>
      <c r="C58" s="34" t="s">
        <v>87</v>
      </c>
      <c r="D58" s="32"/>
      <c r="E58" s="7"/>
    </row>
    <row r="59" spans="1:6">
      <c r="B59" s="1"/>
      <c r="C59" s="35"/>
      <c r="D59" s="32"/>
      <c r="E59" s="7"/>
    </row>
    <row r="60" spans="1:6" ht="34.5" customHeight="1">
      <c r="B60" s="197" t="s">
        <v>3</v>
      </c>
      <c r="C60" s="197"/>
      <c r="D60" s="273"/>
      <c r="E60" s="274"/>
      <c r="F60" s="275"/>
    </row>
    <row r="61" spans="1:6" s="17" customFormat="1" ht="69.75" customHeight="1">
      <c r="B61" s="48" t="s">
        <v>4</v>
      </c>
      <c r="C61" s="40">
        <v>1139</v>
      </c>
      <c r="D61" s="203" t="s">
        <v>95</v>
      </c>
      <c r="E61" s="206"/>
      <c r="F61" s="204"/>
    </row>
    <row r="62" spans="1:6" ht="34.5">
      <c r="B62" s="49" t="s">
        <v>5</v>
      </c>
      <c r="C62" s="50">
        <v>11001</v>
      </c>
      <c r="D62" s="70" t="s">
        <v>60</v>
      </c>
      <c r="E62" s="103" t="s">
        <v>12</v>
      </c>
      <c r="F62" s="58" t="s">
        <v>13</v>
      </c>
    </row>
    <row r="63" spans="1:6" ht="34.5">
      <c r="B63" s="49" t="s">
        <v>6</v>
      </c>
      <c r="C63" s="56" t="s">
        <v>87</v>
      </c>
      <c r="D63" s="209"/>
      <c r="E63" s="209"/>
      <c r="F63" s="209"/>
    </row>
    <row r="64" spans="1:6" ht="69">
      <c r="B64" s="49" t="s">
        <v>10</v>
      </c>
      <c r="C64" s="56" t="s">
        <v>94</v>
      </c>
      <c r="D64" s="210"/>
      <c r="E64" s="210"/>
      <c r="F64" s="210"/>
    </row>
    <row r="65" spans="2:6">
      <c r="B65" s="49" t="s">
        <v>7</v>
      </c>
      <c r="C65" s="56" t="s">
        <v>55</v>
      </c>
      <c r="D65" s="210"/>
      <c r="E65" s="210"/>
      <c r="F65" s="210"/>
    </row>
    <row r="66" spans="2:6" ht="51.75">
      <c r="B66" s="51" t="s">
        <v>56</v>
      </c>
      <c r="C66" s="56" t="s">
        <v>92</v>
      </c>
      <c r="D66" s="210"/>
      <c r="E66" s="210"/>
      <c r="F66" s="210"/>
    </row>
    <row r="67" spans="2:6">
      <c r="B67" s="52"/>
      <c r="C67" s="53" t="s">
        <v>0</v>
      </c>
      <c r="D67" s="211"/>
      <c r="E67" s="211"/>
      <c r="F67" s="211"/>
    </row>
    <row r="68" spans="2:6">
      <c r="B68" s="272" t="s">
        <v>8</v>
      </c>
      <c r="C68" s="272"/>
      <c r="D68" s="123">
        <f>'Havelvats 4'!D66</f>
        <v>-201971.4</v>
      </c>
      <c r="E68" s="123">
        <f>'Havelvats 4'!E66</f>
        <v>-358353</v>
      </c>
      <c r="F68" s="123">
        <f>'Havelvats 4'!F66</f>
        <v>-358353</v>
      </c>
    </row>
    <row r="164" spans="4:5" s="17" customFormat="1">
      <c r="D164" s="20"/>
      <c r="E164" s="20"/>
    </row>
  </sheetData>
  <mergeCells count="41">
    <mergeCell ref="E41:E45"/>
    <mergeCell ref="F41:F45"/>
    <mergeCell ref="B45:C45"/>
    <mergeCell ref="B60:C60"/>
    <mergeCell ref="D63:D67"/>
    <mergeCell ref="B15:C15"/>
    <mergeCell ref="D16:F16"/>
    <mergeCell ref="D18:D22"/>
    <mergeCell ref="E18:E22"/>
    <mergeCell ref="F18:F22"/>
    <mergeCell ref="B22:C22"/>
    <mergeCell ref="B23:C23"/>
    <mergeCell ref="B24:C24"/>
    <mergeCell ref="B25:C25"/>
    <mergeCell ref="B26:C26"/>
    <mergeCell ref="B27:C27"/>
    <mergeCell ref="B46:C46"/>
    <mergeCell ref="B47:C47"/>
    <mergeCell ref="D39:F39"/>
    <mergeCell ref="D41:D45"/>
    <mergeCell ref="B68:C68"/>
    <mergeCell ref="E63:E67"/>
    <mergeCell ref="B28:C28"/>
    <mergeCell ref="B29:C29"/>
    <mergeCell ref="B30:C30"/>
    <mergeCell ref="B31:C31"/>
    <mergeCell ref="B32:C32"/>
    <mergeCell ref="B33:C33"/>
    <mergeCell ref="B34:C34"/>
    <mergeCell ref="B35:C35"/>
    <mergeCell ref="B38:C38"/>
    <mergeCell ref="D38:F38"/>
    <mergeCell ref="A52:F52"/>
    <mergeCell ref="F63:F67"/>
    <mergeCell ref="D61:F61"/>
    <mergeCell ref="D60:F60"/>
    <mergeCell ref="A7:F7"/>
    <mergeCell ref="B5:F5"/>
    <mergeCell ref="C2:F2"/>
    <mergeCell ref="C3:F3"/>
    <mergeCell ref="C12:D12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topLeftCell="A19" zoomScaleNormal="100" zoomScaleSheetLayoutView="100" workbookViewId="0">
      <selection activeCell="F33" sqref="F33"/>
    </sheetView>
  </sheetViews>
  <sheetFormatPr defaultColWidth="9.140625" defaultRowHeight="17.25"/>
  <cols>
    <col min="1" max="1" width="10.42578125" style="150" customWidth="1"/>
    <col min="2" max="2" width="9.5703125" style="150" customWidth="1"/>
    <col min="3" max="3" width="8" style="150" customWidth="1"/>
    <col min="4" max="4" width="10.42578125" style="150" customWidth="1"/>
    <col min="5" max="5" width="14.5703125" style="150" customWidth="1"/>
    <col min="6" max="6" width="62.140625" style="150" customWidth="1"/>
    <col min="7" max="7" width="16.7109375" style="150" customWidth="1"/>
    <col min="8" max="8" width="16" style="150" customWidth="1"/>
    <col min="9" max="9" width="15.7109375" style="150" customWidth="1"/>
    <col min="10" max="10" width="21.140625" style="150" customWidth="1"/>
    <col min="11" max="11" width="14.42578125" style="150" customWidth="1"/>
    <col min="12" max="16384" width="9.140625" style="150"/>
  </cols>
  <sheetData>
    <row r="1" spans="1:10" ht="18" customHeight="1">
      <c r="G1" s="286" t="s">
        <v>136</v>
      </c>
      <c r="H1" s="286"/>
      <c r="I1" s="286"/>
      <c r="J1" s="151"/>
    </row>
    <row r="2" spans="1:10" ht="15.75" customHeight="1">
      <c r="G2" s="287" t="s">
        <v>58</v>
      </c>
      <c r="H2" s="288"/>
      <c r="I2" s="288"/>
      <c r="J2" s="151"/>
    </row>
    <row r="3" spans="1:10" ht="17.25" customHeight="1">
      <c r="G3" s="287" t="s">
        <v>9</v>
      </c>
      <c r="H3" s="288"/>
      <c r="I3" s="288"/>
      <c r="J3" s="151"/>
    </row>
    <row r="6" spans="1:10" ht="52.5" customHeight="1">
      <c r="A6" s="289" t="s">
        <v>137</v>
      </c>
      <c r="B6" s="289"/>
      <c r="C6" s="289"/>
      <c r="D6" s="289"/>
      <c r="E6" s="289"/>
      <c r="F6" s="289"/>
      <c r="G6" s="289"/>
      <c r="H6" s="289"/>
      <c r="I6" s="289"/>
      <c r="J6" s="152"/>
    </row>
    <row r="7" spans="1:10">
      <c r="J7" s="153"/>
    </row>
    <row r="8" spans="1:10">
      <c r="H8" s="290" t="s">
        <v>25</v>
      </c>
      <c r="I8" s="290"/>
      <c r="J8" s="154"/>
    </row>
    <row r="9" spans="1:10" s="156" customFormat="1" ht="75.75" customHeight="1">
      <c r="A9" s="282" t="s">
        <v>26</v>
      </c>
      <c r="B9" s="282"/>
      <c r="C9" s="282"/>
      <c r="D9" s="282" t="s">
        <v>14</v>
      </c>
      <c r="E9" s="282"/>
      <c r="F9" s="282" t="s">
        <v>20</v>
      </c>
      <c r="G9" s="283" t="s">
        <v>48</v>
      </c>
      <c r="H9" s="284"/>
      <c r="I9" s="285"/>
      <c r="J9" s="155"/>
    </row>
    <row r="10" spans="1:10" s="160" customFormat="1" ht="36.200000000000003" customHeight="1">
      <c r="A10" s="157" t="s">
        <v>49</v>
      </c>
      <c r="B10" s="157" t="s">
        <v>50</v>
      </c>
      <c r="C10" s="157" t="s">
        <v>27</v>
      </c>
      <c r="D10" s="157" t="s">
        <v>39</v>
      </c>
      <c r="E10" s="157" t="s">
        <v>40</v>
      </c>
      <c r="F10" s="282"/>
      <c r="G10" s="158" t="s">
        <v>60</v>
      </c>
      <c r="H10" s="157" t="s">
        <v>16</v>
      </c>
      <c r="I10" s="157" t="s">
        <v>17</v>
      </c>
      <c r="J10" s="159"/>
    </row>
    <row r="11" spans="1:10" s="156" customFormat="1" ht="22.5" customHeight="1">
      <c r="A11" s="291"/>
      <c r="B11" s="291"/>
      <c r="C11" s="291"/>
      <c r="D11" s="294"/>
      <c r="E11" s="294"/>
      <c r="F11" s="162" t="s">
        <v>24</v>
      </c>
      <c r="G11" s="163">
        <f>+G42+G13</f>
        <v>0</v>
      </c>
      <c r="H11" s="164">
        <f>+H42+H13</f>
        <v>0</v>
      </c>
      <c r="I11" s="164">
        <f>+I42+I13</f>
        <v>0</v>
      </c>
    </row>
    <row r="12" spans="1:10" s="156" customFormat="1" ht="22.5" customHeight="1">
      <c r="A12" s="292"/>
      <c r="B12" s="292"/>
      <c r="C12" s="292"/>
      <c r="D12" s="295"/>
      <c r="E12" s="295"/>
      <c r="F12" s="165" t="s">
        <v>138</v>
      </c>
      <c r="G12" s="165"/>
      <c r="H12" s="164"/>
      <c r="I12" s="164"/>
    </row>
    <row r="13" spans="1:10" s="167" customFormat="1" ht="36.200000000000003" customHeight="1">
      <c r="A13" s="293"/>
      <c r="B13" s="292"/>
      <c r="C13" s="292"/>
      <c r="D13" s="295"/>
      <c r="E13" s="295"/>
      <c r="F13" s="166" t="s">
        <v>36</v>
      </c>
      <c r="G13" s="164">
        <f>+G14</f>
        <v>201971.4</v>
      </c>
      <c r="H13" s="164">
        <f t="shared" ref="H13:I13" si="0">+H14</f>
        <v>358353</v>
      </c>
      <c r="I13" s="164">
        <f t="shared" si="0"/>
        <v>358353</v>
      </c>
    </row>
    <row r="14" spans="1:10" s="169" customFormat="1">
      <c r="A14" s="299" t="s">
        <v>46</v>
      </c>
      <c r="B14" s="292"/>
      <c r="C14" s="292"/>
      <c r="D14" s="295"/>
      <c r="E14" s="295"/>
      <c r="F14" s="125" t="s">
        <v>51</v>
      </c>
      <c r="G14" s="168">
        <f>+G16</f>
        <v>201971.4</v>
      </c>
      <c r="H14" s="168">
        <f t="shared" ref="H14:I14" si="1">+H16</f>
        <v>358353</v>
      </c>
      <c r="I14" s="168">
        <f t="shared" si="1"/>
        <v>358353</v>
      </c>
    </row>
    <row r="15" spans="1:10" s="169" customFormat="1">
      <c r="A15" s="300"/>
      <c r="B15" s="293"/>
      <c r="C15" s="292"/>
      <c r="D15" s="295"/>
      <c r="E15" s="295"/>
      <c r="F15" s="56" t="s">
        <v>21</v>
      </c>
      <c r="G15" s="164"/>
      <c r="H15" s="168"/>
      <c r="I15" s="168"/>
    </row>
    <row r="16" spans="1:10" s="169" customFormat="1">
      <c r="A16" s="300"/>
      <c r="B16" s="299" t="s">
        <v>66</v>
      </c>
      <c r="C16" s="292"/>
      <c r="D16" s="295"/>
      <c r="E16" s="295"/>
      <c r="F16" s="125" t="s">
        <v>52</v>
      </c>
      <c r="G16" s="168">
        <f>+G18</f>
        <v>201971.4</v>
      </c>
      <c r="H16" s="168">
        <f t="shared" ref="H16:I16" si="2">+H18</f>
        <v>358353</v>
      </c>
      <c r="I16" s="168">
        <f t="shared" si="2"/>
        <v>358353</v>
      </c>
    </row>
    <row r="17" spans="1:9" s="169" customFormat="1">
      <c r="A17" s="300"/>
      <c r="B17" s="300"/>
      <c r="C17" s="293"/>
      <c r="D17" s="295"/>
      <c r="E17" s="295"/>
      <c r="F17" s="56" t="s">
        <v>21</v>
      </c>
      <c r="G17" s="164"/>
      <c r="H17" s="170"/>
      <c r="I17" s="170"/>
    </row>
    <row r="18" spans="1:9" s="171" customFormat="1">
      <c r="A18" s="300"/>
      <c r="B18" s="300"/>
      <c r="C18" s="299" t="s">
        <v>66</v>
      </c>
      <c r="D18" s="295"/>
      <c r="E18" s="295"/>
      <c r="F18" s="125" t="s">
        <v>52</v>
      </c>
      <c r="G18" s="168">
        <f>+G20</f>
        <v>201971.4</v>
      </c>
      <c r="H18" s="168">
        <f t="shared" ref="H18:I18" si="3">+H20</f>
        <v>358353</v>
      </c>
      <c r="I18" s="168">
        <f t="shared" si="3"/>
        <v>358353</v>
      </c>
    </row>
    <row r="19" spans="1:9" s="169" customFormat="1" ht="16.899999999999999" customHeight="1">
      <c r="A19" s="300"/>
      <c r="B19" s="300"/>
      <c r="C19" s="300"/>
      <c r="D19" s="295"/>
      <c r="E19" s="295"/>
      <c r="F19" s="56" t="s">
        <v>21</v>
      </c>
      <c r="G19" s="164"/>
      <c r="H19" s="172"/>
      <c r="I19" s="172"/>
    </row>
    <row r="20" spans="1:9" s="169" customFormat="1" ht="16.899999999999999" customHeight="1">
      <c r="A20" s="300"/>
      <c r="B20" s="300"/>
      <c r="C20" s="300"/>
      <c r="D20" s="295"/>
      <c r="E20" s="295"/>
      <c r="F20" s="51" t="s">
        <v>36</v>
      </c>
      <c r="G20" s="173">
        <f>+G22</f>
        <v>201971.4</v>
      </c>
      <c r="H20" s="173">
        <f t="shared" ref="H20:I20" si="4">+H22</f>
        <v>358353</v>
      </c>
      <c r="I20" s="173">
        <f t="shared" si="4"/>
        <v>358353</v>
      </c>
    </row>
    <row r="21" spans="1:9" s="169" customFormat="1" ht="16.899999999999999" customHeight="1">
      <c r="A21" s="300"/>
      <c r="B21" s="300"/>
      <c r="C21" s="300"/>
      <c r="D21" s="296"/>
      <c r="E21" s="296"/>
      <c r="F21" s="56" t="s">
        <v>21</v>
      </c>
      <c r="G21" s="164"/>
      <c r="H21" s="172"/>
      <c r="I21" s="172"/>
    </row>
    <row r="22" spans="1:9" s="169" customFormat="1" ht="21" customHeight="1">
      <c r="A22" s="300"/>
      <c r="B22" s="300"/>
      <c r="C22" s="300"/>
      <c r="D22" s="302">
        <v>1041</v>
      </c>
      <c r="E22" s="236" t="s">
        <v>67</v>
      </c>
      <c r="F22" s="237"/>
      <c r="G22" s="168">
        <f>+G24+G33</f>
        <v>201971.4</v>
      </c>
      <c r="H22" s="168">
        <f t="shared" ref="H22:I22" si="5">+H24+H33</f>
        <v>358353</v>
      </c>
      <c r="I22" s="168">
        <f t="shared" si="5"/>
        <v>358353</v>
      </c>
    </row>
    <row r="23" spans="1:9" s="169" customFormat="1" ht="16.899999999999999" customHeight="1">
      <c r="A23" s="300"/>
      <c r="B23" s="300"/>
      <c r="C23" s="300"/>
      <c r="D23" s="303"/>
      <c r="E23" s="305">
        <v>11001</v>
      </c>
      <c r="F23" s="174" t="s">
        <v>21</v>
      </c>
      <c r="G23" s="164"/>
      <c r="H23" s="172"/>
      <c r="I23" s="172"/>
    </row>
    <row r="24" spans="1:9" s="169" customFormat="1" ht="77.25" customHeight="1">
      <c r="A24" s="300"/>
      <c r="B24" s="300"/>
      <c r="C24" s="300"/>
      <c r="D24" s="303"/>
      <c r="E24" s="306"/>
      <c r="F24" s="125" t="s">
        <v>104</v>
      </c>
      <c r="G24" s="168">
        <f>+G26</f>
        <v>196499.4</v>
      </c>
      <c r="H24" s="168">
        <f t="shared" ref="H24:I24" si="6">+H26</f>
        <v>337881</v>
      </c>
      <c r="I24" s="168">
        <f t="shared" si="6"/>
        <v>337881</v>
      </c>
    </row>
    <row r="25" spans="1:9" s="169" customFormat="1" ht="16.899999999999999" customHeight="1">
      <c r="A25" s="300"/>
      <c r="B25" s="300"/>
      <c r="C25" s="300"/>
      <c r="D25" s="303"/>
      <c r="E25" s="297"/>
      <c r="F25" s="56" t="s">
        <v>41</v>
      </c>
      <c r="G25" s="56"/>
      <c r="H25" s="172"/>
      <c r="I25" s="172"/>
    </row>
    <row r="26" spans="1:9" s="169" customFormat="1" ht="34.5">
      <c r="A26" s="300"/>
      <c r="B26" s="300"/>
      <c r="C26" s="300"/>
      <c r="D26" s="303"/>
      <c r="E26" s="297"/>
      <c r="F26" s="175" t="s">
        <v>36</v>
      </c>
      <c r="G26" s="176">
        <f>+G28</f>
        <v>196499.4</v>
      </c>
      <c r="H26" s="176">
        <f t="shared" ref="H26:I26" si="7">+H28</f>
        <v>337881</v>
      </c>
      <c r="I26" s="176">
        <f t="shared" si="7"/>
        <v>337881</v>
      </c>
    </row>
    <row r="27" spans="1:9" s="169" customFormat="1" ht="37.5" customHeight="1">
      <c r="A27" s="300"/>
      <c r="B27" s="300"/>
      <c r="C27" s="300"/>
      <c r="D27" s="303"/>
      <c r="E27" s="297"/>
      <c r="F27" s="56" t="s">
        <v>37</v>
      </c>
      <c r="G27" s="176"/>
      <c r="H27" s="172"/>
      <c r="I27" s="172"/>
    </row>
    <row r="28" spans="1:9" s="169" customFormat="1" ht="15" customHeight="1">
      <c r="A28" s="300"/>
      <c r="B28" s="300"/>
      <c r="C28" s="300"/>
      <c r="D28" s="303"/>
      <c r="E28" s="297"/>
      <c r="F28" s="56" t="s">
        <v>22</v>
      </c>
      <c r="G28" s="176">
        <f t="shared" ref="G28:I29" si="8">+G29</f>
        <v>196499.4</v>
      </c>
      <c r="H28" s="173">
        <f t="shared" si="8"/>
        <v>337881</v>
      </c>
      <c r="I28" s="173">
        <f t="shared" si="8"/>
        <v>337881</v>
      </c>
    </row>
    <row r="29" spans="1:9" s="169" customFormat="1" ht="15" customHeight="1">
      <c r="A29" s="300"/>
      <c r="B29" s="300"/>
      <c r="C29" s="300"/>
      <c r="D29" s="303"/>
      <c r="E29" s="297"/>
      <c r="F29" s="56" t="s">
        <v>23</v>
      </c>
      <c r="G29" s="176">
        <f t="shared" si="8"/>
        <v>196499.4</v>
      </c>
      <c r="H29" s="172">
        <f t="shared" si="8"/>
        <v>337881</v>
      </c>
      <c r="I29" s="172">
        <f t="shared" si="8"/>
        <v>337881</v>
      </c>
    </row>
    <row r="30" spans="1:9" s="169" customFormat="1" ht="15" customHeight="1">
      <c r="A30" s="300"/>
      <c r="B30" s="300"/>
      <c r="C30" s="300"/>
      <c r="D30" s="303"/>
      <c r="E30" s="297"/>
      <c r="F30" s="56" t="s">
        <v>70</v>
      </c>
      <c r="G30" s="176">
        <f t="shared" ref="G30:I31" si="9">G31</f>
        <v>196499.4</v>
      </c>
      <c r="H30" s="176">
        <f t="shared" si="9"/>
        <v>337881</v>
      </c>
      <c r="I30" s="176">
        <f t="shared" si="9"/>
        <v>337881</v>
      </c>
    </row>
    <row r="31" spans="1:9" s="169" customFormat="1" ht="34.5">
      <c r="A31" s="300"/>
      <c r="B31" s="300"/>
      <c r="C31" s="300"/>
      <c r="D31" s="303"/>
      <c r="E31" s="297"/>
      <c r="F31" s="56" t="s">
        <v>71</v>
      </c>
      <c r="G31" s="176">
        <f t="shared" si="9"/>
        <v>196499.4</v>
      </c>
      <c r="H31" s="176">
        <f t="shared" si="9"/>
        <v>337881</v>
      </c>
      <c r="I31" s="176">
        <f t="shared" si="9"/>
        <v>337881</v>
      </c>
    </row>
    <row r="32" spans="1:9" s="169" customFormat="1">
      <c r="A32" s="300"/>
      <c r="B32" s="300"/>
      <c r="C32" s="300"/>
      <c r="D32" s="303"/>
      <c r="E32" s="297"/>
      <c r="F32" s="56" t="s">
        <v>72</v>
      </c>
      <c r="G32" s="172">
        <f>'Havelvats 1'!D19</f>
        <v>196499.4</v>
      </c>
      <c r="H32" s="172">
        <f>'Havelvats 1'!E19</f>
        <v>337881</v>
      </c>
      <c r="I32" s="172">
        <f>'Havelvats 1'!F19</f>
        <v>337881</v>
      </c>
    </row>
    <row r="33" spans="1:15" s="2" customFormat="1" ht="34.5">
      <c r="A33" s="300"/>
      <c r="B33" s="300"/>
      <c r="C33" s="300"/>
      <c r="D33" s="303"/>
      <c r="E33" s="72">
        <v>11035</v>
      </c>
      <c r="F33" s="125" t="s">
        <v>102</v>
      </c>
      <c r="G33" s="131">
        <f t="shared" ref="G33:I33" si="10">G35</f>
        <v>5472</v>
      </c>
      <c r="H33" s="131">
        <f t="shared" si="10"/>
        <v>20472</v>
      </c>
      <c r="I33" s="131">
        <f t="shared" si="10"/>
        <v>20472</v>
      </c>
      <c r="J33" s="1"/>
      <c r="K33" s="1"/>
      <c r="L33" s="1"/>
      <c r="M33" s="1"/>
      <c r="N33" s="1"/>
      <c r="O33" s="1"/>
    </row>
    <row r="34" spans="1:15" s="2" customFormat="1" ht="16.899999999999999" customHeight="1">
      <c r="A34" s="300"/>
      <c r="B34" s="300"/>
      <c r="C34" s="300"/>
      <c r="D34" s="303"/>
      <c r="E34" s="209"/>
      <c r="F34" s="56" t="s">
        <v>41</v>
      </c>
      <c r="G34" s="177"/>
      <c r="H34" s="177"/>
      <c r="I34" s="177"/>
    </row>
    <row r="35" spans="1:15" s="2" customFormat="1" ht="34.5">
      <c r="A35" s="300"/>
      <c r="B35" s="300"/>
      <c r="C35" s="300"/>
      <c r="D35" s="303"/>
      <c r="E35" s="210"/>
      <c r="F35" s="68" t="s">
        <v>36</v>
      </c>
      <c r="G35" s="177">
        <f t="shared" ref="G35:I35" si="11">G37</f>
        <v>5472</v>
      </c>
      <c r="H35" s="177">
        <f t="shared" si="11"/>
        <v>20472</v>
      </c>
      <c r="I35" s="177">
        <f t="shared" si="11"/>
        <v>20472</v>
      </c>
    </row>
    <row r="36" spans="1:15" s="2" customFormat="1" ht="39" customHeight="1">
      <c r="A36" s="300"/>
      <c r="B36" s="300"/>
      <c r="C36" s="300"/>
      <c r="D36" s="303"/>
      <c r="E36" s="210"/>
      <c r="F36" s="56" t="s">
        <v>37</v>
      </c>
      <c r="G36" s="177"/>
      <c r="H36" s="177"/>
      <c r="I36" s="177"/>
    </row>
    <row r="37" spans="1:15" s="2" customFormat="1" ht="16.899999999999999" customHeight="1">
      <c r="A37" s="300"/>
      <c r="B37" s="300"/>
      <c r="C37" s="300"/>
      <c r="D37" s="303"/>
      <c r="E37" s="210"/>
      <c r="F37" s="58" t="s">
        <v>22</v>
      </c>
      <c r="G37" s="121">
        <f t="shared" ref="G37:I37" si="12">G38</f>
        <v>5472</v>
      </c>
      <c r="H37" s="121">
        <f t="shared" si="12"/>
        <v>20472</v>
      </c>
      <c r="I37" s="121">
        <f t="shared" si="12"/>
        <v>20472</v>
      </c>
    </row>
    <row r="38" spans="1:15" s="2" customFormat="1" ht="16.899999999999999" customHeight="1">
      <c r="A38" s="300"/>
      <c r="B38" s="300"/>
      <c r="C38" s="300"/>
      <c r="D38" s="303"/>
      <c r="E38" s="210"/>
      <c r="F38" s="56" t="s">
        <v>23</v>
      </c>
      <c r="G38" s="121">
        <f t="shared" ref="G38:I38" si="13">+G39</f>
        <v>5472</v>
      </c>
      <c r="H38" s="121">
        <f t="shared" si="13"/>
        <v>20472</v>
      </c>
      <c r="I38" s="121">
        <f t="shared" si="13"/>
        <v>20472</v>
      </c>
    </row>
    <row r="39" spans="1:15" s="2" customFormat="1" ht="16.899999999999999" customHeight="1">
      <c r="A39" s="300"/>
      <c r="B39" s="300"/>
      <c r="C39" s="300"/>
      <c r="D39" s="303"/>
      <c r="E39" s="210"/>
      <c r="F39" s="56" t="s">
        <v>70</v>
      </c>
      <c r="G39" s="121">
        <f t="shared" ref="G39:I39" si="14">G40</f>
        <v>5472</v>
      </c>
      <c r="H39" s="121">
        <f t="shared" si="14"/>
        <v>20472</v>
      </c>
      <c r="I39" s="121">
        <f t="shared" si="14"/>
        <v>20472</v>
      </c>
    </row>
    <row r="40" spans="1:15" s="2" customFormat="1" ht="42.75" customHeight="1">
      <c r="A40" s="300"/>
      <c r="B40" s="300"/>
      <c r="C40" s="300"/>
      <c r="D40" s="303"/>
      <c r="E40" s="210"/>
      <c r="F40" s="56" t="s">
        <v>106</v>
      </c>
      <c r="G40" s="121">
        <f>+G41</f>
        <v>5472</v>
      </c>
      <c r="H40" s="121">
        <f>+H41</f>
        <v>20472</v>
      </c>
      <c r="I40" s="121">
        <f>+I41</f>
        <v>20472</v>
      </c>
    </row>
    <row r="41" spans="1:15" s="2" customFormat="1" ht="27" customHeight="1">
      <c r="A41" s="301"/>
      <c r="B41" s="301"/>
      <c r="C41" s="301"/>
      <c r="D41" s="304"/>
      <c r="E41" s="211"/>
      <c r="F41" s="56" t="s">
        <v>107</v>
      </c>
      <c r="G41" s="121">
        <f>'Havelvats 1'!D25</f>
        <v>5472</v>
      </c>
      <c r="H41" s="121">
        <f>'Havelvats 1'!E25</f>
        <v>20472</v>
      </c>
      <c r="I41" s="121">
        <f>'Havelvats 1'!F25</f>
        <v>20472</v>
      </c>
    </row>
    <row r="42" spans="1:15" s="160" customFormat="1" ht="27" customHeight="1">
      <c r="A42" s="178"/>
      <c r="B42" s="178"/>
      <c r="C42" s="178"/>
      <c r="D42" s="157"/>
      <c r="E42" s="157"/>
      <c r="F42" s="179" t="s">
        <v>92</v>
      </c>
      <c r="G42" s="164">
        <f>G43</f>
        <v>-201971.4</v>
      </c>
      <c r="H42" s="164">
        <f t="shared" ref="H42:I42" si="15">+H43</f>
        <v>-358353</v>
      </c>
      <c r="I42" s="164">
        <f t="shared" si="15"/>
        <v>-358353</v>
      </c>
    </row>
    <row r="43" spans="1:15" ht="34.5">
      <c r="A43" s="230" t="s">
        <v>81</v>
      </c>
      <c r="B43" s="230"/>
      <c r="C43" s="230"/>
      <c r="D43" s="230"/>
      <c r="E43" s="230"/>
      <c r="F43" s="179" t="s">
        <v>82</v>
      </c>
      <c r="G43" s="145">
        <f>G45</f>
        <v>-201971.4</v>
      </c>
      <c r="H43" s="145">
        <f t="shared" ref="H43:I43" si="16">+H45</f>
        <v>-358353</v>
      </c>
      <c r="I43" s="145">
        <f t="shared" si="16"/>
        <v>-358353</v>
      </c>
    </row>
    <row r="44" spans="1:15">
      <c r="A44" s="230"/>
      <c r="B44" s="230"/>
      <c r="C44" s="230"/>
      <c r="D44" s="230"/>
      <c r="E44" s="230"/>
      <c r="F44" s="165" t="s">
        <v>21</v>
      </c>
      <c r="G44" s="149"/>
      <c r="H44" s="146"/>
      <c r="I44" s="146"/>
    </row>
    <row r="45" spans="1:15" ht="34.5">
      <c r="A45" s="230"/>
      <c r="B45" s="230" t="s">
        <v>83</v>
      </c>
      <c r="C45" s="230"/>
      <c r="D45" s="230"/>
      <c r="E45" s="230"/>
      <c r="F45" s="179" t="s">
        <v>84</v>
      </c>
      <c r="G45" s="149">
        <f>G47</f>
        <v>-201971.4</v>
      </c>
      <c r="H45" s="147">
        <f t="shared" ref="H45:I45" si="17">+H47</f>
        <v>-358353</v>
      </c>
      <c r="I45" s="147">
        <f t="shared" si="17"/>
        <v>-358353</v>
      </c>
    </row>
    <row r="46" spans="1:15">
      <c r="A46" s="230"/>
      <c r="B46" s="230"/>
      <c r="C46" s="230"/>
      <c r="D46" s="230"/>
      <c r="E46" s="230"/>
      <c r="F46" s="165" t="s">
        <v>21</v>
      </c>
      <c r="G46" s="149"/>
      <c r="H46" s="147"/>
      <c r="I46" s="147"/>
    </row>
    <row r="47" spans="1:15">
      <c r="A47" s="230"/>
      <c r="B47" s="230"/>
      <c r="C47" s="230" t="s">
        <v>83</v>
      </c>
      <c r="D47" s="230"/>
      <c r="E47" s="230"/>
      <c r="F47" s="162" t="s">
        <v>76</v>
      </c>
      <c r="G47" s="149">
        <f>G49</f>
        <v>-201971.4</v>
      </c>
      <c r="H47" s="147">
        <f t="shared" ref="H47:I47" si="18">+H49</f>
        <v>-358353</v>
      </c>
      <c r="I47" s="147">
        <f t="shared" si="18"/>
        <v>-358353</v>
      </c>
    </row>
    <row r="48" spans="1:15" ht="14.25" customHeight="1">
      <c r="A48" s="230"/>
      <c r="B48" s="230"/>
      <c r="C48" s="230"/>
      <c r="D48" s="230"/>
      <c r="E48" s="230"/>
      <c r="F48" s="165" t="s">
        <v>21</v>
      </c>
      <c r="G48" s="149"/>
      <c r="H48" s="148"/>
      <c r="I48" s="148"/>
    </row>
    <row r="49" spans="1:9">
      <c r="A49" s="230"/>
      <c r="B49" s="230"/>
      <c r="C49" s="230"/>
      <c r="D49" s="230"/>
      <c r="E49" s="230"/>
      <c r="F49" s="165" t="s">
        <v>85</v>
      </c>
      <c r="G49" s="149">
        <f>G51</f>
        <v>-201971.4</v>
      </c>
      <c r="H49" s="147">
        <f t="shared" ref="H49:I49" si="19">+H51</f>
        <v>-358353</v>
      </c>
      <c r="I49" s="147">
        <f t="shared" si="19"/>
        <v>-358353</v>
      </c>
    </row>
    <row r="50" spans="1:9">
      <c r="A50" s="230"/>
      <c r="B50" s="230"/>
      <c r="C50" s="230"/>
      <c r="D50" s="230"/>
      <c r="E50" s="230"/>
      <c r="F50" s="165" t="s">
        <v>21</v>
      </c>
      <c r="G50" s="149"/>
      <c r="H50" s="145"/>
      <c r="I50" s="145"/>
    </row>
    <row r="51" spans="1:9" s="180" customFormat="1" ht="22.5" customHeight="1">
      <c r="A51" s="230"/>
      <c r="B51" s="230"/>
      <c r="C51" s="230"/>
      <c r="D51" s="230" t="s">
        <v>86</v>
      </c>
      <c r="E51" s="298" t="s">
        <v>87</v>
      </c>
      <c r="F51" s="298" t="s">
        <v>76</v>
      </c>
      <c r="G51" s="145">
        <f>G53</f>
        <v>-201971.4</v>
      </c>
      <c r="H51" s="145">
        <f t="shared" ref="H51:I51" si="20">+H53</f>
        <v>-358353</v>
      </c>
      <c r="I51" s="145">
        <f t="shared" si="20"/>
        <v>-358353</v>
      </c>
    </row>
    <row r="52" spans="1:9" ht="15" customHeight="1">
      <c r="A52" s="230"/>
      <c r="B52" s="230"/>
      <c r="C52" s="230"/>
      <c r="D52" s="230"/>
      <c r="E52" s="181"/>
      <c r="F52" s="161" t="s">
        <v>21</v>
      </c>
      <c r="G52" s="145"/>
      <c r="H52" s="149"/>
      <c r="I52" s="149"/>
    </row>
    <row r="53" spans="1:9" ht="22.15" customHeight="1">
      <c r="A53" s="230"/>
      <c r="B53" s="230"/>
      <c r="C53" s="230"/>
      <c r="D53" s="230"/>
      <c r="E53" s="182" t="s">
        <v>79</v>
      </c>
      <c r="F53" s="162" t="s">
        <v>76</v>
      </c>
      <c r="G53" s="145">
        <f>G55</f>
        <v>-201971.4</v>
      </c>
      <c r="H53" s="183">
        <f t="shared" ref="H53:I53" si="21">+H55</f>
        <v>-358353</v>
      </c>
      <c r="I53" s="183">
        <f t="shared" si="21"/>
        <v>-358353</v>
      </c>
    </row>
    <row r="54" spans="1:9">
      <c r="A54" s="230"/>
      <c r="B54" s="230"/>
      <c r="C54" s="230"/>
      <c r="D54" s="230"/>
      <c r="E54" s="232"/>
      <c r="F54" s="161" t="s">
        <v>41</v>
      </c>
      <c r="G54" s="149"/>
      <c r="H54" s="149"/>
      <c r="I54" s="149"/>
    </row>
    <row r="55" spans="1:9">
      <c r="A55" s="230"/>
      <c r="B55" s="230"/>
      <c r="C55" s="230"/>
      <c r="D55" s="230"/>
      <c r="E55" s="232"/>
      <c r="F55" s="184" t="s">
        <v>85</v>
      </c>
      <c r="G55" s="149">
        <f>G57</f>
        <v>-201971.4</v>
      </c>
      <c r="H55" s="185">
        <f t="shared" ref="H55:I55" si="22">+H57</f>
        <v>-358353</v>
      </c>
      <c r="I55" s="185">
        <f t="shared" si="22"/>
        <v>-358353</v>
      </c>
    </row>
    <row r="56" spans="1:9" ht="37.5" customHeight="1">
      <c r="A56" s="230"/>
      <c r="B56" s="230"/>
      <c r="C56" s="230"/>
      <c r="D56" s="230"/>
      <c r="E56" s="232"/>
      <c r="F56" s="161" t="s">
        <v>88</v>
      </c>
      <c r="G56" s="149"/>
      <c r="H56" s="149"/>
      <c r="I56" s="149"/>
    </row>
    <row r="57" spans="1:9">
      <c r="A57" s="230"/>
      <c r="B57" s="230"/>
      <c r="C57" s="230"/>
      <c r="D57" s="230"/>
      <c r="E57" s="232"/>
      <c r="F57" s="186" t="s">
        <v>22</v>
      </c>
      <c r="G57" s="149">
        <f t="shared" ref="G57:G59" si="23">G58</f>
        <v>-201971.4</v>
      </c>
      <c r="H57" s="149">
        <f t="shared" ref="H57:I59" si="24">+H58</f>
        <v>-358353</v>
      </c>
      <c r="I57" s="149">
        <f t="shared" si="24"/>
        <v>-358353</v>
      </c>
    </row>
    <row r="58" spans="1:9">
      <c r="A58" s="230"/>
      <c r="B58" s="230"/>
      <c r="C58" s="230"/>
      <c r="D58" s="230"/>
      <c r="E58" s="232"/>
      <c r="F58" s="187" t="s">
        <v>23</v>
      </c>
      <c r="G58" s="149">
        <f t="shared" si="23"/>
        <v>-201971.4</v>
      </c>
      <c r="H58" s="149">
        <f t="shared" si="24"/>
        <v>-358353</v>
      </c>
      <c r="I58" s="149">
        <f t="shared" si="24"/>
        <v>-358353</v>
      </c>
    </row>
    <row r="59" spans="1:9">
      <c r="A59" s="230"/>
      <c r="B59" s="230"/>
      <c r="C59" s="230"/>
      <c r="D59" s="230"/>
      <c r="E59" s="232"/>
      <c r="F59" s="187" t="s">
        <v>139</v>
      </c>
      <c r="G59" s="149">
        <f t="shared" si="23"/>
        <v>-201971.4</v>
      </c>
      <c r="H59" s="149">
        <f t="shared" si="24"/>
        <v>-358353</v>
      </c>
      <c r="I59" s="149">
        <f t="shared" si="24"/>
        <v>-358353</v>
      </c>
    </row>
    <row r="60" spans="1:9">
      <c r="A60" s="230"/>
      <c r="B60" s="230"/>
      <c r="C60" s="230"/>
      <c r="D60" s="230"/>
      <c r="E60" s="232"/>
      <c r="F60" s="165" t="s">
        <v>90</v>
      </c>
      <c r="G60" s="149">
        <f>'Havelvats 1'!D38</f>
        <v>-201971.4</v>
      </c>
      <c r="H60" s="149">
        <f>'Havelvats 1'!E38</f>
        <v>-358353</v>
      </c>
      <c r="I60" s="149">
        <f>'Havelvats 1'!F38</f>
        <v>-358353</v>
      </c>
    </row>
  </sheetData>
  <mergeCells count="32">
    <mergeCell ref="E11:E21"/>
    <mergeCell ref="A14:A41"/>
    <mergeCell ref="B16:B41"/>
    <mergeCell ref="C18:C41"/>
    <mergeCell ref="D22:D41"/>
    <mergeCell ref="E22:F22"/>
    <mergeCell ref="E23:E24"/>
    <mergeCell ref="E54:E60"/>
    <mergeCell ref="E34:E41"/>
    <mergeCell ref="A11:A13"/>
    <mergeCell ref="B11:B15"/>
    <mergeCell ref="C11:C17"/>
    <mergeCell ref="D11:D21"/>
    <mergeCell ref="E25:E32"/>
    <mergeCell ref="A43:A60"/>
    <mergeCell ref="B43:B44"/>
    <mergeCell ref="C43:C46"/>
    <mergeCell ref="D43:D50"/>
    <mergeCell ref="E43:E50"/>
    <mergeCell ref="B45:B60"/>
    <mergeCell ref="C47:C60"/>
    <mergeCell ref="D51:D60"/>
    <mergeCell ref="E51:F51"/>
    <mergeCell ref="A9:C9"/>
    <mergeCell ref="D9:E9"/>
    <mergeCell ref="F9:F10"/>
    <mergeCell ref="G9:I9"/>
    <mergeCell ref="G1:I1"/>
    <mergeCell ref="G2:I2"/>
    <mergeCell ref="G3:I3"/>
    <mergeCell ref="A6:I6"/>
    <mergeCell ref="H8:I8"/>
  </mergeCells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Havelvats 1</vt:lpstr>
      <vt:lpstr>Havelvats 2 </vt:lpstr>
      <vt:lpstr>Havelvac 3</vt:lpstr>
      <vt:lpstr>Havelvats 4</vt:lpstr>
      <vt:lpstr>Havelvats 5</vt:lpstr>
      <vt:lpstr>Havelvats 6</vt:lpstr>
      <vt:lpstr>'Havelvats 1'!Print_Area</vt:lpstr>
      <vt:lpstr>'Havelvats 2 '!Print_Area</vt:lpstr>
      <vt:lpstr>'Havelvats 6'!Print_Area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https://mul2-edu.gov.am/tasks/977182/oneclick/2havelvacner.xlsx?token=e2c286aef24d13e5b4bdfc54ba669b3d</cp:keywords>
  <cp:lastModifiedBy>Philips</cp:lastModifiedBy>
  <cp:lastPrinted>2023-01-25T10:30:56Z</cp:lastPrinted>
  <dcterms:created xsi:type="dcterms:W3CDTF">2021-08-23T10:50:47Z</dcterms:created>
  <dcterms:modified xsi:type="dcterms:W3CDTF">2023-06-06T13:42:31Z</dcterms:modified>
</cp:coreProperties>
</file>