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anaCh\Downloads\29731\"/>
    </mc:Choice>
  </mc:AlternateContent>
  <bookViews>
    <workbookView xWindow="0" yWindow="0" windowWidth="28800" windowHeight="11730"/>
  </bookViews>
  <sheets>
    <sheet name="հ1-1.3" sheetId="54" r:id="rId1"/>
    <sheet name="h2-1.2-5.1 " sheetId="29" r:id="rId2"/>
    <sheet name="հ3-5.2" sheetId="55" r:id="rId3"/>
    <sheet name="h4-3-4" sheetId="28" r:id="rId4"/>
    <sheet name="h5-9-9.1" sheetId="60" r:id="rId5"/>
    <sheet name="հ6-10" sheetId="61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28" l="1"/>
  <c r="I27" i="28"/>
  <c r="G27" i="28"/>
  <c r="I30" i="28"/>
  <c r="H30" i="28"/>
  <c r="G30" i="28"/>
  <c r="E12" i="29"/>
  <c r="F12" i="29"/>
  <c r="D12" i="29"/>
  <c r="I14" i="61"/>
  <c r="G37" i="61"/>
  <c r="I37" i="61" s="1"/>
  <c r="I39" i="61"/>
  <c r="I38" i="61"/>
  <c r="I36" i="61"/>
  <c r="I17" i="61"/>
  <c r="I16" i="61" s="1"/>
  <c r="H26" i="28" l="1"/>
  <c r="I35" i="61"/>
  <c r="I13" i="61"/>
  <c r="I12" i="61" s="1"/>
  <c r="I11" i="61" s="1"/>
  <c r="H34" i="28"/>
  <c r="I34" i="28"/>
  <c r="G34" i="28"/>
  <c r="I32" i="28"/>
  <c r="I26" i="28" s="1"/>
  <c r="H32" i="28"/>
  <c r="G32" i="28"/>
  <c r="G26" i="28" s="1"/>
  <c r="G25" i="28" l="1"/>
  <c r="G24" i="28" s="1"/>
  <c r="G20" i="28" s="1"/>
  <c r="I25" i="28"/>
  <c r="I24" i="28" s="1"/>
  <c r="I20" i="28" s="1"/>
  <c r="H25" i="28"/>
  <c r="H24" i="28" s="1"/>
  <c r="H20" i="28" s="1"/>
  <c r="I29" i="61" l="1"/>
  <c r="I28" i="61" s="1"/>
  <c r="I27" i="61" s="1"/>
  <c r="I70" i="28" l="1"/>
  <c r="H70" i="28"/>
  <c r="G70" i="28"/>
  <c r="I69" i="28"/>
  <c r="I68" i="28" s="1"/>
  <c r="I67" i="28" s="1"/>
  <c r="I65" i="28" s="1"/>
  <c r="I63" i="28" s="1"/>
  <c r="H69" i="28"/>
  <c r="H68" i="28" s="1"/>
  <c r="H67" i="28" s="1"/>
  <c r="H65" i="28" s="1"/>
  <c r="H63" i="28" s="1"/>
  <c r="G69" i="28"/>
  <c r="G68" i="28" s="1"/>
  <c r="G67" i="28" s="1"/>
  <c r="G65" i="28" s="1"/>
  <c r="G63" i="28" s="1"/>
  <c r="D18" i="54" l="1"/>
  <c r="I34" i="61" l="1"/>
  <c r="I26" i="61" l="1"/>
  <c r="I25" i="61" s="1"/>
  <c r="I24" i="61" s="1"/>
  <c r="I20" i="61"/>
  <c r="I19" i="61" s="1"/>
  <c r="I18" i="61" s="1"/>
  <c r="I23" i="61"/>
  <c r="I33" i="61"/>
  <c r="I31" i="61" s="1"/>
  <c r="I30" i="61" s="1"/>
  <c r="I32" i="61"/>
  <c r="I79" i="28"/>
  <c r="H79" i="28"/>
  <c r="G79" i="28"/>
  <c r="I78" i="28"/>
  <c r="I77" i="28" s="1"/>
  <c r="I76" i="28" s="1"/>
  <c r="I74" i="28" s="1"/>
  <c r="I72" i="28" s="1"/>
  <c r="H78" i="28"/>
  <c r="H77" i="28" s="1"/>
  <c r="H76" i="28" s="1"/>
  <c r="H74" i="28" s="1"/>
  <c r="H72" i="28" s="1"/>
  <c r="G78" i="28"/>
  <c r="G77" i="28" s="1"/>
  <c r="G76" i="28" s="1"/>
  <c r="G74" i="28" s="1"/>
  <c r="G72" i="28" s="1"/>
  <c r="I43" i="28"/>
  <c r="H43" i="28"/>
  <c r="G43" i="28"/>
  <c r="I42" i="28"/>
  <c r="I41" i="28" s="1"/>
  <c r="I40" i="28" s="1"/>
  <c r="I38" i="28" s="1"/>
  <c r="I36" i="28" s="1"/>
  <c r="H42" i="28"/>
  <c r="H41" i="28" s="1"/>
  <c r="H40" i="28" s="1"/>
  <c r="H38" i="28" s="1"/>
  <c r="H36" i="28" s="1"/>
  <c r="G42" i="28"/>
  <c r="G41" i="28" s="1"/>
  <c r="G40" i="28" s="1"/>
  <c r="G38" i="28" s="1"/>
  <c r="G36" i="28" s="1"/>
  <c r="D12" i="55" l="1"/>
  <c r="E12" i="55"/>
  <c r="F12" i="55"/>
  <c r="D17" i="54"/>
  <c r="D19" i="54"/>
  <c r="D16" i="54"/>
  <c r="I22" i="61" l="1"/>
  <c r="I21" i="61" s="1"/>
  <c r="I10" i="61" l="1"/>
  <c r="I9" i="61" s="1"/>
  <c r="G108" i="28"/>
  <c r="G107" i="28" s="1"/>
  <c r="H108" i="28"/>
  <c r="H107" i="28" s="1"/>
  <c r="I108" i="28"/>
  <c r="I107" i="28" s="1"/>
  <c r="G99" i="28"/>
  <c r="H99" i="28"/>
  <c r="I99" i="28"/>
  <c r="E13" i="54" l="1"/>
  <c r="F13" i="54"/>
  <c r="G13" i="54"/>
  <c r="H13" i="54"/>
  <c r="D11" i="29"/>
  <c r="E11" i="29"/>
  <c r="F11" i="29"/>
  <c r="D56" i="29"/>
  <c r="E56" i="29"/>
  <c r="F56" i="29"/>
  <c r="F55" i="29" l="1"/>
  <c r="F9" i="29" s="1"/>
  <c r="D10" i="55" l="1"/>
  <c r="E10" i="55"/>
  <c r="F10" i="55"/>
  <c r="F11" i="54"/>
  <c r="H11" i="54"/>
  <c r="E11" i="54"/>
  <c r="G11" i="54"/>
  <c r="D15" i="54" l="1"/>
  <c r="D13" i="54" s="1"/>
  <c r="D11" i="54" l="1"/>
  <c r="G106" i="28" l="1"/>
  <c r="G105" i="28" s="1"/>
  <c r="G103" i="28" s="1"/>
  <c r="G101" i="28" s="1"/>
  <c r="H106" i="28"/>
  <c r="H105" i="28" s="1"/>
  <c r="H103" i="28" s="1"/>
  <c r="H101" i="28" s="1"/>
  <c r="I106" i="28"/>
  <c r="I105" i="28" s="1"/>
  <c r="I103" i="28" s="1"/>
  <c r="I101" i="28" s="1"/>
  <c r="G98" i="28"/>
  <c r="G97" i="28" s="1"/>
  <c r="G96" i="28" s="1"/>
  <c r="G94" i="28" s="1"/>
  <c r="G92" i="28" s="1"/>
  <c r="H98" i="28"/>
  <c r="H97" i="28" s="1"/>
  <c r="H96" i="28" s="1"/>
  <c r="H94" i="28" s="1"/>
  <c r="H92" i="28" s="1"/>
  <c r="I98" i="28"/>
  <c r="I97" i="28" s="1"/>
  <c r="I96" i="28" s="1"/>
  <c r="I94" i="28" s="1"/>
  <c r="I92" i="28" s="1"/>
  <c r="I61" i="28"/>
  <c r="H61" i="28"/>
  <c r="G61" i="28"/>
  <c r="I60" i="28"/>
  <c r="I59" i="28" s="1"/>
  <c r="I58" i="28" s="1"/>
  <c r="I56" i="28" s="1"/>
  <c r="I54" i="28" s="1"/>
  <c r="H60" i="28"/>
  <c r="H59" i="28" s="1"/>
  <c r="H58" i="28" s="1"/>
  <c r="H56" i="28" s="1"/>
  <c r="H54" i="28" s="1"/>
  <c r="G60" i="28"/>
  <c r="G59" i="28" s="1"/>
  <c r="G58" i="28" s="1"/>
  <c r="G56" i="28" s="1"/>
  <c r="G54" i="28" s="1"/>
  <c r="G51" i="28"/>
  <c r="G50" i="28" s="1"/>
  <c r="G49" i="28" s="1"/>
  <c r="G47" i="28" s="1"/>
  <c r="G45" i="28" s="1"/>
  <c r="H51" i="28"/>
  <c r="H50" i="28" s="1"/>
  <c r="H49" i="28" s="1"/>
  <c r="H47" i="28" s="1"/>
  <c r="H45" i="28" s="1"/>
  <c r="H18" i="28" s="1"/>
  <c r="I51" i="28"/>
  <c r="I50" i="28" s="1"/>
  <c r="I49" i="28" s="1"/>
  <c r="I47" i="28" s="1"/>
  <c r="I45" i="28" s="1"/>
  <c r="I52" i="28"/>
  <c r="H52" i="28"/>
  <c r="G52" i="28"/>
  <c r="E55" i="29"/>
  <c r="E9" i="29" s="1"/>
  <c r="D55" i="29"/>
  <c r="D9" i="29" s="1"/>
  <c r="I18" i="28" l="1"/>
  <c r="I16" i="28" s="1"/>
  <c r="I14" i="28" s="1"/>
  <c r="I12" i="28" s="1"/>
  <c r="I11" i="28" s="1"/>
  <c r="G18" i="28"/>
  <c r="G16" i="28"/>
  <c r="G14" i="28" s="1"/>
  <c r="G12" i="28" s="1"/>
  <c r="G11" i="28" s="1"/>
  <c r="H16" i="28"/>
  <c r="H14" i="28" s="1"/>
  <c r="H12" i="28" s="1"/>
  <c r="H11" i="28" s="1"/>
  <c r="I90" i="28"/>
  <c r="H90" i="28"/>
  <c r="H88" i="28" s="1"/>
  <c r="H86" i="28" s="1"/>
  <c r="H84" i="28" s="1"/>
  <c r="H82" i="28" s="1"/>
  <c r="H81" i="28" s="1"/>
  <c r="G90" i="28"/>
  <c r="G88" i="28" s="1"/>
  <c r="G86" i="28" s="1"/>
  <c r="G84" i="28" s="1"/>
  <c r="G82" i="28" s="1"/>
  <c r="G81" i="28" s="1"/>
  <c r="H9" i="28" l="1"/>
  <c r="G9" i="28"/>
  <c r="I88" i="28"/>
  <c r="I86" i="28" s="1"/>
  <c r="I84" i="28" s="1"/>
  <c r="I82" i="28" s="1"/>
  <c r="I81" i="28" s="1"/>
  <c r="I9" i="28" s="1"/>
</calcChain>
</file>

<file path=xl/sharedStrings.xml><?xml version="1.0" encoding="utf-8"?>
<sst xmlns="http://schemas.openxmlformats.org/spreadsheetml/2006/main" count="565" uniqueCount="200">
  <si>
    <t>հազար դրամ</t>
  </si>
  <si>
    <t>Ցուցանիշների փոփոխությունը (ավելացումները նշված են դրական նշանով, իսկ նվազեցումները` փակագծերում)</t>
  </si>
  <si>
    <t>Հավելված N 1</t>
  </si>
  <si>
    <t>«___»  «__________» N       -Ն որոշման</t>
  </si>
  <si>
    <t>1012</t>
  </si>
  <si>
    <t>Միջոցառման անվանումը`</t>
  </si>
  <si>
    <t>Միջոցառման տեսակը</t>
  </si>
  <si>
    <t>Ինն ամիս</t>
  </si>
  <si>
    <t>Տարի</t>
  </si>
  <si>
    <t>Ծրագրի դասիչը՝</t>
  </si>
  <si>
    <t>Միջոցառման դասիչը`</t>
  </si>
  <si>
    <t>Նկարագրությունը`</t>
  </si>
  <si>
    <t>Միջոցառման վրա կատարվող ծախսը (հազար դրամ)</t>
  </si>
  <si>
    <t>01</t>
  </si>
  <si>
    <t>06</t>
  </si>
  <si>
    <t>Միջոցառում</t>
  </si>
  <si>
    <t>Ծրագիր</t>
  </si>
  <si>
    <t>Դաս</t>
  </si>
  <si>
    <t>Խումբ</t>
  </si>
  <si>
    <t>Բաժին</t>
  </si>
  <si>
    <t>Ծրագրային դասիչը</t>
  </si>
  <si>
    <t>Գործառական դասիչը</t>
  </si>
  <si>
    <t>Միջոցառման նկարագրությունը`</t>
  </si>
  <si>
    <t>Ծառայությունների մատուցում</t>
  </si>
  <si>
    <t>11001</t>
  </si>
  <si>
    <t>Ծրագրի միջոցառումներ</t>
  </si>
  <si>
    <t>Անշարժ գույքի կադաստրի արդյունավետ համակարգի ապահովում և սեփականության
իրավունքի պաշտպանություն</t>
  </si>
  <si>
    <t>Վերջնական արդյունքի նկարագրությունը`</t>
  </si>
  <si>
    <t>Ծրագրի նպատակը`</t>
  </si>
  <si>
    <t>Ծրագիրի անվանումը</t>
  </si>
  <si>
    <t>Անշարժ գույքի կադաստրի վարման բնագավառում պետական քաղաքականության իրականացում</t>
  </si>
  <si>
    <t>Ծրագրի միջոցառումները</t>
  </si>
  <si>
    <t>Բյուջետային գլխավոր կարգադրիչների, ծրագրերի և միջոցառումների
անվանումները</t>
  </si>
  <si>
    <t xml:space="preserve"> այդ թվում`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</si>
  <si>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</si>
  <si>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</si>
  <si>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</si>
  <si>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Անշարժ գույքի կադաստրի վարման բնագավառում պետական քաղաքականության իրականացում </t>
  </si>
  <si>
    <t>Անշարժ գույքի պետական միասնական կադաստրի համակարգի զարգացում և պետության
կողմից անշարժ գույքի նկատմամμ իրավունքների ճանաչում, երաշխավորում և
պաշտպանություն</t>
  </si>
  <si>
    <t xml:space="preserve">այդ թվում՝ </t>
  </si>
  <si>
    <t>Ընդհանուր բնույթի հանրային ծառայություններ (այլ դասերին չպատկանող)</t>
  </si>
  <si>
    <t xml:space="preserve">ԸՆԴՀԱՆՈՒՐ ԲՆՈՒՅԹԻ ՀԱՆՐԱՅԻՆ ԾԱՌԱՅՈՒԹՅՈՒՆՆԵՐ          </t>
  </si>
  <si>
    <t>Միջոցառումն իրականացնողի
անվանումը</t>
  </si>
  <si>
    <t>ՄԱՍ 2. և ՄԱՍ 1. ՊԵՏԱԿԱՆ ՄԱՐՄՆԻ ԳԾՈՎ ԱՐԴՅՈՒՆՔԱՅԻՆ (ԿԱՏԱՐՈՂԱԿԱՆ) ՑՈՒՑԱՆԻՇՆԵՐԸ</t>
  </si>
  <si>
    <t xml:space="preserve">Անշարժ գույքի կադաստրի վարման բնագավառում պետական քաղաքականության իրականացում </t>
  </si>
  <si>
    <t>ԸՆԴԱՄԵՆԸ ԾԱԽՍԵՐ</t>
  </si>
  <si>
    <t>Ընդհանուր բնույթի հանրային ծառայություններ (այլ դասերին
չպատկանող)</t>
  </si>
  <si>
    <t>Դաս N 01</t>
  </si>
  <si>
    <t>Խումբ N 06</t>
  </si>
  <si>
    <t>Բաժին N 01</t>
  </si>
  <si>
    <t>Գումարը
(հազար դրամով)</t>
  </si>
  <si>
    <t>Քանակը</t>
  </si>
  <si>
    <t>Միավորի գինը</t>
  </si>
  <si>
    <t>Չափման
միավորը</t>
  </si>
  <si>
    <t>Գնման ձևը</t>
  </si>
  <si>
    <t>Անվանումները</t>
  </si>
  <si>
    <t>Կոդը</t>
  </si>
  <si>
    <t>ՀՀ կառավարություն</t>
  </si>
  <si>
    <t>1139</t>
  </si>
  <si>
    <t xml:space="preserve">ՀՀ կառավարության պահուստային ֆոնդ </t>
  </si>
  <si>
    <t xml:space="preserve">ՀՀ կառավարության պահուստային ֆոնդ                             </t>
  </si>
  <si>
    <t>ՀՀ պետական բյուջեում նախատեսված ելքերի լրացուցիչ ֆինանսավորման,
պետական բյուջեում չկանխատեսված ելքերի, ինչպես նաև բյուջետային
երաշխիքների ապահովման ելքերի ֆինանսավորման ապահովում</t>
  </si>
  <si>
    <t>ՀՀ կադաստրի կոմիտե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</si>
  <si>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</si>
  <si>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</si>
  <si>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</si>
  <si>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</t>
  </si>
  <si>
    <t xml:space="preserve">ՀԻՄՆԱԿԱՆ ԲԱԺԻՆՆԵՐԻՆ ՉԴԱՍՎՈՂ ՊԱՀՈՒՍՏԱՅԻՆ ՖՈՆԴԵՐ                      </t>
  </si>
  <si>
    <t xml:space="preserve">ՀՀ կառավարության և համայնքների պահուստային ֆոնդ                                         </t>
  </si>
  <si>
    <t xml:space="preserve">ՀՀ կառավարության պահուստային ֆոնդ
</t>
  </si>
  <si>
    <t>այդ թվում՝</t>
  </si>
  <si>
    <t>Առաջին կիսամսյակ</t>
  </si>
  <si>
    <t xml:space="preserve"> Պետական մարմինների կողմից օգտագործվող ոչ ֆինանսական ակտիվների հետ գործառնություններ</t>
  </si>
  <si>
    <t>31004</t>
  </si>
  <si>
    <t xml:space="preserve"> 1:2000 մասշտաբի տեղագրական հատակագծերի ստեղծում, քարտեզների տեղափոխում ԵՏՀ միջավայր</t>
  </si>
  <si>
    <t>Ընդամենը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</si>
  <si>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</si>
  <si>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</si>
  <si>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</si>
  <si>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>Գեոդեզիական  քարտեզագրական ծախսեր</t>
  </si>
  <si>
    <t>1012 31004</t>
  </si>
  <si>
    <t xml:space="preserve"> </t>
  </si>
  <si>
    <t xml:space="preserve"> դրամ</t>
  </si>
  <si>
    <t xml:space="preserve">այդ թվում՝  </t>
  </si>
  <si>
    <t>ՀՀ ԿԱԴԱՍՏՐԻ ԿՈՄԻՏԵ</t>
  </si>
  <si>
    <t>ԸՆԴԱՄԵՆԸ</t>
  </si>
  <si>
    <t>Ոչ ֆինանսական այլ ակտիվների ձեռքբերում</t>
  </si>
  <si>
    <t>Նախագծահետա զոտական,
գեոդեզիա-քարտեզագրական աշխատանքներ</t>
  </si>
  <si>
    <t>Վերակառուցման, վերանորոգ ման և վերականգն ման աշխատանք ներ</t>
  </si>
  <si>
    <t>Կառուցման աշխատանքներ</t>
  </si>
  <si>
    <t>Բյուջետային գլխավոր կարգադրիչների, ծրագրերի, միջոցառումների և ուղղությունների անվանումները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</si>
  <si>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</si>
  <si>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 Արդյունքի չափորոշիչներ </t>
  </si>
  <si>
    <t>ՀՀ կառավարության 2023 թվականի</t>
  </si>
  <si>
    <t>«Հայաստանի Հանրապետության 2023 թվականի պետական բյուջեի մասին» Հայաստանի Հանրապետության օրենքի N 1 հավելվածի N 3 աղյուսակում կատարվող վերաբաշխումը</t>
  </si>
  <si>
    <t>ՀՀ թվային տեղագրական քարտեզների երկրատեղեկատվական համակարգի միջավայրում ստեղծման աշխատանքներ</t>
  </si>
  <si>
    <t>«Հայաստանի Հանրապետության 2023 թվականի պետական բյուջեի մասին» Հայաստանի Հանրապետության օրենքի N 1 հավելվածի N 2 աղյուսակում կատարվող վերաբաշխումը ու Հայաստանի Հանրապետության կառավարության 2022 թվականի դեկտեմբերի 29-ի N 2111-Ն որոշման N 5 հավելվածի N 1 աղյուսակում կատարվող փոփոխությունները և լրացումները</t>
  </si>
  <si>
    <t>Հայաստանի Հանրապետության կառավարության 2022 թվականի դեկտեմբերի 29-ի N 2111-Ն որոշման N 5 հավելվածի N 2 աղյուսակում կատարվող փոփոխությունները և լրացումները</t>
  </si>
  <si>
    <t>ՇԵՆՔԵՐ ԵՎ ՇԻՆՈՒԹՅՈՒՆՆԵՐ</t>
  </si>
  <si>
    <t>Շենքերի և շինությունների շինարարություն</t>
  </si>
  <si>
    <t>ՈՉ ՖԻՆԱՆՍԱԿԱՆ ԱԿՏԻՎՆԵՐԻ ԳԾՈՎ ԾԱԽՍԵՐ</t>
  </si>
  <si>
    <t>Հայաստանի Հանրապետության կառավարության 2022 թվականի դեկտեմբերի 29-ի N 2111-Ն որոշման N 3 և N 4 հավելվածներում կատարվող փոփոխությունները և լրացումները</t>
  </si>
  <si>
    <t>Հայաստանի Հանրապետության կառավարության 2022 թվականի դեկտեմբերի 29-ի N 2111-Ն որոշման N 10 հավելվածում կատարվող փոփոխությունները և լրացումները</t>
  </si>
  <si>
    <t>Հայաստանի Հանրապետության կառավարության 2022 թվականի դեկտեմբերի 29-ի N 2111-Ն որոշման N 9 հավելվածի N 9.47 և N 9.23, N 9.1 հավելվածի N 9.1.58 և N 9.1.24 աղյուսակներում կատարվող փոփոխությունները և լրացումները</t>
  </si>
  <si>
    <t xml:space="preserve">Հավելված N 6 </t>
  </si>
  <si>
    <t>1:2000 մասշտաբի տեղագրական հատակագծերի ստեղծում, քարտեզների տեղափոխում ԵՏՀ միջավայր</t>
  </si>
  <si>
    <t>Պետական մարմինների կողմից օգտագործվող ոչ ֆինանսական ակտիվների հետ գործառնություններ</t>
  </si>
  <si>
    <t>Ոչ նյութական հիմնական միջոցներ</t>
  </si>
  <si>
    <t>Կադաստրի կոմիտեի տեխնիկական հագեցվածության բարելավում</t>
  </si>
  <si>
    <t>31003</t>
  </si>
  <si>
    <t>Կադաստրի կոմիտեի ծառայությունների մատուցման համար ոչ նյութական հիմնական միջոցների ձեռքբերում</t>
  </si>
  <si>
    <t>31014</t>
  </si>
  <si>
    <t>31002</t>
  </si>
  <si>
    <t>Անշարժ գույքի կադաստրի ծառայությունների մատուցման համար ծրագրային
փաթեթների ձեռքբերում</t>
  </si>
  <si>
    <t>Կադաստրի կոմիտեի աշխատանքային պայմանների բարելավման համար վարչական սարքավորումների ձերքբերում</t>
  </si>
  <si>
    <t>Գույքի նկատմամբ իրավունքների պետական գրանցում, գույքի և դրա նկատմամբ գրանցված
իրավունքների և սահմանափակումների վերաբերյալ տեղեկատվության տրամադրում</t>
  </si>
  <si>
    <t>այդ թվում` բյուջետային ծախսերի տնտեսագիտական դասակարգման հոդվածներ</t>
  </si>
  <si>
    <t xml:space="preserve"> Գույքի նկատմամբ իրավունքների պետական գրանցում՝ գրանցված իրավունքների և սահմանափակումների վերաբերյալ տեղեկատվության տրամադրում՝ համակարգված դիտարկումների և անշարժ գույքի շուկայի վերլուծությունների իրականացում և իրազեկման ծառայություններ</t>
  </si>
  <si>
    <t>ԸՆԹԱՑԻԿ ԾԱԽՍԵՐ</t>
  </si>
  <si>
    <t>ԾԱՌԱՅՈՒԹՅՈՒՆՆԵՐԻ  ԵՎ   ԱՊՐԱՆՔՆԵՐԻ  ՁԵՌՔԲԵՐՈՒՄ</t>
  </si>
  <si>
    <t>Պայմանագրային այլ ծառայությունների ձեռքբերում</t>
  </si>
  <si>
    <t>Ընդհանուր բնույթի այլ ծառայություններ</t>
  </si>
  <si>
    <t>Մասնագիտական ծառայություններ</t>
  </si>
  <si>
    <t>Այլ մասնագիտական ծառայությունների ձեռքբերում</t>
  </si>
  <si>
    <t>ՀՀ օրթոֆոտոհատակագծերով ծածկված համայնքների կադաստրային թաղամասերի ճշգրտման աշխատանքներ</t>
  </si>
  <si>
    <t>ՀՀ կադաստրի կոմիտեի տեխնիկական հագեցվածության բարելավում</t>
  </si>
  <si>
    <t>ՄԵՔԵՆԱՆԵՐ  ԵՎ  ՍԱՐՔԱՎՈՐՈՒՄՆԵՐ</t>
  </si>
  <si>
    <t>Վարչական սարքավորումներ</t>
  </si>
  <si>
    <t>ՀԻՄՆԱԿԱՆ ՄԻՋՈՑՆԵՐ</t>
  </si>
  <si>
    <t>ԱՅԼ ՀԻՄՆԱԿԱՆ ՄԻՋՈՑՆԵՐ</t>
  </si>
  <si>
    <t>ՀՀ կադաստրի կոմիտեի ծառայությունների մատուցման համար ոչ նյութական հիմնական միջոցների ձեռքբերում</t>
  </si>
  <si>
    <t>ՀՀ թվային տեղագրական քարտեզների՛ երկրատեղեկատվական համակարգի միջավայրում ստեղծման աշխատանքներ</t>
  </si>
  <si>
    <t xml:space="preserve">Ձեռքբերվող ծրագրային փաթեթների թիվ, հատ </t>
  </si>
  <si>
    <t xml:space="preserve">Տեղագրական հատակագծերի ստեղծում  կառուցապատ տարածքներում, հա </t>
  </si>
  <si>
    <t xml:space="preserve">  </t>
  </si>
  <si>
    <t xml:space="preserve">Տեղագրական հատակագծերի ստեղծում  ոչ կառուցապատ տարածքներում, հա </t>
  </si>
  <si>
    <t xml:space="preserve">Բազային երկրատեղեկատվական համակարգի համար տվյալների հավաքագրում և ներմուծում տվյալների բազա կառուցապատ տարածքներում, հա x շերտ </t>
  </si>
  <si>
    <t xml:space="preserve">Բազային երկրատեղեկատվական համակարգի համար տվյալների հավաքագրում և ներմուծում տվյալների բազա, ոչ կառուցապատ տարածքներում, հա x շերտ </t>
  </si>
  <si>
    <t xml:space="preserve">Տեխնիկական հաշվետվության կազմում, հատ </t>
  </si>
  <si>
    <t xml:space="preserve">ԱՏՀ միջավայրում ստեղծված տեղագրական հատակագծեր համապատասխան տեղեկատվական բազայով, ինչպես նաև տեղանքի  թվային եռաչափ մոդել ստացված շարժական սկանավորման համակարգերի  միջոցով, տոկոս </t>
  </si>
  <si>
    <t xml:space="preserve">Տեխնիկական նախագծի կազմում </t>
  </si>
  <si>
    <t>1012 31003</t>
  </si>
  <si>
    <t>1012 31014</t>
  </si>
  <si>
    <t>1012 11001</t>
  </si>
  <si>
    <t xml:space="preserve">ՀՀ օրթոֆոտոհատակագծերով ամբողջությամբ ծածկված համայնքների ճշգրտված կադաստրային թաղամասերի հատակագծեր, կադաստրային քարտեզում չտեղադրված գույքերի նույնականացում և դաշտային հանութագրում </t>
  </si>
  <si>
    <t xml:space="preserve"> 71351530-1</t>
  </si>
  <si>
    <t>ԲՄ</t>
  </si>
  <si>
    <t xml:space="preserve"> 71351460-1</t>
  </si>
  <si>
    <t xml:space="preserve"> 48481100-1</t>
  </si>
  <si>
    <t xml:space="preserve"> ԷԱՃ</t>
  </si>
  <si>
    <t>1012 31002</t>
  </si>
  <si>
    <t>հատ</t>
  </si>
  <si>
    <t xml:space="preserve"> Կադաստրային քարտեզներում  համայնքների վարչական սահմանների, կադաստրային թաղամասերի տեղադիրքի և սահմանների ուղղման նպատակով լրացուցիչ կետերի դիտարկման աշխատանքներ</t>
  </si>
  <si>
    <t>31015</t>
  </si>
  <si>
    <t xml:space="preserve"> ՀՀ համայնքների կադաստրային թաղամասերի ուղղման նպատակով լրացուցիչ կետերի դիտարկում </t>
  </si>
  <si>
    <t xml:space="preserve">Տեխնիկական նախագծի կազմում, նախագիծ </t>
  </si>
  <si>
    <t xml:space="preserve">Խտացման գեոդեզիական ցանցի երկարաժամկետ պահպանման կետի  տեղադրում և կոորդինատների որոշում, հանութային գեոդեզիական կետի կոորդինատների որոշում (արբանյակային համակարգային դիտարկմամբ կամ այլ եղանակներով), կետ </t>
  </si>
  <si>
    <t xml:space="preserve">Տեխնիկական հաշվետվության կազմում, հաշվետվություն </t>
  </si>
  <si>
    <t>1012 31015</t>
  </si>
  <si>
    <t>Տեղեկատվական ծառայություններ</t>
  </si>
  <si>
    <t>Ընթացիկ նորոգում և պահպանում (ծառայություններ և նյութեր)</t>
  </si>
  <si>
    <t>Շենքերի և կառույցների ընթացիկ նորոգում և պահպանում</t>
  </si>
  <si>
    <t>Նյութեր (Ապրանքներ)</t>
  </si>
  <si>
    <t>Գրասենյակային նյութեր և հագուստ</t>
  </si>
  <si>
    <t xml:space="preserve"> 71351490-1</t>
  </si>
  <si>
    <t>կադաստրային քարտեզագրման ծառայություններ</t>
  </si>
  <si>
    <t>թուղթ, A4 ֆորմատի</t>
  </si>
  <si>
    <t>30197622-2</t>
  </si>
  <si>
    <t>կգ</t>
  </si>
  <si>
    <t xml:space="preserve"> 79821200-2</t>
  </si>
  <si>
    <t xml:space="preserve"> 45461100-507</t>
  </si>
  <si>
    <t>ԳՀ</t>
  </si>
  <si>
    <t>ՄԱՍ II.  ԱՇԽԱՏԱՆՔՆԵՐ</t>
  </si>
  <si>
    <t>45221141-501</t>
  </si>
  <si>
    <t>մետաղական կառույցների տեղադրում</t>
  </si>
  <si>
    <t xml:space="preserve"> հատ</t>
  </si>
  <si>
    <t xml:space="preserve"> 30237240-501</t>
  </si>
  <si>
    <t>48821200-501</t>
  </si>
  <si>
    <t>համակարգչային սերվերներ</t>
  </si>
  <si>
    <t xml:space="preserve"> 30216110-501</t>
  </si>
  <si>
    <t xml:space="preserve"> 48211210-503</t>
  </si>
  <si>
    <t xml:space="preserve"> 30211290-501</t>
  </si>
  <si>
    <t>համացանցային տեսախցիկներ</t>
  </si>
  <si>
    <t>սկաներներ համակարգիչների համար</t>
  </si>
  <si>
    <t>համակարգչային պլանշետ</t>
  </si>
  <si>
    <t>ցանցային զանազան համակարգչային ծրագրային փաթեթներ</t>
  </si>
  <si>
    <t>չափագրական հետազոտությունների ծառայություններ</t>
  </si>
  <si>
    <t>տեղագրական քարտեզների կազմման ծառայություններ</t>
  </si>
  <si>
    <t>Կադաստրային քարտեզներում  համայնքների վարչական սահմանների, կադաստրային թաղամասերի տեղադիրքի և սահմանների ուղղման նպատակով լրացուցիչ կետերի դիտարկման աշխատանքներ</t>
  </si>
  <si>
    <t>վաճառքի կամ շուկայագիտության համակարգչային ծրագրային փաթեթներ</t>
  </si>
  <si>
    <t>ՄԱՍ III. ԾԱՌԱՅՈՒԹՅՈՒՆՆԵՐ</t>
  </si>
  <si>
    <t>ՄԱՍ I. Ա Պ Ր Ա Ն Ք Ն Ե Ր</t>
  </si>
  <si>
    <t>շենքերի, շինությունների ընթացիկ նորոգման աշխատանքներ</t>
  </si>
  <si>
    <t>այլ պոլիգրաֆիական արտադրանքի տպագրման ծառայություն</t>
  </si>
  <si>
    <t>Հավելված N 2</t>
  </si>
  <si>
    <t>Հավելված N 3</t>
  </si>
  <si>
    <t>Հավելված N 4</t>
  </si>
  <si>
    <t>Հավելված N 5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</si>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</sst>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#,##0.0_);\(#,##0.0\)"/>
    <numFmt numFmtId="165" formatCode="0_);\(0\)"/>
    <numFmt numFmtId="166" formatCode="#,##0.000_);\(#,##0.000\)"/>
    <numFmt numFmtId="167" formatCode="##,##0.0;\(##,##0.0\);\-"/>
    <numFmt numFmtId="168" formatCode="0.0_);\(0.0\)"/>
    <numFmt numFmtId="169" formatCode="#,##0.0"/>
  </numFmts>
  <fonts count="11" x14ac:knownFonts="1"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11"/>
      <name val="GHEA Mariam"/>
      <family val="3"/>
    </font>
    <font>
      <sz val="11"/>
      <color theme="1"/>
      <name val="GHEA Mariam"/>
      <family val="3"/>
    </font>
    <font>
      <i/>
      <sz val="11"/>
      <name val="GHEA Mariam"/>
      <family val="3"/>
    </font>
    <font>
      <b/>
      <sz val="11"/>
      <name val="GHEA Mariam"/>
      <family val="3"/>
    </font>
    <font>
      <i/>
      <sz val="11"/>
      <color theme="1"/>
      <name val="GHEA Mariam"/>
      <family val="3"/>
    </font>
    <font>
      <b/>
      <sz val="11"/>
      <color theme="1"/>
      <name val="GHEA Mariam"/>
      <family val="3"/>
    </font>
    <font>
      <sz val="11"/>
      <color theme="1"/>
      <name val="Calibri"/>
      <family val="2"/>
      <scheme val="minor"/>
    </font>
    <font>
      <sz val="8"/>
      <name val="GHEA Grapalat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167" fontId="10" fillId="0" borderId="0" applyFill="0" applyBorder="0" applyProtection="0">
      <alignment horizontal="right" vertical="top"/>
    </xf>
  </cellStyleXfs>
  <cellXfs count="207">
    <xf numFmtId="0" fontId="0" fillId="0" borderId="0" xfId="0"/>
    <xf numFmtId="0" fontId="3" fillId="0" borderId="0" xfId="1" applyFont="1" applyFill="1"/>
    <xf numFmtId="0" fontId="3" fillId="0" borderId="0" xfId="1" applyFont="1" applyFill="1" applyAlignment="1">
      <alignment horizontal="center" vertical="center"/>
    </xf>
    <xf numFmtId="0" fontId="4" fillId="0" borderId="0" xfId="0" applyFont="1" applyFill="1"/>
    <xf numFmtId="0" fontId="3" fillId="0" borderId="0" xfId="1" applyFont="1" applyFill="1" applyAlignment="1">
      <alignment horizontal="center" vertical="center" wrapText="1"/>
    </xf>
    <xf numFmtId="0" fontId="3" fillId="0" borderId="0" xfId="1" applyFont="1" applyFill="1" applyBorder="1"/>
    <xf numFmtId="49" fontId="3" fillId="0" borderId="0" xfId="1" applyNumberFormat="1" applyFont="1" applyFill="1" applyBorder="1" applyAlignment="1">
      <alignment vertical="center" wrapText="1"/>
    </xf>
    <xf numFmtId="164" fontId="3" fillId="0" borderId="0" xfId="4" applyNumberFormat="1" applyFont="1" applyFill="1" applyBorder="1" applyAlignment="1">
      <alignment horizontal="right" wrapText="1"/>
    </xf>
    <xf numFmtId="0" fontId="4" fillId="0" borderId="1" xfId="0" applyFont="1" applyFill="1" applyBorder="1" applyAlignment="1">
      <alignment vertical="center" wrapText="1"/>
    </xf>
    <xf numFmtId="49" fontId="5" fillId="0" borderId="1" xfId="1" applyNumberFormat="1" applyFont="1" applyFill="1" applyBorder="1" applyAlignment="1">
      <alignment horizontal="left" vertical="center" wrapText="1"/>
    </xf>
    <xf numFmtId="0" fontId="4" fillId="0" borderId="1" xfId="0" applyFont="1" applyFill="1" applyBorder="1"/>
    <xf numFmtId="49" fontId="5" fillId="0" borderId="1" xfId="1" applyNumberFormat="1" applyFont="1" applyFill="1" applyBorder="1" applyAlignment="1">
      <alignment horizontal="left" vertical="top" wrapText="1"/>
    </xf>
    <xf numFmtId="164" fontId="3" fillId="0" borderId="1" xfId="2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3" fillId="0" borderId="0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top"/>
    </xf>
    <xf numFmtId="0" fontId="3" fillId="0" borderId="0" xfId="1" applyFont="1" applyFill="1" applyAlignment="1"/>
    <xf numFmtId="49" fontId="5" fillId="0" borderId="6" xfId="1" applyNumberFormat="1" applyFont="1" applyFill="1" applyBorder="1" applyAlignment="1">
      <alignment horizontal="left" vertical="center" wrapText="1"/>
    </xf>
    <xf numFmtId="49" fontId="3" fillId="0" borderId="8" xfId="1" applyNumberFormat="1" applyFont="1" applyFill="1" applyBorder="1" applyAlignment="1">
      <alignment horizontal="center" vertical="center" wrapText="1"/>
    </xf>
    <xf numFmtId="164" fontId="3" fillId="0" borderId="1" xfId="2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top"/>
    </xf>
    <xf numFmtId="164" fontId="3" fillId="0" borderId="1" xfId="2" applyNumberFormat="1" applyFont="1" applyFill="1" applyBorder="1" applyAlignment="1">
      <alignment vertical="center" wrapText="1"/>
    </xf>
    <xf numFmtId="164" fontId="4" fillId="0" borderId="0" xfId="0" applyNumberFormat="1" applyFont="1" applyFill="1"/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center" vertical="top"/>
    </xf>
    <xf numFmtId="0" fontId="3" fillId="0" borderId="1" xfId="1" applyFont="1" applyFill="1" applyBorder="1" applyAlignment="1">
      <alignment vertical="center" wrapText="1"/>
    </xf>
    <xf numFmtId="0" fontId="4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164" fontId="3" fillId="0" borderId="1" xfId="4" applyNumberFormat="1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left" vertical="center" wrapText="1"/>
    </xf>
    <xf numFmtId="49" fontId="6" fillId="0" borderId="1" xfId="1" applyNumberFormat="1" applyFont="1" applyFill="1" applyBorder="1" applyAlignment="1">
      <alignment vertical="center" wrapText="1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8" xfId="1" applyNumberFormat="1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top"/>
    </xf>
    <xf numFmtId="0" fontId="3" fillId="0" borderId="0" xfId="1" applyFont="1" applyFill="1" applyAlignment="1">
      <alignment horizontal="right"/>
    </xf>
    <xf numFmtId="49" fontId="3" fillId="0" borderId="1" xfId="1" applyNumberFormat="1" applyFont="1" applyFill="1" applyBorder="1" applyAlignment="1">
      <alignment horizontal="left" vertical="center" wrapText="1"/>
    </xf>
    <xf numFmtId="0" fontId="3" fillId="0" borderId="1" xfId="5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wrapText="1"/>
    </xf>
    <xf numFmtId="164" fontId="3" fillId="0" borderId="2" xfId="4" applyNumberFormat="1" applyFont="1" applyFill="1" applyBorder="1" applyAlignment="1">
      <alignment wrapText="1"/>
    </xf>
    <xf numFmtId="164" fontId="3" fillId="0" borderId="0" xfId="4" applyNumberFormat="1" applyFont="1" applyFill="1" applyBorder="1" applyAlignment="1">
      <alignment horizontal="right" vertical="center" wrapText="1"/>
    </xf>
    <xf numFmtId="164" fontId="3" fillId="0" borderId="0" xfId="1" applyNumberFormat="1" applyFont="1" applyFill="1"/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top"/>
    </xf>
    <xf numFmtId="2" fontId="3" fillId="0" borderId="1" xfId="1" applyNumberFormat="1" applyFont="1" applyFill="1" applyBorder="1" applyAlignment="1">
      <alignment horizontal="center" vertical="center" wrapText="1"/>
    </xf>
    <xf numFmtId="2" fontId="3" fillId="0" borderId="3" xfId="1" applyNumberFormat="1" applyFont="1" applyFill="1" applyBorder="1" applyAlignment="1">
      <alignment horizontal="center" vertical="center" wrapText="1"/>
    </xf>
    <xf numFmtId="2" fontId="3" fillId="0" borderId="1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top" wrapText="1"/>
    </xf>
    <xf numFmtId="49" fontId="3" fillId="0" borderId="1" xfId="4" applyNumberFormat="1" applyFont="1" applyFill="1" applyBorder="1" applyAlignment="1">
      <alignment vertical="top" wrapText="1"/>
    </xf>
    <xf numFmtId="164" fontId="3" fillId="0" borderId="1" xfId="4" applyNumberFormat="1" applyFont="1" applyFill="1" applyBorder="1" applyAlignment="1">
      <alignment vertical="top" wrapText="1"/>
    </xf>
    <xf numFmtId="2" fontId="3" fillId="0" borderId="3" xfId="1" applyNumberFormat="1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top"/>
    </xf>
    <xf numFmtId="0" fontId="7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right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0" fontId="4" fillId="0" borderId="0" xfId="0" applyFont="1" applyFill="1" applyAlignment="1">
      <alignment horizontal="center" vertical="top" wrapText="1"/>
    </xf>
    <xf numFmtId="166" fontId="4" fillId="0" borderId="0" xfId="0" applyNumberFormat="1" applyFont="1" applyFill="1"/>
    <xf numFmtId="0" fontId="4" fillId="0" borderId="0" xfId="0" applyFont="1" applyFill="1" applyAlignment="1">
      <alignment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center" vertical="top"/>
    </xf>
    <xf numFmtId="0" fontId="3" fillId="0" borderId="1" xfId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164" fontId="3" fillId="0" borderId="1" xfId="4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vertical="center"/>
    </xf>
    <xf numFmtId="164" fontId="3" fillId="0" borderId="3" xfId="4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3" fillId="0" borderId="8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164" fontId="3" fillId="0" borderId="1" xfId="4" applyNumberFormat="1" applyFont="1" applyFill="1" applyBorder="1" applyAlignment="1">
      <alignment horizontal="center" vertical="center" wrapText="1"/>
    </xf>
    <xf numFmtId="165" fontId="3" fillId="0" borderId="1" xfId="1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center" vertical="top" wrapText="1"/>
    </xf>
    <xf numFmtId="43" fontId="3" fillId="0" borderId="1" xfId="7" applyFont="1" applyFill="1" applyBorder="1" applyAlignment="1">
      <alignment horizontal="center" vertical="center" wrapText="1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2" fontId="3" fillId="0" borderId="3" xfId="1" applyNumberFormat="1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49" fontId="3" fillId="0" borderId="1" xfId="1" applyNumberFormat="1" applyFont="1" applyFill="1" applyBorder="1" applyAlignment="1">
      <alignment horizontal="left" vertical="top" wrapText="1"/>
    </xf>
    <xf numFmtId="164" fontId="3" fillId="0" borderId="1" xfId="4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top"/>
    </xf>
    <xf numFmtId="49" fontId="3" fillId="0" borderId="1" xfId="1" applyNumberFormat="1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top" wrapText="1"/>
    </xf>
    <xf numFmtId="164" fontId="3" fillId="0" borderId="1" xfId="4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/>
    <xf numFmtId="0" fontId="4" fillId="0" borderId="1" xfId="0" applyFont="1" applyFill="1" applyBorder="1" applyAlignment="1">
      <alignment horizontal="center" vertical="top"/>
    </xf>
    <xf numFmtId="164" fontId="3" fillId="0" borderId="1" xfId="4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left" vertical="top" wrapText="1"/>
    </xf>
    <xf numFmtId="164" fontId="3" fillId="0" borderId="1" xfId="4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37" fontId="3" fillId="0" borderId="1" xfId="2" applyNumberFormat="1" applyFont="1" applyFill="1" applyBorder="1" applyAlignment="1">
      <alignment horizontal="center" vertical="center" wrapText="1"/>
    </xf>
    <xf numFmtId="168" fontId="3" fillId="0" borderId="1" xfId="2" applyNumberFormat="1" applyFont="1" applyFill="1" applyBorder="1" applyAlignment="1">
      <alignment horizontal="center" vertical="center" wrapText="1"/>
    </xf>
    <xf numFmtId="165" fontId="3" fillId="0" borderId="1" xfId="2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/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0" fontId="4" fillId="0" borderId="3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left" vertical="top" wrapText="1"/>
    </xf>
    <xf numFmtId="164" fontId="3" fillId="0" borderId="1" xfId="4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164" fontId="3" fillId="0" borderId="1" xfId="4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2" fontId="3" fillId="0" borderId="1" xfId="1" applyNumberFormat="1" applyFont="1" applyFill="1" applyBorder="1" applyAlignment="1">
      <alignment horizontal="center" vertical="center" wrapText="1"/>
    </xf>
    <xf numFmtId="2" fontId="3" fillId="0" borderId="7" xfId="1" applyNumberFormat="1" applyFont="1" applyFill="1" applyBorder="1" applyAlignment="1">
      <alignment horizontal="center" vertical="center" wrapText="1"/>
    </xf>
    <xf numFmtId="164" fontId="3" fillId="0" borderId="7" xfId="4" applyNumberFormat="1" applyFont="1" applyFill="1" applyBorder="1" applyAlignment="1">
      <alignment vertical="center" wrapText="1"/>
    </xf>
    <xf numFmtId="164" fontId="3" fillId="0" borderId="9" xfId="4" applyNumberFormat="1" applyFont="1" applyFill="1" applyBorder="1" applyAlignment="1">
      <alignment vertical="center" wrapText="1"/>
    </xf>
    <xf numFmtId="0" fontId="3" fillId="0" borderId="0" xfId="1" applyFont="1" applyFill="1" applyAlignment="1">
      <alignment vertical="top"/>
    </xf>
    <xf numFmtId="39" fontId="3" fillId="0" borderId="1" xfId="2" applyNumberFormat="1" applyFont="1" applyFill="1" applyBorder="1" applyAlignment="1">
      <alignment horizontal="center" vertical="center" wrapText="1"/>
    </xf>
    <xf numFmtId="1" fontId="3" fillId="0" borderId="7" xfId="1" applyNumberFormat="1" applyFont="1" applyFill="1" applyBorder="1" applyAlignment="1">
      <alignment horizontal="center" vertical="center" wrapText="1"/>
    </xf>
    <xf numFmtId="164" fontId="3" fillId="0" borderId="1" xfId="4" applyNumberFormat="1" applyFont="1" applyFill="1" applyBorder="1" applyAlignment="1">
      <alignment horizontal="center" vertical="center" wrapText="1"/>
    </xf>
    <xf numFmtId="2" fontId="3" fillId="0" borderId="1" xfId="1" applyNumberFormat="1" applyFont="1" applyFill="1" applyBorder="1" applyAlignment="1">
      <alignment horizontal="left" vertical="center" wrapText="1"/>
    </xf>
    <xf numFmtId="37" fontId="3" fillId="0" borderId="7" xfId="1" applyNumberFormat="1" applyFont="1" applyFill="1" applyBorder="1" applyAlignment="1">
      <alignment horizontal="center" vertical="center" wrapText="1"/>
    </xf>
    <xf numFmtId="164" fontId="3" fillId="0" borderId="1" xfId="4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top"/>
    </xf>
    <xf numFmtId="169" fontId="4" fillId="0" borderId="0" xfId="0" applyNumberFormat="1" applyFont="1" applyFill="1"/>
    <xf numFmtId="169" fontId="4" fillId="0" borderId="0" xfId="0" applyNumberFormat="1" applyFont="1" applyFill="1" applyBorder="1"/>
    <xf numFmtId="37" fontId="3" fillId="0" borderId="1" xfId="2" applyNumberFormat="1" applyFont="1" applyFill="1" applyBorder="1" applyAlignment="1">
      <alignment horizontal="center" vertical="center" wrapText="1"/>
    </xf>
    <xf numFmtId="39" fontId="3" fillId="0" borderId="1" xfId="2" applyNumberFormat="1" applyFont="1" applyFill="1" applyBorder="1" applyAlignment="1">
      <alignment horizontal="center" vertical="center" wrapText="1"/>
    </xf>
    <xf numFmtId="164" fontId="3" fillId="0" borderId="8" xfId="4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vertical="top" wrapText="1"/>
    </xf>
    <xf numFmtId="0" fontId="3" fillId="0" borderId="0" xfId="1" applyFont="1" applyFill="1" applyAlignment="1">
      <alignment horizontal="right"/>
    </xf>
    <xf numFmtId="0" fontId="4" fillId="0" borderId="0" xfId="0" applyFont="1" applyFill="1" applyAlignment="1">
      <alignment horizontal="center" vertical="center" wrapText="1"/>
    </xf>
    <xf numFmtId="164" fontId="3" fillId="0" borderId="7" xfId="4" applyNumberFormat="1" applyFont="1" applyFill="1" applyBorder="1" applyAlignment="1">
      <alignment horizontal="center" vertical="center" wrapText="1"/>
    </xf>
    <xf numFmtId="164" fontId="3" fillId="0" borderId="9" xfId="4" applyNumberFormat="1" applyFont="1" applyFill="1" applyBorder="1" applyAlignment="1">
      <alignment horizontal="center" vertical="center" wrapText="1"/>
    </xf>
    <xf numFmtId="164" fontId="3" fillId="0" borderId="8" xfId="4" applyNumberFormat="1" applyFont="1" applyFill="1" applyBorder="1" applyAlignment="1">
      <alignment horizontal="center" vertical="center" wrapText="1"/>
    </xf>
    <xf numFmtId="164" fontId="3" fillId="0" borderId="3" xfId="4" applyNumberFormat="1" applyFont="1" applyFill="1" applyBorder="1" applyAlignment="1">
      <alignment horizontal="center" vertical="center" wrapText="1"/>
    </xf>
    <xf numFmtId="164" fontId="3" fillId="0" borderId="6" xfId="4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49" fontId="3" fillId="0" borderId="3" xfId="4" applyNumberFormat="1" applyFont="1" applyFill="1" applyBorder="1" applyAlignment="1">
      <alignment horizontal="center" vertical="center" wrapText="1"/>
    </xf>
    <xf numFmtId="49" fontId="3" fillId="0" borderId="10" xfId="4" applyNumberFormat="1" applyFont="1" applyFill="1" applyBorder="1" applyAlignment="1">
      <alignment horizontal="center" vertical="center" wrapText="1"/>
    </xf>
    <xf numFmtId="49" fontId="3" fillId="0" borderId="6" xfId="4" applyNumberFormat="1" applyFont="1" applyFill="1" applyBorder="1" applyAlignment="1">
      <alignment horizontal="center" vertical="center" wrapText="1"/>
    </xf>
    <xf numFmtId="2" fontId="3" fillId="0" borderId="3" xfId="1" applyNumberFormat="1" applyFont="1" applyFill="1" applyBorder="1" applyAlignment="1">
      <alignment horizontal="center" vertical="center" textRotation="90" wrapText="1"/>
    </xf>
    <xf numFmtId="2" fontId="3" fillId="0" borderId="6" xfId="1" applyNumberFormat="1" applyFont="1" applyFill="1" applyBorder="1" applyAlignment="1">
      <alignment horizontal="center" vertical="center" textRotation="90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top"/>
    </xf>
    <xf numFmtId="49" fontId="3" fillId="0" borderId="10" xfId="1" applyNumberFormat="1" applyFont="1" applyFill="1" applyBorder="1" applyAlignment="1">
      <alignment horizontal="center" vertical="top"/>
    </xf>
    <xf numFmtId="49" fontId="3" fillId="0" borderId="6" xfId="1" applyNumberFormat="1" applyFont="1" applyFill="1" applyBorder="1" applyAlignment="1">
      <alignment horizontal="center" vertical="top"/>
    </xf>
    <xf numFmtId="0" fontId="3" fillId="0" borderId="0" xfId="0" applyFont="1" applyFill="1" applyAlignment="1">
      <alignment horizontal="center" vertical="center" wrapText="1"/>
    </xf>
    <xf numFmtId="164" fontId="3" fillId="0" borderId="12" xfId="4" applyNumberFormat="1" applyFont="1" applyFill="1" applyBorder="1" applyAlignment="1">
      <alignment horizontal="center" vertical="center" wrapText="1"/>
    </xf>
    <xf numFmtId="164" fontId="3" fillId="0" borderId="13" xfId="4" applyNumberFormat="1" applyFont="1" applyFill="1" applyBorder="1" applyAlignment="1">
      <alignment horizontal="center" vertical="center" wrapText="1"/>
    </xf>
    <xf numFmtId="164" fontId="3" fillId="0" borderId="11" xfId="4" applyNumberFormat="1" applyFont="1" applyFill="1" applyBorder="1" applyAlignment="1">
      <alignment horizontal="center" vertical="center" wrapText="1"/>
    </xf>
    <xf numFmtId="164" fontId="3" fillId="0" borderId="4" xfId="4" applyNumberFormat="1" applyFont="1" applyFill="1" applyBorder="1" applyAlignment="1">
      <alignment horizontal="center" vertical="center" wrapText="1"/>
    </xf>
    <xf numFmtId="164" fontId="3" fillId="0" borderId="2" xfId="4" applyNumberFormat="1" applyFont="1" applyFill="1" applyBorder="1" applyAlignment="1">
      <alignment horizontal="center" vertical="center" wrapText="1"/>
    </xf>
    <xf numFmtId="164" fontId="3" fillId="0" borderId="5" xfId="4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49" fontId="3" fillId="0" borderId="7" xfId="1" applyNumberFormat="1" applyFont="1" applyFill="1" applyBorder="1" applyAlignment="1">
      <alignment horizontal="center" vertical="center" wrapText="1"/>
    </xf>
    <xf numFmtId="49" fontId="3" fillId="0" borderId="9" xfId="1" applyNumberFormat="1" applyFont="1" applyFill="1" applyBorder="1" applyAlignment="1">
      <alignment horizontal="center" vertical="center" wrapText="1"/>
    </xf>
    <xf numFmtId="49" fontId="3" fillId="0" borderId="8" xfId="1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vertical="top" wrapText="1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1" applyNumberFormat="1" applyFont="1" applyFill="1" applyBorder="1" applyAlignment="1">
      <alignment vertical="center" wrapText="1"/>
    </xf>
    <xf numFmtId="49" fontId="3" fillId="0" borderId="9" xfId="1" applyNumberFormat="1" applyFont="1" applyFill="1" applyBorder="1" applyAlignment="1">
      <alignment vertical="center" wrapText="1"/>
    </xf>
    <xf numFmtId="49" fontId="3" fillId="0" borderId="8" xfId="1" applyNumberFormat="1" applyFont="1" applyFill="1" applyBorder="1" applyAlignment="1">
      <alignment vertical="center" wrapText="1"/>
    </xf>
    <xf numFmtId="164" fontId="3" fillId="0" borderId="1" xfId="4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top"/>
    </xf>
    <xf numFmtId="49" fontId="3" fillId="0" borderId="7" xfId="1" applyNumberFormat="1" applyFont="1" applyFill="1" applyBorder="1" applyAlignment="1">
      <alignment horizontal="left" vertical="top" wrapText="1"/>
    </xf>
    <xf numFmtId="49" fontId="3" fillId="0" borderId="9" xfId="1" applyNumberFormat="1" applyFont="1" applyFill="1" applyBorder="1" applyAlignment="1">
      <alignment horizontal="left" vertical="top" wrapText="1"/>
    </xf>
    <xf numFmtId="49" fontId="3" fillId="0" borderId="8" xfId="1" applyNumberFormat="1" applyFont="1" applyFill="1" applyBorder="1" applyAlignment="1">
      <alignment horizontal="left" vertical="top" wrapText="1"/>
    </xf>
    <xf numFmtId="49" fontId="3" fillId="0" borderId="7" xfId="1" applyNumberFormat="1" applyFont="1" applyFill="1" applyBorder="1" applyAlignment="1">
      <alignment horizontal="left" vertical="center" wrapText="1"/>
    </xf>
    <xf numFmtId="49" fontId="3" fillId="0" borderId="9" xfId="1" applyNumberFormat="1" applyFont="1" applyFill="1" applyBorder="1" applyAlignment="1">
      <alignment horizontal="left" vertical="center" wrapText="1"/>
    </xf>
    <xf numFmtId="49" fontId="3" fillId="0" borderId="8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left" vertical="top"/>
    </xf>
    <xf numFmtId="49" fontId="3" fillId="0" borderId="7" xfId="1" applyNumberFormat="1" applyFont="1" applyFill="1" applyBorder="1" applyAlignment="1">
      <alignment horizontal="center" vertical="top" wrapText="1"/>
    </xf>
    <xf numFmtId="49" fontId="3" fillId="0" borderId="9" xfId="1" applyNumberFormat="1" applyFont="1" applyFill="1" applyBorder="1" applyAlignment="1">
      <alignment horizontal="center" vertical="top" wrapText="1"/>
    </xf>
    <xf numFmtId="49" fontId="3" fillId="0" borderId="8" xfId="1" applyNumberFormat="1" applyFont="1" applyFill="1" applyBorder="1" applyAlignment="1">
      <alignment horizontal="center" vertical="top" wrapText="1"/>
    </xf>
    <xf numFmtId="49" fontId="6" fillId="0" borderId="1" xfId="1" applyNumberFormat="1" applyFont="1" applyFill="1" applyBorder="1" applyAlignment="1">
      <alignment horizontal="center" vertical="center" wrapText="1"/>
    </xf>
    <xf numFmtId="2" fontId="3" fillId="0" borderId="7" xfId="1" applyNumberFormat="1" applyFont="1" applyFill="1" applyBorder="1" applyAlignment="1">
      <alignment horizontal="left" vertical="center" wrapText="1"/>
    </xf>
    <xf numFmtId="2" fontId="3" fillId="0" borderId="9" xfId="1" applyNumberFormat="1" applyFont="1" applyFill="1" applyBorder="1" applyAlignment="1">
      <alignment horizontal="left" vertical="center" wrapText="1"/>
    </xf>
    <xf numFmtId="2" fontId="3" fillId="0" borderId="8" xfId="1" applyNumberFormat="1" applyFont="1" applyFill="1" applyBorder="1" applyAlignment="1">
      <alignment horizontal="left" vertical="center" wrapText="1"/>
    </xf>
    <xf numFmtId="49" fontId="6" fillId="0" borderId="4" xfId="1" applyNumberFormat="1" applyFont="1" applyFill="1" applyBorder="1" applyAlignment="1">
      <alignment horizontal="left" vertical="center" wrapText="1"/>
    </xf>
    <xf numFmtId="49" fontId="6" fillId="0" borderId="2" xfId="1" applyNumberFormat="1" applyFont="1" applyFill="1" applyBorder="1" applyAlignment="1">
      <alignment horizontal="left" vertical="center" wrapText="1"/>
    </xf>
    <xf numFmtId="49" fontId="6" fillId="0" borderId="5" xfId="1" applyNumberFormat="1" applyFont="1" applyFill="1" applyBorder="1" applyAlignment="1">
      <alignment horizontal="left" vertical="center" wrapText="1"/>
    </xf>
    <xf numFmtId="2" fontId="3" fillId="0" borderId="7" xfId="1" applyNumberFormat="1" applyFont="1" applyFill="1" applyBorder="1" applyAlignment="1">
      <alignment horizontal="left" vertical="top" wrapText="1"/>
    </xf>
    <xf numFmtId="2" fontId="3" fillId="0" borderId="9" xfId="1" applyNumberFormat="1" applyFont="1" applyFill="1" applyBorder="1" applyAlignment="1">
      <alignment horizontal="left" vertical="top" wrapText="1"/>
    </xf>
    <xf numFmtId="2" fontId="3" fillId="0" borderId="8" xfId="1" applyNumberFormat="1" applyFont="1" applyFill="1" applyBorder="1" applyAlignment="1">
      <alignment horizontal="left" vertical="top" wrapText="1"/>
    </xf>
    <xf numFmtId="2" fontId="3" fillId="0" borderId="1" xfId="1" applyNumberFormat="1" applyFont="1" applyFill="1" applyBorder="1" applyAlignment="1">
      <alignment horizontal="left" vertical="center" wrapText="1"/>
    </xf>
    <xf numFmtId="49" fontId="3" fillId="0" borderId="1" xfId="4" applyNumberFormat="1" applyFont="1" applyFill="1" applyBorder="1" applyAlignment="1">
      <alignment horizontal="center" vertical="center" wrapText="1"/>
    </xf>
  </cellXfs>
  <cellStyles count="9">
    <cellStyle name="Comma" xfId="7" builtinId="3"/>
    <cellStyle name="Comma 15" xfId="6"/>
    <cellStyle name="Comma 2" xfId="2"/>
    <cellStyle name="Normal" xfId="0" builtinId="0"/>
    <cellStyle name="Normal 2" xfId="3"/>
    <cellStyle name="Normal 2 2" xfId="4"/>
    <cellStyle name="Normal 4 2" xfId="1"/>
    <cellStyle name="Normal_Artabyuje-2011" xfId="5"/>
    <cellStyle name="SN_241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zoomScaleNormal="100" zoomScaleSheetLayoutView="100" workbookViewId="0">
      <selection activeCell="A5" sqref="A5:H5"/>
    </sheetView>
  </sheetViews>
  <sheetFormatPr defaultColWidth="8.85546875" defaultRowHeight="16.5" x14ac:dyDescent="0.3"/>
  <cols>
    <col min="1" max="1" width="9.140625" style="3" customWidth="1"/>
    <col min="2" max="2" width="10.28515625" style="3" customWidth="1"/>
    <col min="3" max="3" width="41.28515625" style="3" bestFit="1" customWidth="1"/>
    <col min="4" max="4" width="16.140625" style="3" customWidth="1"/>
    <col min="5" max="5" width="12.85546875" style="3" customWidth="1"/>
    <col min="6" max="6" width="13.28515625" style="3" customWidth="1"/>
    <col min="7" max="7" width="18.140625" style="3" customWidth="1"/>
    <col min="8" max="8" width="16.42578125" style="3" customWidth="1"/>
    <col min="9" max="9" width="8.85546875" style="3"/>
    <col min="10" max="10" width="12.85546875" style="3" bestFit="1" customWidth="1"/>
    <col min="11" max="16384" width="8.85546875" style="3"/>
  </cols>
  <sheetData>
    <row r="1" spans="1:14" x14ac:dyDescent="0.3">
      <c r="A1" s="1"/>
      <c r="B1" s="2"/>
      <c r="E1" s="16"/>
      <c r="F1" s="16"/>
      <c r="G1" s="143" t="s">
        <v>2</v>
      </c>
      <c r="H1" s="143"/>
    </row>
    <row r="2" spans="1:14" ht="15.6" customHeight="1" x14ac:dyDescent="0.3">
      <c r="A2" s="1"/>
      <c r="B2" s="2"/>
      <c r="E2" s="16"/>
      <c r="F2" s="16"/>
      <c r="G2" s="143" t="s">
        <v>93</v>
      </c>
      <c r="H2" s="143"/>
      <c r="I2" s="13"/>
      <c r="J2" s="13"/>
      <c r="K2" s="13"/>
      <c r="L2" s="13"/>
      <c r="M2" s="13"/>
      <c r="N2" s="13"/>
    </row>
    <row r="3" spans="1:14" ht="19.149999999999999" customHeight="1" x14ac:dyDescent="0.3">
      <c r="A3" s="1"/>
      <c r="B3" s="2"/>
      <c r="E3" s="16"/>
      <c r="F3" s="16"/>
      <c r="G3" s="143" t="s">
        <v>3</v>
      </c>
      <c r="H3" s="143"/>
      <c r="I3" s="13"/>
      <c r="J3" s="13"/>
      <c r="K3" s="13"/>
      <c r="L3" s="13"/>
      <c r="M3" s="13"/>
      <c r="N3" s="13"/>
    </row>
    <row r="4" spans="1:14" x14ac:dyDescent="0.3">
      <c r="A4" s="1"/>
      <c r="B4" s="2"/>
      <c r="C4" s="4"/>
    </row>
    <row r="5" spans="1:14" ht="34.9" customHeight="1" x14ac:dyDescent="0.3">
      <c r="A5" s="144" t="s">
        <v>94</v>
      </c>
      <c r="B5" s="144"/>
      <c r="C5" s="144"/>
      <c r="D5" s="144"/>
      <c r="E5" s="144"/>
      <c r="F5" s="144"/>
      <c r="G5" s="144"/>
      <c r="H5" s="144"/>
      <c r="I5" s="13"/>
      <c r="J5" s="13"/>
      <c r="K5" s="13"/>
      <c r="L5" s="13"/>
      <c r="M5" s="13"/>
    </row>
    <row r="6" spans="1:14" x14ac:dyDescent="0.3">
      <c r="A6" s="5"/>
      <c r="B6" s="14"/>
      <c r="C6" s="6"/>
    </row>
    <row r="7" spans="1:14" x14ac:dyDescent="0.3">
      <c r="A7" s="5"/>
      <c r="B7" s="14"/>
      <c r="C7" s="6"/>
      <c r="G7" s="7"/>
      <c r="H7" s="7" t="s">
        <v>0</v>
      </c>
    </row>
    <row r="8" spans="1:14" ht="44.45" customHeight="1" x14ac:dyDescent="0.3">
      <c r="A8" s="150" t="s">
        <v>20</v>
      </c>
      <c r="B8" s="150"/>
      <c r="C8" s="151" t="s">
        <v>90</v>
      </c>
      <c r="D8" s="145" t="s">
        <v>1</v>
      </c>
      <c r="E8" s="146"/>
      <c r="F8" s="146"/>
      <c r="G8" s="146"/>
      <c r="H8" s="147"/>
    </row>
    <row r="9" spans="1:14" ht="24.6" customHeight="1" x14ac:dyDescent="0.3">
      <c r="A9" s="154" t="s">
        <v>16</v>
      </c>
      <c r="B9" s="154" t="s">
        <v>15</v>
      </c>
      <c r="C9" s="152"/>
      <c r="D9" s="148" t="s">
        <v>75</v>
      </c>
      <c r="E9" s="145" t="s">
        <v>70</v>
      </c>
      <c r="F9" s="146"/>
      <c r="G9" s="146"/>
      <c r="H9" s="147"/>
    </row>
    <row r="10" spans="1:14" ht="128.44999999999999" customHeight="1" x14ac:dyDescent="0.3">
      <c r="A10" s="155"/>
      <c r="B10" s="155"/>
      <c r="C10" s="153"/>
      <c r="D10" s="149"/>
      <c r="E10" s="73" t="s">
        <v>89</v>
      </c>
      <c r="F10" s="78" t="s">
        <v>88</v>
      </c>
      <c r="G10" s="73" t="s">
        <v>87</v>
      </c>
      <c r="H10" s="78" t="s">
        <v>86</v>
      </c>
    </row>
    <row r="11" spans="1:14" ht="24" customHeight="1" x14ac:dyDescent="0.3">
      <c r="A11" s="77"/>
      <c r="B11" s="77"/>
      <c r="C11" s="71" t="s">
        <v>85</v>
      </c>
      <c r="D11" s="19">
        <f>D13</f>
        <v>-123260.90000000002</v>
      </c>
      <c r="E11" s="19">
        <f t="shared" ref="E11:H11" si="0">E13</f>
        <v>0</v>
      </c>
      <c r="F11" s="19">
        <f t="shared" si="0"/>
        <v>0</v>
      </c>
      <c r="G11" s="19">
        <f t="shared" si="0"/>
        <v>-179060.90000000002</v>
      </c>
      <c r="H11" s="19">
        <f t="shared" si="0"/>
        <v>55800</v>
      </c>
    </row>
    <row r="12" spans="1:14" ht="12" customHeight="1" x14ac:dyDescent="0.3">
      <c r="A12" s="77"/>
      <c r="B12" s="77"/>
      <c r="C12" s="71" t="s">
        <v>83</v>
      </c>
      <c r="D12" s="101"/>
      <c r="E12" s="101"/>
      <c r="F12" s="101"/>
      <c r="G12" s="101"/>
      <c r="H12" s="101"/>
    </row>
    <row r="13" spans="1:14" ht="52.9" customHeight="1" x14ac:dyDescent="0.3">
      <c r="A13" s="70"/>
      <c r="B13" s="70"/>
      <c r="C13" s="76" t="s">
        <v>84</v>
      </c>
      <c r="D13" s="19">
        <f>SUM(D15:D19)</f>
        <v>-123260.90000000002</v>
      </c>
      <c r="E13" s="19">
        <f>SUM(E15:E19)</f>
        <v>0</v>
      </c>
      <c r="F13" s="19">
        <f>SUM(F15:F19)</f>
        <v>0</v>
      </c>
      <c r="G13" s="19">
        <f>SUM(G15:G19)</f>
        <v>-179060.90000000002</v>
      </c>
      <c r="H13" s="19">
        <f>SUM(H15:H19)</f>
        <v>55800</v>
      </c>
    </row>
    <row r="14" spans="1:14" ht="16.149999999999999" customHeight="1" x14ac:dyDescent="0.3">
      <c r="A14" s="70"/>
      <c r="B14" s="70"/>
      <c r="C14" s="71" t="s">
        <v>83</v>
      </c>
      <c r="D14" s="10"/>
      <c r="E14" s="10"/>
      <c r="F14" s="10"/>
      <c r="G14" s="10"/>
      <c r="H14" s="10"/>
    </row>
    <row r="15" spans="1:14" ht="61.5" customHeight="1" x14ac:dyDescent="0.3">
      <c r="A15" s="75" t="s">
        <v>4</v>
      </c>
      <c r="B15" s="75" t="s">
        <v>109</v>
      </c>
      <c r="C15" s="72" t="s">
        <v>110</v>
      </c>
      <c r="D15" s="19">
        <f>E15+F15+G15+H15</f>
        <v>-60000</v>
      </c>
      <c r="E15" s="19"/>
      <c r="F15" s="19"/>
      <c r="G15" s="19"/>
      <c r="H15" s="73">
        <v>-60000</v>
      </c>
      <c r="J15" s="23"/>
    </row>
    <row r="16" spans="1:14" ht="59.25" customHeight="1" x14ac:dyDescent="0.3">
      <c r="A16" s="75" t="s">
        <v>4</v>
      </c>
      <c r="B16" s="75" t="s">
        <v>73</v>
      </c>
      <c r="C16" s="109" t="s">
        <v>95</v>
      </c>
      <c r="D16" s="19">
        <f>E16+F16+G16+H16</f>
        <v>-139789</v>
      </c>
      <c r="E16" s="19"/>
      <c r="F16" s="19"/>
      <c r="G16" s="19">
        <v>-139789</v>
      </c>
      <c r="H16" s="108"/>
      <c r="J16" s="23"/>
    </row>
    <row r="17" spans="1:10" ht="53.45" customHeight="1" x14ac:dyDescent="0.3">
      <c r="A17" s="75" t="s">
        <v>4</v>
      </c>
      <c r="B17" s="75" t="s">
        <v>111</v>
      </c>
      <c r="C17" s="109" t="s">
        <v>124</v>
      </c>
      <c r="D17" s="19">
        <f t="shared" ref="D17:D19" si="1">E17+F17+G17+H17</f>
        <v>-14551.7</v>
      </c>
      <c r="E17" s="19"/>
      <c r="F17" s="19"/>
      <c r="G17" s="19">
        <v>-14551.7</v>
      </c>
      <c r="H17" s="108"/>
      <c r="J17" s="23"/>
    </row>
    <row r="18" spans="1:10" ht="101.25" customHeight="1" x14ac:dyDescent="0.3">
      <c r="A18" s="75" t="s">
        <v>4</v>
      </c>
      <c r="B18" s="75" t="s">
        <v>153</v>
      </c>
      <c r="C18" s="119" t="s">
        <v>152</v>
      </c>
      <c r="D18" s="19">
        <f t="shared" ref="D18" si="2">E18+F18+G18+H18</f>
        <v>-24720.2</v>
      </c>
      <c r="E18" s="19"/>
      <c r="F18" s="19"/>
      <c r="G18" s="19">
        <v>-24720.2</v>
      </c>
      <c r="H18" s="118"/>
      <c r="J18" s="23"/>
    </row>
    <row r="19" spans="1:10" ht="36.75" customHeight="1" x14ac:dyDescent="0.3">
      <c r="A19" s="75" t="s">
        <v>4</v>
      </c>
      <c r="B19" s="75" t="s">
        <v>112</v>
      </c>
      <c r="C19" s="72" t="s">
        <v>108</v>
      </c>
      <c r="D19" s="19">
        <f t="shared" si="1"/>
        <v>115800</v>
      </c>
      <c r="E19" s="19"/>
      <c r="F19" s="19"/>
      <c r="G19" s="19"/>
      <c r="H19" s="19">
        <v>115800</v>
      </c>
    </row>
    <row r="20" spans="1:10" x14ac:dyDescent="0.3">
      <c r="A20" s="74"/>
      <c r="B20" s="74"/>
    </row>
    <row r="21" spans="1:10" x14ac:dyDescent="0.3">
      <c r="A21" s="74"/>
      <c r="B21" s="74"/>
    </row>
    <row r="22" spans="1:10" x14ac:dyDescent="0.3">
      <c r="A22" s="74"/>
      <c r="B22" s="74"/>
    </row>
    <row r="23" spans="1:10" x14ac:dyDescent="0.3">
      <c r="A23" s="74"/>
      <c r="B23" s="74"/>
    </row>
    <row r="24" spans="1:10" x14ac:dyDescent="0.3">
      <c r="A24" s="74"/>
      <c r="B24" s="74"/>
    </row>
    <row r="25" spans="1:10" x14ac:dyDescent="0.3">
      <c r="A25" s="74"/>
      <c r="B25" s="74"/>
    </row>
    <row r="26" spans="1:10" x14ac:dyDescent="0.3">
      <c r="A26" s="74"/>
      <c r="B26" s="74"/>
    </row>
    <row r="27" spans="1:10" x14ac:dyDescent="0.3">
      <c r="A27" s="74"/>
      <c r="B27" s="74"/>
    </row>
  </sheetData>
  <mergeCells count="11">
    <mergeCell ref="G1:H1"/>
    <mergeCell ref="G2:H2"/>
    <mergeCell ref="G3:H3"/>
    <mergeCell ref="A5:H5"/>
    <mergeCell ref="E9:H9"/>
    <mergeCell ref="D9:D10"/>
    <mergeCell ref="A8:B8"/>
    <mergeCell ref="C8:C10"/>
    <mergeCell ref="A9:A10"/>
    <mergeCell ref="B9:B10"/>
    <mergeCell ref="D8:H8"/>
  </mergeCells>
  <pageMargins left="0.23622047244094491" right="0.23622047244094491" top="0.74803149606299213" bottom="0.74803149606299213" header="0.31496062992125984" footer="0.31496062992125984"/>
  <pageSetup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4"/>
  <sheetViews>
    <sheetView zoomScaleNormal="100" zoomScaleSheetLayoutView="100" workbookViewId="0">
      <selection activeCell="A5" sqref="A5:F5"/>
    </sheetView>
  </sheetViews>
  <sheetFormatPr defaultColWidth="8.85546875" defaultRowHeight="16.5" x14ac:dyDescent="0.3"/>
  <cols>
    <col min="1" max="1" width="9.7109375" style="3" customWidth="1"/>
    <col min="2" max="2" width="13" style="3" customWidth="1"/>
    <col min="3" max="3" width="52.85546875" style="3" customWidth="1"/>
    <col min="4" max="6" width="17.85546875" style="3" customWidth="1"/>
    <col min="7" max="7" width="15.5703125" style="3" bestFit="1" customWidth="1"/>
    <col min="8" max="8" width="18.28515625" style="3" customWidth="1"/>
    <col min="9" max="9" width="17.28515625" style="3" customWidth="1"/>
    <col min="10" max="10" width="14" style="3" customWidth="1"/>
    <col min="11" max="11" width="14.5703125" style="3" customWidth="1"/>
    <col min="12" max="16384" width="8.85546875" style="3"/>
  </cols>
  <sheetData>
    <row r="1" spans="1:14" x14ac:dyDescent="0.3">
      <c r="A1" s="1"/>
      <c r="B1" s="2"/>
      <c r="D1" s="16"/>
      <c r="E1" s="143" t="s">
        <v>194</v>
      </c>
      <c r="F1" s="143"/>
    </row>
    <row r="2" spans="1:14" ht="16.149999999999999" customHeight="1" x14ac:dyDescent="0.3">
      <c r="A2" s="1"/>
      <c r="B2" s="2"/>
      <c r="D2" s="16"/>
      <c r="E2" s="143" t="s">
        <v>93</v>
      </c>
      <c r="F2" s="143"/>
      <c r="G2" s="16"/>
      <c r="H2" s="16"/>
      <c r="I2" s="13"/>
      <c r="J2" s="13"/>
      <c r="K2" s="13"/>
      <c r="L2" s="13"/>
      <c r="M2" s="13"/>
      <c r="N2" s="13"/>
    </row>
    <row r="3" spans="1:14" ht="18.600000000000001" customHeight="1" x14ac:dyDescent="0.3">
      <c r="A3" s="1"/>
      <c r="B3" s="2"/>
      <c r="D3" s="16"/>
      <c r="E3" s="143" t="s">
        <v>3</v>
      </c>
      <c r="F3" s="143"/>
      <c r="G3" s="13"/>
      <c r="H3" s="13"/>
      <c r="I3" s="13"/>
      <c r="J3" s="13"/>
      <c r="K3" s="13"/>
      <c r="L3" s="13"/>
      <c r="M3" s="13"/>
      <c r="N3" s="13"/>
    </row>
    <row r="4" spans="1:14" x14ac:dyDescent="0.3">
      <c r="A4" s="1"/>
      <c r="B4" s="2"/>
      <c r="C4" s="4"/>
    </row>
    <row r="5" spans="1:14" ht="55.15" customHeight="1" x14ac:dyDescent="0.3">
      <c r="A5" s="162" t="s">
        <v>96</v>
      </c>
      <c r="B5" s="162"/>
      <c r="C5" s="162"/>
      <c r="D5" s="162"/>
      <c r="E5" s="162"/>
      <c r="F5" s="162"/>
      <c r="G5" s="13"/>
      <c r="H5" s="13"/>
      <c r="I5" s="13"/>
      <c r="J5" s="13"/>
      <c r="K5" s="13"/>
      <c r="L5" s="13"/>
      <c r="M5" s="13"/>
    </row>
    <row r="6" spans="1:14" x14ac:dyDescent="0.3">
      <c r="A6" s="5"/>
      <c r="B6" s="14"/>
      <c r="C6" s="6"/>
      <c r="F6" s="7" t="s">
        <v>0</v>
      </c>
    </row>
    <row r="7" spans="1:14" ht="53.45" customHeight="1" x14ac:dyDescent="0.3">
      <c r="A7" s="150" t="s">
        <v>20</v>
      </c>
      <c r="B7" s="150"/>
      <c r="C7" s="151" t="s">
        <v>32</v>
      </c>
      <c r="D7" s="145" t="s">
        <v>1</v>
      </c>
      <c r="E7" s="146"/>
      <c r="F7" s="147"/>
      <c r="J7" s="23"/>
      <c r="K7" s="23"/>
    </row>
    <row r="8" spans="1:14" ht="33.6" customHeight="1" x14ac:dyDescent="0.3">
      <c r="A8" s="43" t="s">
        <v>16</v>
      </c>
      <c r="B8" s="43" t="s">
        <v>15</v>
      </c>
      <c r="C8" s="153"/>
      <c r="D8" s="29" t="s">
        <v>71</v>
      </c>
      <c r="E8" s="29" t="s">
        <v>7</v>
      </c>
      <c r="F8" s="29" t="s">
        <v>8</v>
      </c>
      <c r="K8" s="23"/>
    </row>
    <row r="9" spans="1:14" ht="25.9" customHeight="1" x14ac:dyDescent="0.3">
      <c r="A9" s="82"/>
      <c r="B9" s="80"/>
      <c r="C9" s="81" t="s">
        <v>85</v>
      </c>
      <c r="D9" s="19">
        <f>D11+D55</f>
        <v>0</v>
      </c>
      <c r="E9" s="19">
        <f>E11+E55</f>
        <v>0</v>
      </c>
      <c r="F9" s="19">
        <f>F11+F55</f>
        <v>0</v>
      </c>
      <c r="G9" s="137"/>
      <c r="H9" s="137"/>
      <c r="I9" s="137"/>
      <c r="K9" s="23"/>
    </row>
    <row r="10" spans="1:14" ht="13.9" customHeight="1" x14ac:dyDescent="0.3">
      <c r="A10" s="82"/>
      <c r="B10" s="80"/>
      <c r="C10" s="81" t="s">
        <v>83</v>
      </c>
      <c r="D10" s="84"/>
      <c r="E10" s="84"/>
      <c r="F10" s="84"/>
      <c r="G10" s="137"/>
      <c r="H10" s="137"/>
      <c r="I10" s="137"/>
      <c r="K10" s="23"/>
    </row>
    <row r="11" spans="1:14" ht="23.45" customHeight="1" x14ac:dyDescent="0.3">
      <c r="A11" s="20"/>
      <c r="B11" s="18"/>
      <c r="C11" s="31" t="s">
        <v>62</v>
      </c>
      <c r="D11" s="19">
        <f t="shared" ref="D11:F11" si="0">D12</f>
        <v>0</v>
      </c>
      <c r="E11" s="19">
        <f t="shared" si="0"/>
        <v>0</v>
      </c>
      <c r="F11" s="19">
        <f t="shared" si="0"/>
        <v>0</v>
      </c>
      <c r="G11" s="23"/>
      <c r="H11" s="23"/>
      <c r="I11" s="23"/>
      <c r="J11" s="23"/>
    </row>
    <row r="12" spans="1:14" ht="21" customHeight="1" x14ac:dyDescent="0.3">
      <c r="A12" s="15" t="s">
        <v>4</v>
      </c>
      <c r="B12" s="15"/>
      <c r="C12" s="9" t="s">
        <v>29</v>
      </c>
      <c r="D12" s="19">
        <f>D19+D25+D31+D37+D43+D49</f>
        <v>0</v>
      </c>
      <c r="E12" s="19">
        <f t="shared" ref="E12:F12" si="1">E19+E25+E31+E37+E43+E49</f>
        <v>0</v>
      </c>
      <c r="F12" s="19">
        <f t="shared" si="1"/>
        <v>0</v>
      </c>
      <c r="H12" s="23"/>
      <c r="I12" s="23"/>
      <c r="J12" s="23"/>
    </row>
    <row r="13" spans="1:14" ht="34.9" customHeight="1" x14ac:dyDescent="0.3">
      <c r="A13" s="159"/>
      <c r="B13" s="159"/>
      <c r="C13" s="24" t="s">
        <v>37</v>
      </c>
      <c r="D13" s="19"/>
      <c r="E13" s="19"/>
      <c r="F13" s="12"/>
      <c r="H13" s="23"/>
      <c r="I13" s="23"/>
      <c r="J13" s="23"/>
    </row>
    <row r="14" spans="1:14" ht="21" customHeight="1" x14ac:dyDescent="0.3">
      <c r="A14" s="160"/>
      <c r="B14" s="160"/>
      <c r="C14" s="17" t="s">
        <v>28</v>
      </c>
      <c r="D14" s="19"/>
      <c r="E14" s="19"/>
      <c r="F14" s="12"/>
      <c r="H14" s="23"/>
      <c r="I14" s="23"/>
      <c r="J14" s="23"/>
    </row>
    <row r="15" spans="1:14" ht="79.150000000000006" customHeight="1" x14ac:dyDescent="0.3">
      <c r="A15" s="160"/>
      <c r="B15" s="160"/>
      <c r="C15" s="24" t="s">
        <v>38</v>
      </c>
      <c r="D15" s="22"/>
      <c r="E15" s="22"/>
      <c r="F15" s="22"/>
    </row>
    <row r="16" spans="1:14" ht="21" customHeight="1" x14ac:dyDescent="0.3">
      <c r="A16" s="160"/>
      <c r="B16" s="160"/>
      <c r="C16" s="9" t="s">
        <v>27</v>
      </c>
      <c r="D16" s="22"/>
      <c r="E16" s="22"/>
      <c r="F16" s="22"/>
    </row>
    <row r="17" spans="1:10" ht="53.45" customHeight="1" x14ac:dyDescent="0.3">
      <c r="A17" s="161"/>
      <c r="B17" s="161"/>
      <c r="C17" s="24" t="s">
        <v>26</v>
      </c>
      <c r="D17" s="22"/>
      <c r="E17" s="22"/>
      <c r="F17" s="22"/>
    </row>
    <row r="18" spans="1:10" ht="21" customHeight="1" x14ac:dyDescent="0.3">
      <c r="A18" s="158" t="s">
        <v>25</v>
      </c>
      <c r="B18" s="158"/>
      <c r="C18" s="158"/>
      <c r="D18" s="158"/>
      <c r="E18" s="158"/>
      <c r="F18" s="158"/>
    </row>
    <row r="19" spans="1:10" ht="21" customHeight="1" x14ac:dyDescent="0.3">
      <c r="A19" s="121"/>
      <c r="B19" s="159" t="s">
        <v>24</v>
      </c>
      <c r="C19" s="9" t="s">
        <v>5</v>
      </c>
      <c r="D19" s="19">
        <v>21890.7</v>
      </c>
      <c r="E19" s="19">
        <v>31690.699999999997</v>
      </c>
      <c r="F19" s="19">
        <v>123260.9</v>
      </c>
      <c r="G19" s="137"/>
      <c r="H19" s="137"/>
      <c r="I19" s="137"/>
    </row>
    <row r="20" spans="1:10" ht="66.75" customHeight="1" x14ac:dyDescent="0.3">
      <c r="A20" s="121"/>
      <c r="B20" s="160"/>
      <c r="C20" s="124" t="s">
        <v>115</v>
      </c>
      <c r="D20" s="22"/>
      <c r="E20" s="22"/>
      <c r="F20" s="22"/>
      <c r="G20" s="137"/>
      <c r="H20" s="137"/>
      <c r="I20" s="137"/>
    </row>
    <row r="21" spans="1:10" ht="21" customHeight="1" x14ac:dyDescent="0.3">
      <c r="A21" s="121"/>
      <c r="B21" s="160"/>
      <c r="C21" s="9" t="s">
        <v>22</v>
      </c>
      <c r="D21" s="22"/>
      <c r="E21" s="22"/>
      <c r="F21" s="22"/>
      <c r="H21" s="137"/>
      <c r="I21" s="137"/>
      <c r="J21" s="137"/>
    </row>
    <row r="22" spans="1:10" ht="114" customHeight="1" x14ac:dyDescent="0.3">
      <c r="A22" s="121"/>
      <c r="B22" s="160"/>
      <c r="C22" s="124" t="s">
        <v>117</v>
      </c>
      <c r="D22" s="22"/>
      <c r="E22" s="22"/>
      <c r="F22" s="22"/>
    </row>
    <row r="23" spans="1:10" ht="21" customHeight="1" x14ac:dyDescent="0.3">
      <c r="A23" s="121"/>
      <c r="B23" s="160"/>
      <c r="C23" s="9" t="s">
        <v>6</v>
      </c>
      <c r="D23" s="22"/>
      <c r="E23" s="22"/>
      <c r="F23" s="22"/>
    </row>
    <row r="24" spans="1:10" ht="21" customHeight="1" x14ac:dyDescent="0.3">
      <c r="A24" s="121"/>
      <c r="B24" s="161"/>
      <c r="C24" s="124" t="s">
        <v>23</v>
      </c>
      <c r="D24" s="22"/>
      <c r="E24" s="22"/>
      <c r="F24" s="22"/>
    </row>
    <row r="25" spans="1:10" ht="22.15" customHeight="1" x14ac:dyDescent="0.3">
      <c r="A25" s="156"/>
      <c r="B25" s="157" t="s">
        <v>109</v>
      </c>
      <c r="C25" s="9" t="s">
        <v>5</v>
      </c>
      <c r="D25" s="19"/>
      <c r="E25" s="19"/>
      <c r="F25" s="19">
        <v>-60000</v>
      </c>
      <c r="G25" s="137"/>
      <c r="H25" s="137"/>
      <c r="I25" s="137"/>
    </row>
    <row r="26" spans="1:10" ht="48" customHeight="1" x14ac:dyDescent="0.3">
      <c r="A26" s="156"/>
      <c r="B26" s="157"/>
      <c r="C26" s="63" t="s">
        <v>110</v>
      </c>
      <c r="D26" s="22"/>
      <c r="E26" s="22"/>
      <c r="F26" s="22"/>
    </row>
    <row r="27" spans="1:10" ht="20.45" customHeight="1" x14ac:dyDescent="0.3">
      <c r="A27" s="156"/>
      <c r="B27" s="157"/>
      <c r="C27" s="9" t="s">
        <v>22</v>
      </c>
      <c r="D27" s="22"/>
      <c r="E27" s="22"/>
      <c r="F27" s="22"/>
    </row>
    <row r="28" spans="1:10" ht="48.75" customHeight="1" x14ac:dyDescent="0.3">
      <c r="A28" s="156"/>
      <c r="B28" s="157"/>
      <c r="C28" s="64" t="s">
        <v>113</v>
      </c>
      <c r="D28" s="22"/>
      <c r="E28" s="22"/>
      <c r="F28" s="22"/>
    </row>
    <row r="29" spans="1:10" ht="19.899999999999999" customHeight="1" x14ac:dyDescent="0.3">
      <c r="A29" s="156"/>
      <c r="B29" s="157"/>
      <c r="C29" s="9" t="s">
        <v>6</v>
      </c>
      <c r="D29" s="22"/>
      <c r="E29" s="22"/>
      <c r="F29" s="22"/>
    </row>
    <row r="30" spans="1:10" ht="34.5" customHeight="1" x14ac:dyDescent="0.3">
      <c r="A30" s="156"/>
      <c r="B30" s="157"/>
      <c r="C30" s="63" t="s">
        <v>72</v>
      </c>
      <c r="D30" s="22"/>
      <c r="E30" s="22"/>
      <c r="F30" s="22"/>
    </row>
    <row r="31" spans="1:10" ht="21.75" customHeight="1" x14ac:dyDescent="0.3">
      <c r="A31" s="105"/>
      <c r="B31" s="157" t="s">
        <v>73</v>
      </c>
      <c r="C31" s="9" t="s">
        <v>5</v>
      </c>
      <c r="D31" s="19">
        <v>-47734.8</v>
      </c>
      <c r="E31" s="19">
        <v>-93021.8</v>
      </c>
      <c r="F31" s="19">
        <v>-139789</v>
      </c>
      <c r="G31" s="23"/>
      <c r="H31" s="23"/>
      <c r="I31" s="23"/>
    </row>
    <row r="32" spans="1:10" ht="51" customHeight="1" x14ac:dyDescent="0.3">
      <c r="A32" s="105"/>
      <c r="B32" s="157"/>
      <c r="C32" s="109" t="s">
        <v>95</v>
      </c>
      <c r="D32" s="22"/>
      <c r="E32" s="22"/>
      <c r="F32" s="22"/>
    </row>
    <row r="33" spans="1:9" ht="19.5" customHeight="1" x14ac:dyDescent="0.3">
      <c r="A33" s="105"/>
      <c r="B33" s="157"/>
      <c r="C33" s="9" t="s">
        <v>22</v>
      </c>
      <c r="D33" s="22"/>
      <c r="E33" s="22"/>
      <c r="F33" s="22"/>
    </row>
    <row r="34" spans="1:9" ht="49.5" customHeight="1" x14ac:dyDescent="0.3">
      <c r="A34" s="105"/>
      <c r="B34" s="157"/>
      <c r="C34" s="107" t="s">
        <v>74</v>
      </c>
      <c r="D34" s="22"/>
      <c r="E34" s="22"/>
      <c r="F34" s="22"/>
    </row>
    <row r="35" spans="1:9" ht="20.25" customHeight="1" x14ac:dyDescent="0.3">
      <c r="A35" s="105"/>
      <c r="B35" s="157"/>
      <c r="C35" s="9" t="s">
        <v>6</v>
      </c>
      <c r="D35" s="22"/>
      <c r="E35" s="22"/>
      <c r="F35" s="22"/>
    </row>
    <row r="36" spans="1:9" ht="39" customHeight="1" x14ac:dyDescent="0.3">
      <c r="A36" s="105"/>
      <c r="B36" s="157"/>
      <c r="C36" s="109" t="s">
        <v>72</v>
      </c>
      <c r="D36" s="22"/>
      <c r="E36" s="22"/>
      <c r="F36" s="22"/>
    </row>
    <row r="37" spans="1:9" ht="20.25" customHeight="1" x14ac:dyDescent="0.3">
      <c r="A37" s="105"/>
      <c r="B37" s="157" t="s">
        <v>111</v>
      </c>
      <c r="C37" s="9" t="s">
        <v>5</v>
      </c>
      <c r="D37" s="19">
        <v>-14551.7</v>
      </c>
      <c r="E37" s="19">
        <v>-14551.7</v>
      </c>
      <c r="F37" s="19">
        <v>-14551.7</v>
      </c>
      <c r="G37" s="137"/>
      <c r="H37" s="137"/>
      <c r="I37" s="137"/>
    </row>
    <row r="38" spans="1:9" ht="49.5" customHeight="1" x14ac:dyDescent="0.3">
      <c r="A38" s="105"/>
      <c r="B38" s="157"/>
      <c r="C38" s="109" t="s">
        <v>124</v>
      </c>
      <c r="D38" s="22"/>
      <c r="E38" s="22"/>
      <c r="F38" s="22"/>
    </row>
    <row r="39" spans="1:9" ht="18" customHeight="1" x14ac:dyDescent="0.3">
      <c r="A39" s="105"/>
      <c r="B39" s="157"/>
      <c r="C39" s="9" t="s">
        <v>22</v>
      </c>
      <c r="D39" s="22"/>
      <c r="E39" s="22"/>
      <c r="F39" s="22"/>
    </row>
    <row r="40" spans="1:9" ht="81.75" customHeight="1" x14ac:dyDescent="0.3">
      <c r="A40" s="105"/>
      <c r="B40" s="157"/>
      <c r="C40" s="107" t="s">
        <v>144</v>
      </c>
      <c r="D40" s="22"/>
      <c r="E40" s="22"/>
      <c r="F40" s="22"/>
    </row>
    <row r="41" spans="1:9" ht="21" customHeight="1" x14ac:dyDescent="0.3">
      <c r="A41" s="105"/>
      <c r="B41" s="157"/>
      <c r="C41" s="9" t="s">
        <v>6</v>
      </c>
      <c r="D41" s="22"/>
      <c r="E41" s="22"/>
      <c r="F41" s="22"/>
    </row>
    <row r="42" spans="1:9" ht="39" customHeight="1" x14ac:dyDescent="0.3">
      <c r="A42" s="105"/>
      <c r="B42" s="157"/>
      <c r="C42" s="109" t="s">
        <v>72</v>
      </c>
      <c r="D42" s="22"/>
      <c r="E42" s="22"/>
      <c r="F42" s="22"/>
    </row>
    <row r="43" spans="1:9" ht="24" customHeight="1" x14ac:dyDescent="0.3">
      <c r="A43" s="116"/>
      <c r="B43" s="157" t="s">
        <v>153</v>
      </c>
      <c r="C43" s="9" t="s">
        <v>5</v>
      </c>
      <c r="D43" s="19">
        <v>-12350</v>
      </c>
      <c r="E43" s="19">
        <v>-22150</v>
      </c>
      <c r="F43" s="19">
        <v>-24720.2</v>
      </c>
      <c r="G43" s="137"/>
      <c r="H43" s="137"/>
      <c r="I43" s="137"/>
    </row>
    <row r="44" spans="1:9" ht="80.25" customHeight="1" x14ac:dyDescent="0.3">
      <c r="A44" s="116"/>
      <c r="B44" s="157"/>
      <c r="C44" s="119" t="s">
        <v>152</v>
      </c>
      <c r="D44" s="22"/>
      <c r="E44" s="22"/>
      <c r="F44" s="22"/>
    </row>
    <row r="45" spans="1:9" ht="21" customHeight="1" x14ac:dyDescent="0.3">
      <c r="A45" s="116"/>
      <c r="B45" s="157"/>
      <c r="C45" s="9" t="s">
        <v>22</v>
      </c>
      <c r="D45" s="22"/>
      <c r="E45" s="22"/>
      <c r="F45" s="22"/>
    </row>
    <row r="46" spans="1:9" ht="36.75" customHeight="1" x14ac:dyDescent="0.3">
      <c r="A46" s="116"/>
      <c r="B46" s="157"/>
      <c r="C46" s="117" t="s">
        <v>154</v>
      </c>
      <c r="D46" s="22"/>
      <c r="E46" s="22"/>
      <c r="F46" s="22"/>
    </row>
    <row r="47" spans="1:9" ht="18.75" customHeight="1" x14ac:dyDescent="0.3">
      <c r="A47" s="116"/>
      <c r="B47" s="157"/>
      <c r="C47" s="9" t="s">
        <v>6</v>
      </c>
      <c r="D47" s="22"/>
      <c r="E47" s="22"/>
      <c r="F47" s="22"/>
    </row>
    <row r="48" spans="1:9" ht="39" customHeight="1" x14ac:dyDescent="0.3">
      <c r="A48" s="116"/>
      <c r="B48" s="157"/>
      <c r="C48" s="119" t="s">
        <v>72</v>
      </c>
      <c r="D48" s="22"/>
      <c r="E48" s="22"/>
      <c r="F48" s="22"/>
    </row>
    <row r="49" spans="1:10" ht="22.9" customHeight="1" x14ac:dyDescent="0.3">
      <c r="A49" s="156"/>
      <c r="B49" s="157" t="s">
        <v>112</v>
      </c>
      <c r="C49" s="9" t="s">
        <v>5</v>
      </c>
      <c r="D49" s="19">
        <v>52745.8</v>
      </c>
      <c r="E49" s="19">
        <v>98032.8</v>
      </c>
      <c r="F49" s="19">
        <v>115800</v>
      </c>
      <c r="G49" s="137"/>
      <c r="H49" s="137"/>
      <c r="I49" s="137"/>
    </row>
    <row r="50" spans="1:10" ht="33" customHeight="1" x14ac:dyDescent="0.3">
      <c r="A50" s="156"/>
      <c r="B50" s="157"/>
      <c r="C50" s="58" t="s">
        <v>108</v>
      </c>
      <c r="D50" s="22"/>
      <c r="E50" s="22"/>
      <c r="F50" s="22"/>
    </row>
    <row r="51" spans="1:10" ht="19.149999999999999" customHeight="1" x14ac:dyDescent="0.3">
      <c r="A51" s="156"/>
      <c r="B51" s="157"/>
      <c r="C51" s="9" t="s">
        <v>22</v>
      </c>
      <c r="D51" s="22"/>
      <c r="E51" s="22"/>
      <c r="F51" s="22"/>
    </row>
    <row r="52" spans="1:10" ht="36" customHeight="1" x14ac:dyDescent="0.3">
      <c r="A52" s="156"/>
      <c r="B52" s="157"/>
      <c r="C52" s="57" t="s">
        <v>114</v>
      </c>
      <c r="D52" s="22"/>
      <c r="E52" s="22"/>
      <c r="F52" s="22"/>
    </row>
    <row r="53" spans="1:10" ht="18.75" customHeight="1" x14ac:dyDescent="0.3">
      <c r="A53" s="156"/>
      <c r="B53" s="157"/>
      <c r="C53" s="9" t="s">
        <v>6</v>
      </c>
      <c r="D53" s="22"/>
      <c r="E53" s="22"/>
      <c r="F53" s="22"/>
    </row>
    <row r="54" spans="1:10" ht="39" customHeight="1" x14ac:dyDescent="0.3">
      <c r="A54" s="156"/>
      <c r="B54" s="157"/>
      <c r="C54" s="58" t="s">
        <v>72</v>
      </c>
      <c r="D54" s="22"/>
      <c r="E54" s="22"/>
      <c r="F54" s="22"/>
    </row>
    <row r="55" spans="1:10" ht="24" customHeight="1" x14ac:dyDescent="0.3">
      <c r="A55" s="62"/>
      <c r="B55" s="62"/>
      <c r="C55" s="30" t="s">
        <v>57</v>
      </c>
      <c r="D55" s="99">
        <f t="shared" ref="D55:E55" si="2">D56</f>
        <v>0</v>
      </c>
      <c r="E55" s="99">
        <f t="shared" si="2"/>
        <v>0</v>
      </c>
      <c r="F55" s="99">
        <f>F56</f>
        <v>0</v>
      </c>
      <c r="G55" s="66"/>
      <c r="H55" s="66"/>
      <c r="I55" s="66"/>
      <c r="J55" s="66"/>
    </row>
    <row r="56" spans="1:10" ht="18.600000000000001" customHeight="1" x14ac:dyDescent="0.3">
      <c r="A56" s="44" t="s">
        <v>58</v>
      </c>
      <c r="B56" s="44"/>
      <c r="C56" s="9" t="s">
        <v>29</v>
      </c>
      <c r="D56" s="99">
        <f>D63+D69</f>
        <v>0</v>
      </c>
      <c r="E56" s="99">
        <f>E63+E69</f>
        <v>0</v>
      </c>
      <c r="F56" s="99">
        <f>F63+F69</f>
        <v>0</v>
      </c>
      <c r="G56" s="66"/>
      <c r="H56" s="66"/>
      <c r="I56" s="66"/>
      <c r="J56" s="66"/>
    </row>
    <row r="57" spans="1:10" x14ac:dyDescent="0.3">
      <c r="A57" s="159"/>
      <c r="B57" s="159"/>
      <c r="C57" s="36" t="s">
        <v>59</v>
      </c>
      <c r="D57" s="29"/>
      <c r="E57" s="29"/>
      <c r="F57" s="29"/>
    </row>
    <row r="58" spans="1:10" x14ac:dyDescent="0.3">
      <c r="A58" s="160"/>
      <c r="B58" s="160"/>
      <c r="C58" s="17" t="s">
        <v>28</v>
      </c>
      <c r="D58" s="29"/>
      <c r="E58" s="29"/>
      <c r="F58" s="29"/>
    </row>
    <row r="59" spans="1:10" ht="49.5" x14ac:dyDescent="0.3">
      <c r="A59" s="160"/>
      <c r="B59" s="160"/>
      <c r="C59" s="36" t="s">
        <v>63</v>
      </c>
      <c r="D59" s="29"/>
      <c r="E59" s="29"/>
      <c r="F59" s="29"/>
    </row>
    <row r="60" spans="1:10" x14ac:dyDescent="0.3">
      <c r="A60" s="160"/>
      <c r="B60" s="160"/>
      <c r="C60" s="9" t="s">
        <v>27</v>
      </c>
      <c r="D60" s="29"/>
      <c r="E60" s="29"/>
      <c r="F60" s="29"/>
    </row>
    <row r="61" spans="1:10" ht="48.75" customHeight="1" x14ac:dyDescent="0.3">
      <c r="A61" s="161"/>
      <c r="B61" s="161"/>
      <c r="C61" s="36" t="s">
        <v>64</v>
      </c>
      <c r="D61" s="29"/>
      <c r="E61" s="29"/>
      <c r="F61" s="29"/>
    </row>
    <row r="62" spans="1:10" x14ac:dyDescent="0.3">
      <c r="A62" s="158" t="s">
        <v>25</v>
      </c>
      <c r="B62" s="158"/>
      <c r="C62" s="158"/>
      <c r="D62" s="158"/>
      <c r="E62" s="158"/>
      <c r="F62" s="158"/>
    </row>
    <row r="63" spans="1:10" x14ac:dyDescent="0.3">
      <c r="A63" s="156"/>
      <c r="B63" s="157" t="s">
        <v>24</v>
      </c>
      <c r="C63" s="9" t="s">
        <v>5</v>
      </c>
      <c r="D63" s="108">
        <v>74636.5</v>
      </c>
      <c r="E63" s="108">
        <v>129723.5</v>
      </c>
      <c r="F63" s="135">
        <v>239060.9</v>
      </c>
      <c r="G63" s="23"/>
      <c r="H63" s="23"/>
      <c r="I63" s="23"/>
      <c r="J63" s="23"/>
    </row>
    <row r="64" spans="1:10" x14ac:dyDescent="0.3">
      <c r="A64" s="156"/>
      <c r="B64" s="157"/>
      <c r="C64" s="109" t="s">
        <v>60</v>
      </c>
      <c r="D64" s="108"/>
      <c r="E64" s="108"/>
      <c r="F64" s="108"/>
    </row>
    <row r="65" spans="1:10" x14ac:dyDescent="0.3">
      <c r="A65" s="156"/>
      <c r="B65" s="157"/>
      <c r="C65" s="9" t="s">
        <v>22</v>
      </c>
      <c r="D65" s="108"/>
      <c r="E65" s="108"/>
      <c r="F65" s="108"/>
    </row>
    <row r="66" spans="1:10" ht="82.5" x14ac:dyDescent="0.3">
      <c r="A66" s="156"/>
      <c r="B66" s="157"/>
      <c r="C66" s="109" t="s">
        <v>65</v>
      </c>
      <c r="D66" s="108"/>
      <c r="E66" s="108"/>
      <c r="F66" s="108"/>
    </row>
    <row r="67" spans="1:10" x14ac:dyDescent="0.3">
      <c r="A67" s="156"/>
      <c r="B67" s="157"/>
      <c r="C67" s="109" t="s">
        <v>6</v>
      </c>
      <c r="D67" s="108"/>
      <c r="E67" s="108"/>
      <c r="F67" s="108"/>
    </row>
    <row r="68" spans="1:10" x14ac:dyDescent="0.3">
      <c r="A68" s="156"/>
      <c r="B68" s="157"/>
      <c r="C68" s="109" t="s">
        <v>23</v>
      </c>
      <c r="D68" s="108"/>
      <c r="E68" s="108"/>
      <c r="F68" s="108"/>
    </row>
    <row r="69" spans="1:10" x14ac:dyDescent="0.3">
      <c r="A69" s="156"/>
      <c r="B69" s="157" t="s">
        <v>24</v>
      </c>
      <c r="C69" s="9" t="s">
        <v>5</v>
      </c>
      <c r="D69" s="135">
        <v>-74636.5</v>
      </c>
      <c r="E69" s="135">
        <v>-129723.5</v>
      </c>
      <c r="F69" s="135">
        <v>-239060.90000000002</v>
      </c>
      <c r="G69" s="66"/>
      <c r="H69" s="66"/>
      <c r="I69" s="66"/>
      <c r="J69" s="66"/>
    </row>
    <row r="70" spans="1:10" x14ac:dyDescent="0.3">
      <c r="A70" s="156"/>
      <c r="B70" s="157"/>
      <c r="C70" s="109" t="s">
        <v>60</v>
      </c>
      <c r="D70" s="108"/>
      <c r="E70" s="108"/>
      <c r="F70" s="108"/>
    </row>
    <row r="71" spans="1:10" x14ac:dyDescent="0.3">
      <c r="A71" s="156"/>
      <c r="B71" s="157"/>
      <c r="C71" s="9" t="s">
        <v>22</v>
      </c>
      <c r="D71" s="108"/>
      <c r="E71" s="108"/>
      <c r="F71" s="108"/>
    </row>
    <row r="72" spans="1:10" ht="82.5" x14ac:dyDescent="0.3">
      <c r="A72" s="156"/>
      <c r="B72" s="157"/>
      <c r="C72" s="109" t="s">
        <v>65</v>
      </c>
      <c r="D72" s="108"/>
      <c r="E72" s="108"/>
      <c r="F72" s="108"/>
    </row>
    <row r="73" spans="1:10" x14ac:dyDescent="0.3">
      <c r="A73" s="156"/>
      <c r="B73" s="157"/>
      <c r="C73" s="109" t="s">
        <v>6</v>
      </c>
      <c r="D73" s="108"/>
      <c r="E73" s="108"/>
      <c r="F73" s="108"/>
    </row>
    <row r="74" spans="1:10" x14ac:dyDescent="0.3">
      <c r="A74" s="156"/>
      <c r="B74" s="157"/>
      <c r="C74" s="109" t="s">
        <v>23</v>
      </c>
      <c r="D74" s="108"/>
      <c r="E74" s="108"/>
      <c r="F74" s="108"/>
    </row>
  </sheetData>
  <mergeCells count="25">
    <mergeCell ref="E1:F1"/>
    <mergeCell ref="E2:F2"/>
    <mergeCell ref="E3:F3"/>
    <mergeCell ref="A18:F18"/>
    <mergeCell ref="A49:A54"/>
    <mergeCell ref="B49:B54"/>
    <mergeCell ref="A25:A30"/>
    <mergeCell ref="B25:B30"/>
    <mergeCell ref="B31:B36"/>
    <mergeCell ref="B37:B42"/>
    <mergeCell ref="B43:B48"/>
    <mergeCell ref="B19:B24"/>
    <mergeCell ref="A13:A17"/>
    <mergeCell ref="B13:B17"/>
    <mergeCell ref="A5:F5"/>
    <mergeCell ref="A7:B7"/>
    <mergeCell ref="C7:C8"/>
    <mergeCell ref="D7:F7"/>
    <mergeCell ref="A69:A74"/>
    <mergeCell ref="B69:B74"/>
    <mergeCell ref="A62:F62"/>
    <mergeCell ref="A57:A61"/>
    <mergeCell ref="B57:B61"/>
    <mergeCell ref="A63:A68"/>
    <mergeCell ref="B63:B68"/>
  </mergeCells>
  <pageMargins left="0.23622047244094491" right="0.23622047244094491" top="0.74803149606299213" bottom="0.74803149606299213" header="0.31496062992125984" footer="0.31496062992125984"/>
  <pageSetup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zoomScaleNormal="100" zoomScaleSheetLayoutView="100" workbookViewId="0">
      <selection activeCell="D7" sqref="D7:F8"/>
    </sheetView>
  </sheetViews>
  <sheetFormatPr defaultColWidth="8.85546875" defaultRowHeight="16.5" x14ac:dyDescent="0.3"/>
  <cols>
    <col min="1" max="1" width="8.7109375" style="3" customWidth="1"/>
    <col min="2" max="2" width="10.5703125" style="3" bestFit="1" customWidth="1"/>
    <col min="3" max="3" width="39.28515625" style="3" customWidth="1"/>
    <col min="4" max="6" width="19" style="3" customWidth="1"/>
    <col min="7" max="7" width="14.28515625" style="3" bestFit="1" customWidth="1"/>
    <col min="8" max="8" width="13.85546875" style="3" customWidth="1"/>
    <col min="9" max="9" width="13.140625" style="3" customWidth="1"/>
    <col min="10" max="16384" width="8.85546875" style="3"/>
  </cols>
  <sheetData>
    <row r="1" spans="1:14" x14ac:dyDescent="0.3">
      <c r="A1" s="1"/>
      <c r="B1" s="2"/>
      <c r="D1" s="16"/>
      <c r="E1" s="143" t="s">
        <v>195</v>
      </c>
      <c r="F1" s="143"/>
    </row>
    <row r="2" spans="1:14" ht="18" customHeight="1" x14ac:dyDescent="0.3">
      <c r="A2" s="1"/>
      <c r="B2" s="2"/>
      <c r="D2" s="16"/>
      <c r="E2" s="143" t="s">
        <v>93</v>
      </c>
      <c r="F2" s="143"/>
      <c r="G2" s="13"/>
      <c r="H2" s="13"/>
      <c r="I2" s="13"/>
      <c r="J2" s="13"/>
      <c r="K2" s="13"/>
      <c r="L2" s="13"/>
      <c r="M2" s="13"/>
      <c r="N2" s="13"/>
    </row>
    <row r="3" spans="1:14" ht="15.6" customHeight="1" x14ac:dyDescent="0.3">
      <c r="A3" s="1"/>
      <c r="B3" s="2"/>
      <c r="D3" s="16"/>
      <c r="E3" s="143" t="s">
        <v>3</v>
      </c>
      <c r="F3" s="143"/>
      <c r="G3" s="13"/>
      <c r="H3" s="13"/>
      <c r="I3" s="13"/>
      <c r="J3" s="13"/>
      <c r="K3" s="13"/>
      <c r="L3" s="13"/>
      <c r="M3" s="13"/>
      <c r="N3" s="13"/>
    </row>
    <row r="4" spans="1:14" x14ac:dyDescent="0.3">
      <c r="A4" s="1"/>
      <c r="B4" s="2"/>
      <c r="C4" s="4"/>
    </row>
    <row r="5" spans="1:14" ht="42.6" customHeight="1" x14ac:dyDescent="0.3">
      <c r="A5" s="144" t="s">
        <v>97</v>
      </c>
      <c r="B5" s="144"/>
      <c r="C5" s="144"/>
      <c r="D5" s="144"/>
      <c r="E5" s="144"/>
      <c r="F5" s="144"/>
      <c r="G5" s="13"/>
      <c r="H5" s="13"/>
      <c r="I5" s="13"/>
      <c r="J5" s="13"/>
      <c r="K5" s="13"/>
      <c r="L5" s="13"/>
      <c r="M5" s="13"/>
    </row>
    <row r="6" spans="1:14" x14ac:dyDescent="0.3">
      <c r="A6" s="5"/>
      <c r="B6" s="14"/>
      <c r="C6" s="6"/>
      <c r="F6" s="7" t="s">
        <v>0</v>
      </c>
    </row>
    <row r="7" spans="1:14" ht="42.75" customHeight="1" x14ac:dyDescent="0.3">
      <c r="A7" s="150" t="s">
        <v>20</v>
      </c>
      <c r="B7" s="150"/>
      <c r="C7" s="151" t="s">
        <v>91</v>
      </c>
      <c r="D7" s="163" t="s">
        <v>1</v>
      </c>
      <c r="E7" s="164"/>
      <c r="F7" s="165"/>
    </row>
    <row r="8" spans="1:14" ht="34.9" customHeight="1" x14ac:dyDescent="0.3">
      <c r="A8" s="154" t="s">
        <v>16</v>
      </c>
      <c r="B8" s="154" t="s">
        <v>15</v>
      </c>
      <c r="C8" s="152"/>
      <c r="D8" s="166"/>
      <c r="E8" s="167"/>
      <c r="F8" s="168"/>
    </row>
    <row r="9" spans="1:14" ht="56.25" customHeight="1" x14ac:dyDescent="0.3">
      <c r="A9" s="155"/>
      <c r="B9" s="155"/>
      <c r="C9" s="153"/>
      <c r="D9" s="73" t="s">
        <v>71</v>
      </c>
      <c r="E9" s="73" t="s">
        <v>7</v>
      </c>
      <c r="F9" s="73" t="s">
        <v>8</v>
      </c>
    </row>
    <row r="10" spans="1:14" ht="23.25" customHeight="1" x14ac:dyDescent="0.3">
      <c r="A10" s="77"/>
      <c r="B10" s="77"/>
      <c r="C10" s="71" t="s">
        <v>85</v>
      </c>
      <c r="D10" s="19">
        <f t="shared" ref="D10:F10" si="0">D12</f>
        <v>-21890.699999999997</v>
      </c>
      <c r="E10" s="19">
        <f t="shared" si="0"/>
        <v>-31690.699999999997</v>
      </c>
      <c r="F10" s="19">
        <f t="shared" si="0"/>
        <v>-123260.90000000002</v>
      </c>
      <c r="G10" s="23"/>
      <c r="H10" s="23"/>
      <c r="I10" s="23"/>
      <c r="J10" s="23"/>
    </row>
    <row r="11" spans="1:14" ht="23.25" customHeight="1" x14ac:dyDescent="0.3">
      <c r="A11" s="77"/>
      <c r="B11" s="77"/>
      <c r="C11" s="71" t="s">
        <v>83</v>
      </c>
      <c r="D11" s="100"/>
      <c r="E11" s="100"/>
      <c r="F11" s="100"/>
    </row>
    <row r="12" spans="1:14" ht="35.450000000000003" customHeight="1" x14ac:dyDescent="0.3">
      <c r="A12" s="70"/>
      <c r="B12" s="70"/>
      <c r="C12" s="76" t="s">
        <v>84</v>
      </c>
      <c r="D12" s="19">
        <f t="shared" ref="D12:F12" si="1">SUM(D14:D18)</f>
        <v>-21890.699999999997</v>
      </c>
      <c r="E12" s="19">
        <f t="shared" si="1"/>
        <v>-31690.699999999997</v>
      </c>
      <c r="F12" s="19">
        <f t="shared" si="1"/>
        <v>-123260.90000000002</v>
      </c>
      <c r="G12" s="137"/>
      <c r="H12" s="137"/>
      <c r="I12" s="137"/>
    </row>
    <row r="13" spans="1:14" ht="16.149999999999999" customHeight="1" x14ac:dyDescent="0.3">
      <c r="A13" s="70"/>
      <c r="B13" s="70"/>
      <c r="C13" s="71" t="s">
        <v>83</v>
      </c>
      <c r="D13" s="79"/>
      <c r="E13" s="79"/>
      <c r="F13" s="79"/>
    </row>
    <row r="14" spans="1:14" ht="69" customHeight="1" x14ac:dyDescent="0.3">
      <c r="A14" s="75">
        <v>1012</v>
      </c>
      <c r="B14" s="75" t="s">
        <v>109</v>
      </c>
      <c r="C14" s="109" t="s">
        <v>110</v>
      </c>
      <c r="D14" s="19"/>
      <c r="E14" s="19"/>
      <c r="F14" s="19">
        <v>-60000</v>
      </c>
      <c r="H14" s="23"/>
      <c r="I14" s="23"/>
    </row>
    <row r="15" spans="1:14" ht="69" customHeight="1" x14ac:dyDescent="0.3">
      <c r="A15" s="75">
        <v>1012</v>
      </c>
      <c r="B15" s="75" t="s">
        <v>73</v>
      </c>
      <c r="C15" s="109" t="s">
        <v>95</v>
      </c>
      <c r="D15" s="19">
        <v>-47734.8</v>
      </c>
      <c r="E15" s="19">
        <v>-93021.8</v>
      </c>
      <c r="F15" s="19">
        <v>-139789</v>
      </c>
      <c r="H15" s="23"/>
      <c r="I15" s="23"/>
    </row>
    <row r="16" spans="1:14" ht="69" customHeight="1" x14ac:dyDescent="0.3">
      <c r="A16" s="75">
        <v>1012</v>
      </c>
      <c r="B16" s="75" t="s">
        <v>111</v>
      </c>
      <c r="C16" s="109" t="s">
        <v>124</v>
      </c>
      <c r="D16" s="19">
        <v>-14551.7</v>
      </c>
      <c r="E16" s="19">
        <v>-14551.7</v>
      </c>
      <c r="F16" s="19">
        <v>-14551.7</v>
      </c>
      <c r="H16" s="23"/>
      <c r="I16" s="23"/>
    </row>
    <row r="17" spans="1:9" ht="99" customHeight="1" x14ac:dyDescent="0.3">
      <c r="A17" s="75">
        <v>1012</v>
      </c>
      <c r="B17" s="75" t="s">
        <v>153</v>
      </c>
      <c r="C17" s="119" t="s">
        <v>152</v>
      </c>
      <c r="D17" s="19">
        <v>-12350</v>
      </c>
      <c r="E17" s="19">
        <v>-22150</v>
      </c>
      <c r="F17" s="19">
        <v>-24720.2</v>
      </c>
      <c r="H17" s="23"/>
      <c r="I17" s="23"/>
    </row>
    <row r="18" spans="1:9" ht="52.5" customHeight="1" x14ac:dyDescent="0.3">
      <c r="A18" s="75">
        <v>1012</v>
      </c>
      <c r="B18" s="75" t="s">
        <v>112</v>
      </c>
      <c r="C18" s="109" t="s">
        <v>108</v>
      </c>
      <c r="D18" s="19">
        <v>52745.8</v>
      </c>
      <c r="E18" s="19">
        <v>98032.8</v>
      </c>
      <c r="F18" s="19">
        <v>115800</v>
      </c>
      <c r="H18" s="23"/>
      <c r="I18" s="23"/>
    </row>
    <row r="19" spans="1:9" x14ac:dyDescent="0.3">
      <c r="A19" s="74"/>
      <c r="B19" s="74"/>
    </row>
    <row r="20" spans="1:9" x14ac:dyDescent="0.3">
      <c r="A20" s="74"/>
      <c r="B20" s="74"/>
    </row>
    <row r="21" spans="1:9" x14ac:dyDescent="0.3">
      <c r="A21" s="74"/>
      <c r="B21" s="74"/>
    </row>
    <row r="22" spans="1:9" x14ac:dyDescent="0.3">
      <c r="A22" s="74"/>
      <c r="B22" s="74"/>
    </row>
    <row r="23" spans="1:9" x14ac:dyDescent="0.3">
      <c r="A23" s="74"/>
      <c r="B23" s="74"/>
    </row>
    <row r="24" spans="1:9" x14ac:dyDescent="0.3">
      <c r="A24" s="74"/>
      <c r="B24" s="74"/>
    </row>
  </sheetData>
  <mergeCells count="9">
    <mergeCell ref="E1:F1"/>
    <mergeCell ref="E2:F2"/>
    <mergeCell ref="E3:F3"/>
    <mergeCell ref="A8:A9"/>
    <mergeCell ref="B8:B9"/>
    <mergeCell ref="A5:F5"/>
    <mergeCell ref="A7:B7"/>
    <mergeCell ref="C7:C9"/>
    <mergeCell ref="D7:F8"/>
  </mergeCells>
  <pageMargins left="0.23622047244094491" right="0.23622047244094491" top="0.74803149606299213" bottom="0.74803149606299213" header="0.31496062992125984" footer="0.31496062992125984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7"/>
  <sheetViews>
    <sheetView zoomScaleNormal="100" zoomScaleSheetLayoutView="100" workbookViewId="0">
      <selection activeCell="D90" sqref="D90"/>
    </sheetView>
  </sheetViews>
  <sheetFormatPr defaultColWidth="8.85546875" defaultRowHeight="16.5" x14ac:dyDescent="0.3"/>
  <cols>
    <col min="1" max="3" width="8.85546875" style="3"/>
    <col min="4" max="4" width="8.85546875" style="3" customWidth="1"/>
    <col min="5" max="5" width="8.5703125" style="3" customWidth="1"/>
    <col min="6" max="6" width="40" style="67" customWidth="1"/>
    <col min="7" max="9" width="19.28515625" style="3" customWidth="1"/>
    <col min="10" max="10" width="12.85546875" style="3" bestFit="1" customWidth="1"/>
    <col min="11" max="11" width="16.140625" style="3" customWidth="1"/>
    <col min="12" max="12" width="16.5703125" style="3" customWidth="1"/>
    <col min="13" max="16384" width="8.85546875" style="3"/>
  </cols>
  <sheetData>
    <row r="1" spans="1:17" x14ac:dyDescent="0.3">
      <c r="D1" s="1"/>
      <c r="E1" s="2"/>
      <c r="G1" s="16"/>
      <c r="H1" s="143" t="s">
        <v>196</v>
      </c>
      <c r="I1" s="143"/>
    </row>
    <row r="2" spans="1:17" ht="15.6" customHeight="1" x14ac:dyDescent="0.3">
      <c r="D2" s="1"/>
      <c r="E2" s="2"/>
      <c r="G2" s="16"/>
      <c r="H2" s="143" t="s">
        <v>93</v>
      </c>
      <c r="I2" s="143"/>
      <c r="J2" s="13"/>
      <c r="K2" s="13"/>
      <c r="L2" s="13"/>
      <c r="M2" s="13"/>
      <c r="N2" s="13"/>
      <c r="O2" s="13"/>
      <c r="P2" s="13"/>
      <c r="Q2" s="13"/>
    </row>
    <row r="3" spans="1:17" ht="18.600000000000001" customHeight="1" x14ac:dyDescent="0.3">
      <c r="D3" s="1"/>
      <c r="E3" s="2"/>
      <c r="F3" s="4"/>
      <c r="G3" s="16"/>
      <c r="H3" s="143" t="s">
        <v>3</v>
      </c>
      <c r="I3" s="143"/>
    </row>
    <row r="4" spans="1:17" x14ac:dyDescent="0.3">
      <c r="D4" s="1"/>
      <c r="E4" s="2"/>
      <c r="F4" s="4"/>
      <c r="G4" s="59"/>
      <c r="H4" s="59"/>
      <c r="I4" s="35"/>
    </row>
    <row r="5" spans="1:17" ht="37.9" customHeight="1" x14ac:dyDescent="0.3">
      <c r="A5" s="144" t="s">
        <v>101</v>
      </c>
      <c r="B5" s="144"/>
      <c r="C5" s="144"/>
      <c r="D5" s="144"/>
      <c r="E5" s="144"/>
      <c r="F5" s="144"/>
      <c r="G5" s="144"/>
      <c r="H5" s="144"/>
      <c r="I5" s="144"/>
      <c r="J5" s="13"/>
      <c r="K5" s="13"/>
      <c r="L5" s="13"/>
      <c r="M5" s="13"/>
      <c r="N5" s="13"/>
      <c r="O5" s="13"/>
      <c r="P5" s="13"/>
    </row>
    <row r="6" spans="1:17" x14ac:dyDescent="0.3">
      <c r="D6" s="5"/>
      <c r="E6" s="14"/>
      <c r="F6" s="6"/>
      <c r="I6" s="7" t="s">
        <v>0</v>
      </c>
    </row>
    <row r="7" spans="1:17" ht="63.75" customHeight="1" x14ac:dyDescent="0.3">
      <c r="A7" s="169" t="s">
        <v>21</v>
      </c>
      <c r="B7" s="169"/>
      <c r="C7" s="169"/>
      <c r="D7" s="170" t="s">
        <v>20</v>
      </c>
      <c r="E7" s="150"/>
      <c r="F7" s="151" t="s">
        <v>34</v>
      </c>
      <c r="G7" s="127" t="s">
        <v>1</v>
      </c>
      <c r="H7" s="128"/>
      <c r="I7" s="141"/>
    </row>
    <row r="8" spans="1:17" ht="36" customHeight="1" x14ac:dyDescent="0.3">
      <c r="A8" s="45" t="s">
        <v>19</v>
      </c>
      <c r="B8" s="45" t="s">
        <v>18</v>
      </c>
      <c r="C8" s="45" t="s">
        <v>17</v>
      </c>
      <c r="D8" s="47" t="s">
        <v>16</v>
      </c>
      <c r="E8" s="46" t="s">
        <v>15</v>
      </c>
      <c r="F8" s="153"/>
      <c r="G8" s="29" t="s">
        <v>71</v>
      </c>
      <c r="H8" s="29" t="s">
        <v>7</v>
      </c>
      <c r="I8" s="29" t="s">
        <v>8</v>
      </c>
    </row>
    <row r="9" spans="1:17" ht="20.45" customHeight="1" x14ac:dyDescent="0.3">
      <c r="A9" s="45"/>
      <c r="B9" s="45"/>
      <c r="C9" s="45"/>
      <c r="D9" s="47"/>
      <c r="E9" s="46"/>
      <c r="F9" s="81" t="s">
        <v>85</v>
      </c>
      <c r="G9" s="84">
        <f>G11+G81</f>
        <v>0</v>
      </c>
      <c r="H9" s="84">
        <f>H11+H81</f>
        <v>0</v>
      </c>
      <c r="I9" s="84">
        <f>I11+I81</f>
        <v>0</v>
      </c>
    </row>
    <row r="10" spans="1:17" ht="15" customHeight="1" x14ac:dyDescent="0.3">
      <c r="A10" s="45"/>
      <c r="B10" s="45"/>
      <c r="C10" s="45"/>
      <c r="D10" s="47"/>
      <c r="E10" s="46"/>
      <c r="F10" s="81" t="s">
        <v>83</v>
      </c>
      <c r="G10" s="84"/>
      <c r="H10" s="84"/>
      <c r="I10" s="84"/>
    </row>
    <row r="11" spans="1:17" ht="25.9" customHeight="1" x14ac:dyDescent="0.3">
      <c r="A11" s="10"/>
      <c r="B11" s="10"/>
      <c r="C11" s="10"/>
      <c r="D11" s="33"/>
      <c r="E11" s="15"/>
      <c r="F11" s="30" t="s">
        <v>62</v>
      </c>
      <c r="G11" s="19">
        <f t="shared" ref="G11:I11" si="0">G12</f>
        <v>0</v>
      </c>
      <c r="H11" s="19">
        <f t="shared" si="0"/>
        <v>0</v>
      </c>
      <c r="I11" s="19">
        <f t="shared" si="0"/>
        <v>0</v>
      </c>
      <c r="J11" s="23"/>
      <c r="K11" s="23"/>
      <c r="L11" s="23"/>
      <c r="M11" s="23"/>
      <c r="N11" s="23"/>
    </row>
    <row r="12" spans="1:17" ht="33.6" customHeight="1" x14ac:dyDescent="0.3">
      <c r="A12" s="32" t="s">
        <v>13</v>
      </c>
      <c r="B12" s="32"/>
      <c r="C12" s="32"/>
      <c r="D12" s="32"/>
      <c r="E12" s="32"/>
      <c r="F12" s="8" t="s">
        <v>41</v>
      </c>
      <c r="G12" s="19">
        <f t="shared" ref="G12:I12" si="1">G14</f>
        <v>0</v>
      </c>
      <c r="H12" s="19">
        <f t="shared" si="1"/>
        <v>0</v>
      </c>
      <c r="I12" s="19">
        <f t="shared" si="1"/>
        <v>0</v>
      </c>
    </row>
    <row r="13" spans="1:17" ht="19.149999999999999" customHeight="1" x14ac:dyDescent="0.3">
      <c r="A13" s="32"/>
      <c r="B13" s="32"/>
      <c r="C13" s="32"/>
      <c r="D13" s="32"/>
      <c r="E13" s="32"/>
      <c r="F13" s="8" t="s">
        <v>39</v>
      </c>
      <c r="G13" s="19"/>
      <c r="H13" s="19"/>
      <c r="I13" s="19"/>
    </row>
    <row r="14" spans="1:17" ht="51.6" customHeight="1" x14ac:dyDescent="0.3">
      <c r="A14" s="32"/>
      <c r="B14" s="32" t="s">
        <v>14</v>
      </c>
      <c r="C14" s="32"/>
      <c r="D14" s="32"/>
      <c r="E14" s="32"/>
      <c r="F14" s="8" t="s">
        <v>40</v>
      </c>
      <c r="G14" s="19">
        <f t="shared" ref="G14:I14" si="2">G16</f>
        <v>0</v>
      </c>
      <c r="H14" s="19">
        <f t="shared" si="2"/>
        <v>0</v>
      </c>
      <c r="I14" s="19">
        <f t="shared" si="2"/>
        <v>0</v>
      </c>
    </row>
    <row r="15" spans="1:17" ht="18.600000000000001" customHeight="1" x14ac:dyDescent="0.3">
      <c r="A15" s="32"/>
      <c r="B15" s="32"/>
      <c r="C15" s="32"/>
      <c r="D15" s="32"/>
      <c r="E15" s="32"/>
      <c r="F15" s="8" t="s">
        <v>39</v>
      </c>
      <c r="G15" s="19"/>
      <c r="H15" s="19"/>
      <c r="I15" s="19"/>
    </row>
    <row r="16" spans="1:17" ht="49.15" customHeight="1" x14ac:dyDescent="0.3">
      <c r="A16" s="32"/>
      <c r="B16" s="32"/>
      <c r="C16" s="32" t="s">
        <v>13</v>
      </c>
      <c r="D16" s="32"/>
      <c r="E16" s="32"/>
      <c r="F16" s="8" t="s">
        <v>40</v>
      </c>
      <c r="G16" s="19">
        <f t="shared" ref="G16:I16" si="3">G18</f>
        <v>0</v>
      </c>
      <c r="H16" s="19">
        <f t="shared" si="3"/>
        <v>0</v>
      </c>
      <c r="I16" s="19">
        <f t="shared" si="3"/>
        <v>0</v>
      </c>
    </row>
    <row r="17" spans="1:13" ht="21" customHeight="1" x14ac:dyDescent="0.3">
      <c r="A17" s="32"/>
      <c r="B17" s="32"/>
      <c r="C17" s="32"/>
      <c r="D17" s="32"/>
      <c r="E17" s="32"/>
      <c r="F17" s="8" t="s">
        <v>39</v>
      </c>
      <c r="G17" s="19"/>
      <c r="H17" s="19"/>
      <c r="I17" s="19"/>
    </row>
    <row r="18" spans="1:13" ht="52.15" customHeight="1" x14ac:dyDescent="0.3">
      <c r="A18" s="10"/>
      <c r="B18" s="10"/>
      <c r="C18" s="10"/>
      <c r="D18" s="34">
        <v>1012</v>
      </c>
      <c r="E18" s="21"/>
      <c r="F18" s="63" t="s">
        <v>44</v>
      </c>
      <c r="G18" s="19">
        <f>G20+G36+G45+G54+G63+G72</f>
        <v>0</v>
      </c>
      <c r="H18" s="19">
        <f t="shared" ref="H18:I18" si="4">H20+H36+H45+H54+H63+H72</f>
        <v>0</v>
      </c>
      <c r="I18" s="19">
        <f t="shared" si="4"/>
        <v>0</v>
      </c>
    </row>
    <row r="19" spans="1:13" ht="16.899999999999999" customHeight="1" x14ac:dyDescent="0.3">
      <c r="A19" s="10"/>
      <c r="B19" s="10"/>
      <c r="C19" s="10"/>
      <c r="D19" s="34"/>
      <c r="E19" s="25"/>
      <c r="F19" s="8" t="s">
        <v>33</v>
      </c>
      <c r="G19" s="19"/>
      <c r="H19" s="19"/>
      <c r="I19" s="19"/>
    </row>
    <row r="20" spans="1:13" ht="99.75" customHeight="1" x14ac:dyDescent="0.3">
      <c r="A20" s="10"/>
      <c r="B20" s="10"/>
      <c r="C20" s="10"/>
      <c r="D20" s="34"/>
      <c r="E20" s="120" t="s">
        <v>24</v>
      </c>
      <c r="F20" s="124" t="s">
        <v>115</v>
      </c>
      <c r="G20" s="19">
        <f t="shared" ref="G20:I20" si="5">G24</f>
        <v>21890.7</v>
      </c>
      <c r="H20" s="19">
        <f t="shared" si="5"/>
        <v>31690.699999999997</v>
      </c>
      <c r="I20" s="19">
        <f t="shared" si="5"/>
        <v>123260.9</v>
      </c>
      <c r="J20" s="137"/>
      <c r="K20" s="137"/>
      <c r="L20" s="137"/>
      <c r="M20" s="137"/>
    </row>
    <row r="21" spans="1:13" ht="16.899999999999999" customHeight="1" x14ac:dyDescent="0.3">
      <c r="A21" s="10"/>
      <c r="B21" s="10"/>
      <c r="C21" s="10"/>
      <c r="D21" s="34"/>
      <c r="E21" s="120"/>
      <c r="F21" s="122" t="s">
        <v>35</v>
      </c>
      <c r="G21" s="19"/>
      <c r="H21" s="19"/>
      <c r="I21" s="19"/>
    </row>
    <row r="22" spans="1:13" ht="19.5" customHeight="1" x14ac:dyDescent="0.3">
      <c r="A22" s="10"/>
      <c r="B22" s="10"/>
      <c r="C22" s="10"/>
      <c r="D22" s="34"/>
      <c r="E22" s="120"/>
      <c r="F22" s="8" t="s">
        <v>62</v>
      </c>
      <c r="G22" s="19"/>
      <c r="H22" s="19"/>
      <c r="I22" s="19"/>
    </row>
    <row r="23" spans="1:13" ht="49.5" customHeight="1" x14ac:dyDescent="0.3">
      <c r="A23" s="10"/>
      <c r="B23" s="10"/>
      <c r="C23" s="10"/>
      <c r="D23" s="34"/>
      <c r="E23" s="120"/>
      <c r="F23" s="8" t="s">
        <v>116</v>
      </c>
      <c r="G23" s="19"/>
      <c r="H23" s="19"/>
      <c r="I23" s="19"/>
    </row>
    <row r="24" spans="1:13" ht="16.899999999999999" customHeight="1" x14ac:dyDescent="0.3">
      <c r="A24" s="10"/>
      <c r="B24" s="10"/>
      <c r="C24" s="10"/>
      <c r="D24" s="34"/>
      <c r="E24" s="120"/>
      <c r="F24" s="8" t="s">
        <v>45</v>
      </c>
      <c r="G24" s="19">
        <f t="shared" ref="G24:I25" si="6">G25</f>
        <v>21890.7</v>
      </c>
      <c r="H24" s="19">
        <f t="shared" si="6"/>
        <v>31690.699999999997</v>
      </c>
      <c r="I24" s="19">
        <f t="shared" si="6"/>
        <v>123260.9</v>
      </c>
    </row>
    <row r="25" spans="1:13" ht="16.899999999999999" customHeight="1" x14ac:dyDescent="0.3">
      <c r="A25" s="10"/>
      <c r="B25" s="10"/>
      <c r="C25" s="10"/>
      <c r="D25" s="34"/>
      <c r="E25" s="120"/>
      <c r="F25" s="8" t="s">
        <v>118</v>
      </c>
      <c r="G25" s="19">
        <f t="shared" si="6"/>
        <v>21890.7</v>
      </c>
      <c r="H25" s="19">
        <f t="shared" si="6"/>
        <v>31690.699999999997</v>
      </c>
      <c r="I25" s="19">
        <f t="shared" si="6"/>
        <v>123260.9</v>
      </c>
    </row>
    <row r="26" spans="1:13" ht="34.5" customHeight="1" x14ac:dyDescent="0.3">
      <c r="A26" s="10"/>
      <c r="B26" s="10"/>
      <c r="C26" s="10"/>
      <c r="D26" s="34"/>
      <c r="E26" s="120"/>
      <c r="F26" s="8" t="s">
        <v>119</v>
      </c>
      <c r="G26" s="19">
        <f>G27+G30+G32+G34</f>
        <v>21890.7</v>
      </c>
      <c r="H26" s="19">
        <f t="shared" ref="H26:I26" si="7">H27+H30+H32+H34</f>
        <v>31690.699999999997</v>
      </c>
      <c r="I26" s="19">
        <f t="shared" si="7"/>
        <v>123260.9</v>
      </c>
    </row>
    <row r="27" spans="1:13" ht="33.75" customHeight="1" x14ac:dyDescent="0.3">
      <c r="A27" s="10"/>
      <c r="B27" s="10"/>
      <c r="C27" s="10"/>
      <c r="D27" s="34"/>
      <c r="E27" s="120"/>
      <c r="F27" s="8" t="s">
        <v>120</v>
      </c>
      <c r="G27" s="19">
        <f>G28+G29</f>
        <v>0</v>
      </c>
      <c r="H27" s="19">
        <f t="shared" ref="H27:I27" si="8">H28+H29</f>
        <v>0</v>
      </c>
      <c r="I27" s="19">
        <f t="shared" si="8"/>
        <v>73779</v>
      </c>
    </row>
    <row r="28" spans="1:13" ht="22.5" customHeight="1" x14ac:dyDescent="0.3">
      <c r="A28" s="10"/>
      <c r="B28" s="10"/>
      <c r="C28" s="10"/>
      <c r="D28" s="34"/>
      <c r="E28" s="120"/>
      <c r="F28" s="8" t="s">
        <v>159</v>
      </c>
      <c r="G28" s="19"/>
      <c r="H28" s="19"/>
      <c r="I28" s="19">
        <v>-3021</v>
      </c>
    </row>
    <row r="29" spans="1:13" ht="33" customHeight="1" x14ac:dyDescent="0.3">
      <c r="A29" s="10"/>
      <c r="B29" s="10"/>
      <c r="C29" s="10"/>
      <c r="D29" s="34"/>
      <c r="E29" s="136"/>
      <c r="F29" s="8" t="s">
        <v>121</v>
      </c>
      <c r="G29" s="19"/>
      <c r="H29" s="19"/>
      <c r="I29" s="19">
        <v>76800</v>
      </c>
    </row>
    <row r="30" spans="1:13" ht="32.25" customHeight="1" x14ac:dyDescent="0.3">
      <c r="A30" s="10"/>
      <c r="B30" s="10"/>
      <c r="C30" s="10"/>
      <c r="D30" s="34"/>
      <c r="E30" s="136"/>
      <c r="F30" s="8" t="s">
        <v>123</v>
      </c>
      <c r="G30" s="19">
        <f t="shared" ref="G30:I30" si="9">G31</f>
        <v>21890.7</v>
      </c>
      <c r="H30" s="19">
        <f t="shared" si="9"/>
        <v>42548.799999999996</v>
      </c>
      <c r="I30" s="19">
        <f t="shared" si="9"/>
        <v>60340</v>
      </c>
    </row>
    <row r="31" spans="1:13" ht="22.5" customHeight="1" x14ac:dyDescent="0.3">
      <c r="A31" s="10"/>
      <c r="B31" s="10"/>
      <c r="C31" s="10"/>
      <c r="D31" s="34"/>
      <c r="E31" s="136"/>
      <c r="F31" s="8" t="s">
        <v>122</v>
      </c>
      <c r="G31" s="19">
        <v>21890.7</v>
      </c>
      <c r="H31" s="19">
        <v>42548.799999999996</v>
      </c>
      <c r="I31" s="19">
        <v>60340</v>
      </c>
    </row>
    <row r="32" spans="1:13" ht="31.5" customHeight="1" x14ac:dyDescent="0.3">
      <c r="A32" s="10"/>
      <c r="B32" s="10"/>
      <c r="C32" s="10"/>
      <c r="D32" s="34"/>
      <c r="E32" s="120"/>
      <c r="F32" s="8" t="s">
        <v>160</v>
      </c>
      <c r="G32" s="19">
        <f t="shared" ref="G32:I32" si="10">G33</f>
        <v>0</v>
      </c>
      <c r="H32" s="19">
        <f t="shared" si="10"/>
        <v>-1371</v>
      </c>
      <c r="I32" s="19">
        <f t="shared" si="10"/>
        <v>-1371</v>
      </c>
    </row>
    <row r="33" spans="1:9" ht="32.25" customHeight="1" x14ac:dyDescent="0.3">
      <c r="A33" s="10"/>
      <c r="B33" s="10"/>
      <c r="C33" s="10"/>
      <c r="D33" s="34"/>
      <c r="E33" s="120"/>
      <c r="F33" s="8" t="s">
        <v>161</v>
      </c>
      <c r="G33" s="19"/>
      <c r="H33" s="19">
        <v>-1371</v>
      </c>
      <c r="I33" s="19">
        <v>-1371</v>
      </c>
    </row>
    <row r="34" spans="1:9" ht="21" customHeight="1" x14ac:dyDescent="0.3">
      <c r="A34" s="10"/>
      <c r="B34" s="10"/>
      <c r="C34" s="10"/>
      <c r="D34" s="34"/>
      <c r="E34" s="120"/>
      <c r="F34" s="8" t="s">
        <v>162</v>
      </c>
      <c r="G34" s="19">
        <f>G35</f>
        <v>0</v>
      </c>
      <c r="H34" s="19">
        <f t="shared" ref="H34:I34" si="11">H35</f>
        <v>-9487.1</v>
      </c>
      <c r="I34" s="19">
        <f t="shared" si="11"/>
        <v>-9487.1</v>
      </c>
    </row>
    <row r="35" spans="1:9" ht="28.5" customHeight="1" x14ac:dyDescent="0.3">
      <c r="A35" s="10"/>
      <c r="B35" s="10"/>
      <c r="C35" s="10"/>
      <c r="D35" s="34"/>
      <c r="E35" s="120"/>
      <c r="F35" s="8" t="s">
        <v>163</v>
      </c>
      <c r="G35" s="19"/>
      <c r="H35" s="19">
        <v>-9487.1</v>
      </c>
      <c r="I35" s="19">
        <v>-9487.1</v>
      </c>
    </row>
    <row r="36" spans="1:9" ht="66.75" customHeight="1" x14ac:dyDescent="0.3">
      <c r="A36" s="10"/>
      <c r="B36" s="10"/>
      <c r="C36" s="10"/>
      <c r="D36" s="34"/>
      <c r="E36" s="106" t="s">
        <v>109</v>
      </c>
      <c r="F36" s="109" t="s">
        <v>130</v>
      </c>
      <c r="G36" s="19">
        <f t="shared" ref="G36:I36" si="12">G38</f>
        <v>0</v>
      </c>
      <c r="H36" s="19">
        <f t="shared" si="12"/>
        <v>0</v>
      </c>
      <c r="I36" s="19">
        <f t="shared" si="12"/>
        <v>-60000</v>
      </c>
    </row>
    <row r="37" spans="1:9" ht="16.899999999999999" customHeight="1" x14ac:dyDescent="0.3">
      <c r="A37" s="10"/>
      <c r="B37" s="10"/>
      <c r="C37" s="10"/>
      <c r="D37" s="34"/>
      <c r="E37" s="106"/>
      <c r="F37" s="107" t="s">
        <v>35</v>
      </c>
      <c r="G37" s="19"/>
      <c r="H37" s="19"/>
      <c r="I37" s="19"/>
    </row>
    <row r="38" spans="1:9" ht="16.899999999999999" customHeight="1" x14ac:dyDescent="0.3">
      <c r="A38" s="10"/>
      <c r="B38" s="10"/>
      <c r="C38" s="10"/>
      <c r="D38" s="34"/>
      <c r="E38" s="105"/>
      <c r="F38" s="9" t="s">
        <v>62</v>
      </c>
      <c r="G38" s="19">
        <f t="shared" ref="G38:I38" si="13">G40</f>
        <v>0</v>
      </c>
      <c r="H38" s="19">
        <f t="shared" si="13"/>
        <v>0</v>
      </c>
      <c r="I38" s="19">
        <f t="shared" si="13"/>
        <v>-60000</v>
      </c>
    </row>
    <row r="39" spans="1:9" ht="48" customHeight="1" x14ac:dyDescent="0.3">
      <c r="A39" s="10"/>
      <c r="B39" s="10"/>
      <c r="C39" s="10"/>
      <c r="D39" s="34"/>
      <c r="E39" s="105"/>
      <c r="F39" s="109" t="s">
        <v>116</v>
      </c>
      <c r="G39" s="19"/>
      <c r="H39" s="19"/>
      <c r="I39" s="19"/>
    </row>
    <row r="40" spans="1:9" ht="16.899999999999999" customHeight="1" x14ac:dyDescent="0.3">
      <c r="A40" s="10"/>
      <c r="B40" s="10"/>
      <c r="C40" s="10"/>
      <c r="D40" s="34"/>
      <c r="E40" s="105"/>
      <c r="F40" s="109" t="s">
        <v>45</v>
      </c>
      <c r="G40" s="19">
        <f t="shared" ref="G40:I41" si="14">G41</f>
        <v>0</v>
      </c>
      <c r="H40" s="19">
        <f t="shared" si="14"/>
        <v>0</v>
      </c>
      <c r="I40" s="19">
        <f t="shared" si="14"/>
        <v>-60000</v>
      </c>
    </row>
    <row r="41" spans="1:9" ht="33.75" customHeight="1" x14ac:dyDescent="0.3">
      <c r="A41" s="10"/>
      <c r="B41" s="10"/>
      <c r="C41" s="10"/>
      <c r="D41" s="34"/>
      <c r="E41" s="106"/>
      <c r="F41" s="8" t="s">
        <v>100</v>
      </c>
      <c r="G41" s="19">
        <f t="shared" si="14"/>
        <v>0</v>
      </c>
      <c r="H41" s="19">
        <f t="shared" si="14"/>
        <v>0</v>
      </c>
      <c r="I41" s="19">
        <f t="shared" si="14"/>
        <v>-60000</v>
      </c>
    </row>
    <row r="42" spans="1:9" ht="16.899999999999999" customHeight="1" x14ac:dyDescent="0.3">
      <c r="A42" s="10"/>
      <c r="B42" s="10"/>
      <c r="C42" s="10"/>
      <c r="D42" s="34"/>
      <c r="E42" s="106"/>
      <c r="F42" s="26" t="s">
        <v>128</v>
      </c>
      <c r="G42" s="19">
        <f t="shared" ref="G42:I42" si="15">G44</f>
        <v>0</v>
      </c>
      <c r="H42" s="19">
        <f t="shared" si="15"/>
        <v>0</v>
      </c>
      <c r="I42" s="19">
        <f t="shared" si="15"/>
        <v>-60000</v>
      </c>
    </row>
    <row r="43" spans="1:9" ht="16.899999999999999" customHeight="1" x14ac:dyDescent="0.3">
      <c r="A43" s="10"/>
      <c r="B43" s="10"/>
      <c r="C43" s="10"/>
      <c r="D43" s="34"/>
      <c r="E43" s="106"/>
      <c r="F43" s="26" t="s">
        <v>78</v>
      </c>
      <c r="G43" s="19">
        <f t="shared" ref="G43:I43" si="16">G44</f>
        <v>0</v>
      </c>
      <c r="H43" s="19">
        <f t="shared" si="16"/>
        <v>0</v>
      </c>
      <c r="I43" s="19">
        <f t="shared" si="16"/>
        <v>-60000</v>
      </c>
    </row>
    <row r="44" spans="1:9" ht="16.899999999999999" customHeight="1" x14ac:dyDescent="0.3">
      <c r="A44" s="10"/>
      <c r="B44" s="10"/>
      <c r="C44" s="10"/>
      <c r="D44" s="34"/>
      <c r="E44" s="106"/>
      <c r="F44" s="37" t="s">
        <v>107</v>
      </c>
      <c r="G44" s="19"/>
      <c r="H44" s="19"/>
      <c r="I44" s="19">
        <v>-60000</v>
      </c>
    </row>
    <row r="45" spans="1:9" ht="65.25" customHeight="1" x14ac:dyDescent="0.3">
      <c r="A45" s="10"/>
      <c r="B45" s="10"/>
      <c r="C45" s="10"/>
      <c r="D45" s="34"/>
      <c r="E45" s="61" t="s">
        <v>73</v>
      </c>
      <c r="F45" s="63" t="s">
        <v>131</v>
      </c>
      <c r="G45" s="19">
        <f t="shared" ref="G45:I45" si="17">G47</f>
        <v>-47734.8</v>
      </c>
      <c r="H45" s="19">
        <f t="shared" si="17"/>
        <v>-93021.8</v>
      </c>
      <c r="I45" s="19">
        <f t="shared" si="17"/>
        <v>-139789</v>
      </c>
    </row>
    <row r="46" spans="1:9" ht="18.600000000000001" customHeight="1" x14ac:dyDescent="0.3">
      <c r="A46" s="10"/>
      <c r="B46" s="10"/>
      <c r="C46" s="10"/>
      <c r="D46" s="34"/>
      <c r="E46" s="61"/>
      <c r="F46" s="64" t="s">
        <v>35</v>
      </c>
      <c r="G46" s="19"/>
      <c r="H46" s="19"/>
      <c r="I46" s="19"/>
    </row>
    <row r="47" spans="1:9" ht="14.45" customHeight="1" x14ac:dyDescent="0.3">
      <c r="A47" s="10"/>
      <c r="B47" s="10"/>
      <c r="C47" s="10"/>
      <c r="D47" s="34"/>
      <c r="E47" s="60"/>
      <c r="F47" s="9" t="s">
        <v>62</v>
      </c>
      <c r="G47" s="19">
        <f t="shared" ref="G47:I47" si="18">G49</f>
        <v>-47734.8</v>
      </c>
      <c r="H47" s="19">
        <f t="shared" si="18"/>
        <v>-93021.8</v>
      </c>
      <c r="I47" s="19">
        <f t="shared" si="18"/>
        <v>-139789</v>
      </c>
    </row>
    <row r="48" spans="1:9" ht="46.5" customHeight="1" x14ac:dyDescent="0.3">
      <c r="A48" s="10"/>
      <c r="B48" s="10"/>
      <c r="C48" s="10"/>
      <c r="D48" s="34"/>
      <c r="E48" s="60"/>
      <c r="F48" s="63" t="s">
        <v>116</v>
      </c>
      <c r="G48" s="19"/>
      <c r="H48" s="19"/>
      <c r="I48" s="19"/>
    </row>
    <row r="49" spans="1:9" ht="23.25" customHeight="1" x14ac:dyDescent="0.3">
      <c r="A49" s="10"/>
      <c r="B49" s="10"/>
      <c r="C49" s="10"/>
      <c r="D49" s="34"/>
      <c r="E49" s="60"/>
      <c r="F49" s="63" t="s">
        <v>45</v>
      </c>
      <c r="G49" s="19">
        <f t="shared" ref="G49:I49" si="19">G50</f>
        <v>-47734.8</v>
      </c>
      <c r="H49" s="19">
        <f t="shared" si="19"/>
        <v>-93021.8</v>
      </c>
      <c r="I49" s="19">
        <f t="shared" si="19"/>
        <v>-139789</v>
      </c>
    </row>
    <row r="50" spans="1:9" ht="33" customHeight="1" x14ac:dyDescent="0.3">
      <c r="A50" s="10"/>
      <c r="B50" s="10"/>
      <c r="C50" s="10"/>
      <c r="D50" s="33"/>
      <c r="E50" s="61"/>
      <c r="F50" s="8" t="s">
        <v>100</v>
      </c>
      <c r="G50" s="19">
        <f t="shared" ref="G50:I50" si="20">G51</f>
        <v>-47734.8</v>
      </c>
      <c r="H50" s="19">
        <f t="shared" si="20"/>
        <v>-93021.8</v>
      </c>
      <c r="I50" s="19">
        <f t="shared" si="20"/>
        <v>-139789</v>
      </c>
    </row>
    <row r="51" spans="1:9" ht="18" customHeight="1" x14ac:dyDescent="0.3">
      <c r="A51" s="10"/>
      <c r="B51" s="10"/>
      <c r="C51" s="10"/>
      <c r="D51" s="33"/>
      <c r="E51" s="61"/>
      <c r="F51" s="26" t="s">
        <v>128</v>
      </c>
      <c r="G51" s="19">
        <f t="shared" ref="G51:I51" si="21">G53</f>
        <v>-47734.8</v>
      </c>
      <c r="H51" s="19">
        <f t="shared" si="21"/>
        <v>-93021.8</v>
      </c>
      <c r="I51" s="19">
        <f t="shared" si="21"/>
        <v>-139789</v>
      </c>
    </row>
    <row r="52" spans="1:9" ht="16.149999999999999" customHeight="1" x14ac:dyDescent="0.3">
      <c r="A52" s="10"/>
      <c r="B52" s="10"/>
      <c r="C52" s="10"/>
      <c r="D52" s="33"/>
      <c r="E52" s="61"/>
      <c r="F52" s="26" t="s">
        <v>129</v>
      </c>
      <c r="G52" s="19">
        <f t="shared" ref="G52" si="22">G53</f>
        <v>-47734.8</v>
      </c>
      <c r="H52" s="19">
        <f t="shared" ref="H52" si="23">H53</f>
        <v>-93021.8</v>
      </c>
      <c r="I52" s="19">
        <f t="shared" ref="I52" si="24">I53</f>
        <v>-139789</v>
      </c>
    </row>
    <row r="53" spans="1:9" ht="30.75" customHeight="1" x14ac:dyDescent="0.3">
      <c r="A53" s="10"/>
      <c r="B53" s="10"/>
      <c r="C53" s="10"/>
      <c r="D53" s="33"/>
      <c r="E53" s="61"/>
      <c r="F53" s="37" t="s">
        <v>79</v>
      </c>
      <c r="G53" s="19">
        <v>-47734.8</v>
      </c>
      <c r="H53" s="19">
        <v>-93021.8</v>
      </c>
      <c r="I53" s="19">
        <v>-139789</v>
      </c>
    </row>
    <row r="54" spans="1:9" ht="66" customHeight="1" x14ac:dyDescent="0.3">
      <c r="A54" s="10"/>
      <c r="B54" s="10"/>
      <c r="C54" s="10"/>
      <c r="D54" s="34"/>
      <c r="E54" s="61" t="s">
        <v>111</v>
      </c>
      <c r="F54" s="63" t="s">
        <v>124</v>
      </c>
      <c r="G54" s="19">
        <f t="shared" ref="G54:I54" si="25">G56</f>
        <v>-14551.7</v>
      </c>
      <c r="H54" s="19">
        <f t="shared" si="25"/>
        <v>-14551.7</v>
      </c>
      <c r="I54" s="19">
        <f t="shared" si="25"/>
        <v>-14551.7</v>
      </c>
    </row>
    <row r="55" spans="1:9" ht="19.149999999999999" customHeight="1" x14ac:dyDescent="0.3">
      <c r="A55" s="10"/>
      <c r="B55" s="10"/>
      <c r="C55" s="10"/>
      <c r="D55" s="34"/>
      <c r="E55" s="61"/>
      <c r="F55" s="64" t="s">
        <v>35</v>
      </c>
      <c r="G55" s="19"/>
      <c r="H55" s="19"/>
      <c r="I55" s="19"/>
    </row>
    <row r="56" spans="1:9" ht="19.149999999999999" customHeight="1" x14ac:dyDescent="0.3">
      <c r="A56" s="10"/>
      <c r="B56" s="10"/>
      <c r="C56" s="10"/>
      <c r="D56" s="34"/>
      <c r="E56" s="60"/>
      <c r="F56" s="9" t="s">
        <v>62</v>
      </c>
      <c r="G56" s="19">
        <f t="shared" ref="G56:I56" si="26">G58</f>
        <v>-14551.7</v>
      </c>
      <c r="H56" s="19">
        <f t="shared" si="26"/>
        <v>-14551.7</v>
      </c>
      <c r="I56" s="19">
        <f t="shared" si="26"/>
        <v>-14551.7</v>
      </c>
    </row>
    <row r="57" spans="1:9" ht="48" customHeight="1" x14ac:dyDescent="0.3">
      <c r="A57" s="10"/>
      <c r="B57" s="10"/>
      <c r="C57" s="10"/>
      <c r="D57" s="34"/>
      <c r="E57" s="60"/>
      <c r="F57" s="63" t="s">
        <v>36</v>
      </c>
      <c r="G57" s="19"/>
      <c r="H57" s="19"/>
      <c r="I57" s="19"/>
    </row>
    <row r="58" spans="1:9" ht="19.149999999999999" customHeight="1" x14ac:dyDescent="0.3">
      <c r="A58" s="10"/>
      <c r="B58" s="10"/>
      <c r="C58" s="10"/>
      <c r="D58" s="34"/>
      <c r="E58" s="60"/>
      <c r="F58" s="63" t="s">
        <v>45</v>
      </c>
      <c r="G58" s="19">
        <f t="shared" ref="G58:G59" si="27">G59</f>
        <v>-14551.7</v>
      </c>
      <c r="H58" s="19">
        <f t="shared" ref="H58:H59" si="28">H59</f>
        <v>-14551.7</v>
      </c>
      <c r="I58" s="19">
        <f t="shared" ref="I58:I59" si="29">I59</f>
        <v>-14551.7</v>
      </c>
    </row>
    <row r="59" spans="1:9" ht="34.15" customHeight="1" x14ac:dyDescent="0.3">
      <c r="A59" s="10"/>
      <c r="B59" s="10"/>
      <c r="C59" s="10"/>
      <c r="D59" s="33"/>
      <c r="E59" s="61"/>
      <c r="F59" s="68" t="s">
        <v>100</v>
      </c>
      <c r="G59" s="19">
        <f t="shared" si="27"/>
        <v>-14551.7</v>
      </c>
      <c r="H59" s="19">
        <f t="shared" si="28"/>
        <v>-14551.7</v>
      </c>
      <c r="I59" s="19">
        <f t="shared" si="29"/>
        <v>-14551.7</v>
      </c>
    </row>
    <row r="60" spans="1:9" ht="19.149999999999999" customHeight="1" x14ac:dyDescent="0.3">
      <c r="A60" s="10"/>
      <c r="B60" s="10"/>
      <c r="C60" s="10"/>
      <c r="D60" s="33"/>
      <c r="E60" s="61"/>
      <c r="F60" s="69" t="s">
        <v>128</v>
      </c>
      <c r="G60" s="19">
        <f t="shared" ref="G60:I60" si="30">G62</f>
        <v>-14551.7</v>
      </c>
      <c r="H60" s="19">
        <f t="shared" si="30"/>
        <v>-14551.7</v>
      </c>
      <c r="I60" s="19">
        <f t="shared" si="30"/>
        <v>-14551.7</v>
      </c>
    </row>
    <row r="61" spans="1:9" ht="21.75" customHeight="1" x14ac:dyDescent="0.3">
      <c r="A61" s="10"/>
      <c r="B61" s="10"/>
      <c r="C61" s="10"/>
      <c r="D61" s="33"/>
      <c r="E61" s="61"/>
      <c r="F61" s="69" t="s">
        <v>78</v>
      </c>
      <c r="G61" s="19">
        <f t="shared" ref="G61" si="31">G62</f>
        <v>-14551.7</v>
      </c>
      <c r="H61" s="19">
        <f t="shared" ref="H61" si="32">H62</f>
        <v>-14551.7</v>
      </c>
      <c r="I61" s="19">
        <f t="shared" ref="I61" si="33">I62</f>
        <v>-14551.7</v>
      </c>
    </row>
    <row r="62" spans="1:9" ht="33" customHeight="1" x14ac:dyDescent="0.3">
      <c r="A62" s="10"/>
      <c r="B62" s="10"/>
      <c r="C62" s="10"/>
      <c r="D62" s="33"/>
      <c r="E62" s="61"/>
      <c r="F62" s="37" t="s">
        <v>79</v>
      </c>
      <c r="G62" s="19">
        <v>-14551.7</v>
      </c>
      <c r="H62" s="19">
        <v>-14551.7</v>
      </c>
      <c r="I62" s="19">
        <v>-14551.7</v>
      </c>
    </row>
    <row r="63" spans="1:9" ht="99.75" customHeight="1" x14ac:dyDescent="0.3">
      <c r="A63" s="10"/>
      <c r="B63" s="10"/>
      <c r="C63" s="10"/>
      <c r="D63" s="33"/>
      <c r="E63" s="115" t="s">
        <v>153</v>
      </c>
      <c r="F63" s="119" t="s">
        <v>152</v>
      </c>
      <c r="G63" s="19">
        <f t="shared" ref="G63:I63" si="34">G65</f>
        <v>-12350</v>
      </c>
      <c r="H63" s="19">
        <f t="shared" si="34"/>
        <v>-22150</v>
      </c>
      <c r="I63" s="19">
        <f t="shared" si="34"/>
        <v>-24720.2</v>
      </c>
    </row>
    <row r="64" spans="1:9" ht="19.5" customHeight="1" x14ac:dyDescent="0.3">
      <c r="A64" s="10"/>
      <c r="B64" s="10"/>
      <c r="C64" s="10"/>
      <c r="D64" s="33"/>
      <c r="E64" s="115"/>
      <c r="F64" s="117" t="s">
        <v>35</v>
      </c>
      <c r="G64" s="19"/>
      <c r="H64" s="19"/>
      <c r="I64" s="19"/>
    </row>
    <row r="65" spans="1:9" ht="21.75" customHeight="1" x14ac:dyDescent="0.3">
      <c r="A65" s="10"/>
      <c r="B65" s="10"/>
      <c r="C65" s="10"/>
      <c r="D65" s="33"/>
      <c r="E65" s="114"/>
      <c r="F65" s="9" t="s">
        <v>62</v>
      </c>
      <c r="G65" s="19">
        <f t="shared" ref="G65:I65" si="35">G67</f>
        <v>-12350</v>
      </c>
      <c r="H65" s="19">
        <f t="shared" si="35"/>
        <v>-22150</v>
      </c>
      <c r="I65" s="19">
        <f t="shared" si="35"/>
        <v>-24720.2</v>
      </c>
    </row>
    <row r="66" spans="1:9" ht="51" customHeight="1" x14ac:dyDescent="0.3">
      <c r="A66" s="10"/>
      <c r="B66" s="10"/>
      <c r="C66" s="10"/>
      <c r="D66" s="33"/>
      <c r="E66" s="114"/>
      <c r="F66" s="119" t="s">
        <v>36</v>
      </c>
      <c r="G66" s="19"/>
      <c r="H66" s="19"/>
      <c r="I66" s="19"/>
    </row>
    <row r="67" spans="1:9" ht="24.75" customHeight="1" x14ac:dyDescent="0.3">
      <c r="A67" s="10"/>
      <c r="B67" s="10"/>
      <c r="C67" s="10"/>
      <c r="D67" s="33"/>
      <c r="E67" s="114"/>
      <c r="F67" s="119" t="s">
        <v>45</v>
      </c>
      <c r="G67" s="19">
        <f t="shared" ref="G67:I68" si="36">G68</f>
        <v>-12350</v>
      </c>
      <c r="H67" s="19">
        <f t="shared" si="36"/>
        <v>-22150</v>
      </c>
      <c r="I67" s="19">
        <f t="shared" si="36"/>
        <v>-24720.2</v>
      </c>
    </row>
    <row r="68" spans="1:9" ht="33" customHeight="1" x14ac:dyDescent="0.3">
      <c r="A68" s="10"/>
      <c r="B68" s="10"/>
      <c r="C68" s="10"/>
      <c r="D68" s="33"/>
      <c r="E68" s="115"/>
      <c r="F68" s="68" t="s">
        <v>100</v>
      </c>
      <c r="G68" s="19">
        <f t="shared" si="36"/>
        <v>-12350</v>
      </c>
      <c r="H68" s="19">
        <f t="shared" si="36"/>
        <v>-22150</v>
      </c>
      <c r="I68" s="19">
        <f t="shared" si="36"/>
        <v>-24720.2</v>
      </c>
    </row>
    <row r="69" spans="1:9" ht="21" customHeight="1" x14ac:dyDescent="0.3">
      <c r="A69" s="10"/>
      <c r="B69" s="10"/>
      <c r="C69" s="10"/>
      <c r="D69" s="33"/>
      <c r="E69" s="115"/>
      <c r="F69" s="69" t="s">
        <v>128</v>
      </c>
      <c r="G69" s="19">
        <f t="shared" ref="G69:I69" si="37">G71</f>
        <v>-12350</v>
      </c>
      <c r="H69" s="19">
        <f t="shared" si="37"/>
        <v>-22150</v>
      </c>
      <c r="I69" s="19">
        <f t="shared" si="37"/>
        <v>-24720.2</v>
      </c>
    </row>
    <row r="70" spans="1:9" ht="18.75" customHeight="1" x14ac:dyDescent="0.3">
      <c r="A70" s="10"/>
      <c r="B70" s="10"/>
      <c r="C70" s="10"/>
      <c r="D70" s="33"/>
      <c r="E70" s="115"/>
      <c r="F70" s="69" t="s">
        <v>78</v>
      </c>
      <c r="G70" s="19">
        <f t="shared" ref="G70:I70" si="38">G71</f>
        <v>-12350</v>
      </c>
      <c r="H70" s="19">
        <f t="shared" si="38"/>
        <v>-22150</v>
      </c>
      <c r="I70" s="19">
        <f t="shared" si="38"/>
        <v>-24720.2</v>
      </c>
    </row>
    <row r="71" spans="1:9" ht="33" customHeight="1" x14ac:dyDescent="0.3">
      <c r="A71" s="10"/>
      <c r="B71" s="10"/>
      <c r="C71" s="10"/>
      <c r="D71" s="33"/>
      <c r="E71" s="115"/>
      <c r="F71" s="37" t="s">
        <v>79</v>
      </c>
      <c r="G71" s="19">
        <v>-12350</v>
      </c>
      <c r="H71" s="19">
        <v>-22150</v>
      </c>
      <c r="I71" s="19">
        <v>-24720.2</v>
      </c>
    </row>
    <row r="72" spans="1:9" ht="36.75" customHeight="1" x14ac:dyDescent="0.3">
      <c r="A72" s="10"/>
      <c r="B72" s="10"/>
      <c r="C72" s="10"/>
      <c r="D72" s="33"/>
      <c r="E72" s="106" t="s">
        <v>112</v>
      </c>
      <c r="F72" s="109" t="s">
        <v>125</v>
      </c>
      <c r="G72" s="19">
        <f t="shared" ref="G72:I72" si="39">G74</f>
        <v>52745.8</v>
      </c>
      <c r="H72" s="19">
        <f t="shared" si="39"/>
        <v>98032.8</v>
      </c>
      <c r="I72" s="19">
        <f t="shared" si="39"/>
        <v>115800</v>
      </c>
    </row>
    <row r="73" spans="1:9" ht="16.5" customHeight="1" x14ac:dyDescent="0.3">
      <c r="A73" s="10"/>
      <c r="B73" s="10"/>
      <c r="C73" s="10"/>
      <c r="D73" s="33"/>
      <c r="E73" s="106"/>
      <c r="F73" s="107" t="s">
        <v>35</v>
      </c>
      <c r="G73" s="19"/>
      <c r="H73" s="19"/>
      <c r="I73" s="19"/>
    </row>
    <row r="74" spans="1:9" ht="16.5" customHeight="1" x14ac:dyDescent="0.3">
      <c r="A74" s="10"/>
      <c r="B74" s="10"/>
      <c r="C74" s="10"/>
      <c r="D74" s="33"/>
      <c r="E74" s="105"/>
      <c r="F74" s="9" t="s">
        <v>62</v>
      </c>
      <c r="G74" s="19">
        <f t="shared" ref="G74:I74" si="40">G76</f>
        <v>52745.8</v>
      </c>
      <c r="H74" s="19">
        <f t="shared" si="40"/>
        <v>98032.8</v>
      </c>
      <c r="I74" s="19">
        <f t="shared" si="40"/>
        <v>115800</v>
      </c>
    </row>
    <row r="75" spans="1:9" ht="47.25" customHeight="1" x14ac:dyDescent="0.3">
      <c r="A75" s="10"/>
      <c r="B75" s="10"/>
      <c r="C75" s="10"/>
      <c r="D75" s="33"/>
      <c r="E75" s="105"/>
      <c r="F75" s="109" t="s">
        <v>36</v>
      </c>
      <c r="G75" s="19"/>
      <c r="H75" s="19"/>
      <c r="I75" s="19"/>
    </row>
    <row r="76" spans="1:9" ht="18" customHeight="1" x14ac:dyDescent="0.3">
      <c r="A76" s="10"/>
      <c r="B76" s="10"/>
      <c r="C76" s="10"/>
      <c r="D76" s="33"/>
      <c r="E76" s="105"/>
      <c r="F76" s="109" t="s">
        <v>45</v>
      </c>
      <c r="G76" s="19">
        <f t="shared" ref="G76:I77" si="41">G77</f>
        <v>52745.8</v>
      </c>
      <c r="H76" s="19">
        <f t="shared" si="41"/>
        <v>98032.8</v>
      </c>
      <c r="I76" s="19">
        <f t="shared" si="41"/>
        <v>115800</v>
      </c>
    </row>
    <row r="77" spans="1:9" ht="33" customHeight="1" x14ac:dyDescent="0.3">
      <c r="A77" s="10"/>
      <c r="B77" s="10"/>
      <c r="C77" s="10"/>
      <c r="D77" s="33"/>
      <c r="E77" s="106"/>
      <c r="F77" s="68" t="s">
        <v>76</v>
      </c>
      <c r="G77" s="19">
        <f t="shared" si="41"/>
        <v>52745.8</v>
      </c>
      <c r="H77" s="19">
        <f t="shared" si="41"/>
        <v>98032.8</v>
      </c>
      <c r="I77" s="19">
        <f t="shared" si="41"/>
        <v>115800</v>
      </c>
    </row>
    <row r="78" spans="1:9" ht="19.5" customHeight="1" x14ac:dyDescent="0.3">
      <c r="A78" s="10"/>
      <c r="B78" s="10"/>
      <c r="C78" s="10"/>
      <c r="D78" s="33"/>
      <c r="E78" s="106"/>
      <c r="F78" s="69" t="s">
        <v>128</v>
      </c>
      <c r="G78" s="19">
        <f t="shared" ref="G78:I78" si="42">G80</f>
        <v>52745.8</v>
      </c>
      <c r="H78" s="19">
        <f t="shared" si="42"/>
        <v>98032.8</v>
      </c>
      <c r="I78" s="19">
        <f t="shared" si="42"/>
        <v>115800</v>
      </c>
    </row>
    <row r="79" spans="1:9" ht="32.25" customHeight="1" x14ac:dyDescent="0.3">
      <c r="A79" s="10"/>
      <c r="B79" s="10"/>
      <c r="C79" s="10"/>
      <c r="D79" s="33"/>
      <c r="E79" s="106"/>
      <c r="F79" s="69" t="s">
        <v>126</v>
      </c>
      <c r="G79" s="19">
        <f t="shared" ref="G79:I79" si="43">G80</f>
        <v>52745.8</v>
      </c>
      <c r="H79" s="19">
        <f t="shared" si="43"/>
        <v>98032.8</v>
      </c>
      <c r="I79" s="19">
        <f t="shared" si="43"/>
        <v>115800</v>
      </c>
    </row>
    <row r="80" spans="1:9" ht="20.25" customHeight="1" x14ac:dyDescent="0.3">
      <c r="A80" s="10"/>
      <c r="B80" s="10"/>
      <c r="C80" s="10"/>
      <c r="D80" s="33"/>
      <c r="E80" s="106"/>
      <c r="F80" s="37" t="s">
        <v>127</v>
      </c>
      <c r="G80" s="19">
        <v>52745.8</v>
      </c>
      <c r="H80" s="19">
        <v>98032.8</v>
      </c>
      <c r="I80" s="19">
        <v>115800</v>
      </c>
    </row>
    <row r="81" spans="1:14" ht="30.6" customHeight="1" x14ac:dyDescent="0.3">
      <c r="A81" s="45"/>
      <c r="B81" s="45"/>
      <c r="C81" s="45"/>
      <c r="D81" s="45"/>
      <c r="E81" s="45"/>
      <c r="F81" s="30" t="s">
        <v>57</v>
      </c>
      <c r="G81" s="99">
        <f t="shared" ref="G81:I81" si="44">G82</f>
        <v>0</v>
      </c>
      <c r="H81" s="99">
        <f t="shared" si="44"/>
        <v>0</v>
      </c>
      <c r="I81" s="99">
        <f t="shared" si="44"/>
        <v>0</v>
      </c>
    </row>
    <row r="82" spans="1:14" ht="50.25" customHeight="1" x14ac:dyDescent="0.3">
      <c r="A82" s="61" t="s">
        <v>66</v>
      </c>
      <c r="B82" s="61"/>
      <c r="C82" s="61"/>
      <c r="D82" s="61"/>
      <c r="E82" s="61"/>
      <c r="F82" s="8" t="s">
        <v>67</v>
      </c>
      <c r="G82" s="99">
        <f t="shared" ref="G82:I82" si="45">G84</f>
        <v>0</v>
      </c>
      <c r="H82" s="99">
        <f t="shared" si="45"/>
        <v>0</v>
      </c>
      <c r="I82" s="99">
        <f t="shared" si="45"/>
        <v>0</v>
      </c>
    </row>
    <row r="83" spans="1:14" ht="19.149999999999999" customHeight="1" x14ac:dyDescent="0.3">
      <c r="A83" s="44"/>
      <c r="B83" s="44"/>
      <c r="C83" s="44"/>
      <c r="D83" s="44"/>
      <c r="E83" s="44"/>
      <c r="F83" s="8" t="s">
        <v>39</v>
      </c>
      <c r="G83" s="99"/>
      <c r="H83" s="99"/>
      <c r="I83" s="99"/>
    </row>
    <row r="84" spans="1:14" ht="31.15" customHeight="1" x14ac:dyDescent="0.3">
      <c r="A84" s="44"/>
      <c r="B84" s="44" t="s">
        <v>13</v>
      </c>
      <c r="C84" s="44"/>
      <c r="D84" s="44"/>
      <c r="E84" s="44"/>
      <c r="F84" s="8" t="s">
        <v>68</v>
      </c>
      <c r="G84" s="99">
        <f t="shared" ref="G84:I84" si="46">G86</f>
        <v>0</v>
      </c>
      <c r="H84" s="99">
        <f t="shared" si="46"/>
        <v>0</v>
      </c>
      <c r="I84" s="99">
        <f t="shared" si="46"/>
        <v>0</v>
      </c>
    </row>
    <row r="85" spans="1:14" ht="19.149999999999999" customHeight="1" x14ac:dyDescent="0.3">
      <c r="A85" s="44"/>
      <c r="B85" s="44"/>
      <c r="C85" s="44"/>
      <c r="D85" s="44"/>
      <c r="E85" s="44"/>
      <c r="F85" s="8" t="s">
        <v>39</v>
      </c>
      <c r="G85" s="99"/>
      <c r="H85" s="99"/>
      <c r="I85" s="99"/>
    </row>
    <row r="86" spans="1:14" ht="19.149999999999999" customHeight="1" x14ac:dyDescent="0.3">
      <c r="A86" s="44"/>
      <c r="B86" s="44"/>
      <c r="C86" s="44" t="s">
        <v>13</v>
      </c>
      <c r="D86" s="44"/>
      <c r="E86" s="44"/>
      <c r="F86" s="48" t="s">
        <v>69</v>
      </c>
      <c r="G86" s="99">
        <f t="shared" ref="G86:I86" si="47">G88</f>
        <v>0</v>
      </c>
      <c r="H86" s="99">
        <f t="shared" si="47"/>
        <v>0</v>
      </c>
      <c r="I86" s="99">
        <f t="shared" si="47"/>
        <v>0</v>
      </c>
    </row>
    <row r="87" spans="1:14" ht="19.149999999999999" customHeight="1" x14ac:dyDescent="0.3">
      <c r="A87" s="44"/>
      <c r="B87" s="44"/>
      <c r="C87" s="44"/>
      <c r="D87" s="44"/>
      <c r="E87" s="44"/>
      <c r="F87" s="8" t="s">
        <v>39</v>
      </c>
      <c r="G87" s="99"/>
      <c r="H87" s="99"/>
      <c r="I87" s="99"/>
    </row>
    <row r="88" spans="1:14" ht="19.149999999999999" customHeight="1" x14ac:dyDescent="0.3">
      <c r="A88" s="56"/>
      <c r="B88" s="56"/>
      <c r="C88" s="56"/>
      <c r="D88" s="56"/>
      <c r="E88" s="56"/>
      <c r="F88" s="53" t="s">
        <v>57</v>
      </c>
      <c r="G88" s="99">
        <f t="shared" ref="G88:I88" si="48">G90</f>
        <v>0</v>
      </c>
      <c r="H88" s="99">
        <f t="shared" si="48"/>
        <v>0</v>
      </c>
      <c r="I88" s="99">
        <f t="shared" si="48"/>
        <v>0</v>
      </c>
    </row>
    <row r="89" spans="1:14" ht="19.149999999999999" customHeight="1" x14ac:dyDescent="0.3">
      <c r="A89" s="56"/>
      <c r="B89" s="56"/>
      <c r="C89" s="56"/>
      <c r="D89" s="56"/>
      <c r="E89" s="56"/>
      <c r="F89" s="8" t="s">
        <v>39</v>
      </c>
      <c r="G89" s="99"/>
      <c r="H89" s="99"/>
      <c r="I89" s="99"/>
    </row>
    <row r="90" spans="1:14" ht="33" customHeight="1" x14ac:dyDescent="0.3">
      <c r="A90" s="42"/>
      <c r="B90" s="42"/>
      <c r="C90" s="42"/>
      <c r="D90" s="42">
        <v>1139</v>
      </c>
      <c r="E90" s="42"/>
      <c r="F90" s="8" t="s">
        <v>59</v>
      </c>
      <c r="G90" s="99">
        <f>G92+G101</f>
        <v>0</v>
      </c>
      <c r="H90" s="99">
        <f>H92+H101</f>
        <v>0</v>
      </c>
      <c r="I90" s="99">
        <f>I92+I101</f>
        <v>0</v>
      </c>
    </row>
    <row r="91" spans="1:14" ht="19.149999999999999" customHeight="1" x14ac:dyDescent="0.3">
      <c r="A91" s="55"/>
      <c r="B91" s="55"/>
      <c r="C91" s="55"/>
      <c r="D91" s="55"/>
      <c r="E91" s="55"/>
      <c r="F91" s="8" t="s">
        <v>39</v>
      </c>
      <c r="G91" s="99"/>
      <c r="H91" s="99"/>
      <c r="I91" s="99"/>
    </row>
    <row r="92" spans="1:14" ht="30" customHeight="1" x14ac:dyDescent="0.3">
      <c r="A92" s="55"/>
      <c r="B92" s="55"/>
      <c r="C92" s="55"/>
      <c r="D92" s="55"/>
      <c r="E92" s="55">
        <v>11001</v>
      </c>
      <c r="F92" s="8" t="s">
        <v>59</v>
      </c>
      <c r="G92" s="99">
        <f t="shared" ref="G92:I92" si="49">G94</f>
        <v>74636.5</v>
      </c>
      <c r="H92" s="99">
        <f t="shared" si="49"/>
        <v>129723.5</v>
      </c>
      <c r="I92" s="99">
        <f t="shared" si="49"/>
        <v>239060.9</v>
      </c>
      <c r="J92" s="137"/>
      <c r="K92" s="137"/>
      <c r="L92" s="137"/>
      <c r="M92" s="137"/>
      <c r="N92" s="137"/>
    </row>
    <row r="93" spans="1:14" ht="19.149999999999999" customHeight="1" x14ac:dyDescent="0.3">
      <c r="A93" s="52"/>
      <c r="B93" s="52"/>
      <c r="C93" s="52"/>
      <c r="D93" s="52"/>
      <c r="E93" s="52"/>
      <c r="F93" s="64" t="s">
        <v>35</v>
      </c>
      <c r="G93" s="99"/>
      <c r="H93" s="99"/>
      <c r="I93" s="99"/>
    </row>
    <row r="94" spans="1:14" ht="19.149999999999999" customHeight="1" x14ac:dyDescent="0.3">
      <c r="A94" s="42"/>
      <c r="B94" s="42"/>
      <c r="C94" s="42"/>
      <c r="D94" s="42"/>
      <c r="E94" s="42"/>
      <c r="F94" s="53" t="s">
        <v>57</v>
      </c>
      <c r="G94" s="99">
        <f t="shared" ref="G94:I94" si="50">G96</f>
        <v>74636.5</v>
      </c>
      <c r="H94" s="99">
        <f t="shared" si="50"/>
        <v>129723.5</v>
      </c>
      <c r="I94" s="99">
        <f t="shared" si="50"/>
        <v>239060.9</v>
      </c>
    </row>
    <row r="95" spans="1:14" ht="44.45" customHeight="1" x14ac:dyDescent="0.3">
      <c r="A95" s="52"/>
      <c r="B95" s="52"/>
      <c r="C95" s="52"/>
      <c r="D95" s="34"/>
      <c r="E95" s="52"/>
      <c r="F95" s="63" t="s">
        <v>36</v>
      </c>
      <c r="G95" s="99"/>
      <c r="H95" s="99"/>
      <c r="I95" s="99"/>
    </row>
    <row r="96" spans="1:14" ht="19.149999999999999" customHeight="1" x14ac:dyDescent="0.3">
      <c r="A96" s="52"/>
      <c r="B96" s="52"/>
      <c r="C96" s="52"/>
      <c r="D96" s="34"/>
      <c r="E96" s="52"/>
      <c r="F96" s="63" t="s">
        <v>45</v>
      </c>
      <c r="G96" s="99">
        <f t="shared" ref="G96:I99" si="51">G97</f>
        <v>74636.5</v>
      </c>
      <c r="H96" s="99">
        <f t="shared" si="51"/>
        <v>129723.5</v>
      </c>
      <c r="I96" s="99">
        <f t="shared" si="51"/>
        <v>239060.9</v>
      </c>
    </row>
    <row r="97" spans="1:13" ht="34.5" customHeight="1" x14ac:dyDescent="0.3">
      <c r="A97" s="52"/>
      <c r="B97" s="52"/>
      <c r="C97" s="52"/>
      <c r="D97" s="34"/>
      <c r="E97" s="52"/>
      <c r="F97" s="63" t="s">
        <v>100</v>
      </c>
      <c r="G97" s="99">
        <f t="shared" si="51"/>
        <v>74636.5</v>
      </c>
      <c r="H97" s="99">
        <f t="shared" si="51"/>
        <v>129723.5</v>
      </c>
      <c r="I97" s="99">
        <f t="shared" si="51"/>
        <v>239060.9</v>
      </c>
    </row>
    <row r="98" spans="1:13" ht="19.149999999999999" customHeight="1" x14ac:dyDescent="0.3">
      <c r="A98" s="52"/>
      <c r="B98" s="52"/>
      <c r="C98" s="52"/>
      <c r="D98" s="34"/>
      <c r="E98" s="52"/>
      <c r="F98" s="63" t="s">
        <v>77</v>
      </c>
      <c r="G98" s="99">
        <f t="shared" si="51"/>
        <v>74636.5</v>
      </c>
      <c r="H98" s="99">
        <f t="shared" si="51"/>
        <v>129723.5</v>
      </c>
      <c r="I98" s="99">
        <f t="shared" si="51"/>
        <v>239060.9</v>
      </c>
    </row>
    <row r="99" spans="1:13" ht="20.25" customHeight="1" x14ac:dyDescent="0.3">
      <c r="A99" s="52"/>
      <c r="B99" s="52"/>
      <c r="C99" s="52"/>
      <c r="D99" s="34"/>
      <c r="E99" s="52"/>
      <c r="F99" s="37" t="s">
        <v>98</v>
      </c>
      <c r="G99" s="103">
        <f t="shared" si="51"/>
        <v>74636.5</v>
      </c>
      <c r="H99" s="103">
        <f t="shared" si="51"/>
        <v>129723.5</v>
      </c>
      <c r="I99" s="103">
        <f t="shared" si="51"/>
        <v>239060.9</v>
      </c>
    </row>
    <row r="100" spans="1:13" ht="33" customHeight="1" x14ac:dyDescent="0.3">
      <c r="A100" s="102"/>
      <c r="B100" s="102"/>
      <c r="C100" s="102"/>
      <c r="D100" s="34"/>
      <c r="E100" s="102"/>
      <c r="F100" s="37" t="s">
        <v>99</v>
      </c>
      <c r="G100" s="103">
        <v>74636.5</v>
      </c>
      <c r="H100" s="103">
        <v>129723.5</v>
      </c>
      <c r="I100" s="103">
        <v>239060.9</v>
      </c>
      <c r="J100" s="137"/>
      <c r="K100" s="137"/>
      <c r="L100" s="137"/>
      <c r="M100" s="137"/>
    </row>
    <row r="101" spans="1:13" ht="30" customHeight="1" x14ac:dyDescent="0.3">
      <c r="A101" s="55"/>
      <c r="B101" s="55"/>
      <c r="C101" s="55"/>
      <c r="D101" s="34"/>
      <c r="E101" s="55">
        <v>11001</v>
      </c>
      <c r="F101" s="8" t="s">
        <v>59</v>
      </c>
      <c r="G101" s="99">
        <f t="shared" ref="G101:I101" si="52">G103</f>
        <v>-74636.5</v>
      </c>
      <c r="H101" s="99">
        <f t="shared" si="52"/>
        <v>-129723.5</v>
      </c>
      <c r="I101" s="99">
        <f t="shared" si="52"/>
        <v>-239060.90000000002</v>
      </c>
      <c r="J101" s="137"/>
      <c r="K101" s="137"/>
      <c r="L101" s="137"/>
    </row>
    <row r="102" spans="1:13" ht="19.149999999999999" customHeight="1" x14ac:dyDescent="0.3">
      <c r="A102" s="55"/>
      <c r="B102" s="55"/>
      <c r="C102" s="55"/>
      <c r="D102" s="34"/>
      <c r="E102" s="55"/>
      <c r="F102" s="64" t="s">
        <v>35</v>
      </c>
      <c r="G102" s="99"/>
      <c r="H102" s="99"/>
      <c r="I102" s="99"/>
    </row>
    <row r="103" spans="1:13" ht="19.149999999999999" customHeight="1" x14ac:dyDescent="0.3">
      <c r="A103" s="55"/>
      <c r="B103" s="55"/>
      <c r="C103" s="55"/>
      <c r="D103" s="34"/>
      <c r="E103" s="55"/>
      <c r="F103" s="53" t="s">
        <v>57</v>
      </c>
      <c r="G103" s="99">
        <f t="shared" ref="G103:I103" si="53">G105</f>
        <v>-74636.5</v>
      </c>
      <c r="H103" s="99">
        <f t="shared" si="53"/>
        <v>-129723.5</v>
      </c>
      <c r="I103" s="99">
        <f t="shared" si="53"/>
        <v>-239060.90000000002</v>
      </c>
    </row>
    <row r="104" spans="1:13" ht="47.45" customHeight="1" x14ac:dyDescent="0.3">
      <c r="A104" s="55"/>
      <c r="B104" s="55"/>
      <c r="C104" s="55"/>
      <c r="D104" s="34"/>
      <c r="E104" s="55"/>
      <c r="F104" s="63" t="s">
        <v>36</v>
      </c>
      <c r="G104" s="99"/>
      <c r="H104" s="99"/>
      <c r="I104" s="99"/>
    </row>
    <row r="105" spans="1:13" ht="19.149999999999999" customHeight="1" x14ac:dyDescent="0.3">
      <c r="A105" s="54"/>
      <c r="B105" s="60"/>
      <c r="C105" s="60"/>
      <c r="D105" s="60"/>
      <c r="E105" s="60"/>
      <c r="F105" s="63" t="s">
        <v>45</v>
      </c>
      <c r="G105" s="99">
        <f t="shared" ref="G105:I107" si="54">G106</f>
        <v>-74636.5</v>
      </c>
      <c r="H105" s="99">
        <f t="shared" si="54"/>
        <v>-129723.5</v>
      </c>
      <c r="I105" s="99">
        <f t="shared" si="54"/>
        <v>-239060.90000000002</v>
      </c>
    </row>
    <row r="106" spans="1:13" ht="35.25" customHeight="1" x14ac:dyDescent="0.3">
      <c r="A106" s="54"/>
      <c r="B106" s="60"/>
      <c r="C106" s="60"/>
      <c r="D106" s="60"/>
      <c r="E106" s="60"/>
      <c r="F106" s="63" t="s">
        <v>100</v>
      </c>
      <c r="G106" s="99">
        <f t="shared" si="54"/>
        <v>-74636.5</v>
      </c>
      <c r="H106" s="99">
        <f t="shared" si="54"/>
        <v>-129723.5</v>
      </c>
      <c r="I106" s="99">
        <f t="shared" si="54"/>
        <v>-239060.90000000002</v>
      </c>
    </row>
    <row r="107" spans="1:13" ht="25.5" customHeight="1" x14ac:dyDescent="0.3">
      <c r="A107" s="54"/>
      <c r="B107" s="60"/>
      <c r="C107" s="60"/>
      <c r="D107" s="60"/>
      <c r="E107" s="60"/>
      <c r="F107" s="63" t="s">
        <v>77</v>
      </c>
      <c r="G107" s="103">
        <f t="shared" si="54"/>
        <v>-74636.5</v>
      </c>
      <c r="H107" s="103">
        <f t="shared" si="54"/>
        <v>-129723.5</v>
      </c>
      <c r="I107" s="103">
        <f t="shared" si="54"/>
        <v>-239060.90000000002</v>
      </c>
    </row>
    <row r="108" spans="1:13" ht="26.25" customHeight="1" x14ac:dyDescent="0.3">
      <c r="A108" s="102"/>
      <c r="B108" s="102"/>
      <c r="C108" s="102"/>
      <c r="D108" s="102"/>
      <c r="E108" s="102"/>
      <c r="F108" s="104" t="s">
        <v>98</v>
      </c>
      <c r="G108" s="103">
        <f t="shared" ref="G108:I108" si="55">G109</f>
        <v>-74636.5</v>
      </c>
      <c r="H108" s="103">
        <f t="shared" si="55"/>
        <v>-129723.5</v>
      </c>
      <c r="I108" s="103">
        <f t="shared" si="55"/>
        <v>-239060.90000000002</v>
      </c>
    </row>
    <row r="109" spans="1:13" ht="31.5" customHeight="1" x14ac:dyDescent="0.3">
      <c r="A109" s="83"/>
      <c r="B109" s="60"/>
      <c r="C109" s="60"/>
      <c r="D109" s="60"/>
      <c r="E109" s="60"/>
      <c r="F109" s="37" t="s">
        <v>99</v>
      </c>
      <c r="G109" s="103">
        <v>-74636.5</v>
      </c>
      <c r="H109" s="103">
        <v>-129723.5</v>
      </c>
      <c r="I109" s="99">
        <v>-239060.90000000002</v>
      </c>
    </row>
    <row r="110" spans="1:13" ht="18.600000000000001" customHeight="1" x14ac:dyDescent="0.3">
      <c r="F110" s="3"/>
    </row>
    <row r="111" spans="1:13" ht="18.600000000000001" customHeight="1" x14ac:dyDescent="0.3">
      <c r="F111" s="3"/>
    </row>
    <row r="112" spans="1:13" ht="18.600000000000001" customHeight="1" x14ac:dyDescent="0.3">
      <c r="F112" s="3"/>
    </row>
    <row r="113" spans="6:6" ht="18.600000000000001" customHeight="1" x14ac:dyDescent="0.3">
      <c r="F113" s="3"/>
    </row>
    <row r="114" spans="6:6" ht="18.600000000000001" customHeight="1" x14ac:dyDescent="0.3">
      <c r="F114" s="3"/>
    </row>
    <row r="115" spans="6:6" ht="18.600000000000001" customHeight="1" x14ac:dyDescent="0.3">
      <c r="F115" s="3"/>
    </row>
    <row r="116" spans="6:6" ht="18.600000000000001" customHeight="1" x14ac:dyDescent="0.3">
      <c r="F116" s="3"/>
    </row>
    <row r="117" spans="6:6" ht="18.600000000000001" customHeight="1" x14ac:dyDescent="0.3">
      <c r="F117" s="3"/>
    </row>
    <row r="118" spans="6:6" ht="18.600000000000001" customHeight="1" x14ac:dyDescent="0.3">
      <c r="F118" s="3"/>
    </row>
    <row r="119" spans="6:6" ht="17.45" customHeight="1" x14ac:dyDescent="0.3">
      <c r="F119" s="3"/>
    </row>
    <row r="120" spans="6:6" ht="19.149999999999999" customHeight="1" x14ac:dyDescent="0.3">
      <c r="F120" s="3"/>
    </row>
    <row r="121" spans="6:6" ht="15.6" customHeight="1" x14ac:dyDescent="0.3">
      <c r="F121" s="3"/>
    </row>
    <row r="122" spans="6:6" x14ac:dyDescent="0.3">
      <c r="F122" s="3"/>
    </row>
    <row r="123" spans="6:6" x14ac:dyDescent="0.3">
      <c r="F123" s="3"/>
    </row>
    <row r="124" spans="6:6" x14ac:dyDescent="0.3">
      <c r="F124" s="3"/>
    </row>
    <row r="125" spans="6:6" x14ac:dyDescent="0.3">
      <c r="F125" s="3"/>
    </row>
    <row r="126" spans="6:6" x14ac:dyDescent="0.3">
      <c r="F126" s="3"/>
    </row>
    <row r="127" spans="6:6" x14ac:dyDescent="0.3">
      <c r="F127" s="3"/>
    </row>
  </sheetData>
  <mergeCells count="7">
    <mergeCell ref="A7:C7"/>
    <mergeCell ref="D7:E7"/>
    <mergeCell ref="F7:F8"/>
    <mergeCell ref="A5:I5"/>
    <mergeCell ref="H1:I1"/>
    <mergeCell ref="H2:I2"/>
    <mergeCell ref="H3:I3"/>
  </mergeCells>
  <pageMargins left="0.23622047244094491" right="0.23622047244094491" top="0.74803149606299213" bottom="0.74803149606299213" header="0.31496062992125984" footer="0.31496062992125984"/>
  <pageSetup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topLeftCell="A73" zoomScaleNormal="100" zoomScaleSheetLayoutView="100" workbookViewId="0">
      <selection activeCell="D81" sqref="D81:F81"/>
    </sheetView>
  </sheetViews>
  <sheetFormatPr defaultColWidth="8.85546875" defaultRowHeight="16.5" x14ac:dyDescent="0.3"/>
  <cols>
    <col min="1" max="1" width="16.7109375" style="3" customWidth="1"/>
    <col min="2" max="2" width="18" style="3" customWidth="1"/>
    <col min="3" max="3" width="51.85546875" style="3" customWidth="1"/>
    <col min="4" max="4" width="17.140625" style="3" customWidth="1"/>
    <col min="5" max="5" width="16.5703125" style="3" customWidth="1"/>
    <col min="6" max="6" width="15.7109375" style="3" customWidth="1"/>
    <col min="7" max="7" width="14.28515625" style="3" bestFit="1" customWidth="1"/>
    <col min="8" max="8" width="16" style="3" customWidth="1"/>
    <col min="9" max="9" width="16.140625" style="3" customWidth="1"/>
    <col min="10" max="10" width="11.28515625" style="3" bestFit="1" customWidth="1"/>
    <col min="11" max="11" width="12.28515625" style="3" customWidth="1"/>
    <col min="12" max="16384" width="8.85546875" style="3"/>
  </cols>
  <sheetData>
    <row r="1" spans="1:12" ht="18" customHeight="1" x14ac:dyDescent="0.3">
      <c r="A1" s="65"/>
      <c r="B1" s="65"/>
      <c r="C1" s="65"/>
      <c r="D1" s="129"/>
      <c r="E1" s="143" t="s">
        <v>197</v>
      </c>
      <c r="F1" s="143"/>
      <c r="G1" s="27"/>
      <c r="H1" s="28"/>
      <c r="I1" s="28"/>
    </row>
    <row r="2" spans="1:12" ht="18" customHeight="1" x14ac:dyDescent="0.3">
      <c r="A2" s="65"/>
      <c r="B2" s="65"/>
      <c r="C2" s="65"/>
      <c r="D2" s="129"/>
      <c r="E2" s="143" t="s">
        <v>93</v>
      </c>
      <c r="F2" s="143"/>
      <c r="G2" s="27"/>
      <c r="H2" s="28"/>
      <c r="I2" s="28"/>
    </row>
    <row r="3" spans="1:12" ht="18" customHeight="1" x14ac:dyDescent="0.3">
      <c r="A3" s="65"/>
      <c r="B3" s="65"/>
      <c r="C3" s="65"/>
      <c r="D3" s="129"/>
      <c r="E3" s="143" t="s">
        <v>3</v>
      </c>
      <c r="F3" s="143"/>
      <c r="G3" s="27"/>
      <c r="H3" s="28"/>
      <c r="I3" s="28"/>
    </row>
    <row r="4" spans="1:12" ht="18" customHeight="1" x14ac:dyDescent="0.3">
      <c r="A4" s="65"/>
      <c r="B4" s="65"/>
      <c r="C4" s="65"/>
      <c r="D4" s="65"/>
      <c r="E4" s="65"/>
      <c r="F4" s="65"/>
      <c r="G4" s="27"/>
      <c r="H4" s="28"/>
      <c r="I4" s="28"/>
    </row>
    <row r="5" spans="1:12" ht="37.15" customHeight="1" x14ac:dyDescent="0.3">
      <c r="A5" s="144" t="s">
        <v>103</v>
      </c>
      <c r="B5" s="144"/>
      <c r="C5" s="144"/>
      <c r="D5" s="144"/>
      <c r="E5" s="144"/>
      <c r="F5" s="144"/>
      <c r="G5" s="27"/>
      <c r="H5" s="28"/>
      <c r="I5" s="28"/>
    </row>
    <row r="6" spans="1:12" ht="18" customHeight="1" x14ac:dyDescent="0.3">
      <c r="A6" s="65"/>
      <c r="B6" s="65"/>
      <c r="C6" s="65"/>
      <c r="D6" s="65"/>
      <c r="E6" s="65"/>
      <c r="F6" s="65"/>
      <c r="G6" s="27"/>
      <c r="H6" s="28"/>
      <c r="I6" s="28"/>
    </row>
    <row r="7" spans="1:12" x14ac:dyDescent="0.3">
      <c r="A7" s="191" t="s">
        <v>43</v>
      </c>
      <c r="B7" s="191"/>
      <c r="C7" s="191"/>
      <c r="D7" s="191"/>
      <c r="E7" s="191"/>
      <c r="F7" s="191"/>
      <c r="G7" s="113"/>
      <c r="H7" s="113"/>
      <c r="I7" s="113"/>
      <c r="J7" s="113"/>
    </row>
    <row r="8" spans="1:12" x14ac:dyDescent="0.3">
      <c r="A8" s="195" t="s">
        <v>62</v>
      </c>
      <c r="B8" s="195"/>
      <c r="C8" s="195"/>
      <c r="D8" s="195"/>
      <c r="E8" s="195"/>
      <c r="F8" s="195"/>
      <c r="G8" s="113"/>
      <c r="H8" s="113"/>
      <c r="I8" s="113"/>
      <c r="J8" s="113"/>
      <c r="K8" s="113"/>
      <c r="L8" s="113"/>
    </row>
    <row r="9" spans="1:12" x14ac:dyDescent="0.3">
      <c r="A9" s="178" t="s">
        <v>20</v>
      </c>
      <c r="B9" s="178"/>
      <c r="C9" s="171" t="s">
        <v>29</v>
      </c>
      <c r="D9" s="171"/>
      <c r="E9" s="171"/>
      <c r="F9" s="171"/>
      <c r="G9" s="27"/>
      <c r="H9" s="27"/>
    </row>
    <row r="10" spans="1:12" ht="25.9" customHeight="1" x14ac:dyDescent="0.3">
      <c r="A10" s="178">
        <v>1012</v>
      </c>
      <c r="B10" s="178"/>
      <c r="C10" s="190" t="s">
        <v>30</v>
      </c>
      <c r="D10" s="190"/>
      <c r="E10" s="190"/>
      <c r="F10" s="190"/>
      <c r="G10" s="27"/>
      <c r="H10" s="27"/>
    </row>
    <row r="11" spans="1:12" ht="63" customHeight="1" x14ac:dyDescent="0.3">
      <c r="A11" s="171" t="s">
        <v>31</v>
      </c>
      <c r="B11" s="171"/>
      <c r="C11" s="142"/>
      <c r="D11" s="192" t="s">
        <v>198</v>
      </c>
      <c r="E11" s="193"/>
      <c r="F11" s="194"/>
      <c r="G11" s="27"/>
      <c r="H11" s="27"/>
    </row>
    <row r="12" spans="1:12" ht="33" x14ac:dyDescent="0.3">
      <c r="A12" s="177" t="s">
        <v>10</v>
      </c>
      <c r="B12" s="177"/>
      <c r="C12" s="122" t="s">
        <v>24</v>
      </c>
      <c r="D12" s="123" t="s">
        <v>71</v>
      </c>
      <c r="E12" s="123" t="s">
        <v>7</v>
      </c>
      <c r="F12" s="123" t="s">
        <v>8</v>
      </c>
      <c r="G12" s="27"/>
      <c r="H12" s="27"/>
    </row>
    <row r="13" spans="1:12" ht="66" x14ac:dyDescent="0.3">
      <c r="A13" s="171" t="s">
        <v>5</v>
      </c>
      <c r="B13" s="171"/>
      <c r="C13" s="124" t="s">
        <v>115</v>
      </c>
      <c r="D13" s="49"/>
      <c r="E13" s="49"/>
      <c r="F13" s="50"/>
      <c r="G13" s="113"/>
      <c r="H13" s="113"/>
      <c r="I13" s="113"/>
    </row>
    <row r="14" spans="1:12" ht="115.5" x14ac:dyDescent="0.3">
      <c r="A14" s="171" t="s">
        <v>11</v>
      </c>
      <c r="B14" s="171"/>
      <c r="C14" s="124" t="s">
        <v>117</v>
      </c>
      <c r="D14" s="49"/>
      <c r="E14" s="49"/>
      <c r="F14" s="50"/>
      <c r="G14" s="27"/>
      <c r="H14" s="27"/>
    </row>
    <row r="15" spans="1:12" x14ac:dyDescent="0.3">
      <c r="A15" s="171" t="s">
        <v>6</v>
      </c>
      <c r="B15" s="171"/>
      <c r="C15" s="11" t="s">
        <v>23</v>
      </c>
      <c r="D15" s="49"/>
      <c r="E15" s="49"/>
      <c r="F15" s="50"/>
      <c r="G15" s="27"/>
      <c r="H15" s="27"/>
    </row>
    <row r="16" spans="1:12" x14ac:dyDescent="0.3">
      <c r="A16" s="172" t="s">
        <v>42</v>
      </c>
      <c r="B16" s="172"/>
      <c r="C16" s="11" t="s">
        <v>62</v>
      </c>
      <c r="D16" s="49"/>
      <c r="E16" s="49"/>
      <c r="F16" s="50"/>
      <c r="G16" s="27"/>
      <c r="H16" s="138"/>
      <c r="I16" s="138"/>
      <c r="J16" s="138"/>
    </row>
    <row r="17" spans="1:10" x14ac:dyDescent="0.3">
      <c r="A17" s="173" t="s">
        <v>92</v>
      </c>
      <c r="B17" s="174"/>
      <c r="C17" s="175"/>
      <c r="D17" s="98"/>
      <c r="E17" s="98"/>
      <c r="F17" s="98"/>
      <c r="G17" s="27"/>
      <c r="H17" s="27"/>
    </row>
    <row r="18" spans="1:10" ht="22.5" customHeight="1" x14ac:dyDescent="0.3">
      <c r="A18" s="171" t="s">
        <v>12</v>
      </c>
      <c r="B18" s="171"/>
      <c r="C18" s="171"/>
      <c r="D18" s="19">
        <v>21890.7</v>
      </c>
      <c r="E18" s="19">
        <v>31690.699999999997</v>
      </c>
      <c r="F18" s="19">
        <v>123260.9</v>
      </c>
      <c r="G18" s="113"/>
      <c r="H18" s="113"/>
      <c r="I18" s="113"/>
    </row>
    <row r="19" spans="1:10" ht="62.25" customHeight="1" x14ac:dyDescent="0.3">
      <c r="A19" s="178" t="s">
        <v>9</v>
      </c>
      <c r="B19" s="178"/>
      <c r="C19" s="107" t="s">
        <v>4</v>
      </c>
      <c r="D19" s="182" t="s">
        <v>199</v>
      </c>
      <c r="E19" s="182"/>
      <c r="F19" s="182"/>
      <c r="G19" s="23"/>
      <c r="H19" s="23"/>
      <c r="I19" s="23"/>
      <c r="J19" s="23"/>
    </row>
    <row r="20" spans="1:10" ht="33.75" customHeight="1" x14ac:dyDescent="0.3">
      <c r="A20" s="177" t="s">
        <v>10</v>
      </c>
      <c r="B20" s="177"/>
      <c r="C20" s="107" t="s">
        <v>109</v>
      </c>
      <c r="D20" s="108" t="s">
        <v>71</v>
      </c>
      <c r="E20" s="108" t="s">
        <v>7</v>
      </c>
      <c r="F20" s="108" t="s">
        <v>8</v>
      </c>
    </row>
    <row r="21" spans="1:10" ht="50.25" customHeight="1" x14ac:dyDescent="0.3">
      <c r="A21" s="171" t="s">
        <v>5</v>
      </c>
      <c r="B21" s="171"/>
      <c r="C21" s="109" t="s">
        <v>110</v>
      </c>
      <c r="D21" s="49"/>
      <c r="E21" s="49"/>
      <c r="F21" s="50"/>
    </row>
    <row r="22" spans="1:10" ht="50.25" customHeight="1" x14ac:dyDescent="0.3">
      <c r="A22" s="171" t="s">
        <v>11</v>
      </c>
      <c r="B22" s="171"/>
      <c r="C22" s="109" t="s">
        <v>113</v>
      </c>
      <c r="D22" s="49"/>
      <c r="E22" s="49"/>
      <c r="F22" s="50"/>
    </row>
    <row r="23" spans="1:10" ht="49.5" customHeight="1" x14ac:dyDescent="0.3">
      <c r="A23" s="171" t="s">
        <v>6</v>
      </c>
      <c r="B23" s="171"/>
      <c r="C23" s="11" t="s">
        <v>106</v>
      </c>
      <c r="D23" s="49"/>
      <c r="E23" s="49"/>
      <c r="F23" s="50"/>
    </row>
    <row r="24" spans="1:10" ht="36.75" customHeight="1" x14ac:dyDescent="0.3">
      <c r="A24" s="172" t="s">
        <v>42</v>
      </c>
      <c r="B24" s="172"/>
      <c r="C24" s="11" t="s">
        <v>62</v>
      </c>
      <c r="D24" s="49"/>
      <c r="E24" s="49"/>
      <c r="F24" s="50"/>
    </row>
    <row r="25" spans="1:10" ht="15.75" customHeight="1" x14ac:dyDescent="0.3">
      <c r="A25" s="173" t="s">
        <v>92</v>
      </c>
      <c r="B25" s="174"/>
      <c r="C25" s="175"/>
      <c r="D25" s="98"/>
      <c r="E25" s="98"/>
      <c r="F25" s="98"/>
    </row>
    <row r="26" spans="1:10" ht="17.25" customHeight="1" x14ac:dyDescent="0.3">
      <c r="A26" s="187" t="s">
        <v>132</v>
      </c>
      <c r="B26" s="188"/>
      <c r="C26" s="189"/>
      <c r="D26" s="98"/>
      <c r="E26" s="98"/>
      <c r="F26" s="139">
        <v>-1</v>
      </c>
    </row>
    <row r="27" spans="1:10" ht="21.75" customHeight="1" x14ac:dyDescent="0.3">
      <c r="A27" s="171" t="s">
        <v>12</v>
      </c>
      <c r="B27" s="171"/>
      <c r="C27" s="171"/>
      <c r="D27" s="19"/>
      <c r="E27" s="19"/>
      <c r="F27" s="19">
        <v>-60000</v>
      </c>
    </row>
    <row r="28" spans="1:10" ht="57" customHeight="1" x14ac:dyDescent="0.3">
      <c r="A28" s="178" t="s">
        <v>9</v>
      </c>
      <c r="B28" s="178"/>
      <c r="C28" s="107" t="s">
        <v>4</v>
      </c>
      <c r="D28" s="182" t="s">
        <v>199</v>
      </c>
      <c r="E28" s="182"/>
      <c r="F28" s="182"/>
    </row>
    <row r="29" spans="1:10" ht="33" customHeight="1" x14ac:dyDescent="0.3">
      <c r="A29" s="177" t="s">
        <v>10</v>
      </c>
      <c r="B29" s="177"/>
      <c r="C29" s="107" t="s">
        <v>73</v>
      </c>
      <c r="D29" s="108" t="s">
        <v>71</v>
      </c>
      <c r="E29" s="108" t="s">
        <v>7</v>
      </c>
      <c r="F29" s="108" t="s">
        <v>8</v>
      </c>
    </row>
    <row r="30" spans="1:10" ht="52.5" customHeight="1" x14ac:dyDescent="0.3">
      <c r="A30" s="171" t="s">
        <v>5</v>
      </c>
      <c r="B30" s="171"/>
      <c r="C30" s="109" t="s">
        <v>95</v>
      </c>
      <c r="D30" s="49"/>
      <c r="E30" s="49"/>
      <c r="F30" s="50"/>
    </row>
    <row r="31" spans="1:10" ht="48" customHeight="1" x14ac:dyDescent="0.3">
      <c r="A31" s="171" t="s">
        <v>11</v>
      </c>
      <c r="B31" s="171"/>
      <c r="C31" s="109" t="s">
        <v>105</v>
      </c>
      <c r="D31" s="49"/>
      <c r="E31" s="49"/>
      <c r="F31" s="50"/>
    </row>
    <row r="32" spans="1:10" ht="32.25" customHeight="1" x14ac:dyDescent="0.3">
      <c r="A32" s="171" t="s">
        <v>6</v>
      </c>
      <c r="B32" s="171"/>
      <c r="C32" s="11" t="s">
        <v>106</v>
      </c>
      <c r="D32" s="49"/>
      <c r="E32" s="49"/>
      <c r="F32" s="50"/>
    </row>
    <row r="33" spans="1:6" ht="35.25" customHeight="1" x14ac:dyDescent="0.3">
      <c r="A33" s="172" t="s">
        <v>42</v>
      </c>
      <c r="B33" s="172"/>
      <c r="C33" s="11" t="s">
        <v>62</v>
      </c>
      <c r="D33" s="49"/>
      <c r="E33" s="49"/>
      <c r="F33" s="50"/>
    </row>
    <row r="34" spans="1:6" ht="18.75" customHeight="1" x14ac:dyDescent="0.3">
      <c r="A34" s="173" t="s">
        <v>92</v>
      </c>
      <c r="B34" s="174"/>
      <c r="C34" s="175"/>
      <c r="D34" s="98"/>
      <c r="E34" s="98"/>
      <c r="F34" s="98"/>
    </row>
    <row r="35" spans="1:6" ht="21.75" customHeight="1" x14ac:dyDescent="0.3">
      <c r="A35" s="184" t="s">
        <v>140</v>
      </c>
      <c r="B35" s="185"/>
      <c r="C35" s="186"/>
      <c r="D35" s="112">
        <v>-1</v>
      </c>
      <c r="E35" s="112">
        <v>-1</v>
      </c>
      <c r="F35" s="112">
        <v>-1</v>
      </c>
    </row>
    <row r="36" spans="1:6" ht="21.75" customHeight="1" x14ac:dyDescent="0.3">
      <c r="A36" s="184" t="s">
        <v>133</v>
      </c>
      <c r="B36" s="185"/>
      <c r="C36" s="186"/>
      <c r="D36" s="112">
        <v>-1000</v>
      </c>
      <c r="E36" s="112">
        <v>-1500</v>
      </c>
      <c r="F36" s="112">
        <v>-2000</v>
      </c>
    </row>
    <row r="37" spans="1:6" ht="21.75" customHeight="1" x14ac:dyDescent="0.3">
      <c r="A37" s="184" t="s">
        <v>135</v>
      </c>
      <c r="B37" s="185"/>
      <c r="C37" s="186"/>
      <c r="D37" s="112">
        <v>-2000</v>
      </c>
      <c r="E37" s="112">
        <v>-3000</v>
      </c>
      <c r="F37" s="112">
        <v>-4000</v>
      </c>
    </row>
    <row r="38" spans="1:6" ht="34.5" customHeight="1" x14ac:dyDescent="0.3">
      <c r="A38" s="184" t="s">
        <v>136</v>
      </c>
      <c r="B38" s="185"/>
      <c r="C38" s="186"/>
      <c r="D38" s="112">
        <v>-1000</v>
      </c>
      <c r="E38" s="112">
        <v>-1500</v>
      </c>
      <c r="F38" s="112">
        <v>-2000</v>
      </c>
    </row>
    <row r="39" spans="1:6" ht="34.5" customHeight="1" x14ac:dyDescent="0.3">
      <c r="A39" s="184" t="s">
        <v>137</v>
      </c>
      <c r="B39" s="185"/>
      <c r="C39" s="186"/>
      <c r="D39" s="112">
        <v>-3000</v>
      </c>
      <c r="E39" s="112">
        <v>-5000</v>
      </c>
      <c r="F39" s="112">
        <v>-7000</v>
      </c>
    </row>
    <row r="40" spans="1:6" ht="21.75" customHeight="1" x14ac:dyDescent="0.3">
      <c r="A40" s="184" t="s">
        <v>138</v>
      </c>
      <c r="B40" s="185"/>
      <c r="C40" s="186"/>
      <c r="D40" s="112" t="s">
        <v>134</v>
      </c>
      <c r="E40" s="112">
        <v>-1</v>
      </c>
      <c r="F40" s="112">
        <v>-1</v>
      </c>
    </row>
    <row r="41" spans="1:6" ht="51" customHeight="1" x14ac:dyDescent="0.3">
      <c r="A41" s="184" t="s">
        <v>139</v>
      </c>
      <c r="B41" s="185"/>
      <c r="C41" s="186"/>
      <c r="D41" s="112" t="s">
        <v>134</v>
      </c>
      <c r="E41" s="112" t="s">
        <v>134</v>
      </c>
      <c r="F41" s="112">
        <v>-100</v>
      </c>
    </row>
    <row r="42" spans="1:6" ht="21.75" customHeight="1" x14ac:dyDescent="0.3">
      <c r="A42" s="171" t="s">
        <v>12</v>
      </c>
      <c r="B42" s="171"/>
      <c r="C42" s="171"/>
      <c r="D42" s="111">
        <v>-47734.8</v>
      </c>
      <c r="E42" s="111">
        <v>-93021.8</v>
      </c>
      <c r="F42" s="111">
        <v>-139789</v>
      </c>
    </row>
    <row r="43" spans="1:6" ht="48" customHeight="1" x14ac:dyDescent="0.3">
      <c r="A43" s="178" t="s">
        <v>9</v>
      </c>
      <c r="B43" s="178"/>
      <c r="C43" s="94" t="s">
        <v>4</v>
      </c>
      <c r="D43" s="182" t="s">
        <v>199</v>
      </c>
      <c r="E43" s="182"/>
      <c r="F43" s="182"/>
    </row>
    <row r="44" spans="1:6" ht="31.15" customHeight="1" x14ac:dyDescent="0.3">
      <c r="A44" s="177" t="s">
        <v>10</v>
      </c>
      <c r="B44" s="177"/>
      <c r="C44" s="94" t="s">
        <v>111</v>
      </c>
      <c r="D44" s="95" t="s">
        <v>71</v>
      </c>
      <c r="E44" s="95" t="s">
        <v>7</v>
      </c>
      <c r="F44" s="95" t="s">
        <v>8</v>
      </c>
    </row>
    <row r="45" spans="1:6" ht="49.5" x14ac:dyDescent="0.3">
      <c r="A45" s="171" t="s">
        <v>5</v>
      </c>
      <c r="B45" s="171"/>
      <c r="C45" s="97" t="s">
        <v>124</v>
      </c>
      <c r="D45" s="49"/>
      <c r="E45" s="49"/>
      <c r="F45" s="50"/>
    </row>
    <row r="46" spans="1:6" ht="86.25" customHeight="1" x14ac:dyDescent="0.3">
      <c r="A46" s="171" t="s">
        <v>11</v>
      </c>
      <c r="B46" s="171"/>
      <c r="C46" s="97" t="s">
        <v>144</v>
      </c>
      <c r="D46" s="49"/>
      <c r="E46" s="49"/>
      <c r="F46" s="50"/>
    </row>
    <row r="47" spans="1:6" ht="49.5" x14ac:dyDescent="0.3">
      <c r="A47" s="171" t="s">
        <v>6</v>
      </c>
      <c r="B47" s="171"/>
      <c r="C47" s="11" t="s">
        <v>106</v>
      </c>
      <c r="D47" s="49"/>
      <c r="E47" s="49"/>
      <c r="F47" s="50"/>
    </row>
    <row r="48" spans="1:6" x14ac:dyDescent="0.3">
      <c r="A48" s="172" t="s">
        <v>42</v>
      </c>
      <c r="B48" s="172"/>
      <c r="C48" s="11" t="s">
        <v>62</v>
      </c>
      <c r="D48" s="49"/>
      <c r="E48" s="49"/>
      <c r="F48" s="50"/>
    </row>
    <row r="49" spans="1:6" x14ac:dyDescent="0.3">
      <c r="A49" s="173" t="s">
        <v>92</v>
      </c>
      <c r="B49" s="174"/>
      <c r="C49" s="175"/>
      <c r="D49" s="49"/>
      <c r="E49" s="49"/>
      <c r="F49" s="50"/>
    </row>
    <row r="50" spans="1:6" x14ac:dyDescent="0.3">
      <c r="A50" s="171" t="s">
        <v>12</v>
      </c>
      <c r="B50" s="171"/>
      <c r="C50" s="171"/>
      <c r="D50" s="19">
        <v>-14551.7</v>
      </c>
      <c r="E50" s="19">
        <v>-14551.7</v>
      </c>
      <c r="F50" s="19">
        <v>-14551.7</v>
      </c>
    </row>
    <row r="51" spans="1:6" ht="44.25" customHeight="1" x14ac:dyDescent="0.3">
      <c r="A51" s="178" t="s">
        <v>9</v>
      </c>
      <c r="B51" s="178"/>
      <c r="C51" s="117" t="s">
        <v>4</v>
      </c>
      <c r="D51" s="182" t="s">
        <v>199</v>
      </c>
      <c r="E51" s="182"/>
      <c r="F51" s="182"/>
    </row>
    <row r="52" spans="1:6" ht="33" x14ac:dyDescent="0.3">
      <c r="A52" s="177" t="s">
        <v>10</v>
      </c>
      <c r="B52" s="177"/>
      <c r="C52" s="117" t="s">
        <v>153</v>
      </c>
      <c r="D52" s="118" t="s">
        <v>71</v>
      </c>
      <c r="E52" s="118" t="s">
        <v>7</v>
      </c>
      <c r="F52" s="118" t="s">
        <v>8</v>
      </c>
    </row>
    <row r="53" spans="1:6" ht="82.5" x14ac:dyDescent="0.3">
      <c r="A53" s="171" t="s">
        <v>5</v>
      </c>
      <c r="B53" s="171"/>
      <c r="C53" s="119" t="s">
        <v>152</v>
      </c>
      <c r="D53" s="49"/>
      <c r="E53" s="49"/>
      <c r="F53" s="50"/>
    </row>
    <row r="54" spans="1:6" ht="39.75" customHeight="1" x14ac:dyDescent="0.3">
      <c r="A54" s="171" t="s">
        <v>11</v>
      </c>
      <c r="B54" s="171"/>
      <c r="C54" s="119" t="s">
        <v>154</v>
      </c>
      <c r="D54" s="49"/>
      <c r="E54" s="49"/>
      <c r="F54" s="50"/>
    </row>
    <row r="55" spans="1:6" ht="49.5" x14ac:dyDescent="0.3">
      <c r="A55" s="171" t="s">
        <v>6</v>
      </c>
      <c r="B55" s="171"/>
      <c r="C55" s="11" t="s">
        <v>106</v>
      </c>
      <c r="D55" s="49"/>
      <c r="E55" s="49"/>
      <c r="F55" s="50"/>
    </row>
    <row r="56" spans="1:6" x14ac:dyDescent="0.3">
      <c r="A56" s="172" t="s">
        <v>42</v>
      </c>
      <c r="B56" s="172"/>
      <c r="C56" s="11" t="s">
        <v>62</v>
      </c>
      <c r="D56" s="49"/>
      <c r="E56" s="49"/>
      <c r="F56" s="50"/>
    </row>
    <row r="57" spans="1:6" x14ac:dyDescent="0.3">
      <c r="A57" s="173" t="s">
        <v>92</v>
      </c>
      <c r="B57" s="174"/>
      <c r="C57" s="175"/>
      <c r="D57" s="49"/>
      <c r="E57" s="49"/>
      <c r="F57" s="50"/>
    </row>
    <row r="58" spans="1:6" x14ac:dyDescent="0.3">
      <c r="A58" s="179" t="s">
        <v>155</v>
      </c>
      <c r="B58" s="180"/>
      <c r="C58" s="181"/>
      <c r="D58" s="112">
        <v>-1</v>
      </c>
      <c r="E58" s="112">
        <v>-1</v>
      </c>
      <c r="F58" s="112">
        <v>-1</v>
      </c>
    </row>
    <row r="59" spans="1:6" ht="55.5" customHeight="1" x14ac:dyDescent="0.3">
      <c r="A59" s="179" t="s">
        <v>156</v>
      </c>
      <c r="B59" s="180"/>
      <c r="C59" s="181"/>
      <c r="D59" s="112">
        <v>-2500</v>
      </c>
      <c r="E59" s="112">
        <v>-4500</v>
      </c>
      <c r="F59" s="112">
        <v>-5000</v>
      </c>
    </row>
    <row r="60" spans="1:6" x14ac:dyDescent="0.3">
      <c r="A60" s="179" t="s">
        <v>157</v>
      </c>
      <c r="B60" s="180"/>
      <c r="C60" s="181"/>
      <c r="D60" s="112" t="s">
        <v>134</v>
      </c>
      <c r="E60" s="112" t="s">
        <v>134</v>
      </c>
      <c r="F60" s="112">
        <v>-1</v>
      </c>
    </row>
    <row r="61" spans="1:6" x14ac:dyDescent="0.3">
      <c r="A61" s="171" t="s">
        <v>12</v>
      </c>
      <c r="B61" s="171"/>
      <c r="C61" s="171"/>
      <c r="D61" s="19">
        <v>-12350</v>
      </c>
      <c r="E61" s="19">
        <v>-22150</v>
      </c>
      <c r="F61" s="19">
        <v>-24720.2</v>
      </c>
    </row>
    <row r="62" spans="1:6" ht="46.5" customHeight="1" x14ac:dyDescent="0.3">
      <c r="A62" s="178" t="s">
        <v>9</v>
      </c>
      <c r="B62" s="178"/>
      <c r="C62" s="107" t="s">
        <v>4</v>
      </c>
      <c r="D62" s="182" t="s">
        <v>198</v>
      </c>
      <c r="E62" s="182"/>
      <c r="F62" s="182"/>
    </row>
    <row r="63" spans="1:6" ht="33" x14ac:dyDescent="0.3">
      <c r="A63" s="177" t="s">
        <v>10</v>
      </c>
      <c r="B63" s="177"/>
      <c r="C63" s="107" t="s">
        <v>112</v>
      </c>
      <c r="D63" s="108" t="s">
        <v>71</v>
      </c>
      <c r="E63" s="108" t="s">
        <v>7</v>
      </c>
      <c r="F63" s="108" t="s">
        <v>8</v>
      </c>
    </row>
    <row r="64" spans="1:6" ht="33" x14ac:dyDescent="0.3">
      <c r="A64" s="171" t="s">
        <v>5</v>
      </c>
      <c r="B64" s="171"/>
      <c r="C64" s="109" t="s">
        <v>108</v>
      </c>
      <c r="D64" s="49"/>
      <c r="E64" s="49"/>
      <c r="F64" s="50"/>
    </row>
    <row r="65" spans="1:13" ht="49.5" x14ac:dyDescent="0.3">
      <c r="A65" s="171" t="s">
        <v>11</v>
      </c>
      <c r="B65" s="171"/>
      <c r="C65" s="109" t="s">
        <v>114</v>
      </c>
      <c r="D65" s="49"/>
      <c r="E65" s="49"/>
      <c r="F65" s="50"/>
    </row>
    <row r="66" spans="1:13" ht="49.5" x14ac:dyDescent="0.3">
      <c r="A66" s="171" t="s">
        <v>6</v>
      </c>
      <c r="B66" s="171"/>
      <c r="C66" s="11" t="s">
        <v>106</v>
      </c>
      <c r="D66" s="49"/>
      <c r="E66" s="49"/>
      <c r="F66" s="50"/>
    </row>
    <row r="67" spans="1:13" x14ac:dyDescent="0.3">
      <c r="A67" s="172" t="s">
        <v>42</v>
      </c>
      <c r="B67" s="172"/>
      <c r="C67" s="11" t="s">
        <v>62</v>
      </c>
      <c r="D67" s="49"/>
      <c r="E67" s="49"/>
      <c r="F67" s="50"/>
    </row>
    <row r="68" spans="1:13" x14ac:dyDescent="0.3">
      <c r="A68" s="173" t="s">
        <v>92</v>
      </c>
      <c r="B68" s="174"/>
      <c r="C68" s="175"/>
      <c r="D68" s="98"/>
      <c r="E68" s="98"/>
      <c r="F68" s="98"/>
    </row>
    <row r="69" spans="1:13" x14ac:dyDescent="0.3">
      <c r="A69" s="171" t="s">
        <v>12</v>
      </c>
      <c r="B69" s="171"/>
      <c r="C69" s="171"/>
      <c r="D69" s="19">
        <v>52745.8</v>
      </c>
      <c r="E69" s="19">
        <v>98032.8</v>
      </c>
      <c r="F69" s="19">
        <v>115800</v>
      </c>
    </row>
    <row r="70" spans="1:13" ht="20.45" customHeight="1" x14ac:dyDescent="0.3">
      <c r="A70" s="176" t="s">
        <v>57</v>
      </c>
      <c r="B70" s="176"/>
      <c r="C70" s="176"/>
      <c r="D70" s="176"/>
      <c r="E70" s="176"/>
      <c r="F70" s="176"/>
      <c r="H70" s="23"/>
      <c r="I70" s="23"/>
      <c r="J70" s="23"/>
      <c r="K70" s="23"/>
      <c r="L70" s="23"/>
      <c r="M70" s="23"/>
    </row>
    <row r="71" spans="1:13" x14ac:dyDescent="0.3">
      <c r="A71" s="178" t="s">
        <v>20</v>
      </c>
      <c r="B71" s="178"/>
      <c r="C71" s="171" t="s">
        <v>29</v>
      </c>
      <c r="D71" s="171"/>
      <c r="E71" s="171"/>
      <c r="F71" s="171"/>
    </row>
    <row r="72" spans="1:13" x14ac:dyDescent="0.3">
      <c r="A72" s="178">
        <v>1139</v>
      </c>
      <c r="B72" s="178"/>
      <c r="C72" s="171" t="s">
        <v>60</v>
      </c>
      <c r="D72" s="171"/>
      <c r="E72" s="171"/>
      <c r="F72" s="171"/>
    </row>
    <row r="73" spans="1:13" x14ac:dyDescent="0.3">
      <c r="A73" s="171" t="s">
        <v>31</v>
      </c>
      <c r="B73" s="171"/>
      <c r="C73" s="183"/>
      <c r="D73" s="183"/>
      <c r="E73" s="183"/>
      <c r="F73" s="183"/>
    </row>
    <row r="74" spans="1:13" ht="57" customHeight="1" x14ac:dyDescent="0.3">
      <c r="A74" s="178" t="s">
        <v>9</v>
      </c>
      <c r="B74" s="178"/>
      <c r="C74" s="94" t="s">
        <v>58</v>
      </c>
      <c r="D74" s="182" t="s">
        <v>198</v>
      </c>
      <c r="E74" s="182"/>
      <c r="F74" s="182"/>
    </row>
    <row r="75" spans="1:13" ht="30" customHeight="1" x14ac:dyDescent="0.3">
      <c r="A75" s="177" t="s">
        <v>10</v>
      </c>
      <c r="B75" s="177"/>
      <c r="C75" s="49" t="s">
        <v>24</v>
      </c>
      <c r="D75" s="95" t="s">
        <v>71</v>
      </c>
      <c r="E75" s="95" t="s">
        <v>7</v>
      </c>
      <c r="F75" s="95" t="s">
        <v>8</v>
      </c>
    </row>
    <row r="76" spans="1:13" ht="16.899999999999999" customHeight="1" x14ac:dyDescent="0.3">
      <c r="A76" s="171" t="s">
        <v>5</v>
      </c>
      <c r="B76" s="171"/>
      <c r="C76" s="48" t="s">
        <v>60</v>
      </c>
      <c r="D76" s="96"/>
      <c r="E76" s="96"/>
      <c r="F76" s="96"/>
    </row>
    <row r="77" spans="1:13" ht="99" x14ac:dyDescent="0.3">
      <c r="A77" s="171" t="s">
        <v>11</v>
      </c>
      <c r="B77" s="171"/>
      <c r="C77" s="11" t="s">
        <v>61</v>
      </c>
      <c r="D77" s="96"/>
      <c r="E77" s="96"/>
      <c r="F77" s="96"/>
      <c r="G77" s="23"/>
      <c r="H77" s="23"/>
      <c r="I77" s="23"/>
    </row>
    <row r="78" spans="1:13" x14ac:dyDescent="0.3">
      <c r="A78" s="171" t="s">
        <v>6</v>
      </c>
      <c r="B78" s="171"/>
      <c r="C78" s="11" t="s">
        <v>23</v>
      </c>
      <c r="D78" s="96"/>
      <c r="E78" s="96"/>
      <c r="F78" s="96"/>
    </row>
    <row r="79" spans="1:13" x14ac:dyDescent="0.3">
      <c r="A79" s="171" t="s">
        <v>42</v>
      </c>
      <c r="B79" s="171"/>
      <c r="C79" s="11" t="s">
        <v>57</v>
      </c>
      <c r="D79" s="96"/>
      <c r="E79" s="96"/>
      <c r="F79" s="96"/>
    </row>
    <row r="80" spans="1:13" x14ac:dyDescent="0.3">
      <c r="A80" s="171" t="s">
        <v>12</v>
      </c>
      <c r="B80" s="171"/>
      <c r="C80" s="171"/>
      <c r="D80" s="103">
        <v>74636.5</v>
      </c>
      <c r="E80" s="103">
        <v>129723.5</v>
      </c>
      <c r="F80" s="95">
        <v>239060.9</v>
      </c>
      <c r="G80" s="23"/>
      <c r="H80" s="23"/>
      <c r="I80" s="23"/>
      <c r="J80" s="23"/>
      <c r="K80" s="23"/>
      <c r="L80" s="23"/>
    </row>
    <row r="81" spans="1:12" ht="50.25" customHeight="1" x14ac:dyDescent="0.3">
      <c r="A81" s="178" t="s">
        <v>9</v>
      </c>
      <c r="B81" s="178"/>
      <c r="C81" s="94" t="s">
        <v>58</v>
      </c>
      <c r="D81" s="182" t="s">
        <v>199</v>
      </c>
      <c r="E81" s="182"/>
      <c r="F81" s="182"/>
      <c r="H81" s="23"/>
      <c r="I81" s="23"/>
      <c r="J81" s="23"/>
      <c r="K81" s="23"/>
      <c r="L81" s="23"/>
    </row>
    <row r="82" spans="1:12" ht="27" customHeight="1" x14ac:dyDescent="0.3">
      <c r="A82" s="177" t="s">
        <v>10</v>
      </c>
      <c r="B82" s="177"/>
      <c r="C82" s="49" t="s">
        <v>24</v>
      </c>
      <c r="D82" s="95" t="s">
        <v>71</v>
      </c>
      <c r="E82" s="95" t="s">
        <v>7</v>
      </c>
      <c r="F82" s="95" t="s">
        <v>8</v>
      </c>
    </row>
    <row r="83" spans="1:12" x14ac:dyDescent="0.3">
      <c r="A83" s="171" t="s">
        <v>5</v>
      </c>
      <c r="B83" s="171"/>
      <c r="C83" s="48" t="s">
        <v>60</v>
      </c>
      <c r="D83" s="96"/>
      <c r="E83" s="96"/>
      <c r="F83" s="96"/>
    </row>
    <row r="84" spans="1:12" ht="99" x14ac:dyDescent="0.3">
      <c r="A84" s="171" t="s">
        <v>11</v>
      </c>
      <c r="B84" s="171"/>
      <c r="C84" s="11" t="s">
        <v>61</v>
      </c>
      <c r="D84" s="96"/>
      <c r="E84" s="96"/>
      <c r="F84" s="96"/>
    </row>
    <row r="85" spans="1:12" x14ac:dyDescent="0.3">
      <c r="A85" s="171" t="s">
        <v>6</v>
      </c>
      <c r="B85" s="171"/>
      <c r="C85" s="11" t="s">
        <v>23</v>
      </c>
      <c r="D85" s="96"/>
      <c r="E85" s="96"/>
      <c r="F85" s="96"/>
    </row>
    <row r="86" spans="1:12" x14ac:dyDescent="0.3">
      <c r="A86" s="171" t="s">
        <v>42</v>
      </c>
      <c r="B86" s="171"/>
      <c r="C86" s="11" t="s">
        <v>57</v>
      </c>
      <c r="D86" s="96"/>
      <c r="E86" s="96"/>
      <c r="F86" s="96"/>
    </row>
    <row r="87" spans="1:12" x14ac:dyDescent="0.3">
      <c r="A87" s="171" t="s">
        <v>12</v>
      </c>
      <c r="B87" s="171"/>
      <c r="C87" s="171"/>
      <c r="D87" s="103">
        <v>-74636.5</v>
      </c>
      <c r="E87" s="103">
        <v>-129723.5</v>
      </c>
      <c r="F87" s="99">
        <v>-239060.90000000002</v>
      </c>
      <c r="G87" s="137"/>
      <c r="H87" s="137"/>
      <c r="I87" s="137"/>
      <c r="J87" s="23"/>
      <c r="K87" s="23"/>
      <c r="L87" s="23"/>
    </row>
  </sheetData>
  <mergeCells count="98">
    <mergeCell ref="A20:B20"/>
    <mergeCell ref="A21:B21"/>
    <mergeCell ref="A22:B22"/>
    <mergeCell ref="A12:B12"/>
    <mergeCell ref="A13:B13"/>
    <mergeCell ref="A14:B14"/>
    <mergeCell ref="A15:B15"/>
    <mergeCell ref="A16:B16"/>
    <mergeCell ref="A17:C17"/>
    <mergeCell ref="A18:C18"/>
    <mergeCell ref="A19:B19"/>
    <mergeCell ref="E1:F1"/>
    <mergeCell ref="E2:F2"/>
    <mergeCell ref="E3:F3"/>
    <mergeCell ref="A9:B9"/>
    <mergeCell ref="A8:F8"/>
    <mergeCell ref="C9:F9"/>
    <mergeCell ref="A5:F5"/>
    <mergeCell ref="C10:F10"/>
    <mergeCell ref="A10:B10"/>
    <mergeCell ref="A11:B11"/>
    <mergeCell ref="A7:F7"/>
    <mergeCell ref="D11:F11"/>
    <mergeCell ref="D19:F19"/>
    <mergeCell ref="A50:C50"/>
    <mergeCell ref="A46:B46"/>
    <mergeCell ref="A31:B31"/>
    <mergeCell ref="A36:C36"/>
    <mergeCell ref="A32:B32"/>
    <mergeCell ref="A49:C49"/>
    <mergeCell ref="A26:C26"/>
    <mergeCell ref="A42:C42"/>
    <mergeCell ref="A37:C37"/>
    <mergeCell ref="A38:C38"/>
    <mergeCell ref="A39:C39"/>
    <mergeCell ref="A40:C40"/>
    <mergeCell ref="A41:C41"/>
    <mergeCell ref="A29:B29"/>
    <mergeCell ref="A30:B30"/>
    <mergeCell ref="A23:B23"/>
    <mergeCell ref="A62:B62"/>
    <mergeCell ref="D62:F62"/>
    <mergeCell ref="A63:B63"/>
    <mergeCell ref="D43:F43"/>
    <mergeCell ref="A33:B33"/>
    <mergeCell ref="A34:C34"/>
    <mergeCell ref="D28:F28"/>
    <mergeCell ref="A35:C35"/>
    <mergeCell ref="A47:B47"/>
    <mergeCell ref="A43:B43"/>
    <mergeCell ref="A48:B48"/>
    <mergeCell ref="A24:B24"/>
    <mergeCell ref="A25:C25"/>
    <mergeCell ref="A27:C27"/>
    <mergeCell ref="A28:B28"/>
    <mergeCell ref="A81:B81"/>
    <mergeCell ref="A79:B79"/>
    <mergeCell ref="C71:F71"/>
    <mergeCell ref="C72:F72"/>
    <mergeCell ref="A74:B74"/>
    <mergeCell ref="D81:F81"/>
    <mergeCell ref="A80:C80"/>
    <mergeCell ref="A78:B78"/>
    <mergeCell ref="D74:F74"/>
    <mergeCell ref="C73:F73"/>
    <mergeCell ref="A76:B76"/>
    <mergeCell ref="A72:B72"/>
    <mergeCell ref="A73:B73"/>
    <mergeCell ref="A71:B71"/>
    <mergeCell ref="A75:B75"/>
    <mergeCell ref="A77:B77"/>
    <mergeCell ref="A87:C87"/>
    <mergeCell ref="A82:B82"/>
    <mergeCell ref="A83:B83"/>
    <mergeCell ref="A84:B84"/>
    <mergeCell ref="A85:B85"/>
    <mergeCell ref="A86:B86"/>
    <mergeCell ref="A70:F70"/>
    <mergeCell ref="A44:B44"/>
    <mergeCell ref="A45:B45"/>
    <mergeCell ref="A51:B51"/>
    <mergeCell ref="A56:B56"/>
    <mergeCell ref="A57:C57"/>
    <mergeCell ref="A58:C58"/>
    <mergeCell ref="A59:C59"/>
    <mergeCell ref="A60:C60"/>
    <mergeCell ref="A61:C61"/>
    <mergeCell ref="D51:F51"/>
    <mergeCell ref="A52:B52"/>
    <mergeCell ref="A53:B53"/>
    <mergeCell ref="A54:B54"/>
    <mergeCell ref="A64:B64"/>
    <mergeCell ref="A55:B55"/>
    <mergeCell ref="A69:C69"/>
    <mergeCell ref="A65:B65"/>
    <mergeCell ref="A66:B66"/>
    <mergeCell ref="A67:B67"/>
    <mergeCell ref="A68:C68"/>
  </mergeCells>
  <pageMargins left="0.23622047244094491" right="0.23622047244094491" top="0.74803149606299213" bottom="0.74803149606299213" header="0.31496062992125984" footer="0.31496062992125984"/>
  <pageSetup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opLeftCell="A31" workbookViewId="0">
      <selection activeCell="I39" sqref="I39"/>
    </sheetView>
  </sheetViews>
  <sheetFormatPr defaultColWidth="8.85546875" defaultRowHeight="16.5" x14ac:dyDescent="0.3"/>
  <cols>
    <col min="1" max="1" width="16.28515625" style="93" customWidth="1"/>
    <col min="2" max="2" width="11.5703125" style="3" customWidth="1"/>
    <col min="3" max="3" width="13.42578125" style="3" customWidth="1"/>
    <col min="4" max="4" width="38.85546875" style="3" customWidth="1"/>
    <col min="5" max="5" width="15.140625" style="3" customWidth="1"/>
    <col min="6" max="6" width="12.7109375" style="23" customWidth="1"/>
    <col min="7" max="7" width="19.5703125" style="3" customWidth="1"/>
    <col min="8" max="8" width="15.7109375" style="3" customWidth="1"/>
    <col min="9" max="9" width="16.7109375" style="3" customWidth="1"/>
    <col min="10" max="10" width="8.85546875" style="3"/>
    <col min="11" max="11" width="11.7109375" style="3" bestFit="1" customWidth="1"/>
    <col min="12" max="16384" width="8.85546875" style="3"/>
  </cols>
  <sheetData>
    <row r="1" spans="1:17" x14ac:dyDescent="0.3">
      <c r="A1" s="89"/>
      <c r="B1" s="2"/>
      <c r="H1" s="143" t="s">
        <v>104</v>
      </c>
      <c r="I1" s="143"/>
    </row>
    <row r="2" spans="1:17" ht="15.6" customHeight="1" x14ac:dyDescent="0.3">
      <c r="A2" s="89"/>
      <c r="B2" s="2"/>
      <c r="G2" s="143" t="s">
        <v>93</v>
      </c>
      <c r="H2" s="143"/>
      <c r="I2" s="143"/>
      <c r="J2" s="13"/>
      <c r="K2" s="13"/>
      <c r="L2" s="13"/>
      <c r="M2" s="13"/>
      <c r="N2" s="13"/>
      <c r="O2" s="13"/>
      <c r="P2" s="13"/>
      <c r="Q2" s="13"/>
    </row>
    <row r="3" spans="1:17" x14ac:dyDescent="0.3">
      <c r="A3" s="89"/>
      <c r="B3" s="2"/>
      <c r="G3" s="143" t="s">
        <v>3</v>
      </c>
      <c r="H3" s="143"/>
      <c r="I3" s="143"/>
      <c r="J3" s="13"/>
      <c r="K3" s="13"/>
      <c r="L3" s="13"/>
      <c r="M3" s="13"/>
      <c r="N3" s="13"/>
      <c r="O3" s="13"/>
      <c r="P3" s="13"/>
      <c r="Q3" s="13"/>
    </row>
    <row r="4" spans="1:17" x14ac:dyDescent="0.3">
      <c r="A4" s="89"/>
      <c r="B4" s="2"/>
      <c r="C4" s="4"/>
      <c r="D4" s="4"/>
      <c r="E4" s="4"/>
      <c r="F4" s="41"/>
    </row>
    <row r="5" spans="1:17" ht="41.45" customHeight="1" x14ac:dyDescent="0.3">
      <c r="A5" s="144" t="s">
        <v>102</v>
      </c>
      <c r="B5" s="144"/>
      <c r="C5" s="144"/>
      <c r="D5" s="144"/>
      <c r="E5" s="144"/>
      <c r="F5" s="144"/>
      <c r="G5" s="144"/>
      <c r="H5" s="144"/>
      <c r="I5" s="144"/>
      <c r="J5" s="13"/>
      <c r="K5" s="13"/>
      <c r="L5" s="13"/>
      <c r="M5" s="13"/>
      <c r="N5" s="13"/>
      <c r="O5" s="13"/>
      <c r="P5" s="13"/>
    </row>
    <row r="6" spans="1:17" ht="32.450000000000003" customHeight="1" x14ac:dyDescent="0.3">
      <c r="A6" s="90"/>
      <c r="B6" s="14"/>
      <c r="C6" s="6"/>
      <c r="D6" s="6"/>
      <c r="E6" s="6"/>
      <c r="F6" s="40"/>
      <c r="H6" s="39"/>
      <c r="I6" s="39"/>
      <c r="L6" s="13"/>
      <c r="M6" s="13"/>
    </row>
    <row r="7" spans="1:17" ht="34.9" customHeight="1" x14ac:dyDescent="0.3">
      <c r="A7" s="150" t="s">
        <v>56</v>
      </c>
      <c r="B7" s="206" t="s">
        <v>55</v>
      </c>
      <c r="C7" s="206"/>
      <c r="D7" s="206"/>
      <c r="E7" s="158" t="s">
        <v>1</v>
      </c>
      <c r="F7" s="158"/>
      <c r="G7" s="158"/>
      <c r="H7" s="158"/>
      <c r="I7" s="158"/>
      <c r="L7" s="13"/>
      <c r="M7" s="13"/>
    </row>
    <row r="8" spans="1:17" ht="48.75" customHeight="1" x14ac:dyDescent="0.3">
      <c r="A8" s="150"/>
      <c r="B8" s="206"/>
      <c r="C8" s="206"/>
      <c r="D8" s="206"/>
      <c r="E8" s="132" t="s">
        <v>54</v>
      </c>
      <c r="F8" s="132" t="s">
        <v>53</v>
      </c>
      <c r="G8" s="132" t="s">
        <v>52</v>
      </c>
      <c r="H8" s="132" t="s">
        <v>51</v>
      </c>
      <c r="I8" s="38" t="s">
        <v>50</v>
      </c>
    </row>
    <row r="9" spans="1:17" ht="24.6" customHeight="1" x14ac:dyDescent="0.3">
      <c r="A9" s="199" t="s">
        <v>62</v>
      </c>
      <c r="B9" s="200"/>
      <c r="C9" s="200"/>
      <c r="D9" s="200"/>
      <c r="E9" s="200"/>
      <c r="F9" s="200"/>
      <c r="G9" s="200"/>
      <c r="H9" s="201"/>
      <c r="I9" s="19">
        <f>I10</f>
        <v>-6.0500000108731911E-3</v>
      </c>
      <c r="L9" s="23"/>
    </row>
    <row r="10" spans="1:17" ht="33.75" customHeight="1" x14ac:dyDescent="0.3">
      <c r="A10" s="91" t="s">
        <v>49</v>
      </c>
      <c r="B10" s="51" t="s">
        <v>48</v>
      </c>
      <c r="C10" s="51" t="s">
        <v>47</v>
      </c>
      <c r="D10" s="202" t="s">
        <v>46</v>
      </c>
      <c r="E10" s="203"/>
      <c r="F10" s="203"/>
      <c r="G10" s="203"/>
      <c r="H10" s="204"/>
      <c r="I10" s="19">
        <f>I11+I18+I21+I24+I27+I30+I34</f>
        <v>-6.0500000108731911E-3</v>
      </c>
      <c r="L10" s="23"/>
    </row>
    <row r="11" spans="1:17" ht="38.450000000000003" customHeight="1" x14ac:dyDescent="0.3">
      <c r="A11" s="79" t="s">
        <v>143</v>
      </c>
      <c r="B11" s="196" t="s">
        <v>115</v>
      </c>
      <c r="C11" s="197"/>
      <c r="D11" s="197"/>
      <c r="E11" s="197"/>
      <c r="F11" s="197"/>
      <c r="G11" s="197"/>
      <c r="H11" s="198"/>
      <c r="I11" s="19">
        <f>I12+I14+I16</f>
        <v>-13879.10565</v>
      </c>
      <c r="L11" s="23"/>
    </row>
    <row r="12" spans="1:17" ht="26.25" customHeight="1" x14ac:dyDescent="0.3">
      <c r="A12" s="92" t="s">
        <v>81</v>
      </c>
      <c r="B12" s="196" t="s">
        <v>190</v>
      </c>
      <c r="C12" s="197"/>
      <c r="D12" s="197"/>
      <c r="E12" s="87" t="s">
        <v>81</v>
      </c>
      <c r="F12" s="87" t="s">
        <v>81</v>
      </c>
      <c r="G12" s="86" t="s">
        <v>81</v>
      </c>
      <c r="H12" s="86" t="s">
        <v>81</v>
      </c>
      <c r="I12" s="19">
        <f>I13</f>
        <v>-3021</v>
      </c>
      <c r="L12" s="23"/>
    </row>
    <row r="13" spans="1:17" ht="33" customHeight="1" x14ac:dyDescent="0.3">
      <c r="A13" s="79" t="s">
        <v>169</v>
      </c>
      <c r="B13" s="196" t="s">
        <v>193</v>
      </c>
      <c r="C13" s="197"/>
      <c r="D13" s="198"/>
      <c r="E13" s="125" t="s">
        <v>149</v>
      </c>
      <c r="F13" s="125" t="s">
        <v>82</v>
      </c>
      <c r="G13" s="88">
        <v>3021000</v>
      </c>
      <c r="H13" s="139">
        <v>-1</v>
      </c>
      <c r="I13" s="19">
        <f>H13*G13/1000</f>
        <v>-3021</v>
      </c>
      <c r="L13" s="23"/>
    </row>
    <row r="14" spans="1:17" ht="26.25" customHeight="1" x14ac:dyDescent="0.3">
      <c r="A14" s="79"/>
      <c r="B14" s="196" t="s">
        <v>172</v>
      </c>
      <c r="C14" s="197"/>
      <c r="D14" s="197"/>
      <c r="E14" s="125"/>
      <c r="F14" s="125"/>
      <c r="G14" s="88"/>
      <c r="H14" s="130"/>
      <c r="I14" s="19">
        <f>I15</f>
        <v>-1371</v>
      </c>
      <c r="L14" s="23"/>
    </row>
    <row r="15" spans="1:17" ht="27" customHeight="1" x14ac:dyDescent="0.3">
      <c r="A15" s="79" t="s">
        <v>170</v>
      </c>
      <c r="B15" s="205" t="s">
        <v>192</v>
      </c>
      <c r="C15" s="205"/>
      <c r="D15" s="205"/>
      <c r="E15" s="125" t="s">
        <v>171</v>
      </c>
      <c r="F15" s="125" t="s">
        <v>82</v>
      </c>
      <c r="G15" s="110">
        <v>1371000</v>
      </c>
      <c r="H15" s="130"/>
      <c r="I15" s="19">
        <v>-1371</v>
      </c>
      <c r="L15" s="23"/>
    </row>
    <row r="16" spans="1:17" ht="24.75" customHeight="1" x14ac:dyDescent="0.3">
      <c r="A16" s="79"/>
      <c r="B16" s="196" t="s">
        <v>191</v>
      </c>
      <c r="C16" s="197"/>
      <c r="D16" s="197"/>
      <c r="E16" s="125"/>
      <c r="F16" s="125"/>
      <c r="G16" s="110"/>
      <c r="H16" s="130"/>
      <c r="I16" s="19">
        <f>I17</f>
        <v>-9487.1056499999995</v>
      </c>
      <c r="L16" s="23"/>
    </row>
    <row r="17" spans="1:12" ht="30.75" customHeight="1" x14ac:dyDescent="0.3">
      <c r="A17" s="79" t="s">
        <v>167</v>
      </c>
      <c r="B17" s="205" t="s">
        <v>166</v>
      </c>
      <c r="C17" s="205"/>
      <c r="D17" s="205"/>
      <c r="E17" s="125" t="s">
        <v>149</v>
      </c>
      <c r="F17" s="125" t="s">
        <v>168</v>
      </c>
      <c r="G17" s="110">
        <v>745</v>
      </c>
      <c r="H17" s="140">
        <v>-12734.37</v>
      </c>
      <c r="I17" s="19">
        <f>G17*H17/1000</f>
        <v>-9487.1056499999995</v>
      </c>
      <c r="L17" s="23"/>
    </row>
    <row r="18" spans="1:12" ht="30" customHeight="1" x14ac:dyDescent="0.3">
      <c r="A18" s="79" t="s">
        <v>141</v>
      </c>
      <c r="B18" s="196" t="s">
        <v>110</v>
      </c>
      <c r="C18" s="197"/>
      <c r="D18" s="197"/>
      <c r="E18" s="197"/>
      <c r="F18" s="197"/>
      <c r="G18" s="197"/>
      <c r="H18" s="198"/>
      <c r="I18" s="19">
        <f>I19</f>
        <v>-60000</v>
      </c>
      <c r="L18" s="23"/>
    </row>
    <row r="19" spans="1:12" ht="24.75" customHeight="1" x14ac:dyDescent="0.3">
      <c r="A19" s="91"/>
      <c r="B19" s="196" t="s">
        <v>190</v>
      </c>
      <c r="C19" s="197"/>
      <c r="D19" s="197"/>
      <c r="E19" s="87" t="s">
        <v>81</v>
      </c>
      <c r="F19" s="87" t="s">
        <v>81</v>
      </c>
      <c r="G19" s="125"/>
      <c r="H19" s="85"/>
      <c r="I19" s="19">
        <f>I20</f>
        <v>-60000</v>
      </c>
      <c r="L19" s="23"/>
    </row>
    <row r="20" spans="1:12" ht="33" customHeight="1" x14ac:dyDescent="0.3">
      <c r="A20" s="126" t="s">
        <v>148</v>
      </c>
      <c r="B20" s="196" t="s">
        <v>189</v>
      </c>
      <c r="C20" s="197"/>
      <c r="D20" s="197"/>
      <c r="E20" s="125" t="s">
        <v>149</v>
      </c>
      <c r="F20" s="125" t="s">
        <v>82</v>
      </c>
      <c r="G20" s="110">
        <v>60000000</v>
      </c>
      <c r="H20" s="139">
        <v>-1</v>
      </c>
      <c r="I20" s="19">
        <f>H20*G20/1000</f>
        <v>-60000</v>
      </c>
      <c r="L20" s="23"/>
    </row>
    <row r="21" spans="1:12" ht="30" customHeight="1" x14ac:dyDescent="0.3">
      <c r="A21" s="79" t="s">
        <v>80</v>
      </c>
      <c r="B21" s="196" t="s">
        <v>95</v>
      </c>
      <c r="C21" s="197"/>
      <c r="D21" s="197"/>
      <c r="E21" s="197"/>
      <c r="F21" s="197"/>
      <c r="G21" s="197"/>
      <c r="H21" s="198"/>
      <c r="I21" s="19">
        <f>I22</f>
        <v>-139789</v>
      </c>
      <c r="L21" s="23"/>
    </row>
    <row r="22" spans="1:12" ht="21" customHeight="1" x14ac:dyDescent="0.3">
      <c r="A22" s="92" t="s">
        <v>81</v>
      </c>
      <c r="B22" s="196" t="s">
        <v>190</v>
      </c>
      <c r="C22" s="197"/>
      <c r="D22" s="197"/>
      <c r="E22" s="87" t="s">
        <v>81</v>
      </c>
      <c r="F22" s="87" t="s">
        <v>81</v>
      </c>
      <c r="G22" s="125"/>
      <c r="H22" s="85"/>
      <c r="I22" s="19">
        <f>I23</f>
        <v>-139789</v>
      </c>
      <c r="L22" s="23"/>
    </row>
    <row r="23" spans="1:12" ht="21.6" customHeight="1" x14ac:dyDescent="0.3">
      <c r="A23" s="126" t="s">
        <v>145</v>
      </c>
      <c r="B23" s="196" t="s">
        <v>187</v>
      </c>
      <c r="C23" s="197"/>
      <c r="D23" s="197"/>
      <c r="E23" s="125" t="s">
        <v>146</v>
      </c>
      <c r="F23" s="125" t="s">
        <v>82</v>
      </c>
      <c r="G23" s="110">
        <v>139789000</v>
      </c>
      <c r="H23" s="139">
        <v>-1</v>
      </c>
      <c r="I23" s="19">
        <f>H23*G23/1000</f>
        <v>-139789</v>
      </c>
      <c r="L23" s="23"/>
    </row>
    <row r="24" spans="1:12" ht="28.5" customHeight="1" x14ac:dyDescent="0.3">
      <c r="A24" s="79" t="s">
        <v>142</v>
      </c>
      <c r="B24" s="196" t="s">
        <v>124</v>
      </c>
      <c r="C24" s="197"/>
      <c r="D24" s="197"/>
      <c r="E24" s="197"/>
      <c r="F24" s="197"/>
      <c r="G24" s="197"/>
      <c r="H24" s="198"/>
      <c r="I24" s="19">
        <f>I25</f>
        <v>-14551.7</v>
      </c>
    </row>
    <row r="25" spans="1:12" ht="25.5" customHeight="1" x14ac:dyDescent="0.3">
      <c r="A25" s="92" t="s">
        <v>81</v>
      </c>
      <c r="B25" s="196" t="s">
        <v>190</v>
      </c>
      <c r="C25" s="197"/>
      <c r="D25" s="197"/>
      <c r="E25" s="87" t="s">
        <v>81</v>
      </c>
      <c r="F25" s="87" t="s">
        <v>81</v>
      </c>
      <c r="G25" s="125"/>
      <c r="H25" s="85"/>
      <c r="I25" s="19">
        <f>I26</f>
        <v>-14551.7</v>
      </c>
    </row>
    <row r="26" spans="1:12" ht="28.5" customHeight="1" x14ac:dyDescent="0.3">
      <c r="A26" s="126" t="s">
        <v>147</v>
      </c>
      <c r="B26" s="196" t="s">
        <v>186</v>
      </c>
      <c r="C26" s="197"/>
      <c r="D26" s="197"/>
      <c r="E26" s="125" t="s">
        <v>146</v>
      </c>
      <c r="F26" s="125" t="s">
        <v>82</v>
      </c>
      <c r="G26" s="110">
        <v>14551700</v>
      </c>
      <c r="H26" s="139">
        <v>-1</v>
      </c>
      <c r="I26" s="19">
        <f t="shared" ref="I26" si="0">H26*G26/1000</f>
        <v>-14551.7</v>
      </c>
    </row>
    <row r="27" spans="1:12" ht="36" customHeight="1" x14ac:dyDescent="0.3">
      <c r="A27" s="79" t="s">
        <v>158</v>
      </c>
      <c r="B27" s="196" t="s">
        <v>188</v>
      </c>
      <c r="C27" s="197"/>
      <c r="D27" s="197"/>
      <c r="E27" s="197"/>
      <c r="F27" s="197"/>
      <c r="G27" s="197"/>
      <c r="H27" s="198"/>
      <c r="I27" s="19">
        <f>I28</f>
        <v>-24720.2</v>
      </c>
    </row>
    <row r="28" spans="1:12" ht="23.25" customHeight="1" x14ac:dyDescent="0.3">
      <c r="A28" s="92" t="s">
        <v>81</v>
      </c>
      <c r="B28" s="196" t="s">
        <v>190</v>
      </c>
      <c r="C28" s="197"/>
      <c r="D28" s="197"/>
      <c r="E28" s="87" t="s">
        <v>81</v>
      </c>
      <c r="F28" s="87" t="s">
        <v>81</v>
      </c>
      <c r="G28" s="125"/>
      <c r="H28" s="85"/>
      <c r="I28" s="19">
        <f>I29</f>
        <v>-24720.2</v>
      </c>
    </row>
    <row r="29" spans="1:12" ht="28.5" customHeight="1" x14ac:dyDescent="0.3">
      <c r="A29" s="126" t="s">
        <v>164</v>
      </c>
      <c r="B29" s="196" t="s">
        <v>165</v>
      </c>
      <c r="C29" s="197"/>
      <c r="D29" s="197"/>
      <c r="E29" s="125" t="s">
        <v>146</v>
      </c>
      <c r="F29" s="125" t="s">
        <v>82</v>
      </c>
      <c r="G29" s="110">
        <v>24720200</v>
      </c>
      <c r="H29" s="139">
        <v>-1</v>
      </c>
      <c r="I29" s="19">
        <f t="shared" ref="I29" si="1">H29*G29/1000</f>
        <v>-24720.2</v>
      </c>
    </row>
    <row r="30" spans="1:12" ht="37.5" customHeight="1" x14ac:dyDescent="0.3">
      <c r="A30" s="79" t="s">
        <v>143</v>
      </c>
      <c r="B30" s="196" t="s">
        <v>115</v>
      </c>
      <c r="C30" s="197"/>
      <c r="D30" s="197"/>
      <c r="E30" s="197"/>
      <c r="F30" s="197"/>
      <c r="G30" s="197"/>
      <c r="H30" s="198"/>
      <c r="I30" s="19">
        <f>I31</f>
        <v>137140</v>
      </c>
    </row>
    <row r="31" spans="1:12" ht="28.5" customHeight="1" x14ac:dyDescent="0.3">
      <c r="A31" s="92" t="s">
        <v>81</v>
      </c>
      <c r="B31" s="196" t="s">
        <v>190</v>
      </c>
      <c r="C31" s="197"/>
      <c r="D31" s="197"/>
      <c r="E31" s="87" t="s">
        <v>81</v>
      </c>
      <c r="F31" s="87" t="s">
        <v>81</v>
      </c>
      <c r="G31" s="86" t="s">
        <v>81</v>
      </c>
      <c r="H31" s="86" t="s">
        <v>81</v>
      </c>
      <c r="I31" s="19">
        <f>I32+I33</f>
        <v>137140</v>
      </c>
    </row>
    <row r="32" spans="1:12" ht="28.5" customHeight="1" x14ac:dyDescent="0.3">
      <c r="A32" s="126" t="s">
        <v>173</v>
      </c>
      <c r="B32" s="196" t="s">
        <v>174</v>
      </c>
      <c r="C32" s="197"/>
      <c r="D32" s="197"/>
      <c r="E32" s="125" t="s">
        <v>171</v>
      </c>
      <c r="F32" s="125" t="s">
        <v>82</v>
      </c>
      <c r="G32" s="110">
        <v>76800000</v>
      </c>
      <c r="H32" s="85">
        <v>1</v>
      </c>
      <c r="I32" s="19">
        <f>H32*G32/1000</f>
        <v>76800</v>
      </c>
    </row>
    <row r="33" spans="1:11" ht="28.5" customHeight="1" x14ac:dyDescent="0.3">
      <c r="A33" s="126" t="s">
        <v>180</v>
      </c>
      <c r="B33" s="196" t="s">
        <v>185</v>
      </c>
      <c r="C33" s="197"/>
      <c r="D33" s="197"/>
      <c r="E33" s="125" t="s">
        <v>149</v>
      </c>
      <c r="F33" s="125" t="s">
        <v>82</v>
      </c>
      <c r="G33" s="110">
        <v>60340000</v>
      </c>
      <c r="H33" s="85">
        <v>1</v>
      </c>
      <c r="I33" s="19">
        <f t="shared" ref="I33" si="2">H33*G33/1000</f>
        <v>60340</v>
      </c>
    </row>
    <row r="34" spans="1:11" ht="28.5" customHeight="1" x14ac:dyDescent="0.3">
      <c r="A34" s="79" t="s">
        <v>150</v>
      </c>
      <c r="B34" s="196" t="s">
        <v>108</v>
      </c>
      <c r="C34" s="197"/>
      <c r="D34" s="197"/>
      <c r="E34" s="197"/>
      <c r="F34" s="197"/>
      <c r="G34" s="197"/>
      <c r="H34" s="198"/>
      <c r="I34" s="19">
        <f>I35</f>
        <v>115799.9996</v>
      </c>
    </row>
    <row r="35" spans="1:11" ht="21" customHeight="1" x14ac:dyDescent="0.3">
      <c r="A35" s="79"/>
      <c r="B35" s="196" t="s">
        <v>191</v>
      </c>
      <c r="C35" s="197"/>
      <c r="D35" s="197"/>
      <c r="E35" s="133"/>
      <c r="F35" s="125"/>
      <c r="G35" s="133"/>
      <c r="H35" s="133"/>
      <c r="I35" s="19">
        <f>SUM(I36:I39)</f>
        <v>115799.9996</v>
      </c>
      <c r="K35" s="66"/>
    </row>
    <row r="36" spans="1:11" ht="28.5" customHeight="1" x14ac:dyDescent="0.3">
      <c r="A36" s="126" t="s">
        <v>176</v>
      </c>
      <c r="B36" s="196" t="s">
        <v>182</v>
      </c>
      <c r="C36" s="197"/>
      <c r="D36" s="197"/>
      <c r="E36" s="125" t="s">
        <v>149</v>
      </c>
      <c r="F36" s="125" t="s">
        <v>175</v>
      </c>
      <c r="G36" s="130">
        <v>75762.84</v>
      </c>
      <c r="H36" s="85">
        <v>140</v>
      </c>
      <c r="I36" s="19">
        <f>H36*G36/1000</f>
        <v>10606.7976</v>
      </c>
    </row>
    <row r="37" spans="1:11" ht="28.5" customHeight="1" x14ac:dyDescent="0.3">
      <c r="A37" s="126" t="s">
        <v>177</v>
      </c>
      <c r="B37" s="196" t="s">
        <v>178</v>
      </c>
      <c r="C37" s="197"/>
      <c r="D37" s="197"/>
      <c r="E37" s="125" t="s">
        <v>149</v>
      </c>
      <c r="F37" s="125" t="s">
        <v>151</v>
      </c>
      <c r="G37" s="110">
        <f>8400000-814798</f>
        <v>7585202</v>
      </c>
      <c r="H37" s="85">
        <v>1</v>
      </c>
      <c r="I37" s="19">
        <f t="shared" ref="I37:I39" si="3">H37*G37/1000</f>
        <v>7585.2020000000002</v>
      </c>
    </row>
    <row r="38" spans="1:11" ht="28.5" customHeight="1" x14ac:dyDescent="0.3">
      <c r="A38" s="126" t="s">
        <v>179</v>
      </c>
      <c r="B38" s="196" t="s">
        <v>183</v>
      </c>
      <c r="C38" s="197"/>
      <c r="D38" s="197"/>
      <c r="E38" s="126" t="s">
        <v>149</v>
      </c>
      <c r="F38" s="126" t="s">
        <v>175</v>
      </c>
      <c r="G38" s="134">
        <v>385200</v>
      </c>
      <c r="H38" s="131">
        <v>140</v>
      </c>
      <c r="I38" s="19">
        <f t="shared" si="3"/>
        <v>53928</v>
      </c>
    </row>
    <row r="39" spans="1:11" ht="28.5" customHeight="1" x14ac:dyDescent="0.3">
      <c r="A39" s="126" t="s">
        <v>181</v>
      </c>
      <c r="B39" s="196" t="s">
        <v>184</v>
      </c>
      <c r="C39" s="197"/>
      <c r="D39" s="197"/>
      <c r="E39" s="126" t="s">
        <v>149</v>
      </c>
      <c r="F39" s="126" t="s">
        <v>175</v>
      </c>
      <c r="G39" s="134">
        <v>312000</v>
      </c>
      <c r="H39" s="131">
        <v>140</v>
      </c>
      <c r="I39" s="19">
        <f t="shared" si="3"/>
        <v>43680</v>
      </c>
    </row>
  </sheetData>
  <mergeCells count="38">
    <mergeCell ref="B39:D39"/>
    <mergeCell ref="B30:H30"/>
    <mergeCell ref="B31:D31"/>
    <mergeCell ref="B32:D32"/>
    <mergeCell ref="B33:D33"/>
    <mergeCell ref="B38:D38"/>
    <mergeCell ref="B35:D35"/>
    <mergeCell ref="B34:H34"/>
    <mergeCell ref="B36:D36"/>
    <mergeCell ref="B37:D37"/>
    <mergeCell ref="H1:I1"/>
    <mergeCell ref="G2:I2"/>
    <mergeCell ref="A5:I5"/>
    <mergeCell ref="E7:I7"/>
    <mergeCell ref="A7:A8"/>
    <mergeCell ref="G3:I3"/>
    <mergeCell ref="B7:D8"/>
    <mergeCell ref="A9:H9"/>
    <mergeCell ref="D10:H10"/>
    <mergeCell ref="B18:H18"/>
    <mergeCell ref="B19:D19"/>
    <mergeCell ref="B20:D20"/>
    <mergeCell ref="B11:H11"/>
    <mergeCell ref="B12:D12"/>
    <mergeCell ref="B17:D17"/>
    <mergeCell ref="B15:D15"/>
    <mergeCell ref="B14:D14"/>
    <mergeCell ref="B16:D16"/>
    <mergeCell ref="B13:D13"/>
    <mergeCell ref="B27:H27"/>
    <mergeCell ref="B28:D28"/>
    <mergeCell ref="B29:D29"/>
    <mergeCell ref="B21:H21"/>
    <mergeCell ref="B22:D22"/>
    <mergeCell ref="B23:D23"/>
    <mergeCell ref="B24:H24"/>
    <mergeCell ref="B25:D25"/>
    <mergeCell ref="B26:D26"/>
  </mergeCells>
  <pageMargins left="0.23622047244094491" right="0.23622047244094491" top="0.74803149606299213" bottom="0.74803149606299213" header="0.31496062992125984" footer="0.31496062992125984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հ1-1.3</vt:lpstr>
      <vt:lpstr>h2-1.2-5.1 </vt:lpstr>
      <vt:lpstr>հ3-5.2</vt:lpstr>
      <vt:lpstr>h4-3-4</vt:lpstr>
      <vt:lpstr>h5-9-9.1</vt:lpstr>
      <vt:lpstr>հ6-10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Armenak Khachatryan</dc:creator>
  <cp:keywords>https:/mul2.gov.am/tasks/94197/oneclick/2_Cadastre_Popoxutyun_19.xlsx?token=9b69bda8989b1a35c2ae199b3c89cc14</cp:keywords>
  <cp:lastModifiedBy>Liana Chanakhchyan</cp:lastModifiedBy>
  <cp:lastPrinted>2023-04-17T08:09:50Z</cp:lastPrinted>
  <dcterms:created xsi:type="dcterms:W3CDTF">2019-07-11T14:38:04Z</dcterms:created>
  <dcterms:modified xsi:type="dcterms:W3CDTF">2023-05-24T07:39:25Z</dcterms:modified>
</cp:coreProperties>
</file>