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toyan\Desktop\բւգե 2023\2023 վերաբաշխման նախագծեր\դաբաղ\"/>
    </mc:Choice>
  </mc:AlternateContent>
  <xr:revisionPtr revIDLastSave="0" documentId="13_ncr:1_{7545FB2B-5A84-4402-B812-008F9A6BC4B2}" xr6:coauthVersionLast="47" xr6:coauthVersionMax="47" xr10:uidLastSave="{00000000-0000-0000-0000-000000000000}"/>
  <bookViews>
    <workbookView xWindow="-120" yWindow="-120" windowWidth="20730" windowHeight="11160" activeTab="5" xr2:uid="{00000000-000D-0000-FFFF-FFFF00000000}"/>
  </bookViews>
  <sheets>
    <sheet name="Հավելված 1" sheetId="3" r:id="rId1"/>
    <sheet name="Հավելված 2" sheetId="11" r:id="rId2"/>
    <sheet name="Հավելված 3" sheetId="2" r:id="rId3"/>
    <sheet name="Հավելված 4 " sheetId="7" r:id="rId4"/>
    <sheet name="Հավելված 5" sheetId="12" r:id="rId5"/>
    <sheet name="Հավելված 6" sheetId="13" r:id="rId6"/>
  </sheets>
  <definedNames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_xlnm.Print_Area" localSheetId="4">'Հավելված 5'!$A$1:$K$17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3" l="1"/>
  <c r="H28" i="13"/>
  <c r="I28" i="13"/>
  <c r="G28" i="13"/>
  <c r="G27" i="13" s="1"/>
  <c r="G26" i="13" s="1"/>
  <c r="I55" i="13"/>
  <c r="I54" i="13" s="1"/>
  <c r="I53" i="13" s="1"/>
  <c r="I51" i="13" s="1"/>
  <c r="I49" i="13" s="1"/>
  <c r="I47" i="13" s="1"/>
  <c r="I45" i="13" s="1"/>
  <c r="I43" i="13" s="1"/>
  <c r="I41" i="13" s="1"/>
  <c r="H55" i="13"/>
  <c r="H54" i="13" s="1"/>
  <c r="H53" i="13" s="1"/>
  <c r="H51" i="13" s="1"/>
  <c r="H49" i="13" s="1"/>
  <c r="H47" i="13" s="1"/>
  <c r="H45" i="13" s="1"/>
  <c r="H43" i="13" s="1"/>
  <c r="H41" i="13" s="1"/>
  <c r="G55" i="13"/>
  <c r="G54" i="13" s="1"/>
  <c r="G53" i="13" s="1"/>
  <c r="G51" i="13" s="1"/>
  <c r="G49" i="13" s="1"/>
  <c r="G47" i="13" s="1"/>
  <c r="G45" i="13" s="1"/>
  <c r="G43" i="13" s="1"/>
  <c r="G41" i="13" s="1"/>
  <c r="I30" i="13"/>
  <c r="I29" i="13" s="1"/>
  <c r="H30" i="13"/>
  <c r="H29" i="13" s="1"/>
  <c r="G30" i="13"/>
  <c r="G29" i="13" s="1"/>
  <c r="I27" i="13"/>
  <c r="I26" i="13" s="1"/>
  <c r="H27" i="13"/>
  <c r="H26" i="13" s="1"/>
  <c r="I25" i="13" l="1"/>
  <c r="I24" i="13" s="1"/>
  <c r="I22" i="13" s="1"/>
  <c r="I20" i="13" s="1"/>
  <c r="G25" i="13"/>
  <c r="G24" i="13" s="1"/>
  <c r="G22" i="13" s="1"/>
  <c r="G20" i="13" s="1"/>
  <c r="G18" i="13" s="1"/>
  <c r="G16" i="13" s="1"/>
  <c r="G14" i="13" s="1"/>
  <c r="G12" i="13" s="1"/>
  <c r="G10" i="13" s="1"/>
  <c r="H25" i="13"/>
  <c r="H24" i="13" s="1"/>
  <c r="H22" i="13" s="1"/>
  <c r="H20" i="13" s="1"/>
  <c r="H18" i="13" s="1"/>
  <c r="H16" i="13" s="1"/>
  <c r="H14" i="13" s="1"/>
  <c r="H12" i="13" s="1"/>
  <c r="H10" i="13" s="1"/>
  <c r="I16" i="13"/>
  <c r="I14" i="13" l="1"/>
  <c r="I12" i="13" s="1"/>
  <c r="I10" i="13" s="1"/>
  <c r="I18" i="12"/>
  <c r="E22" i="7"/>
  <c r="E21" i="7" s="1"/>
  <c r="D22" i="7"/>
  <c r="D21" i="7" s="1"/>
  <c r="C22" i="7"/>
  <c r="C21" i="7" s="1"/>
  <c r="H13" i="2"/>
  <c r="H12" i="2" s="1"/>
  <c r="E12" i="3" l="1"/>
  <c r="F12" i="3"/>
  <c r="D12" i="3"/>
  <c r="I55" i="11"/>
  <c r="I54" i="11" s="1"/>
  <c r="I53" i="11" s="1"/>
  <c r="I51" i="11" s="1"/>
  <c r="I49" i="11" s="1"/>
  <c r="I47" i="11" s="1"/>
  <c r="I45" i="11" s="1"/>
  <c r="I43" i="11" s="1"/>
  <c r="I41" i="11" s="1"/>
  <c r="H55" i="11"/>
  <c r="H54" i="11" s="1"/>
  <c r="H53" i="11" s="1"/>
  <c r="H51" i="11" s="1"/>
  <c r="H49" i="11" s="1"/>
  <c r="H47" i="11" s="1"/>
  <c r="H45" i="11" s="1"/>
  <c r="H43" i="11" s="1"/>
  <c r="H41" i="11" s="1"/>
  <c r="G55" i="11"/>
  <c r="G54" i="11"/>
  <c r="G53" i="11" s="1"/>
  <c r="G51" i="11" s="1"/>
  <c r="G49" i="11" s="1"/>
  <c r="G47" i="11" s="1"/>
  <c r="G45" i="11" s="1"/>
  <c r="G43" i="11" s="1"/>
  <c r="G41" i="11" s="1"/>
  <c r="F32" i="3"/>
  <c r="F31" i="3" s="1"/>
  <c r="E32" i="3"/>
  <c r="E31" i="3" s="1"/>
  <c r="D32" i="3"/>
  <c r="D31" i="3" s="1"/>
  <c r="I20" i="12" l="1"/>
  <c r="I19" i="12" s="1"/>
  <c r="I17" i="12"/>
  <c r="I15" i="12" s="1"/>
  <c r="I14" i="12" l="1"/>
  <c r="H11" i="2"/>
  <c r="H10" i="2" s="1"/>
  <c r="I39" i="11"/>
  <c r="I38" i="11" s="1"/>
  <c r="I37" i="11" s="1"/>
  <c r="I36" i="11" s="1"/>
  <c r="I34" i="11" s="1"/>
  <c r="I32" i="11" s="1"/>
  <c r="H39" i="11"/>
  <c r="H38" i="11" s="1"/>
  <c r="H37" i="11" s="1"/>
  <c r="H36" i="11" s="1"/>
  <c r="H34" i="11" s="1"/>
  <c r="H32" i="11" s="1"/>
  <c r="G39" i="11"/>
  <c r="G38" i="11" s="1"/>
  <c r="G37" i="11" s="1"/>
  <c r="G36" i="11" s="1"/>
  <c r="G34" i="11" s="1"/>
  <c r="G32" i="11" s="1"/>
  <c r="G30" i="11"/>
  <c r="G29" i="11" s="1"/>
  <c r="H30" i="11"/>
  <c r="H29" i="11" s="1"/>
  <c r="I30" i="11"/>
  <c r="I29" i="11" s="1"/>
  <c r="D11" i="3"/>
  <c r="D10" i="3" s="1"/>
  <c r="E11" i="3"/>
  <c r="E10" i="3" s="1"/>
  <c r="F11" i="3"/>
  <c r="F10" i="3" s="1"/>
  <c r="I13" i="12" l="1"/>
  <c r="I12" i="12" s="1"/>
  <c r="I27" i="11"/>
  <c r="I26" i="11" s="1"/>
  <c r="I25" i="11"/>
  <c r="I24" i="11" s="1"/>
  <c r="I22" i="11" s="1"/>
  <c r="H27" i="11"/>
  <c r="H26" i="11" s="1"/>
  <c r="H25" i="11" s="1"/>
  <c r="H24" i="11" s="1"/>
  <c r="H22" i="11" s="1"/>
  <c r="G27" i="11"/>
  <c r="G26" i="11" s="1"/>
  <c r="G25" i="11" s="1"/>
  <c r="G24" i="11" s="1"/>
  <c r="G22" i="11" s="1"/>
  <c r="I20" i="11" l="1"/>
  <c r="H20" i="11"/>
  <c r="G20" i="11"/>
  <c r="G18" i="11" l="1"/>
  <c r="G16" i="11" s="1"/>
  <c r="G14" i="11" s="1"/>
  <c r="G12" i="11" s="1"/>
  <c r="G10" i="11" s="1"/>
  <c r="H18" i="11"/>
  <c r="H16" i="11" s="1"/>
  <c r="H14" i="11" s="1"/>
  <c r="H12" i="11" s="1"/>
  <c r="H10" i="11" s="1"/>
  <c r="I18" i="11"/>
  <c r="I16" i="11" s="1"/>
  <c r="I14" i="11" s="1"/>
  <c r="I12" i="11" s="1"/>
  <c r="I10" i="11" s="1"/>
</calcChain>
</file>

<file path=xl/sharedStrings.xml><?xml version="1.0" encoding="utf-8"?>
<sst xmlns="http://schemas.openxmlformats.org/spreadsheetml/2006/main" count="315" uniqueCount="170">
  <si>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</si>
  <si>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</si>
  <si>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</si>
  <si>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</si>
  <si>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</si>
  <si>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</si>
  <si>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</si>
  <si>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</si>
  <si>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</si>
  <si>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«Գյուղատնտեսական ծառայությունների կենտրոն» ՊՈԱԿ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</si>
  <si>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</si>
  <si>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</si>
  <si>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</si>
  <si>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</si>
  <si>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</si>
  <si>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</si>
  <si>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</si>
  <si>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</si>
  <si>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</si>
  <si>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</si>
  <si>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</si>
  <si>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</si>
  <si>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</si>
  <si>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</si>
  <si>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</si>
  <si>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</si>
  <si>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</si>
  <si>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</si>
  <si>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էկոնոմիկայի նախարարություն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</si>
  <si>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</si>
  <si>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</si>
  <si>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</si>
  <si>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</si>
  <si>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</si>
  <si>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</si>
  <si>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</si>
  <si>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</si>
  <si>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</si>
  <si>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</si>
  <si>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</si>
  <si>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</si>
  <si>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</si>
  <si>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</si>
  <si>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</si>
  <si>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</si>
  <si>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</si>
  <si>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այդ թվում`</t>
  </si>
  <si>
    <t xml:space="preserve"> ԸՆԴԱՄԵՆԸ ԾԱԽՍԵՐ</t>
  </si>
  <si>
    <t>հազար դրամ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</si>
  <si>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</si>
  <si>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</si>
  <si>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</si>
  <si>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</si>
  <si>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</si>
  <si>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</si>
  <si>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</si>
  <si>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</si>
  <si>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</si>
  <si>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>Ցուցանիշների փոփոխությունները (ավելացումները նշված են դրական նշանով, իսկ նվազեցումները` փակագծերում)</t>
  </si>
  <si>
    <t xml:space="preserve">        ------------  N ---------- որոշման</t>
  </si>
  <si>
    <t>Հավելված  № 2</t>
  </si>
  <si>
    <t>№ ------------ -Ն որոշման</t>
  </si>
  <si>
    <t xml:space="preserve">ՀԱՅԱՍՏԱՆԻ ՀԱՆՐԱՊԵՏՈՒԹՅԱՆ ԿԱՌԱՎԱՐՈՒԹՅԱՆ 2022 ԹՎԱԿԱՆԻ ԴԵԿՏԵՄԲԵՐԻ 29 Ի N 2111-Ն ՈՐՈՇՄԱՆ N 3 և N 4 ՀԱՎԵԼՎԱԾՆԵՐՈՒՄ ԿԱՏԱՐՎՈՂ ՓՈՓՈԽՈՒԹՅՈՒՆՆԵՐԸ </t>
  </si>
  <si>
    <t xml:space="preserve"> «ՀԱՅԱՍՏԱՆԻ ՀԱՆՐԱՊԵՏՈՒԹՅԱՆ 2023 ԹՎԱԿԱՆԻ ՊԵՏԱԿԱՆ ԲՅՈՒՋԵԻ ՄԱՍԻՆ» ՕՐԵՆՔԻ N 1 ՀԱՎԵԼՎԱԾԻ N 2 ԱՂՅՈՒՍԱԿՈՒՄ ԿԱՏԱՐՎՈՂ ՎԵՐԱԲԱՇԽՈՒՄԸ ԵՎ ՀԱՅԱՍՏԱՆԻ ՀԱՆՐԱՊԵՏՈՒԹՅԱՆ ԿԱՌԱՎԱՐՈՒԹՅԱՆ 2022 ԹՎԱԿԱՆԻ ԴԵԿՏԵՄԲԵՐԻ 29-Ի N 2111-Ն ՈՐՈՇՄԱՆN 5 ՀԱՎԵԼՎԱԾԻ  N 1 ԱՂՅՈՒՍԱԿՈՒՄ ԿԱՏԱՐՎՈՂ ՓՈՓՈԽՈՒԹՅՈՒՆՆԵՐԸ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</si>
  <si>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 № 3</t>
  </si>
  <si>
    <t>ՀԱՅԱՍՏԱՆԻ ՀԱՆՐԱՊԵՏՈՒԹՅԱՆ ԿԱՌԱՎԱՐՈՒԹՅԱՆ 2022 ԹՎԱԿԱՆԻ ԴԵԿՏԵՄԲԵՐԻ 29-Ի N 2111-Ն ՈՐՈՇՄԱՆ N 5 ՀԱՎԵԼՎԱԾԻ 7 ԱՂՅՈՒՍԱԿՈՒՄ ԿԱՏԱՐՎՈՂ ՓՈՓՈԽՈՒԹՅՈՒՆՆԵՐԸ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</si>
  <si>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</si>
  <si>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N 9.1 ՀԱՎԵԼՎԱԾԻ 9.1.10 ԱՂՅՈՒՍԱԿՈՒՄ ԿԱՏԱՐՎՈՂ ՓՈՓՈԽՈՒԹՅՈՒՆՆԵՐԸ ԵՎ ԼՐԱՑՈՒՄԸ </t>
    </r>
    <r>
      <rPr>
        <sz val="12"/>
        <color indexed="8"/>
        <rFont val="GHEA Grapalat"/>
        <family val="3"/>
      </rPr>
      <t xml:space="preserve">
 </t>
    </r>
  </si>
  <si>
    <t xml:space="preserve">ՀՀ կառավարության 2023 թվականի </t>
  </si>
  <si>
    <t>ՀՀ կառավարության 2023 թվականի</t>
  </si>
  <si>
    <t>Հավելված  № 5</t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</si>
  <si>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</si>
  <si>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</si>
  <si>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</si>
  <si>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</si>
  <si>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</si>
  <si>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</si>
  <si>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</si>
  <si>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</si>
  <si>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</si>
  <si>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</si>
  <si>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 </t>
  </si>
  <si>
    <t>հազ. դրամ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</si>
  <si>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</si>
  <si>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</si>
  <si>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</si>
  <si>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</si>
  <si>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</si>
  <si>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</si>
  <si>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</si>
  <si>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</si>
  <si>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</si>
  <si>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Խումբ 02</t>
  </si>
  <si>
    <t>Դաս 01</t>
  </si>
  <si>
    <t>Գյուղատնտեսություն</t>
  </si>
  <si>
    <t xml:space="preserve"> 1116  11001</t>
  </si>
  <si>
    <t>Գյուղատնտեսական կենդանիների պատվաստում</t>
  </si>
  <si>
    <t>ՄԱՍ I. Ա Պ Ր Ա Ն Ք Ն Ե Ր</t>
  </si>
  <si>
    <t>անասնաբուժության մեջ կիրառվող պատվաստանյութեր</t>
  </si>
  <si>
    <t>ԷԱՃ</t>
  </si>
  <si>
    <t xml:space="preserve"> մլ</t>
  </si>
  <si>
    <t xml:space="preserve"> 1116  11005</t>
  </si>
  <si>
    <t xml:space="preserve"> Հայաստանի Հանրապետությունում խոշոր եղջերավոր կենդանիների համարակալում և հաշվառում</t>
  </si>
  <si>
    <t xml:space="preserve"> 03341100-1</t>
  </si>
  <si>
    <t xml:space="preserve">  տավարի ականջների պիտակներ</t>
  </si>
  <si>
    <t>հատ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</si>
  <si>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2022 ԹՎԱԿԱՆԻ ԴԵԿՏԵՄԲԵՐԻ 29-Ի N 2111-Ն ՈՐՈՇՄԱՆ N 10 ՀԱՎԵԼՎԱԾՈՒՄ ԿԱՏԱՐՎՈՂ ՓՈՓՈԽՈՒԹՅՈՒՆՆԵՐԸ ԵՎ ԼՐԱՑՈՒՄՆԵՐԸ
</t>
    </r>
    <r>
      <rPr>
        <sz val="12"/>
        <rFont val="GHEA Grapalat"/>
        <family val="3"/>
      </rPr>
      <t xml:space="preserve">
 </t>
    </r>
  </si>
  <si>
    <t xml:space="preserve"> Հայաստանի Հանրապետությունում խոշոր եղջերավոր կենդանիների համարակալման և հաշվառման միջոցառումների իրականացում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</si>
  <si>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</si>
  <si>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</si>
  <si>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</si>
  <si>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</si>
  <si>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>Ծրագրի միջոցառումներ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</si>
  <si>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</si>
  <si>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</si>
  <si>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</si>
  <si>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</si>
  <si>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</si>
  <si>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</si>
  <si>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ՀՀ կառավարություն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</si>
  <si>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</si>
  <si>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</si>
  <si>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</si>
  <si>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</si>
  <si>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</si>
  <si>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 xml:space="preserve">ՀԱՅԱՍՏԱՆԻ ՀԱՆՐԱՊԵՏՈՒԹՅԱՆ ԿԱՌԱՎԱՐՈՒԹՅԱՆ 2022 ԹՎԱԿԱՆԻ ԴԵԿՏԵՄԲԵՐԻ 29-Ի N 2111-Ն ՈՐՈՇՄԱՆ N 9 ՀԱՎԵԼՎԱԾԻ N 9.47 և N 9.1 ՀԱՎԵԼՎԱԾԻ N 9.1.58 ԱՂՅՈՒՍԱԿՆԵՐՈՒՄ ԿԱՏԱՐՎՈՂ ՓՈՓՈԽՈՒԹՅՈՒՆՆԵՐԸ </t>
  </si>
  <si>
    <t>ՄԱՍ 1. 2. ՊԵՏԱԿԱՆ ՄԱՐՄՆԻ ԳԾՈՎ ԱՐԴՅՈՒՆՔԱՅԻՆ (ԿԱՏԱՐՈՂԱԿԱՆ) ՑՈՒՑԱՆԻՇՆԵՐԸ</t>
  </si>
  <si>
    <t>ՀՀ կառավարության պահուստային ֆոնդ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</si>
  <si>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</si>
  <si>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</si>
  <si>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</si>
  <si>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</si>
  <si>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</si>
  <si>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</si>
  <si>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</si>
  <si>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</si>
  <si>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</si>
  <si>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</si>
  <si>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(նվազեցումները նշված են փակագծերում)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</si>
  <si>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</si>
  <si>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</si>
  <si>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</si>
  <si>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</si>
  <si>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</si>
  <si>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</si>
  <si>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</si>
  <si>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</si>
  <si>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- Հատուկ նպատակային այլ նյութեր</t>
  </si>
  <si>
    <t>Ցուցանիշների փոփոխությունը (ավելացումները նշված են դրական նշանով)</t>
  </si>
  <si>
    <t xml:space="preserve"> Անասնաբուժական ծառայություններ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</si>
  <si>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2022 ԹՎԱԿԱՆԻ ԴԵԿՏԵՄԲԵՐԻ 29-Ի N 2111-Ն ՈՐՈՇՄԱՆ N 9 ՀԱՎԵԼՎԱԾԻ 9.10 ԱՂՅՈՒՍԱԿՈՒՄ ԵՎ N 9.1 ՀԱՎԵԼՎԱԾԻ 9.1.10 ԱՂՅՈՒՍԱԿՈՒՄ ԿԱՏԱՐՎՈՂ ՓՈՓՈԽՈՒԹՅՈՒՆՆԵՐԸ ԵՎ ԼՐԱՑՈՒՄԸ</t>
    </r>
  </si>
  <si>
    <t xml:space="preserve"> 1116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</si>
  <si>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</si>
  <si>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</si>
  <si>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</si>
  <si>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Կանխարգելիչ (պատվաստումներ) միջոցառումների քանակը, այդ թվում , հատ </t>
  </si>
  <si>
    <t xml:space="preserve"> դաբաղ, հատ </t>
  </si>
  <si>
    <t>ծաղիկ, հատ</t>
  </si>
  <si>
    <t xml:space="preserve">ծաղիկ, անգամ </t>
  </si>
  <si>
    <t xml:space="preserve"> Հայաստանի Հանրապետությունում խոշոր եղջերավոր կենդանիների համարակալում և հաշվառում </t>
  </si>
  <si>
    <t xml:space="preserve"> Հայաստանի Հանրապետությունում խոշոր եղջերավոր կենդանիների համարակալման և հաշվառման միջոցառումների իրականացում </t>
  </si>
  <si>
    <t xml:space="preserve"> Միջոցառումն իրականացնողի անվանումը՝</t>
  </si>
  <si>
    <t>ՀՄԱ</t>
  </si>
  <si>
    <t>մլ</t>
  </si>
  <si>
    <t>Հավելված  № 6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</si>
  <si>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</t>
  </si>
  <si>
    <t xml:space="preserve"> Նախատեսված անասնագլխաքանակի վարակամերժության աստիճանը ընդհանուր</t>
  </si>
  <si>
    <t xml:space="preserve"> Միջոցառումների իրականացման պարբերականությունն ըստ հիվանդությունների, անգամ </t>
  </si>
  <si>
    <t xml:space="preserve"> Դաբաղ հիվանդության նկատմամբ, տոկոս </t>
  </si>
  <si>
    <t>Ծաղիկ հիվանդության նկատմամբ, տոկոս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</si>
</sst>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;\ \(#,##0.0\)"/>
    <numFmt numFmtId="169" formatCode="0.0"/>
    <numFmt numFmtId="170" formatCode="##,##0;\(##,##0\);\-"/>
    <numFmt numFmtId="171" formatCode="#,##0.0_);\(#,##0.0\)"/>
  </numFmts>
  <fonts count="9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Unicode"/>
      <family val="2"/>
    </font>
    <font>
      <i/>
      <sz val="8"/>
      <color theme="1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2"/>
    </font>
    <font>
      <sz val="8"/>
      <name val="Calibri"/>
      <family val="2"/>
      <scheme val="minor"/>
    </font>
    <font>
      <b/>
      <i/>
      <sz val="12"/>
      <name val="GHEA Grapalat"/>
      <family val="3"/>
    </font>
    <font>
      <sz val="12"/>
      <color theme="1"/>
      <name val="GHEA Grapalat"/>
      <family val="2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12"/>
      <name val="Arial"/>
      <family val="2"/>
    </font>
    <font>
      <sz val="8"/>
      <name val="GHEA Grapalat"/>
      <family val="3"/>
    </font>
    <font>
      <b/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11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3" fillId="0" borderId="0"/>
    <xf numFmtId="0" fontId="9" fillId="0" borderId="0"/>
    <xf numFmtId="0" fontId="10" fillId="0" borderId="0"/>
    <xf numFmtId="0" fontId="28" fillId="0" borderId="0"/>
    <xf numFmtId="165" fontId="35" fillId="0" borderId="0" applyFill="0" applyBorder="0" applyProtection="0">
      <alignment horizontal="right" vertical="top"/>
    </xf>
    <xf numFmtId="165" fontId="40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46" fillId="33" borderId="0" applyNumberFormat="0" applyBorder="0" applyAlignment="0" applyProtection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37" borderId="0" applyNumberFormat="0" applyBorder="0" applyAlignment="0" applyProtection="0"/>
    <xf numFmtId="0" fontId="46" fillId="36" borderId="0" applyNumberFormat="0" applyBorder="0" applyAlignment="0" applyProtection="0"/>
    <xf numFmtId="0" fontId="46" fillId="42" borderId="0" applyNumberFormat="0" applyBorder="0" applyAlignment="0" applyProtection="0"/>
    <xf numFmtId="0" fontId="46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41" borderId="16" applyNumberFormat="0" applyAlignment="0" applyProtection="0"/>
    <xf numFmtId="0" fontId="49" fillId="51" borderId="23" applyNumberFormat="0" applyAlignment="0" applyProtection="0"/>
    <xf numFmtId="0" fontId="50" fillId="51" borderId="16" applyNumberFormat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24" applyNumberFormat="0" applyFill="0" applyAlignment="0" applyProtection="0"/>
    <xf numFmtId="0" fontId="55" fillId="52" borderId="17" applyNumberFormat="0" applyAlignment="0" applyProtection="0"/>
    <xf numFmtId="0" fontId="56" fillId="0" borderId="0" applyNumberFormat="0" applyFill="0" applyBorder="0" applyAlignment="0" applyProtection="0"/>
    <xf numFmtId="0" fontId="57" fillId="53" borderId="0" applyNumberFormat="0" applyBorder="0" applyAlignment="0" applyProtection="0"/>
    <xf numFmtId="0" fontId="58" fillId="34" borderId="0" applyNumberFormat="0" applyBorder="0" applyAlignment="0" applyProtection="0"/>
    <xf numFmtId="0" fontId="59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60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7" fillId="0" borderId="0"/>
    <xf numFmtId="0" fontId="35" fillId="0" borderId="0">
      <alignment horizontal="left" vertical="top" wrapText="1"/>
    </xf>
    <xf numFmtId="0" fontId="8" fillId="0" borderId="0"/>
    <xf numFmtId="0" fontId="65" fillId="10" borderId="0" applyNumberFormat="0" applyBorder="0" applyAlignment="0" applyProtection="0"/>
    <xf numFmtId="0" fontId="65" fillId="14" borderId="0" applyNumberFormat="0" applyBorder="0" applyAlignment="0" applyProtection="0"/>
    <xf numFmtId="0" fontId="65" fillId="18" borderId="0" applyNumberFormat="0" applyBorder="0" applyAlignment="0" applyProtection="0"/>
    <xf numFmtId="0" fontId="65" fillId="22" borderId="0" applyNumberFormat="0" applyBorder="0" applyAlignment="0" applyProtection="0"/>
    <xf numFmtId="0" fontId="65" fillId="26" borderId="0" applyNumberFormat="0" applyBorder="0" applyAlignment="0" applyProtection="0"/>
    <xf numFmtId="0" fontId="65" fillId="30" borderId="0" applyNumberFormat="0" applyBorder="0" applyAlignment="0" applyProtection="0"/>
    <xf numFmtId="0" fontId="65" fillId="11" borderId="0" applyNumberFormat="0" applyBorder="0" applyAlignment="0" applyProtection="0"/>
    <xf numFmtId="0" fontId="65" fillId="15" borderId="0" applyNumberFormat="0" applyBorder="0" applyAlignment="0" applyProtection="0"/>
    <xf numFmtId="0" fontId="65" fillId="19" borderId="0" applyNumberFormat="0" applyBorder="0" applyAlignment="0" applyProtection="0"/>
    <xf numFmtId="0" fontId="65" fillId="23" borderId="0" applyNumberFormat="0" applyBorder="0" applyAlignment="0" applyProtection="0"/>
    <xf numFmtId="0" fontId="65" fillId="27" borderId="0" applyNumberFormat="0" applyBorder="0" applyAlignment="0" applyProtection="0"/>
    <xf numFmtId="0" fontId="65" fillId="31" borderId="0" applyNumberFormat="0" applyBorder="0" applyAlignment="0" applyProtection="0"/>
    <xf numFmtId="0" fontId="66" fillId="12" borderId="0" applyNumberFormat="0" applyBorder="0" applyAlignment="0" applyProtection="0"/>
    <xf numFmtId="0" fontId="66" fillId="16" borderId="0" applyNumberFormat="0" applyBorder="0" applyAlignment="0" applyProtection="0"/>
    <xf numFmtId="0" fontId="66" fillId="20" borderId="0" applyNumberFormat="0" applyBorder="0" applyAlignment="0" applyProtection="0"/>
    <xf numFmtId="0" fontId="66" fillId="24" borderId="0" applyNumberFormat="0" applyBorder="0" applyAlignment="0" applyProtection="0"/>
    <xf numFmtId="0" fontId="66" fillId="28" borderId="0" applyNumberFormat="0" applyBorder="0" applyAlignment="0" applyProtection="0"/>
    <xf numFmtId="0" fontId="66" fillId="32" borderId="0" applyNumberFormat="0" applyBorder="0" applyAlignment="0" applyProtection="0"/>
    <xf numFmtId="0" fontId="66" fillId="9" borderId="0" applyNumberFormat="0" applyBorder="0" applyAlignment="0" applyProtection="0"/>
    <xf numFmtId="0" fontId="66" fillId="13" borderId="0" applyNumberFormat="0" applyBorder="0" applyAlignment="0" applyProtection="0"/>
    <xf numFmtId="0" fontId="66" fillId="17" borderId="0" applyNumberFormat="0" applyBorder="0" applyAlignment="0" applyProtection="0"/>
    <xf numFmtId="0" fontId="66" fillId="21" borderId="0" applyNumberFormat="0" applyBorder="0" applyAlignment="0" applyProtection="0"/>
    <xf numFmtId="0" fontId="66" fillId="25" borderId="0" applyNumberFormat="0" applyBorder="0" applyAlignment="0" applyProtection="0"/>
    <xf numFmtId="0" fontId="66" fillId="29" borderId="0" applyNumberFormat="0" applyBorder="0" applyAlignment="0" applyProtection="0"/>
    <xf numFmtId="0" fontId="67" fillId="3" borderId="0" applyNumberFormat="0" applyBorder="0" applyAlignment="0" applyProtection="0"/>
    <xf numFmtId="0" fontId="68" fillId="6" borderId="4" applyNumberFormat="0" applyAlignment="0" applyProtection="0"/>
    <xf numFmtId="0" fontId="69" fillId="7" borderId="7" applyNumberFormat="0" applyAlignment="0" applyProtection="0"/>
    <xf numFmtId="43" fontId="8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2" borderId="0" applyNumberFormat="0" applyBorder="0" applyAlignment="0" applyProtection="0"/>
    <xf numFmtId="0" fontId="72" fillId="0" borderId="1" applyNumberFormat="0" applyFill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4" fillId="0" borderId="0" applyNumberFormat="0" applyFill="0" applyBorder="0" applyAlignment="0" applyProtection="0"/>
    <xf numFmtId="0" fontId="75" fillId="5" borderId="4" applyNumberFormat="0" applyAlignment="0" applyProtection="0"/>
    <xf numFmtId="0" fontId="76" fillId="0" borderId="6" applyNumberFormat="0" applyFill="0" applyAlignment="0" applyProtection="0"/>
    <xf numFmtId="0" fontId="77" fillId="4" borderId="0" applyNumberFormat="0" applyBorder="0" applyAlignment="0" applyProtection="0"/>
    <xf numFmtId="0" fontId="8" fillId="0" borderId="0"/>
    <xf numFmtId="0" fontId="78" fillId="0" borderId="0"/>
    <xf numFmtId="0" fontId="35" fillId="0" borderId="0">
      <alignment horizontal="left" vertical="top" wrapText="1"/>
    </xf>
    <xf numFmtId="0" fontId="65" fillId="8" borderId="8" applyNumberFormat="0" applyFont="0" applyAlignment="0" applyProtection="0"/>
    <xf numFmtId="0" fontId="1" fillId="8" borderId="8" applyNumberFormat="0" applyFont="0" applyAlignment="0" applyProtection="0"/>
    <xf numFmtId="0" fontId="79" fillId="6" borderId="5" applyNumberFormat="0" applyAlignment="0" applyProtection="0"/>
    <xf numFmtId="0" fontId="2" fillId="0" borderId="0" applyNumberFormat="0" applyFill="0" applyBorder="0" applyAlignment="0" applyProtection="0"/>
    <xf numFmtId="0" fontId="80" fillId="0" borderId="9" applyNumberFormat="0" applyFill="0" applyAlignment="0" applyProtection="0"/>
    <xf numFmtId="0" fontId="81" fillId="0" borderId="0" applyNumberFormat="0" applyFill="0" applyBorder="0" applyAlignment="0" applyProtection="0"/>
    <xf numFmtId="0" fontId="64" fillId="0" borderId="0"/>
    <xf numFmtId="0" fontId="1" fillId="8" borderId="8" applyNumberFormat="0" applyFont="0" applyAlignment="0" applyProtection="0"/>
    <xf numFmtId="0" fontId="82" fillId="0" borderId="0" applyNumberFormat="0" applyFill="0" applyBorder="0" applyAlignment="0" applyProtection="0"/>
    <xf numFmtId="0" fontId="8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91" fillId="0" borderId="0"/>
  </cellStyleXfs>
  <cellXfs count="25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4" fillId="55" borderId="0" xfId="0" applyFont="1" applyFill="1"/>
    <xf numFmtId="0" fontId="32" fillId="55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6" fillId="0" borderId="0" xfId="0" applyFont="1"/>
    <xf numFmtId="0" fontId="31" fillId="55" borderId="11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165" fontId="39" fillId="0" borderId="10" xfId="87" applyFont="1" applyBorder="1">
      <alignment horizontal="right" vertical="top"/>
    </xf>
    <xf numFmtId="0" fontId="38" fillId="0" borderId="0" xfId="0" applyFont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165" fontId="38" fillId="0" borderId="10" xfId="86" applyFont="1" applyBorder="1">
      <alignment horizontal="right" vertical="top"/>
    </xf>
    <xf numFmtId="0" fontId="38" fillId="0" borderId="0" xfId="0" applyFont="1" applyAlignment="1">
      <alignment horizontal="center" vertical="top" wrapText="1"/>
    </xf>
    <xf numFmtId="0" fontId="37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166" fontId="42" fillId="0" borderId="0" xfId="88" applyNumberFormat="1" applyFont="1" applyFill="1" applyAlignment="1">
      <alignment horizontal="right"/>
    </xf>
    <xf numFmtId="0" fontId="37" fillId="0" borderId="10" xfId="0" applyFont="1" applyBorder="1" applyAlignment="1">
      <alignment horizontal="center" vertical="center" wrapText="1"/>
    </xf>
    <xf numFmtId="0" fontId="43" fillId="0" borderId="0" xfId="139" applyFont="1"/>
    <xf numFmtId="0" fontId="43" fillId="55" borderId="0" xfId="139" applyFont="1" applyFill="1"/>
    <xf numFmtId="0" fontId="43" fillId="0" borderId="0" xfId="139" applyFont="1" applyAlignment="1">
      <alignment horizontal="right"/>
    </xf>
    <xf numFmtId="0" fontId="44" fillId="0" borderId="0" xfId="0" applyFont="1"/>
    <xf numFmtId="0" fontId="43" fillId="0" borderId="0" xfId="0" applyFont="1" applyAlignment="1">
      <alignment horizontal="right"/>
    </xf>
    <xf numFmtId="0" fontId="43" fillId="0" borderId="0" xfId="0" applyFont="1" applyAlignment="1">
      <alignment horizontal="centerContinuous"/>
    </xf>
    <xf numFmtId="0" fontId="43" fillId="0" borderId="0" xfId="0" applyFont="1"/>
    <xf numFmtId="0" fontId="38" fillId="0" borderId="10" xfId="0" applyFont="1" applyBorder="1" applyAlignment="1">
      <alignment horizontal="center" vertical="center" wrapText="1"/>
    </xf>
    <xf numFmtId="0" fontId="44" fillId="0" borderId="0" xfId="0" applyFont="1" applyAlignment="1">
      <alignment horizontal="right" vertical="center"/>
    </xf>
    <xf numFmtId="0" fontId="44" fillId="0" borderId="0" xfId="0" applyFont="1" applyAlignment="1">
      <alignment horizontal="right"/>
    </xf>
    <xf numFmtId="0" fontId="45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165" fontId="38" fillId="0" borderId="10" xfId="0" applyNumberFormat="1" applyFont="1" applyBorder="1" applyAlignment="1">
      <alignment horizontal="center" vertical="center" wrapText="1"/>
    </xf>
    <xf numFmtId="165" fontId="39" fillId="0" borderId="10" xfId="87" applyFont="1" applyBorder="1" applyAlignment="1">
      <alignment horizontal="center" vertical="center"/>
    </xf>
    <xf numFmtId="0" fontId="84" fillId="0" borderId="0" xfId="0" applyFont="1"/>
    <xf numFmtId="0" fontId="63" fillId="0" borderId="0" xfId="0" applyFont="1" applyAlignment="1">
      <alignment horizontal="left" vertical="top" wrapText="1"/>
    </xf>
    <xf numFmtId="0" fontId="63" fillId="0" borderId="0" xfId="0" applyFont="1"/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left" vertical="top" wrapText="1"/>
    </xf>
    <xf numFmtId="166" fontId="88" fillId="0" borderId="10" xfId="1" applyNumberFormat="1" applyFont="1" applyBorder="1" applyAlignment="1">
      <alignment horizontal="right" vertical="top" wrapText="1"/>
    </xf>
    <xf numFmtId="165" fontId="88" fillId="0" borderId="10" xfId="86" applyFont="1" applyBorder="1">
      <alignment horizontal="right" vertical="top"/>
    </xf>
    <xf numFmtId="0" fontId="84" fillId="0" borderId="10" xfId="0" applyFont="1" applyBorder="1" applyAlignment="1">
      <alignment horizontal="left" vertical="top" wrapText="1"/>
    </xf>
    <xf numFmtId="164" fontId="43" fillId="0" borderId="0" xfId="1" applyNumberFormat="1" applyFont="1" applyFill="1" applyAlignment="1">
      <alignment horizontal="center" vertical="center"/>
    </xf>
    <xf numFmtId="164" fontId="84" fillId="0" borderId="10" xfId="0" applyNumberFormat="1" applyFont="1" applyBorder="1" applyAlignment="1">
      <alignment horizontal="center" vertical="center" wrapText="1"/>
    </xf>
    <xf numFmtId="1" fontId="90" fillId="0" borderId="15" xfId="0" applyNumberFormat="1" applyFont="1" applyBorder="1" applyAlignment="1">
      <alignment horizontal="center" vertical="center"/>
    </xf>
    <xf numFmtId="164" fontId="84" fillId="57" borderId="10" xfId="0" applyNumberFormat="1" applyFont="1" applyFill="1" applyBorder="1" applyAlignment="1">
      <alignment horizontal="center" vertical="center"/>
    </xf>
    <xf numFmtId="164" fontId="45" fillId="56" borderId="10" xfId="0" applyNumberFormat="1" applyFont="1" applyFill="1" applyBorder="1" applyAlignment="1">
      <alignment horizontal="center" vertical="center"/>
    </xf>
    <xf numFmtId="164" fontId="45" fillId="55" borderId="10" xfId="0" applyNumberFormat="1" applyFont="1" applyFill="1" applyBorder="1" applyAlignment="1">
      <alignment horizontal="center" vertical="center"/>
    </xf>
    <xf numFmtId="164" fontId="45" fillId="0" borderId="10" xfId="0" applyNumberFormat="1" applyFont="1" applyBorder="1" applyAlignment="1">
      <alignment horizontal="center" vertical="center"/>
    </xf>
    <xf numFmtId="164" fontId="44" fillId="0" borderId="10" xfId="0" applyNumberFormat="1" applyFont="1" applyBorder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9" fillId="0" borderId="0" xfId="210" applyFont="1"/>
    <xf numFmtId="0" fontId="43" fillId="0" borderId="0" xfId="210" applyFont="1" applyAlignment="1">
      <alignment horizontal="left" vertical="top" wrapText="1"/>
    </xf>
    <xf numFmtId="0" fontId="93" fillId="0" borderId="0" xfId="210" applyFont="1" applyAlignment="1">
      <alignment horizontal="left" vertical="top" wrapText="1"/>
    </xf>
    <xf numFmtId="0" fontId="45" fillId="0" borderId="0" xfId="210" applyFont="1" applyAlignment="1">
      <alignment horizontal="center" vertical="top" wrapText="1"/>
    </xf>
    <xf numFmtId="0" fontId="43" fillId="0" borderId="0" xfId="210" applyFont="1" applyAlignment="1">
      <alignment vertical="top" wrapText="1"/>
    </xf>
    <xf numFmtId="0" fontId="43" fillId="58" borderId="10" xfId="23" applyFont="1" applyFill="1" applyBorder="1" applyAlignment="1">
      <alignment horizontal="center" vertical="center" wrapText="1"/>
    </xf>
    <xf numFmtId="168" fontId="45" fillId="58" borderId="10" xfId="23" applyNumberFormat="1" applyFont="1" applyFill="1" applyBorder="1" applyAlignment="1">
      <alignment horizontal="center" vertical="center" wrapText="1"/>
    </xf>
    <xf numFmtId="0" fontId="45" fillId="58" borderId="10" xfId="23" applyFont="1" applyFill="1" applyBorder="1" applyAlignment="1">
      <alignment horizontal="center" vertical="center" wrapText="1"/>
    </xf>
    <xf numFmtId="164" fontId="93" fillId="0" borderId="0" xfId="210" applyNumberFormat="1" applyFont="1" applyAlignment="1">
      <alignment horizontal="left" vertical="top" wrapText="1"/>
    </xf>
    <xf numFmtId="0" fontId="92" fillId="0" borderId="0" xfId="210" applyFont="1" applyAlignment="1">
      <alignment horizontal="left" vertical="top" wrapText="1"/>
    </xf>
    <xf numFmtId="0" fontId="45" fillId="58" borderId="14" xfId="23" applyFont="1" applyFill="1" applyBorder="1" applyAlignment="1">
      <alignment horizontal="center" vertical="center" wrapText="1"/>
    </xf>
    <xf numFmtId="165" fontId="43" fillId="58" borderId="10" xfId="23" applyNumberFormat="1" applyFont="1" applyFill="1" applyBorder="1" applyAlignment="1">
      <alignment horizontal="center" vertical="center" wrapText="1"/>
    </xf>
    <xf numFmtId="0" fontId="45" fillId="0" borderId="14" xfId="23" applyFont="1" applyBorder="1" applyAlignment="1">
      <alignment horizontal="center" vertical="center" wrapText="1"/>
    </xf>
    <xf numFmtId="0" fontId="45" fillId="58" borderId="12" xfId="23" applyFont="1" applyFill="1" applyBorder="1" applyAlignment="1">
      <alignment horizontal="center" vertical="center" wrapText="1"/>
    </xf>
    <xf numFmtId="0" fontId="45" fillId="58" borderId="13" xfId="23" applyFont="1" applyFill="1" applyBorder="1" applyAlignment="1">
      <alignment horizontal="center" vertical="center" wrapText="1"/>
    </xf>
    <xf numFmtId="169" fontId="45" fillId="58" borderId="10" xfId="23" applyNumberFormat="1" applyFont="1" applyFill="1" applyBorder="1" applyAlignment="1">
      <alignment horizontal="center" vertical="center" wrapText="1"/>
    </xf>
    <xf numFmtId="0" fontId="92" fillId="0" borderId="27" xfId="210" applyFont="1" applyBorder="1" applyAlignment="1">
      <alignment horizontal="center" vertical="top" wrapText="1"/>
    </xf>
    <xf numFmtId="165" fontId="38" fillId="0" borderId="27" xfId="86" applyFont="1" applyBorder="1" applyAlignment="1">
      <alignment horizontal="center" vertical="top"/>
    </xf>
    <xf numFmtId="37" fontId="38" fillId="0" borderId="28" xfId="86" applyNumberFormat="1" applyFont="1" applyBorder="1">
      <alignment horizontal="right" vertical="top"/>
    </xf>
    <xf numFmtId="165" fontId="43" fillId="0" borderId="10" xfId="86" applyFont="1" applyBorder="1">
      <alignment horizontal="right" vertical="top"/>
    </xf>
    <xf numFmtId="0" fontId="44" fillId="0" borderId="0" xfId="0" applyFont="1" applyAlignment="1">
      <alignment horizontal="centerContinuous"/>
    </xf>
    <xf numFmtId="0" fontId="92" fillId="0" borderId="0" xfId="0" applyFont="1"/>
    <xf numFmtId="0" fontId="9" fillId="0" borderId="0" xfId="0" applyFont="1"/>
    <xf numFmtId="0" fontId="9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4" fillId="0" borderId="13" xfId="0" applyFont="1" applyBorder="1"/>
    <xf numFmtId="0" fontId="63" fillId="0" borderId="10" xfId="0" applyFont="1" applyBorder="1"/>
    <xf numFmtId="0" fontId="4" fillId="0" borderId="10" xfId="0" applyFont="1" applyBorder="1"/>
    <xf numFmtId="43" fontId="4" fillId="0" borderId="0" xfId="0" applyNumberFormat="1" applyFont="1" applyAlignment="1">
      <alignment horizontal="left" vertical="top" wrapText="1"/>
    </xf>
    <xf numFmtId="0" fontId="43" fillId="0" borderId="10" xfId="0" applyFont="1" applyBorder="1" applyAlignment="1">
      <alignment horizontal="left" vertical="center" wrapText="1"/>
    </xf>
    <xf numFmtId="0" fontId="45" fillId="0" borderId="32" xfId="0" applyFont="1" applyBorder="1" applyAlignment="1">
      <alignment horizontal="left" vertical="center" wrapText="1"/>
    </xf>
    <xf numFmtId="165" fontId="45" fillId="55" borderId="10" xfId="87" applyFont="1" applyFill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43" fillId="0" borderId="27" xfId="0" applyFont="1" applyBorder="1" applyAlignment="1">
      <alignment horizontal="left" vertical="center" wrapText="1"/>
    </xf>
    <xf numFmtId="169" fontId="43" fillId="55" borderId="10" xfId="87" applyNumberFormat="1" applyFont="1" applyFill="1" applyBorder="1" applyAlignment="1">
      <alignment horizontal="right" vertical="center"/>
    </xf>
    <xf numFmtId="0" fontId="6" fillId="0" borderId="10" xfId="0" applyFont="1" applyBorder="1" applyAlignment="1">
      <alignment horizontal="left" vertical="top" wrapText="1"/>
    </xf>
    <xf numFmtId="0" fontId="45" fillId="0" borderId="27" xfId="0" applyFont="1" applyBorder="1" applyAlignment="1">
      <alignment horizontal="left" vertical="center" wrapText="1"/>
    </xf>
    <xf numFmtId="165" fontId="43" fillId="55" borderId="10" xfId="87" applyFont="1" applyFill="1" applyBorder="1" applyAlignment="1">
      <alignment horizontal="right" vertical="center"/>
    </xf>
    <xf numFmtId="0" fontId="4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64" fontId="43" fillId="0" borderId="10" xfId="0" applyNumberFormat="1" applyFont="1" applyBorder="1" applyAlignment="1">
      <alignment horizontal="left" vertical="center" wrapText="1"/>
    </xf>
    <xf numFmtId="0" fontId="43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64" fontId="44" fillId="0" borderId="10" xfId="0" applyNumberFormat="1" applyFont="1" applyBorder="1" applyAlignment="1">
      <alignment horizontal="left" vertical="center" wrapText="1"/>
    </xf>
    <xf numFmtId="0" fontId="63" fillId="55" borderId="0" xfId="0" applyFont="1" applyFill="1"/>
    <xf numFmtId="0" fontId="94" fillId="0" borderId="0" xfId="0" applyFont="1" applyAlignment="1">
      <alignment horizontal="center" vertical="top" wrapText="1"/>
    </xf>
    <xf numFmtId="0" fontId="45" fillId="0" borderId="0" xfId="0" applyFont="1"/>
    <xf numFmtId="0" fontId="90" fillId="0" borderId="10" xfId="0" applyFont="1" applyBorder="1" applyAlignment="1">
      <alignment horizontal="left" vertical="top" wrapText="1"/>
    </xf>
    <xf numFmtId="0" fontId="63" fillId="0" borderId="10" xfId="0" applyFont="1" applyBorder="1" applyAlignment="1">
      <alignment vertical="center" wrapText="1"/>
    </xf>
    <xf numFmtId="0" fontId="63" fillId="0" borderId="10" xfId="0" applyFont="1" applyBorder="1" applyAlignment="1">
      <alignment vertical="top" wrapText="1"/>
    </xf>
    <xf numFmtId="0" fontId="90" fillId="0" borderId="10" xfId="0" applyFont="1" applyBorder="1" applyAlignment="1">
      <alignment horizontal="left" vertical="center" wrapText="1"/>
    </xf>
    <xf numFmtId="0" fontId="63" fillId="55" borderId="10" xfId="0" applyFont="1" applyFill="1" applyBorder="1" applyAlignment="1">
      <alignment horizontal="center" vertical="top" wrapText="1"/>
    </xf>
    <xf numFmtId="2" fontId="63" fillId="0" borderId="10" xfId="0" applyNumberFormat="1" applyFont="1" applyBorder="1" applyAlignment="1">
      <alignment wrapText="1"/>
    </xf>
    <xf numFmtId="0" fontId="63" fillId="0" borderId="10" xfId="0" applyFont="1" applyBorder="1" applyAlignment="1">
      <alignment horizontal="left" vertical="center" wrapText="1"/>
    </xf>
    <xf numFmtId="0" fontId="63" fillId="0" borderId="14" xfId="0" applyFont="1" applyBorder="1" applyAlignment="1">
      <alignment vertical="top" wrapText="1"/>
    </xf>
    <xf numFmtId="0" fontId="63" fillId="0" borderId="13" xfId="0" applyFont="1" applyBorder="1" applyAlignment="1">
      <alignment vertical="top" wrapText="1"/>
    </xf>
    <xf numFmtId="0" fontId="63" fillId="55" borderId="10" xfId="0" applyFont="1" applyFill="1" applyBorder="1" applyAlignment="1">
      <alignment vertical="top" wrapText="1"/>
    </xf>
    <xf numFmtId="166" fontId="45" fillId="0" borderId="15" xfId="1" applyNumberFormat="1" applyFont="1" applyBorder="1" applyAlignment="1">
      <alignment horizontal="center" vertical="center" wrapText="1"/>
    </xf>
    <xf numFmtId="0" fontId="44" fillId="55" borderId="10" xfId="0" applyFont="1" applyFill="1" applyBorder="1" applyAlignment="1">
      <alignment horizontal="left" vertical="top" wrapText="1"/>
    </xf>
    <xf numFmtId="165" fontId="44" fillId="0" borderId="10" xfId="86" applyFont="1" applyBorder="1">
      <alignment horizontal="right" vertical="top"/>
    </xf>
    <xf numFmtId="170" fontId="44" fillId="0" borderId="10" xfId="86" applyNumberFormat="1" applyFont="1" applyBorder="1">
      <alignment horizontal="right" vertical="top"/>
    </xf>
    <xf numFmtId="0" fontId="84" fillId="0" borderId="0" xfId="0" applyFont="1" applyAlignment="1">
      <alignment horizontal="left" vertical="top" wrapText="1"/>
    </xf>
    <xf numFmtId="165" fontId="88" fillId="0" borderId="0" xfId="86" applyFont="1" applyBorder="1">
      <alignment horizontal="right" vertical="top"/>
    </xf>
    <xf numFmtId="0" fontId="96" fillId="0" borderId="10" xfId="210" applyFont="1" applyBorder="1" applyAlignment="1">
      <alignment horizontal="left" vertical="top" wrapText="1"/>
    </xf>
    <xf numFmtId="3" fontId="90" fillId="0" borderId="10" xfId="0" applyNumberFormat="1" applyFont="1" applyBorder="1" applyAlignment="1">
      <alignment horizontal="right" vertical="top" wrapText="1"/>
    </xf>
    <xf numFmtId="3" fontId="44" fillId="0" borderId="10" xfId="86" applyNumberFormat="1" applyFont="1" applyBorder="1">
      <alignment horizontal="right" vertical="top"/>
    </xf>
    <xf numFmtId="3" fontId="44" fillId="59" borderId="10" xfId="86" applyNumberFormat="1" applyFont="1" applyFill="1" applyBorder="1">
      <alignment horizontal="right" vertical="top"/>
    </xf>
    <xf numFmtId="0" fontId="96" fillId="0" borderId="10" xfId="210" applyFont="1" applyBorder="1" applyAlignment="1">
      <alignment horizontal="left" vertical="center" wrapText="1"/>
    </xf>
    <xf numFmtId="0" fontId="96" fillId="0" borderId="10" xfId="210" applyFont="1" applyBorder="1" applyAlignment="1">
      <alignment horizontal="center" vertical="top" wrapText="1"/>
    </xf>
    <xf numFmtId="0" fontId="96" fillId="0" borderId="14" xfId="210" applyFont="1" applyBorder="1" applyAlignment="1">
      <alignment horizontal="center" vertical="top" wrapText="1"/>
    </xf>
    <xf numFmtId="0" fontId="92" fillId="0" borderId="10" xfId="210" applyFont="1" applyBorder="1" applyAlignment="1">
      <alignment horizontal="center" vertical="top" wrapText="1"/>
    </xf>
    <xf numFmtId="165" fontId="38" fillId="0" borderId="10" xfId="86" applyFont="1" applyBorder="1" applyAlignment="1">
      <alignment horizontal="center" vertical="top"/>
    </xf>
    <xf numFmtId="37" fontId="38" fillId="0" borderId="10" xfId="86" applyNumberFormat="1" applyFont="1" applyBorder="1">
      <alignment horizontal="right" vertical="top"/>
    </xf>
    <xf numFmtId="164" fontId="44" fillId="59" borderId="10" xfId="86" applyNumberFormat="1" applyFont="1" applyFill="1" applyBorder="1">
      <alignment horizontal="right" vertical="top"/>
    </xf>
    <xf numFmtId="171" fontId="0" fillId="0" borderId="0" xfId="0" applyNumberFormat="1"/>
    <xf numFmtId="165" fontId="38" fillId="0" borderId="25" xfId="86" applyFont="1" applyBorder="1" applyAlignment="1">
      <alignment horizontal="center" vertical="center"/>
    </xf>
    <xf numFmtId="165" fontId="38" fillId="0" borderId="15" xfId="86" applyFont="1" applyBorder="1" applyAlignment="1">
      <alignment horizontal="center" vertical="center"/>
    </xf>
    <xf numFmtId="165" fontId="38" fillId="0" borderId="11" xfId="86" applyFont="1" applyBorder="1" applyAlignment="1">
      <alignment horizontal="center" vertical="center"/>
    </xf>
    <xf numFmtId="0" fontId="84" fillId="0" borderId="12" xfId="0" applyFont="1" applyBorder="1" applyAlignment="1">
      <alignment horizontal="center" vertical="top" wrapText="1"/>
    </xf>
    <xf numFmtId="0" fontId="84" fillId="0" borderId="13" xfId="0" applyFont="1" applyBorder="1" applyAlignment="1">
      <alignment horizontal="center" vertical="top" wrapText="1"/>
    </xf>
    <xf numFmtId="166" fontId="43" fillId="0" borderId="25" xfId="1" applyNumberFormat="1" applyFont="1" applyBorder="1" applyAlignment="1">
      <alignment horizontal="center" vertical="center" wrapText="1"/>
    </xf>
    <xf numFmtId="166" fontId="43" fillId="0" borderId="15" xfId="1" applyNumberFormat="1" applyFont="1" applyBorder="1" applyAlignment="1">
      <alignment horizontal="center" vertical="center" wrapText="1"/>
    </xf>
    <xf numFmtId="166" fontId="43" fillId="0" borderId="11" xfId="1" applyNumberFormat="1" applyFont="1" applyBorder="1" applyAlignment="1">
      <alignment horizontal="center" vertical="center" wrapText="1"/>
    </xf>
    <xf numFmtId="165" fontId="89" fillId="0" borderId="25" xfId="86" applyFont="1" applyBorder="1" applyAlignment="1">
      <alignment horizontal="center" vertical="center"/>
    </xf>
    <xf numFmtId="165" fontId="89" fillId="0" borderId="15" xfId="86" applyFont="1" applyBorder="1" applyAlignment="1">
      <alignment horizontal="center" vertical="center"/>
    </xf>
    <xf numFmtId="165" fontId="89" fillId="0" borderId="11" xfId="86" applyFont="1" applyBorder="1" applyAlignment="1">
      <alignment horizontal="center" vertical="center"/>
    </xf>
    <xf numFmtId="0" fontId="84" fillId="0" borderId="10" xfId="0" applyFont="1" applyBorder="1" applyAlignment="1">
      <alignment horizontal="center" vertical="top" wrapText="1"/>
    </xf>
    <xf numFmtId="0" fontId="63" fillId="0" borderId="29" xfId="0" applyFont="1" applyBorder="1" applyAlignment="1">
      <alignment horizontal="center" vertical="top" wrapText="1"/>
    </xf>
    <xf numFmtId="0" fontId="63" fillId="0" borderId="30" xfId="0" applyFont="1" applyBorder="1" applyAlignment="1">
      <alignment horizontal="center" vertical="top" wrapText="1"/>
    </xf>
    <xf numFmtId="0" fontId="63" fillId="0" borderId="31" xfId="0" applyFont="1" applyBorder="1" applyAlignment="1">
      <alignment horizontal="center" vertical="top" wrapText="1"/>
    </xf>
    <xf numFmtId="0" fontId="63" fillId="0" borderId="14" xfId="0" applyFont="1" applyBorder="1" applyAlignment="1">
      <alignment horizontal="center"/>
    </xf>
    <xf numFmtId="0" fontId="63" fillId="0" borderId="12" xfId="0" applyFont="1" applyBorder="1" applyAlignment="1">
      <alignment horizontal="center"/>
    </xf>
    <xf numFmtId="0" fontId="45" fillId="0" borderId="10" xfId="0" applyFont="1" applyBorder="1" applyAlignment="1">
      <alignment horizontal="center" vertical="top" wrapText="1"/>
    </xf>
    <xf numFmtId="166" fontId="43" fillId="0" borderId="10" xfId="1" applyNumberFormat="1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0" fontId="43" fillId="55" borderId="0" xfId="139" applyFont="1" applyFill="1" applyAlignment="1">
      <alignment horizontal="right"/>
    </xf>
    <xf numFmtId="0" fontId="39" fillId="0" borderId="0" xfId="0" applyFont="1" applyAlignment="1">
      <alignment horizontal="center" vertical="top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top" wrapText="1"/>
    </xf>
    <xf numFmtId="0" fontId="86" fillId="0" borderId="14" xfId="0" applyFont="1" applyBorder="1" applyAlignment="1">
      <alignment horizontal="center" vertical="top" wrapText="1"/>
    </xf>
    <xf numFmtId="0" fontId="86" fillId="0" borderId="12" xfId="0" applyFont="1" applyBorder="1" applyAlignment="1">
      <alignment horizontal="center" vertical="top" wrapText="1"/>
    </xf>
    <xf numFmtId="0" fontId="86" fillId="0" borderId="13" xfId="0" applyFont="1" applyBorder="1" applyAlignment="1">
      <alignment horizontal="center" vertical="top" wrapText="1"/>
    </xf>
    <xf numFmtId="49" fontId="45" fillId="0" borderId="10" xfId="0" applyNumberFormat="1" applyFont="1" applyBorder="1" applyAlignment="1">
      <alignment horizontal="center" vertical="top" wrapText="1"/>
    </xf>
    <xf numFmtId="0" fontId="43" fillId="0" borderId="10" xfId="0" applyFont="1" applyBorder="1" applyAlignment="1">
      <alignment horizontal="center" vertical="top" wrapText="1"/>
    </xf>
    <xf numFmtId="0" fontId="43" fillId="0" borderId="29" xfId="0" applyFont="1" applyBorder="1" applyAlignment="1">
      <alignment horizontal="center" vertical="top" wrapText="1"/>
    </xf>
    <xf numFmtId="0" fontId="43" fillId="0" borderId="30" xfId="0" applyFont="1" applyBorder="1" applyAlignment="1">
      <alignment horizontal="center" vertical="top" wrapText="1"/>
    </xf>
    <xf numFmtId="0" fontId="43" fillId="0" borderId="31" xfId="0" applyFont="1" applyBorder="1" applyAlignment="1">
      <alignment horizontal="center" vertical="top" wrapText="1"/>
    </xf>
    <xf numFmtId="0" fontId="43" fillId="0" borderId="25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0" fontId="43" fillId="0" borderId="35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top" wrapText="1"/>
    </xf>
    <xf numFmtId="49" fontId="38" fillId="0" borderId="10" xfId="0" applyNumberFormat="1" applyFont="1" applyBorder="1" applyAlignment="1">
      <alignment horizontal="center" vertical="top" wrapText="1"/>
    </xf>
    <xf numFmtId="0" fontId="45" fillId="0" borderId="25" xfId="0" applyFont="1" applyBorder="1" applyAlignment="1">
      <alignment horizontal="center" vertical="top" wrapText="1"/>
    </xf>
    <xf numFmtId="0" fontId="45" fillId="0" borderId="15" xfId="0" applyFont="1" applyBorder="1" applyAlignment="1">
      <alignment horizontal="center" vertical="top" wrapText="1"/>
    </xf>
    <xf numFmtId="0" fontId="44" fillId="0" borderId="0" xfId="0" applyFont="1" applyAlignment="1">
      <alignment horizontal="right" vertical="center"/>
    </xf>
    <xf numFmtId="0" fontId="95" fillId="0" borderId="14" xfId="0" applyFont="1" applyBorder="1" applyAlignment="1">
      <alignment horizontal="center" vertical="top" wrapText="1"/>
    </xf>
    <xf numFmtId="0" fontId="95" fillId="0" borderId="12" xfId="0" applyFont="1" applyBorder="1" applyAlignment="1">
      <alignment horizontal="center" vertical="top" wrapText="1"/>
    </xf>
    <xf numFmtId="0" fontId="95" fillId="0" borderId="13" xfId="0" applyFont="1" applyBorder="1" applyAlignment="1">
      <alignment horizontal="center" vertical="top" wrapText="1"/>
    </xf>
    <xf numFmtId="0" fontId="44" fillId="0" borderId="0" xfId="0" applyFont="1" applyAlignment="1">
      <alignment horizontal="right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31" fillId="56" borderId="14" xfId="0" applyFont="1" applyFill="1" applyBorder="1" applyAlignment="1">
      <alignment horizontal="center" vertical="center"/>
    </xf>
    <xf numFmtId="0" fontId="31" fillId="56" borderId="12" xfId="0" applyFont="1" applyFill="1" applyBorder="1" applyAlignment="1">
      <alignment horizontal="center" vertical="center"/>
    </xf>
    <xf numFmtId="0" fontId="31" fillId="56" borderId="13" xfId="0" applyFont="1" applyFill="1" applyBorder="1" applyAlignment="1">
      <alignment horizontal="center" vertical="center"/>
    </xf>
    <xf numFmtId="0" fontId="31" fillId="55" borderId="14" xfId="0" applyFont="1" applyFill="1" applyBorder="1" applyAlignment="1">
      <alignment horizontal="center" vertical="center" wrapText="1"/>
    </xf>
    <xf numFmtId="0" fontId="31" fillId="55" borderId="12" xfId="0" applyFont="1" applyFill="1" applyBorder="1" applyAlignment="1">
      <alignment horizontal="center" vertical="center" wrapText="1"/>
    </xf>
    <xf numFmtId="0" fontId="31" fillId="55" borderId="13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6" fillId="57" borderId="14" xfId="0" applyFont="1" applyFill="1" applyBorder="1" applyAlignment="1">
      <alignment horizontal="center" vertical="center"/>
    </xf>
    <xf numFmtId="0" fontId="36" fillId="57" borderId="12" xfId="0" applyFont="1" applyFill="1" applyBorder="1" applyAlignment="1">
      <alignment horizontal="center" vertical="center"/>
    </xf>
    <xf numFmtId="0" fontId="36" fillId="57" borderId="13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84" fillId="55" borderId="0" xfId="0" applyFont="1" applyFill="1" applyAlignment="1">
      <alignment horizontal="center" vertical="center" wrapText="1"/>
    </xf>
    <xf numFmtId="0" fontId="63" fillId="55" borderId="25" xfId="0" applyFont="1" applyFill="1" applyBorder="1" applyAlignment="1">
      <alignment horizontal="center" vertical="top" wrapText="1"/>
    </xf>
    <xf numFmtId="0" fontId="63" fillId="55" borderId="15" xfId="0" applyFont="1" applyFill="1" applyBorder="1" applyAlignment="1">
      <alignment horizontal="center" vertical="top" wrapText="1"/>
    </xf>
    <xf numFmtId="0" fontId="63" fillId="55" borderId="11" xfId="0" applyFont="1" applyFill="1" applyBorder="1" applyAlignment="1">
      <alignment horizontal="center" vertical="top" wrapText="1"/>
    </xf>
    <xf numFmtId="0" fontId="63" fillId="0" borderId="10" xfId="0" applyFont="1" applyBorder="1" applyAlignment="1">
      <alignment horizontal="left" vertical="center"/>
    </xf>
    <xf numFmtId="0" fontId="63" fillId="0" borderId="14" xfId="0" applyFont="1" applyBorder="1" applyAlignment="1">
      <alignment horizontal="center" vertical="center" wrapText="1"/>
    </xf>
    <xf numFmtId="0" fontId="63" fillId="0" borderId="12" xfId="0" applyFont="1" applyBorder="1" applyAlignment="1">
      <alignment horizontal="center" vertical="center" wrapText="1"/>
    </xf>
    <xf numFmtId="0" fontId="63" fillId="0" borderId="13" xfId="0" applyFont="1" applyBorder="1" applyAlignment="1">
      <alignment horizontal="center" vertical="center" wrapText="1"/>
    </xf>
    <xf numFmtId="0" fontId="94" fillId="0" borderId="0" xfId="0" applyFont="1" applyAlignment="1">
      <alignment horizontal="center" vertical="top" wrapText="1"/>
    </xf>
    <xf numFmtId="0" fontId="84" fillId="0" borderId="10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center" vertical="top" wrapText="1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45" fillId="0" borderId="10" xfId="0" applyFont="1" applyBorder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41" fillId="59" borderId="10" xfId="0" applyFont="1" applyFill="1" applyBorder="1" applyAlignment="1">
      <alignment horizontal="left" vertical="top" wrapText="1"/>
    </xf>
    <xf numFmtId="0" fontId="41" fillId="0" borderId="14" xfId="0" applyFont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0" fontId="41" fillId="59" borderId="14" xfId="0" applyFont="1" applyFill="1" applyBorder="1" applyAlignment="1">
      <alignment horizontal="left" vertical="top" wrapText="1"/>
    </xf>
    <xf numFmtId="0" fontId="41" fillId="59" borderId="13" xfId="0" applyFont="1" applyFill="1" applyBorder="1" applyAlignment="1">
      <alignment horizontal="left" vertical="top" wrapText="1"/>
    </xf>
    <xf numFmtId="0" fontId="63" fillId="0" borderId="0" xfId="0" applyFont="1" applyAlignment="1">
      <alignment horizontal="center" wrapText="1"/>
    </xf>
    <xf numFmtId="0" fontId="63" fillId="0" borderId="14" xfId="0" applyFont="1" applyBorder="1" applyAlignment="1">
      <alignment horizontal="center" vertical="top" wrapText="1"/>
    </xf>
    <xf numFmtId="0" fontId="63" fillId="0" borderId="12" xfId="0" applyFont="1" applyBorder="1" applyAlignment="1">
      <alignment horizontal="center" vertical="top" wrapText="1"/>
    </xf>
    <xf numFmtId="0" fontId="63" fillId="0" borderId="13" xfId="0" applyFont="1" applyBorder="1" applyAlignment="1">
      <alignment horizontal="center" vertical="top" wrapText="1"/>
    </xf>
    <xf numFmtId="0" fontId="44" fillId="0" borderId="0" xfId="0" applyFont="1" applyAlignment="1">
      <alignment horizontal="center"/>
    </xf>
    <xf numFmtId="0" fontId="45" fillId="58" borderId="14" xfId="23" applyFont="1" applyFill="1" applyBorder="1" applyAlignment="1">
      <alignment horizontal="left" vertical="center" wrapText="1"/>
    </xf>
    <xf numFmtId="0" fontId="45" fillId="58" borderId="12" xfId="23" applyFont="1" applyFill="1" applyBorder="1" applyAlignment="1">
      <alignment horizontal="left" vertical="center" wrapText="1"/>
    </xf>
    <xf numFmtId="0" fontId="45" fillId="58" borderId="13" xfId="23" applyFont="1" applyFill="1" applyBorder="1" applyAlignment="1">
      <alignment horizontal="left" vertical="center" wrapText="1"/>
    </xf>
    <xf numFmtId="0" fontId="45" fillId="58" borderId="14" xfId="23" applyFont="1" applyFill="1" applyBorder="1" applyAlignment="1">
      <alignment horizontal="center" vertical="center" wrapText="1"/>
    </xf>
    <xf numFmtId="0" fontId="45" fillId="58" borderId="12" xfId="23" applyFont="1" applyFill="1" applyBorder="1" applyAlignment="1">
      <alignment horizontal="center" vertical="center" wrapText="1"/>
    </xf>
    <xf numFmtId="0" fontId="43" fillId="0" borderId="10" xfId="210" applyFont="1" applyBorder="1" applyAlignment="1">
      <alignment horizontal="left" vertical="center" wrapText="1"/>
    </xf>
    <xf numFmtId="0" fontId="43" fillId="0" borderId="10" xfId="210" applyFont="1" applyBorder="1" applyAlignment="1">
      <alignment horizontal="left" vertical="top" wrapText="1"/>
    </xf>
    <xf numFmtId="0" fontId="43" fillId="58" borderId="14" xfId="23" applyFont="1" applyFill="1" applyBorder="1" applyAlignment="1">
      <alignment horizontal="center" vertical="center" wrapText="1"/>
    </xf>
    <xf numFmtId="0" fontId="43" fillId="58" borderId="12" xfId="23" applyFont="1" applyFill="1" applyBorder="1" applyAlignment="1">
      <alignment horizontal="center" vertical="center" wrapText="1"/>
    </xf>
    <xf numFmtId="0" fontId="43" fillId="58" borderId="13" xfId="23" applyFont="1" applyFill="1" applyBorder="1" applyAlignment="1">
      <alignment horizontal="center" vertical="center" wrapText="1"/>
    </xf>
    <xf numFmtId="0" fontId="45" fillId="58" borderId="13" xfId="23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0" xfId="210" applyFont="1" applyAlignment="1">
      <alignment horizontal="center" vertical="center" wrapText="1"/>
    </xf>
    <xf numFmtId="0" fontId="43" fillId="0" borderId="26" xfId="210" applyFont="1" applyBorder="1" applyAlignment="1">
      <alignment horizontal="right" vertical="top" wrapText="1"/>
    </xf>
    <xf numFmtId="0" fontId="43" fillId="58" borderId="10" xfId="23" applyFont="1" applyFill="1" applyBorder="1" applyAlignment="1">
      <alignment horizontal="center" vertical="center" wrapText="1"/>
    </xf>
    <xf numFmtId="0" fontId="43" fillId="58" borderId="25" xfId="23" applyFont="1" applyFill="1" applyBorder="1" applyAlignment="1">
      <alignment horizontal="center" vertical="center" wrapText="1"/>
    </xf>
    <xf numFmtId="0" fontId="43" fillId="58" borderId="11" xfId="23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88" fillId="0" borderId="0" xfId="0" applyFont="1" applyAlignment="1">
      <alignment horizontal="right"/>
    </xf>
    <xf numFmtId="0" fontId="97" fillId="0" borderId="0" xfId="0" applyFont="1" applyAlignment="1">
      <alignment horizontal="center" vertical="center" wrapText="1"/>
    </xf>
    <xf numFmtId="165" fontId="39" fillId="59" borderId="10" xfId="87" applyFont="1" applyFill="1" applyBorder="1" applyAlignment="1">
      <alignment horizontal="center" vertical="center"/>
    </xf>
    <xf numFmtId="0" fontId="38" fillId="59" borderId="10" xfId="0" applyFont="1" applyFill="1" applyBorder="1" applyAlignment="1">
      <alignment horizontal="center" vertical="center" wrapText="1"/>
    </xf>
    <xf numFmtId="165" fontId="38" fillId="59" borderId="10" xfId="0" applyNumberFormat="1" applyFont="1" applyFill="1" applyBorder="1" applyAlignment="1">
      <alignment horizontal="center" vertical="center" wrapText="1"/>
    </xf>
  </cellXfs>
  <cellStyles count="211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3" xfId="202" xr:uid="{00000000-0005-0000-0000-000018000000}"/>
    <cellStyle name="20% - Акцент1" xfId="90" xr:uid="{00000000-0005-0000-0000-000019000000}"/>
    <cellStyle name="20% - Акцент2" xfId="91" xr:uid="{00000000-0005-0000-0000-00001A000000}"/>
    <cellStyle name="20% - Акцент3" xfId="92" xr:uid="{00000000-0005-0000-0000-00001B000000}"/>
    <cellStyle name="20% - Акцент4" xfId="93" xr:uid="{00000000-0005-0000-0000-00001C000000}"/>
    <cellStyle name="20% - Акцент5" xfId="94" xr:uid="{00000000-0005-0000-0000-00001D000000}"/>
    <cellStyle name="20% - Акцент6" xfId="95" xr:uid="{00000000-0005-0000-0000-00001E000000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3" xfId="208" xr:uid="{00000000-0005-0000-0000-000036000000}"/>
    <cellStyle name="40% - Акцент1" xfId="96" xr:uid="{00000000-0005-0000-0000-000037000000}"/>
    <cellStyle name="40% - Акцент2" xfId="97" xr:uid="{00000000-0005-0000-0000-000038000000}"/>
    <cellStyle name="40% - Акцент3" xfId="98" xr:uid="{00000000-0005-0000-0000-000039000000}"/>
    <cellStyle name="40% - Акцент4" xfId="99" xr:uid="{00000000-0005-0000-0000-00003A000000}"/>
    <cellStyle name="40% - Акцент5" xfId="100" xr:uid="{00000000-0005-0000-0000-00003B000000}"/>
    <cellStyle name="40% - Акцент6" xfId="101" xr:uid="{00000000-0005-0000-0000-00003C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Bad" xfId="131" builtinId="27" customBuiltin="1"/>
    <cellStyle name="Bad 2" xfId="52" xr:uid="{00000000-0005-0000-0000-000068000000}"/>
    <cellStyle name="Bad 2 2" xfId="164" xr:uid="{00000000-0005-0000-0000-000069000000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omma" xfId="1" builtinId="3"/>
    <cellStyle name="Comma 15" xfId="88" xr:uid="{00000000-0005-0000-0000-000071000000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3" xfId="22" xr:uid="{00000000-0005-0000-0000-000075000000}"/>
    <cellStyle name="Comma 2 4" xfId="108" xr:uid="{00000000-0005-0000-0000-000076000000}"/>
    <cellStyle name="Comma 3" xfId="18" xr:uid="{00000000-0005-0000-0000-000077000000}"/>
    <cellStyle name="Comma 3 2" xfId="56" xr:uid="{00000000-0005-0000-0000-000078000000}"/>
    <cellStyle name="Comma 3 3" xfId="109" xr:uid="{00000000-0005-0000-0000-000079000000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Neutral 2" xfId="25" xr:uid="{00000000-0005-0000-0000-000096000000}"/>
    <cellStyle name="Neutral 2 2" xfId="176" xr:uid="{00000000-0005-0000-0000-000097000000}"/>
    <cellStyle name="Neutral 3" xfId="65" xr:uid="{00000000-0005-0000-0000-000098000000}"/>
    <cellStyle name="Neutral 4" xfId="189" xr:uid="{00000000-0005-0000-0000-000099000000}"/>
    <cellStyle name="Normal" xfId="0" builtinId="0"/>
    <cellStyle name="Normal 10" xfId="177" xr:uid="{00000000-0005-0000-0000-00009B000000}"/>
    <cellStyle name="Normal 11" xfId="137" xr:uid="{00000000-0005-0000-0000-00009C000000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3" xfId="67" xr:uid="{00000000-0005-0000-0000-0000A1000000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3" xfId="179" xr:uid="{00000000-0005-0000-0000-0000A5000000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5" xfId="27" xr:uid="{00000000-0005-0000-0000-0000A9000000}"/>
    <cellStyle name="Normal 5 2" xfId="69" xr:uid="{00000000-0005-0000-0000-0000AA000000}"/>
    <cellStyle name="Normal 5 3" xfId="112" xr:uid="{00000000-0005-0000-0000-0000AB000000}"/>
    <cellStyle name="Normal 6" xfId="70" xr:uid="{00000000-0005-0000-0000-0000AC000000}"/>
    <cellStyle name="Normal 6 2" xfId="113" xr:uid="{00000000-0005-0000-0000-0000AD000000}"/>
    <cellStyle name="Normal 7" xfId="71" xr:uid="{00000000-0005-0000-0000-0000AE000000}"/>
    <cellStyle name="Normal 8" xfId="82" xr:uid="{00000000-0005-0000-0000-0000AF000000}"/>
    <cellStyle name="Normal 8 2" xfId="138" xr:uid="{00000000-0005-0000-0000-0000B0000000}"/>
    <cellStyle name="Normal 9" xfId="139" xr:uid="{00000000-0005-0000-0000-0000B1000000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Percent 2" xfId="16" xr:uid="{00000000-0005-0000-0000-0000BC000000}"/>
    <cellStyle name="SN_241" xfId="86" xr:uid="{00000000-0005-0000-0000-0000BD000000}"/>
    <cellStyle name="SN_b" xfId="87" xr:uid="{00000000-0005-0000-0000-0000BE000000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Название" xfId="129" xr:uid="{00000000-0005-0000-0000-0000CC000000}"/>
    <cellStyle name="Нейтральный" xfId="130" xr:uid="{00000000-0005-0000-0000-0000CD000000}"/>
    <cellStyle name="Обычный 2" xfId="80" xr:uid="{00000000-0005-0000-0000-0000CE000000}"/>
    <cellStyle name="Обычный 2 2" xfId="81" xr:uid="{00000000-0005-0000-0000-0000CF000000}"/>
    <cellStyle name="Обычный 2 3" xfId="84" xr:uid="{00000000-0005-0000-0000-0000D0000000}"/>
    <cellStyle name="Обычный 3" xfId="210" xr:uid="{00000000-0005-0000-0000-0000D1000000}"/>
    <cellStyle name="Стиль 1" xfId="186" xr:uid="{00000000-0005-0000-0000-0000D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opLeftCell="A10" workbookViewId="0">
      <selection activeCell="C38" sqref="C38:D38"/>
    </sheetView>
  </sheetViews>
  <sheetFormatPr defaultRowHeight="15"/>
  <cols>
    <col min="2" max="2" width="12.28515625" customWidth="1"/>
    <col min="3" max="3" width="81.42578125" customWidth="1"/>
    <col min="4" max="4" width="16" customWidth="1"/>
    <col min="5" max="5" width="16.28515625" customWidth="1"/>
    <col min="6" max="6" width="21.28515625" customWidth="1"/>
  </cols>
  <sheetData>
    <row r="1" spans="1:12" ht="17.25">
      <c r="D1" s="158"/>
      <c r="E1" s="158"/>
      <c r="F1" s="158"/>
      <c r="G1" s="26"/>
      <c r="H1" s="26"/>
    </row>
    <row r="2" spans="1:12" s="17" customFormat="1" ht="25.15" customHeight="1">
      <c r="D2" s="27"/>
      <c r="E2" s="27"/>
      <c r="F2" s="27" t="s">
        <v>68</v>
      </c>
      <c r="G2" s="27"/>
    </row>
    <row r="3" spans="1:12" s="17" customFormat="1" ht="22.15" customHeight="1">
      <c r="D3" s="27"/>
      <c r="E3" s="27"/>
      <c r="F3" s="27" t="s">
        <v>59</v>
      </c>
      <c r="G3" s="27"/>
      <c r="H3" s="27"/>
    </row>
    <row r="4" spans="1:12" s="17" customFormat="1" ht="17.25">
      <c r="D4" s="27"/>
      <c r="E4" s="27"/>
      <c r="F4" s="27"/>
      <c r="G4" s="27"/>
      <c r="H4" s="27"/>
    </row>
    <row r="5" spans="1:12" s="17" customFormat="1" ht="59.45" customHeight="1">
      <c r="A5" s="159" t="s">
        <v>63</v>
      </c>
      <c r="B5" s="159"/>
      <c r="C5" s="159"/>
      <c r="D5" s="159"/>
      <c r="E5" s="159"/>
      <c r="F5" s="159"/>
      <c r="H5" s="25"/>
      <c r="I5" s="25"/>
      <c r="J5" s="25"/>
      <c r="K5" s="25"/>
      <c r="L5" s="26"/>
    </row>
    <row r="6" spans="1:12" s="17" customFormat="1" ht="17.25">
      <c r="A6" s="20"/>
      <c r="B6" s="20"/>
      <c r="C6" s="20"/>
      <c r="D6" s="20"/>
      <c r="E6" s="20"/>
      <c r="F6" s="21" t="s">
        <v>19</v>
      </c>
    </row>
    <row r="7" spans="1:12" s="17" customFormat="1" ht="48" customHeight="1">
      <c r="A7" s="160" t="s">
        <v>20</v>
      </c>
      <c r="B7" s="160"/>
      <c r="C7" s="160" t="s">
        <v>21</v>
      </c>
      <c r="D7" s="162" t="s">
        <v>58</v>
      </c>
      <c r="E7" s="163"/>
      <c r="F7" s="164"/>
    </row>
    <row r="8" spans="1:12" s="17" customFormat="1" ht="18.600000000000001" customHeight="1">
      <c r="A8" s="160"/>
      <c r="B8" s="160"/>
      <c r="C8" s="160"/>
      <c r="D8" s="160" t="s">
        <v>22</v>
      </c>
      <c r="E8" s="160" t="s">
        <v>23</v>
      </c>
      <c r="F8" s="160" t="s">
        <v>24</v>
      </c>
    </row>
    <row r="9" spans="1:12" s="17" customFormat="1" ht="17.25">
      <c r="A9" s="24" t="s">
        <v>25</v>
      </c>
      <c r="B9" s="24" t="s">
        <v>26</v>
      </c>
      <c r="C9" s="160"/>
      <c r="D9" s="160"/>
      <c r="E9" s="160"/>
      <c r="F9" s="160"/>
    </row>
    <row r="10" spans="1:12" s="17" customFormat="1" ht="17.25">
      <c r="A10" s="155"/>
      <c r="B10" s="155"/>
      <c r="C10" s="14" t="s">
        <v>27</v>
      </c>
      <c r="D10" s="19">
        <f>+D11+D31</f>
        <v>0</v>
      </c>
      <c r="E10" s="19">
        <f t="shared" ref="E10:F10" si="0">+E11+E31</f>
        <v>0</v>
      </c>
      <c r="F10" s="19">
        <f t="shared" si="0"/>
        <v>0</v>
      </c>
    </row>
    <row r="11" spans="1:12" s="17" customFormat="1" ht="17.25">
      <c r="A11" s="157"/>
      <c r="B11" s="157"/>
      <c r="C11" s="15" t="s">
        <v>10</v>
      </c>
      <c r="D11" s="16">
        <f t="shared" ref="D11:F11" si="1">+D12</f>
        <v>487057.69999999995</v>
      </c>
      <c r="E11" s="16">
        <f t="shared" si="1"/>
        <v>699808.9</v>
      </c>
      <c r="F11" s="16">
        <f t="shared" si="1"/>
        <v>912560.1</v>
      </c>
    </row>
    <row r="12" spans="1:12" s="17" customFormat="1" ht="17.25">
      <c r="A12" s="155">
        <v>1116</v>
      </c>
      <c r="B12" s="155"/>
      <c r="C12" s="18" t="s">
        <v>11</v>
      </c>
      <c r="D12" s="136">
        <f>+D19+D25</f>
        <v>487057.69999999995</v>
      </c>
      <c r="E12" s="136">
        <f t="shared" ref="E12:F12" si="2">+E19+E25</f>
        <v>699808.9</v>
      </c>
      <c r="F12" s="136">
        <f t="shared" si="2"/>
        <v>912560.1</v>
      </c>
    </row>
    <row r="13" spans="1:12" s="17" customFormat="1" ht="17.25">
      <c r="A13" s="156"/>
      <c r="B13" s="156"/>
      <c r="C13" s="14" t="s">
        <v>141</v>
      </c>
      <c r="D13" s="137"/>
      <c r="E13" s="137"/>
      <c r="F13" s="137"/>
    </row>
    <row r="14" spans="1:12" s="17" customFormat="1" ht="17.25">
      <c r="A14" s="156"/>
      <c r="B14" s="156"/>
      <c r="C14" s="18" t="s">
        <v>12</v>
      </c>
      <c r="D14" s="137"/>
      <c r="E14" s="137"/>
      <c r="F14" s="137"/>
    </row>
    <row r="15" spans="1:12" s="17" customFormat="1" ht="17.25">
      <c r="A15" s="156"/>
      <c r="B15" s="156"/>
      <c r="C15" s="14" t="s">
        <v>142</v>
      </c>
      <c r="D15" s="137"/>
      <c r="E15" s="137"/>
      <c r="F15" s="137"/>
    </row>
    <row r="16" spans="1:12" s="17" customFormat="1" ht="17.25">
      <c r="A16" s="156"/>
      <c r="B16" s="156"/>
      <c r="C16" s="18" t="s">
        <v>13</v>
      </c>
      <c r="D16" s="137"/>
      <c r="E16" s="137"/>
      <c r="F16" s="137"/>
    </row>
    <row r="17" spans="1:6" s="17" customFormat="1" ht="17.25">
      <c r="A17" s="157"/>
      <c r="B17" s="157"/>
      <c r="C17" s="14" t="s">
        <v>143</v>
      </c>
      <c r="D17" s="138"/>
      <c r="E17" s="138"/>
      <c r="F17" s="138"/>
    </row>
    <row r="18" spans="1:6" s="17" customFormat="1" ht="17.25">
      <c r="A18" s="161" t="s">
        <v>14</v>
      </c>
      <c r="B18" s="161"/>
      <c r="C18" s="161"/>
      <c r="D18" s="161"/>
      <c r="E18" s="161"/>
      <c r="F18" s="161"/>
    </row>
    <row r="19" spans="1:6" s="17" customFormat="1" ht="17.25">
      <c r="A19" s="156"/>
      <c r="B19" s="155">
        <v>11001</v>
      </c>
      <c r="C19" s="18" t="s">
        <v>15</v>
      </c>
      <c r="D19" s="136">
        <v>552797.69999999995</v>
      </c>
      <c r="E19" s="136">
        <v>765548.9</v>
      </c>
      <c r="F19" s="136">
        <v>978300.1</v>
      </c>
    </row>
    <row r="20" spans="1:6" s="17" customFormat="1" ht="17.25">
      <c r="A20" s="156"/>
      <c r="B20" s="156"/>
      <c r="C20" s="14" t="s">
        <v>139</v>
      </c>
      <c r="D20" s="137"/>
      <c r="E20" s="137"/>
      <c r="F20" s="137"/>
    </row>
    <row r="21" spans="1:6" s="17" customFormat="1" ht="17.25">
      <c r="A21" s="156"/>
      <c r="B21" s="156"/>
      <c r="C21" s="18" t="s">
        <v>16</v>
      </c>
      <c r="D21" s="137"/>
      <c r="E21" s="137"/>
      <c r="F21" s="137"/>
    </row>
    <row r="22" spans="1:6" s="17" customFormat="1" ht="69">
      <c r="A22" s="156"/>
      <c r="B22" s="156"/>
      <c r="C22" s="14" t="s">
        <v>140</v>
      </c>
      <c r="D22" s="137"/>
      <c r="E22" s="137"/>
      <c r="F22" s="137"/>
    </row>
    <row r="23" spans="1:6" s="17" customFormat="1" ht="17.25">
      <c r="A23" s="156"/>
      <c r="B23" s="156"/>
      <c r="C23" s="18" t="s">
        <v>17</v>
      </c>
      <c r="D23" s="137"/>
      <c r="E23" s="137"/>
      <c r="F23" s="137"/>
    </row>
    <row r="24" spans="1:6" s="17" customFormat="1" ht="17.25">
      <c r="A24" s="156"/>
      <c r="B24" s="157"/>
      <c r="C24" s="14" t="s">
        <v>18</v>
      </c>
      <c r="D24" s="138"/>
      <c r="E24" s="138"/>
      <c r="F24" s="138"/>
    </row>
    <row r="25" spans="1:6" ht="17.25">
      <c r="A25" s="156"/>
      <c r="B25" s="155">
        <v>11005</v>
      </c>
      <c r="C25" s="18" t="s">
        <v>15</v>
      </c>
      <c r="D25" s="144">
        <v>-65740</v>
      </c>
      <c r="E25" s="144">
        <v>-65740</v>
      </c>
      <c r="F25" s="144">
        <v>-65740</v>
      </c>
    </row>
    <row r="26" spans="1:6" ht="34.5">
      <c r="A26" s="156"/>
      <c r="B26" s="156"/>
      <c r="C26" s="14" t="s">
        <v>102</v>
      </c>
      <c r="D26" s="145"/>
      <c r="E26" s="145"/>
      <c r="F26" s="145"/>
    </row>
    <row r="27" spans="1:6" ht="17.25">
      <c r="A27" s="156"/>
      <c r="B27" s="156"/>
      <c r="C27" s="18" t="s">
        <v>16</v>
      </c>
      <c r="D27" s="145"/>
      <c r="E27" s="145"/>
      <c r="F27" s="145"/>
    </row>
    <row r="28" spans="1:6" ht="34.5">
      <c r="A28" s="156"/>
      <c r="B28" s="156"/>
      <c r="C28" s="14" t="s">
        <v>107</v>
      </c>
      <c r="D28" s="145"/>
      <c r="E28" s="145"/>
      <c r="F28" s="145"/>
    </row>
    <row r="29" spans="1:6" ht="17.25">
      <c r="A29" s="156"/>
      <c r="B29" s="156"/>
      <c r="C29" s="18" t="s">
        <v>17</v>
      </c>
      <c r="D29" s="145"/>
      <c r="E29" s="145"/>
      <c r="F29" s="145"/>
    </row>
    <row r="30" spans="1:6" ht="17.25">
      <c r="A30" s="157"/>
      <c r="B30" s="157"/>
      <c r="C30" s="14" t="s">
        <v>18</v>
      </c>
      <c r="D30" s="146"/>
      <c r="E30" s="146"/>
      <c r="F30" s="146"/>
    </row>
    <row r="31" spans="1:6" s="83" customFormat="1" ht="22.5" customHeight="1">
      <c r="A31" s="139" t="s">
        <v>119</v>
      </c>
      <c r="B31" s="139"/>
      <c r="C31" s="140"/>
      <c r="D31" s="118">
        <f>+D32</f>
        <v>-487057.69999999995</v>
      </c>
      <c r="E31" s="118">
        <f t="shared" ref="E31:F31" si="3">+E32</f>
        <v>-699808.9</v>
      </c>
      <c r="F31" s="118">
        <f t="shared" si="3"/>
        <v>-912560.1</v>
      </c>
    </row>
    <row r="32" spans="1:6" s="83" customFormat="1" ht="16.5" customHeight="1">
      <c r="A32" s="147" t="s">
        <v>108</v>
      </c>
      <c r="B32" s="148"/>
      <c r="C32" s="46" t="s">
        <v>11</v>
      </c>
      <c r="D32" s="141">
        <f>+D39+D44</f>
        <v>-487057.69999999995</v>
      </c>
      <c r="E32" s="141">
        <f>+E39+E44</f>
        <v>-699808.9</v>
      </c>
      <c r="F32" s="141">
        <f>+F39+F44</f>
        <v>-912560.1</v>
      </c>
    </row>
    <row r="33" spans="1:8" s="83" customFormat="1" ht="17.25" customHeight="1">
      <c r="A33" s="147"/>
      <c r="B33" s="149"/>
      <c r="C33" s="44" t="s">
        <v>109</v>
      </c>
      <c r="D33" s="142"/>
      <c r="E33" s="142"/>
      <c r="F33" s="142"/>
    </row>
    <row r="34" spans="1:8" s="83" customFormat="1" ht="16.5" customHeight="1">
      <c r="A34" s="147"/>
      <c r="B34" s="149"/>
      <c r="C34" s="46" t="s">
        <v>12</v>
      </c>
      <c r="D34" s="142"/>
      <c r="E34" s="142"/>
      <c r="F34" s="142"/>
    </row>
    <row r="35" spans="1:8" s="83" customFormat="1" ht="38.25" customHeight="1">
      <c r="A35" s="147"/>
      <c r="B35" s="149"/>
      <c r="C35" s="44" t="s">
        <v>110</v>
      </c>
      <c r="D35" s="142"/>
      <c r="E35" s="142"/>
      <c r="F35" s="142"/>
    </row>
    <row r="36" spans="1:8" s="83" customFormat="1" ht="18.75" customHeight="1">
      <c r="A36" s="147"/>
      <c r="B36" s="149"/>
      <c r="C36" s="46" t="s">
        <v>13</v>
      </c>
      <c r="D36" s="142"/>
      <c r="E36" s="142"/>
      <c r="F36" s="142"/>
    </row>
    <row r="37" spans="1:8" s="83" customFormat="1" ht="42.75" customHeight="1">
      <c r="A37" s="147"/>
      <c r="B37" s="150"/>
      <c r="C37" s="44" t="s">
        <v>111</v>
      </c>
      <c r="D37" s="143"/>
      <c r="E37" s="143"/>
      <c r="F37" s="143"/>
    </row>
    <row r="38" spans="1:8" s="1" customFormat="1" ht="15.75" customHeight="1">
      <c r="A38" s="147"/>
      <c r="B38" s="84"/>
      <c r="C38" s="151" t="s">
        <v>112</v>
      </c>
      <c r="D38" s="152"/>
      <c r="E38" s="85"/>
      <c r="F38" s="86"/>
    </row>
    <row r="39" spans="1:8" s="83" customFormat="1" ht="21" customHeight="1">
      <c r="A39" s="147"/>
      <c r="B39" s="153" t="s">
        <v>113</v>
      </c>
      <c r="C39" s="46" t="s">
        <v>15</v>
      </c>
      <c r="D39" s="154">
        <v>-487057.69999999995</v>
      </c>
      <c r="E39" s="154">
        <v>-699808.9</v>
      </c>
      <c r="F39" s="154">
        <v>-912560.1</v>
      </c>
    </row>
    <row r="40" spans="1:8" s="83" customFormat="1" ht="21" customHeight="1">
      <c r="A40" s="147"/>
      <c r="B40" s="153"/>
      <c r="C40" s="44" t="s">
        <v>109</v>
      </c>
      <c r="D40" s="154"/>
      <c r="E40" s="154"/>
      <c r="F40" s="154"/>
    </row>
    <row r="41" spans="1:8" s="83" customFormat="1" ht="21.75" customHeight="1">
      <c r="A41" s="147"/>
      <c r="B41" s="153"/>
      <c r="C41" s="46" t="s">
        <v>16</v>
      </c>
      <c r="D41" s="154"/>
      <c r="E41" s="154"/>
      <c r="F41" s="154"/>
    </row>
    <row r="42" spans="1:8" s="83" customFormat="1" ht="69">
      <c r="A42" s="147"/>
      <c r="B42" s="153"/>
      <c r="C42" s="44" t="s">
        <v>114</v>
      </c>
      <c r="D42" s="154"/>
      <c r="E42" s="154"/>
      <c r="F42" s="154"/>
      <c r="H42" s="87"/>
    </row>
    <row r="43" spans="1:8" s="83" customFormat="1" ht="18" customHeight="1">
      <c r="A43" s="147"/>
      <c r="B43" s="153"/>
      <c r="C43" s="46" t="s">
        <v>17</v>
      </c>
      <c r="D43" s="154"/>
      <c r="E43" s="154"/>
      <c r="F43" s="154"/>
    </row>
  </sheetData>
  <mergeCells count="36">
    <mergeCell ref="D1:F1"/>
    <mergeCell ref="A5:F5"/>
    <mergeCell ref="D8:D9"/>
    <mergeCell ref="E8:E9"/>
    <mergeCell ref="A18:F18"/>
    <mergeCell ref="F8:F9"/>
    <mergeCell ref="A7:B8"/>
    <mergeCell ref="C7:C9"/>
    <mergeCell ref="D12:D17"/>
    <mergeCell ref="A12:A17"/>
    <mergeCell ref="D7:F7"/>
    <mergeCell ref="E12:E17"/>
    <mergeCell ref="F12:F17"/>
    <mergeCell ref="B19:B24"/>
    <mergeCell ref="B12:B17"/>
    <mergeCell ref="A10:A11"/>
    <mergeCell ref="B10:B11"/>
    <mergeCell ref="D19:D24"/>
    <mergeCell ref="A19:A30"/>
    <mergeCell ref="B25:B30"/>
    <mergeCell ref="E19:E24"/>
    <mergeCell ref="F19:F24"/>
    <mergeCell ref="A31:C31"/>
    <mergeCell ref="D32:D37"/>
    <mergeCell ref="D25:D30"/>
    <mergeCell ref="E25:E30"/>
    <mergeCell ref="F25:F30"/>
    <mergeCell ref="A32:A43"/>
    <mergeCell ref="B32:B37"/>
    <mergeCell ref="E32:E37"/>
    <mergeCell ref="F32:F37"/>
    <mergeCell ref="C38:D38"/>
    <mergeCell ref="B39:B43"/>
    <mergeCell ref="D39:D43"/>
    <mergeCell ref="E39:E43"/>
    <mergeCell ref="F39:F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6"/>
  <sheetViews>
    <sheetView topLeftCell="A20" zoomScale="84" zoomScaleNormal="84" workbookViewId="0">
      <selection activeCell="F20" sqref="F20"/>
    </sheetView>
  </sheetViews>
  <sheetFormatPr defaultRowHeight="15"/>
  <cols>
    <col min="4" max="4" width="10" customWidth="1"/>
    <col min="5" max="5" width="15.28515625" customWidth="1"/>
    <col min="6" max="6" width="51.5703125" customWidth="1"/>
    <col min="7" max="7" width="20.85546875" customWidth="1"/>
    <col min="8" max="8" width="21.7109375" customWidth="1"/>
    <col min="9" max="9" width="18.140625" customWidth="1"/>
  </cols>
  <sheetData>
    <row r="1" spans="1:9" ht="17.25">
      <c r="G1" s="29"/>
      <c r="H1" s="180" t="s">
        <v>60</v>
      </c>
      <c r="I1" s="180"/>
    </row>
    <row r="2" spans="1:9" ht="17.25">
      <c r="G2" s="180" t="s">
        <v>69</v>
      </c>
      <c r="H2" s="180"/>
      <c r="I2" s="180"/>
    </row>
    <row r="3" spans="1:9" ht="18" customHeight="1">
      <c r="A3" s="17"/>
      <c r="B3" s="17"/>
      <c r="C3" s="17"/>
      <c r="D3" s="17"/>
      <c r="E3" s="17"/>
      <c r="F3" s="17"/>
      <c r="G3" s="180" t="s">
        <v>61</v>
      </c>
      <c r="H3" s="180"/>
      <c r="I3" s="180"/>
    </row>
    <row r="4" spans="1:9" ht="17.25">
      <c r="A4" s="17"/>
      <c r="B4" s="17"/>
      <c r="C4" s="17"/>
      <c r="D4" s="17"/>
      <c r="E4" s="17"/>
      <c r="F4" s="17"/>
      <c r="G4" s="17"/>
      <c r="H4" s="17"/>
      <c r="I4" s="17"/>
    </row>
    <row r="5" spans="1:9" ht="43.15" customHeight="1">
      <c r="A5" s="159" t="s">
        <v>62</v>
      </c>
      <c r="B5" s="159"/>
      <c r="C5" s="159"/>
      <c r="D5" s="159"/>
      <c r="E5" s="159"/>
      <c r="F5" s="159"/>
      <c r="G5" s="159"/>
      <c r="H5" s="159"/>
      <c r="I5" s="159"/>
    </row>
    <row r="6" spans="1:9">
      <c r="A6" s="22"/>
      <c r="B6" s="22"/>
      <c r="C6" s="22"/>
      <c r="D6" s="22"/>
      <c r="E6" s="22"/>
      <c r="F6" s="22"/>
      <c r="G6" s="22"/>
      <c r="H6" s="22"/>
      <c r="I6" s="23" t="s">
        <v>48</v>
      </c>
    </row>
    <row r="7" spans="1:9" ht="31.9" customHeight="1">
      <c r="A7" s="161" t="s">
        <v>49</v>
      </c>
      <c r="B7" s="161"/>
      <c r="C7" s="161"/>
      <c r="D7" s="161" t="s">
        <v>20</v>
      </c>
      <c r="E7" s="161"/>
      <c r="F7" s="161" t="s">
        <v>50</v>
      </c>
      <c r="G7" s="181" t="s">
        <v>58</v>
      </c>
      <c r="H7" s="182"/>
      <c r="I7" s="183"/>
    </row>
    <row r="8" spans="1:9" ht="15" customHeight="1">
      <c r="A8" s="161"/>
      <c r="B8" s="161"/>
      <c r="C8" s="161"/>
      <c r="D8" s="161"/>
      <c r="E8" s="161"/>
      <c r="F8" s="161"/>
      <c r="G8" s="161" t="s">
        <v>22</v>
      </c>
      <c r="H8" s="161" t="s">
        <v>23</v>
      </c>
      <c r="I8" s="161" t="s">
        <v>24</v>
      </c>
    </row>
    <row r="9" spans="1:9" ht="38.450000000000003" customHeight="1">
      <c r="A9" s="32" t="s">
        <v>51</v>
      </c>
      <c r="B9" s="32" t="s">
        <v>52</v>
      </c>
      <c r="C9" s="32" t="s">
        <v>53</v>
      </c>
      <c r="D9" s="32" t="s">
        <v>25</v>
      </c>
      <c r="E9" s="32" t="s">
        <v>26</v>
      </c>
      <c r="F9" s="161"/>
      <c r="G9" s="161"/>
      <c r="H9" s="161"/>
      <c r="I9" s="161"/>
    </row>
    <row r="10" spans="1:9" ht="17.25">
      <c r="A10" s="161"/>
      <c r="B10" s="161"/>
      <c r="C10" s="161"/>
      <c r="D10" s="161"/>
      <c r="E10" s="161"/>
      <c r="F10" s="15" t="s">
        <v>47</v>
      </c>
      <c r="G10" s="38">
        <f>+G12+G41</f>
        <v>0</v>
      </c>
      <c r="H10" s="38">
        <f t="shared" ref="H10:I10" si="0">+H12+H41</f>
        <v>0</v>
      </c>
      <c r="I10" s="38">
        <f t="shared" si="0"/>
        <v>0</v>
      </c>
    </row>
    <row r="11" spans="1:9" ht="17.25">
      <c r="A11" s="161"/>
      <c r="B11" s="161"/>
      <c r="C11" s="161"/>
      <c r="D11" s="161"/>
      <c r="E11" s="161"/>
      <c r="F11" s="14" t="s">
        <v>46</v>
      </c>
      <c r="G11" s="32"/>
      <c r="H11" s="32"/>
      <c r="I11" s="32"/>
    </row>
    <row r="12" spans="1:9" ht="17.25">
      <c r="A12" s="177" t="s">
        <v>72</v>
      </c>
      <c r="B12" s="161"/>
      <c r="C12" s="161"/>
      <c r="D12" s="161"/>
      <c r="E12" s="161"/>
      <c r="F12" s="35" t="s">
        <v>71</v>
      </c>
      <c r="G12" s="37">
        <f t="shared" ref="G12:I12" si="1">+G14</f>
        <v>487057.69999999995</v>
      </c>
      <c r="H12" s="37">
        <f t="shared" si="1"/>
        <v>699808.9</v>
      </c>
      <c r="I12" s="37">
        <f t="shared" si="1"/>
        <v>912560.1</v>
      </c>
    </row>
    <row r="13" spans="1:9" ht="17.25">
      <c r="A13" s="177"/>
      <c r="B13" s="161"/>
      <c r="C13" s="161"/>
      <c r="D13" s="161"/>
      <c r="E13" s="161"/>
      <c r="F13" s="36" t="s">
        <v>46</v>
      </c>
      <c r="G13" s="32"/>
      <c r="H13" s="32"/>
      <c r="I13" s="32"/>
    </row>
    <row r="14" spans="1:9" ht="51.75">
      <c r="A14" s="177"/>
      <c r="B14" s="176" t="s">
        <v>54</v>
      </c>
      <c r="C14" s="161"/>
      <c r="D14" s="161"/>
      <c r="E14" s="161"/>
      <c r="F14" s="15" t="s">
        <v>55</v>
      </c>
      <c r="G14" s="38">
        <f t="shared" ref="G14:I14" si="2">+G16</f>
        <v>487057.69999999995</v>
      </c>
      <c r="H14" s="38">
        <f t="shared" si="2"/>
        <v>699808.9</v>
      </c>
      <c r="I14" s="38">
        <f t="shared" si="2"/>
        <v>912560.1</v>
      </c>
    </row>
    <row r="15" spans="1:9" ht="17.25">
      <c r="A15" s="177"/>
      <c r="B15" s="176"/>
      <c r="C15" s="161"/>
      <c r="D15" s="161"/>
      <c r="E15" s="161"/>
      <c r="F15" s="14" t="s">
        <v>46</v>
      </c>
      <c r="G15" s="32"/>
      <c r="H15" s="32"/>
      <c r="I15" s="32"/>
    </row>
    <row r="16" spans="1:9" ht="17.25">
      <c r="A16" s="177"/>
      <c r="B16" s="176"/>
      <c r="C16" s="176" t="s">
        <v>56</v>
      </c>
      <c r="D16" s="161"/>
      <c r="E16" s="161"/>
      <c r="F16" s="15" t="s">
        <v>57</v>
      </c>
      <c r="G16" s="38">
        <f t="shared" ref="G16:I16" si="3">+G18</f>
        <v>487057.69999999995</v>
      </c>
      <c r="H16" s="38">
        <f t="shared" si="3"/>
        <v>699808.9</v>
      </c>
      <c r="I16" s="38">
        <f t="shared" si="3"/>
        <v>912560.1</v>
      </c>
    </row>
    <row r="17" spans="1:9" ht="17.25">
      <c r="A17" s="177"/>
      <c r="B17" s="176"/>
      <c r="C17" s="176"/>
      <c r="D17" s="161"/>
      <c r="E17" s="161"/>
      <c r="F17" s="14" t="s">
        <v>46</v>
      </c>
      <c r="G17" s="32"/>
      <c r="H17" s="32"/>
      <c r="I17" s="32"/>
    </row>
    <row r="18" spans="1:9" ht="17.25">
      <c r="A18" s="177"/>
      <c r="B18" s="176"/>
      <c r="C18" s="176"/>
      <c r="D18" s="178">
        <v>1116</v>
      </c>
      <c r="E18" s="155"/>
      <c r="F18" s="49" t="s">
        <v>141</v>
      </c>
      <c r="G18" s="38">
        <f>+G20+G32</f>
        <v>487057.69999999995</v>
      </c>
      <c r="H18" s="38">
        <f t="shared" ref="H18:I18" si="4">+H20+H32</f>
        <v>699808.9</v>
      </c>
      <c r="I18" s="38">
        <f t="shared" si="4"/>
        <v>912560.1</v>
      </c>
    </row>
    <row r="19" spans="1:9" ht="17.25">
      <c r="A19" s="177"/>
      <c r="B19" s="176"/>
      <c r="C19" s="176"/>
      <c r="D19" s="179"/>
      <c r="E19" s="157"/>
      <c r="F19" s="14" t="s">
        <v>46</v>
      </c>
      <c r="G19" s="14"/>
      <c r="H19" s="14"/>
      <c r="I19" s="14"/>
    </row>
    <row r="20" spans="1:9" ht="34.5">
      <c r="A20" s="177"/>
      <c r="B20" s="176"/>
      <c r="C20" s="176"/>
      <c r="D20" s="179"/>
      <c r="E20" s="161">
        <v>11001</v>
      </c>
      <c r="F20" s="14" t="s">
        <v>139</v>
      </c>
      <c r="G20" s="19">
        <f t="shared" ref="G20:I20" si="5">+G22</f>
        <v>552797.69999999995</v>
      </c>
      <c r="H20" s="19">
        <f t="shared" si="5"/>
        <v>765548.9</v>
      </c>
      <c r="I20" s="19">
        <f t="shared" si="5"/>
        <v>978300.1</v>
      </c>
    </row>
    <row r="21" spans="1:9" ht="17.25">
      <c r="A21" s="177"/>
      <c r="B21" s="176"/>
      <c r="C21" s="176"/>
      <c r="D21" s="179"/>
      <c r="E21" s="161"/>
      <c r="F21" s="14" t="s">
        <v>73</v>
      </c>
      <c r="G21" s="19"/>
      <c r="H21" s="19"/>
      <c r="I21" s="19"/>
    </row>
    <row r="22" spans="1:9" ht="17.25">
      <c r="A22" s="177"/>
      <c r="B22" s="176"/>
      <c r="C22" s="176"/>
      <c r="D22" s="179"/>
      <c r="E22" s="161"/>
      <c r="F22" s="14" t="s">
        <v>10</v>
      </c>
      <c r="G22" s="19">
        <f>+G24</f>
        <v>552797.69999999995</v>
      </c>
      <c r="H22" s="19">
        <f t="shared" ref="H22:I22" si="6">+H24</f>
        <v>765548.9</v>
      </c>
      <c r="I22" s="19">
        <f t="shared" si="6"/>
        <v>978300.1</v>
      </c>
    </row>
    <row r="23" spans="1:9" ht="38.25" customHeight="1">
      <c r="A23" s="177"/>
      <c r="B23" s="176"/>
      <c r="C23" s="176"/>
      <c r="D23" s="179"/>
      <c r="E23" s="161"/>
      <c r="F23" s="14" t="s">
        <v>74</v>
      </c>
      <c r="G23" s="19"/>
      <c r="H23" s="19"/>
      <c r="I23" s="19"/>
    </row>
    <row r="24" spans="1:9" ht="17.25">
      <c r="A24" s="177"/>
      <c r="B24" s="176"/>
      <c r="C24" s="176"/>
      <c r="D24" s="179"/>
      <c r="E24" s="161"/>
      <c r="F24" s="14" t="s">
        <v>47</v>
      </c>
      <c r="G24" s="19">
        <f>+G25</f>
        <v>552797.69999999995</v>
      </c>
      <c r="H24" s="19">
        <f t="shared" ref="H24:I24" si="7">+H25</f>
        <v>765548.9</v>
      </c>
      <c r="I24" s="19">
        <f t="shared" si="7"/>
        <v>978300.1</v>
      </c>
    </row>
    <row r="25" spans="1:9" ht="17.25">
      <c r="A25" s="177"/>
      <c r="B25" s="176"/>
      <c r="C25" s="176"/>
      <c r="D25" s="179"/>
      <c r="E25" s="161"/>
      <c r="F25" s="14" t="s">
        <v>75</v>
      </c>
      <c r="G25" s="19">
        <f>+G26+G29</f>
        <v>552797.69999999995</v>
      </c>
      <c r="H25" s="19">
        <f t="shared" ref="H25:I25" si="8">+H26+H29</f>
        <v>765548.9</v>
      </c>
      <c r="I25" s="19">
        <f t="shared" si="8"/>
        <v>978300.1</v>
      </c>
    </row>
    <row r="26" spans="1:9" ht="45" customHeight="1">
      <c r="A26" s="177"/>
      <c r="B26" s="176"/>
      <c r="C26" s="176"/>
      <c r="D26" s="179"/>
      <c r="E26" s="161"/>
      <c r="F26" s="14" t="s">
        <v>144</v>
      </c>
      <c r="G26" s="19">
        <f>+G27</f>
        <v>340046.5</v>
      </c>
      <c r="H26" s="19">
        <f t="shared" ref="H26:I26" si="9">+H27</f>
        <v>340046.5</v>
      </c>
      <c r="I26" s="19">
        <f t="shared" si="9"/>
        <v>340046.5</v>
      </c>
    </row>
    <row r="27" spans="1:9" ht="17.25">
      <c r="A27" s="177"/>
      <c r="B27" s="176"/>
      <c r="C27" s="176"/>
      <c r="D27" s="179"/>
      <c r="E27" s="161"/>
      <c r="F27" s="14" t="s">
        <v>145</v>
      </c>
      <c r="G27" s="19">
        <f t="shared" ref="G27:I30" si="10">+G28</f>
        <v>340046.5</v>
      </c>
      <c r="H27" s="19">
        <f t="shared" si="10"/>
        <v>340046.5</v>
      </c>
      <c r="I27" s="19">
        <f t="shared" si="10"/>
        <v>340046.5</v>
      </c>
    </row>
    <row r="28" spans="1:9" ht="17.25">
      <c r="A28" s="177"/>
      <c r="B28" s="176"/>
      <c r="C28" s="176"/>
      <c r="D28" s="179"/>
      <c r="E28" s="161"/>
      <c r="F28" s="14" t="s">
        <v>146</v>
      </c>
      <c r="G28" s="19">
        <v>340046.5</v>
      </c>
      <c r="H28" s="19">
        <v>340046.5</v>
      </c>
      <c r="I28" s="19">
        <v>340046.5</v>
      </c>
    </row>
    <row r="29" spans="1:9" ht="17.25">
      <c r="A29" s="177"/>
      <c r="B29" s="176"/>
      <c r="C29" s="176"/>
      <c r="D29" s="179"/>
      <c r="E29" s="161"/>
      <c r="F29" s="14" t="s">
        <v>76</v>
      </c>
      <c r="G29" s="19">
        <f t="shared" si="10"/>
        <v>212751.2</v>
      </c>
      <c r="H29" s="19">
        <f t="shared" si="10"/>
        <v>425502.4</v>
      </c>
      <c r="I29" s="19">
        <f t="shared" si="10"/>
        <v>638253.6</v>
      </c>
    </row>
    <row r="30" spans="1:9" ht="34.5">
      <c r="A30" s="177"/>
      <c r="B30" s="176"/>
      <c r="C30" s="176"/>
      <c r="D30" s="179"/>
      <c r="E30" s="161"/>
      <c r="F30" s="14" t="s">
        <v>77</v>
      </c>
      <c r="G30" s="19">
        <f t="shared" si="10"/>
        <v>212751.2</v>
      </c>
      <c r="H30" s="19">
        <f t="shared" si="10"/>
        <v>425502.4</v>
      </c>
      <c r="I30" s="19">
        <f t="shared" si="10"/>
        <v>638253.6</v>
      </c>
    </row>
    <row r="31" spans="1:9" ht="51.75">
      <c r="A31" s="177"/>
      <c r="B31" s="176"/>
      <c r="C31" s="176"/>
      <c r="D31" s="179"/>
      <c r="E31" s="161"/>
      <c r="F31" s="14" t="s">
        <v>78</v>
      </c>
      <c r="G31" s="19">
        <v>212751.2</v>
      </c>
      <c r="H31" s="19">
        <v>425502.4</v>
      </c>
      <c r="I31" s="19">
        <v>638253.6</v>
      </c>
    </row>
    <row r="32" spans="1:9" ht="51.75">
      <c r="A32" s="177"/>
      <c r="B32" s="176"/>
      <c r="C32" s="176"/>
      <c r="D32" s="179"/>
      <c r="E32" s="161">
        <v>11005</v>
      </c>
      <c r="F32" s="14" t="s">
        <v>102</v>
      </c>
      <c r="G32" s="19">
        <f t="shared" ref="G32:I32" si="11">+G34</f>
        <v>-65740</v>
      </c>
      <c r="H32" s="19">
        <f t="shared" si="11"/>
        <v>-65740</v>
      </c>
      <c r="I32" s="19">
        <f t="shared" si="11"/>
        <v>-65740</v>
      </c>
    </row>
    <row r="33" spans="1:15" ht="17.25">
      <c r="A33" s="177"/>
      <c r="B33" s="176"/>
      <c r="C33" s="176"/>
      <c r="D33" s="179"/>
      <c r="E33" s="161"/>
      <c r="F33" s="14" t="s">
        <v>73</v>
      </c>
      <c r="G33" s="19"/>
      <c r="H33" s="19"/>
      <c r="I33" s="19"/>
    </row>
    <row r="34" spans="1:15" ht="17.25">
      <c r="A34" s="177"/>
      <c r="B34" s="176"/>
      <c r="C34" s="176"/>
      <c r="D34" s="179"/>
      <c r="E34" s="161"/>
      <c r="F34" s="14" t="s">
        <v>10</v>
      </c>
      <c r="G34" s="19">
        <f t="shared" ref="G34:I34" si="12">+G36</f>
        <v>-65740</v>
      </c>
      <c r="H34" s="19">
        <f t="shared" si="12"/>
        <v>-65740</v>
      </c>
      <c r="I34" s="19">
        <f t="shared" si="12"/>
        <v>-65740</v>
      </c>
    </row>
    <row r="35" spans="1:15" ht="51.75">
      <c r="A35" s="177"/>
      <c r="B35" s="176"/>
      <c r="C35" s="176"/>
      <c r="D35" s="179"/>
      <c r="E35" s="161"/>
      <c r="F35" s="14" t="s">
        <v>74</v>
      </c>
      <c r="G35" s="19"/>
      <c r="H35" s="19"/>
      <c r="I35" s="19"/>
    </row>
    <row r="36" spans="1:15" ht="17.25">
      <c r="A36" s="177"/>
      <c r="B36" s="176"/>
      <c r="C36" s="176"/>
      <c r="D36" s="179"/>
      <c r="E36" s="161"/>
      <c r="F36" s="14" t="s">
        <v>47</v>
      </c>
      <c r="G36" s="19">
        <f t="shared" ref="G36:G39" si="13">+G37</f>
        <v>-65740</v>
      </c>
      <c r="H36" s="19">
        <f t="shared" ref="H36:H39" si="14">+H37</f>
        <v>-65740</v>
      </c>
      <c r="I36" s="19">
        <f t="shared" ref="I36:I39" si="15">+I37</f>
        <v>-65740</v>
      </c>
    </row>
    <row r="37" spans="1:15" ht="17.25">
      <c r="A37" s="177"/>
      <c r="B37" s="176"/>
      <c r="C37" s="176"/>
      <c r="D37" s="179"/>
      <c r="E37" s="161"/>
      <c r="F37" s="14" t="s">
        <v>75</v>
      </c>
      <c r="G37" s="19">
        <f t="shared" si="13"/>
        <v>-65740</v>
      </c>
      <c r="H37" s="19">
        <f t="shared" si="14"/>
        <v>-65740</v>
      </c>
      <c r="I37" s="19">
        <f t="shared" si="15"/>
        <v>-65740</v>
      </c>
    </row>
    <row r="38" spans="1:15" ht="34.5">
      <c r="A38" s="177"/>
      <c r="B38" s="176"/>
      <c r="C38" s="176"/>
      <c r="D38" s="179"/>
      <c r="E38" s="161"/>
      <c r="F38" s="14" t="s">
        <v>144</v>
      </c>
      <c r="G38" s="19">
        <f t="shared" si="13"/>
        <v>-65740</v>
      </c>
      <c r="H38" s="19">
        <f t="shared" si="14"/>
        <v>-65740</v>
      </c>
      <c r="I38" s="19">
        <f t="shared" si="15"/>
        <v>-65740</v>
      </c>
    </row>
    <row r="39" spans="1:15" ht="17.25">
      <c r="A39" s="177"/>
      <c r="B39" s="176"/>
      <c r="C39" s="176"/>
      <c r="D39" s="179"/>
      <c r="E39" s="161"/>
      <c r="F39" s="14" t="s">
        <v>145</v>
      </c>
      <c r="G39" s="19">
        <f t="shared" si="13"/>
        <v>-65740</v>
      </c>
      <c r="H39" s="19">
        <f t="shared" si="14"/>
        <v>-65740</v>
      </c>
      <c r="I39" s="19">
        <f t="shared" si="15"/>
        <v>-65740</v>
      </c>
    </row>
    <row r="40" spans="1:15" ht="17.25">
      <c r="A40" s="177"/>
      <c r="B40" s="176"/>
      <c r="C40" s="176"/>
      <c r="D40" s="179"/>
      <c r="E40" s="161"/>
      <c r="F40" s="14" t="s">
        <v>147</v>
      </c>
      <c r="G40" s="19">
        <v>-65740</v>
      </c>
      <c r="H40" s="19">
        <v>-65740</v>
      </c>
      <c r="I40" s="19">
        <v>-65740</v>
      </c>
    </row>
    <row r="41" spans="1:15" s="91" customFormat="1" ht="37.5" customHeight="1">
      <c r="A41" s="165" t="s">
        <v>115</v>
      </c>
      <c r="B41" s="170"/>
      <c r="C41" s="170"/>
      <c r="D41" s="170"/>
      <c r="E41" s="173"/>
      <c r="F41" s="89" t="s">
        <v>116</v>
      </c>
      <c r="G41" s="90">
        <f>+G43</f>
        <v>-487057.7</v>
      </c>
      <c r="H41" s="90">
        <f>+H43</f>
        <v>-699808.9</v>
      </c>
      <c r="I41" s="90">
        <f>+I43</f>
        <v>-912560.1</v>
      </c>
      <c r="L41" s="12"/>
      <c r="M41" s="12"/>
      <c r="N41" s="12"/>
      <c r="O41" s="12"/>
    </row>
    <row r="42" spans="1:15" s="91" customFormat="1" ht="18.75" customHeight="1">
      <c r="A42" s="165"/>
      <c r="B42" s="171"/>
      <c r="C42" s="172"/>
      <c r="D42" s="172"/>
      <c r="E42" s="174"/>
      <c r="F42" s="92" t="s">
        <v>46</v>
      </c>
      <c r="G42" s="93"/>
      <c r="H42" s="88"/>
      <c r="I42" s="94"/>
      <c r="L42" s="12"/>
      <c r="M42" s="12"/>
      <c r="N42" s="12"/>
      <c r="O42" s="12"/>
    </row>
    <row r="43" spans="1:15" s="91" customFormat="1" ht="37.5" customHeight="1">
      <c r="A43" s="165"/>
      <c r="B43" s="153" t="s">
        <v>56</v>
      </c>
      <c r="C43" s="172"/>
      <c r="D43" s="172"/>
      <c r="E43" s="174"/>
      <c r="F43" s="95" t="s">
        <v>117</v>
      </c>
      <c r="G43" s="96">
        <f>+G45</f>
        <v>-487057.7</v>
      </c>
      <c r="H43" s="96">
        <f>+H45</f>
        <v>-699808.9</v>
      </c>
      <c r="I43" s="96">
        <f>+I45</f>
        <v>-912560.1</v>
      </c>
    </row>
    <row r="44" spans="1:15" s="91" customFormat="1" ht="15.75" customHeight="1">
      <c r="A44" s="165"/>
      <c r="B44" s="153"/>
      <c r="C44" s="171"/>
      <c r="D44" s="172"/>
      <c r="E44" s="174"/>
      <c r="F44" s="92" t="s">
        <v>46</v>
      </c>
      <c r="G44" s="93"/>
      <c r="H44" s="88"/>
      <c r="I44" s="94"/>
    </row>
    <row r="45" spans="1:15" s="98" customFormat="1" ht="23.25" customHeight="1">
      <c r="A45" s="165"/>
      <c r="B45" s="153"/>
      <c r="C45" s="153" t="s">
        <v>56</v>
      </c>
      <c r="D45" s="172"/>
      <c r="E45" s="174"/>
      <c r="F45" s="97" t="s">
        <v>109</v>
      </c>
      <c r="G45" s="96">
        <f>+G47</f>
        <v>-487057.7</v>
      </c>
      <c r="H45" s="96">
        <f>+H47</f>
        <v>-699808.9</v>
      </c>
      <c r="I45" s="96">
        <f>+I47</f>
        <v>-912560.1</v>
      </c>
    </row>
    <row r="46" spans="1:15" s="98" customFormat="1" ht="16.5" customHeight="1">
      <c r="A46" s="165"/>
      <c r="B46" s="153"/>
      <c r="C46" s="153"/>
      <c r="D46" s="171"/>
      <c r="E46" s="174"/>
      <c r="F46" s="88" t="s">
        <v>46</v>
      </c>
      <c r="G46" s="93"/>
      <c r="H46" s="88"/>
      <c r="I46" s="99"/>
    </row>
    <row r="47" spans="1:15" s="98" customFormat="1" ht="18" customHeight="1">
      <c r="A47" s="165"/>
      <c r="B47" s="153"/>
      <c r="C47" s="153"/>
      <c r="D47" s="166">
        <v>1139</v>
      </c>
      <c r="E47" s="174"/>
      <c r="F47" s="88" t="s">
        <v>109</v>
      </c>
      <c r="G47" s="96">
        <f>+G49+G57</f>
        <v>-487057.7</v>
      </c>
      <c r="H47" s="96">
        <f>+H49+H57</f>
        <v>-699808.9</v>
      </c>
      <c r="I47" s="96">
        <f>+I49+I57</f>
        <v>-912560.1</v>
      </c>
    </row>
    <row r="48" spans="1:15" s="98" customFormat="1" ht="17.25" customHeight="1">
      <c r="A48" s="165"/>
      <c r="B48" s="153"/>
      <c r="C48" s="153"/>
      <c r="D48" s="166"/>
      <c r="E48" s="175"/>
      <c r="F48" s="88" t="s">
        <v>46</v>
      </c>
      <c r="G48" s="96"/>
      <c r="H48" s="88"/>
      <c r="I48" s="99"/>
    </row>
    <row r="49" spans="1:9" s="100" customFormat="1" ht="23.25" customHeight="1">
      <c r="A49" s="165"/>
      <c r="B49" s="153"/>
      <c r="C49" s="153"/>
      <c r="D49" s="166"/>
      <c r="E49" s="167">
        <v>11001</v>
      </c>
      <c r="F49" s="88" t="s">
        <v>109</v>
      </c>
      <c r="G49" s="96">
        <f>+G51</f>
        <v>-487057.7</v>
      </c>
      <c r="H49" s="96">
        <f>+H51</f>
        <v>-699808.9</v>
      </c>
      <c r="I49" s="96">
        <f>+I51</f>
        <v>-912560.1</v>
      </c>
    </row>
    <row r="50" spans="1:9" s="100" customFormat="1" ht="24" customHeight="1">
      <c r="A50" s="165"/>
      <c r="B50" s="153"/>
      <c r="C50" s="153"/>
      <c r="D50" s="166"/>
      <c r="E50" s="168"/>
      <c r="F50" s="101" t="s">
        <v>118</v>
      </c>
      <c r="G50" s="96"/>
      <c r="H50" s="102"/>
      <c r="I50" s="103"/>
    </row>
    <row r="51" spans="1:9" s="100" customFormat="1" ht="18" customHeight="1">
      <c r="A51" s="165"/>
      <c r="B51" s="153"/>
      <c r="C51" s="153"/>
      <c r="D51" s="166"/>
      <c r="E51" s="168"/>
      <c r="F51" s="104" t="s">
        <v>119</v>
      </c>
      <c r="G51" s="96">
        <f>+G53</f>
        <v>-487057.7</v>
      </c>
      <c r="H51" s="96">
        <f>+H53</f>
        <v>-699808.9</v>
      </c>
      <c r="I51" s="96">
        <f>+I53</f>
        <v>-912560.1</v>
      </c>
    </row>
    <row r="52" spans="1:9" s="100" customFormat="1" ht="35.25" customHeight="1">
      <c r="A52" s="165"/>
      <c r="B52" s="153"/>
      <c r="C52" s="153"/>
      <c r="D52" s="166"/>
      <c r="E52" s="168"/>
      <c r="F52" s="101" t="s">
        <v>120</v>
      </c>
      <c r="G52" s="96"/>
      <c r="H52" s="102"/>
      <c r="I52" s="103"/>
    </row>
    <row r="53" spans="1:9" s="100" customFormat="1" ht="18" customHeight="1">
      <c r="A53" s="165"/>
      <c r="B53" s="153"/>
      <c r="C53" s="153"/>
      <c r="D53" s="166"/>
      <c r="E53" s="168"/>
      <c r="F53" s="101" t="s">
        <v>121</v>
      </c>
      <c r="G53" s="96">
        <f>+G54</f>
        <v>-487057.7</v>
      </c>
      <c r="H53" s="96">
        <f>+H54</f>
        <v>-699808.9</v>
      </c>
      <c r="I53" s="96">
        <f>+I54</f>
        <v>-912560.1</v>
      </c>
    </row>
    <row r="54" spans="1:9" s="100" customFormat="1" ht="20.25" customHeight="1">
      <c r="A54" s="165"/>
      <c r="B54" s="153"/>
      <c r="C54" s="153"/>
      <c r="D54" s="166"/>
      <c r="E54" s="168"/>
      <c r="F54" s="101" t="s">
        <v>122</v>
      </c>
      <c r="G54" s="96">
        <f>G55</f>
        <v>-487057.7</v>
      </c>
      <c r="H54" s="96">
        <f>H55</f>
        <v>-699808.9</v>
      </c>
      <c r="I54" s="96">
        <f>I55</f>
        <v>-912560.1</v>
      </c>
    </row>
    <row r="55" spans="1:9" s="100" customFormat="1" ht="21.75" customHeight="1">
      <c r="A55" s="165"/>
      <c r="B55" s="153"/>
      <c r="C55" s="153"/>
      <c r="D55" s="166"/>
      <c r="E55" s="168"/>
      <c r="F55" s="101" t="s">
        <v>123</v>
      </c>
      <c r="G55" s="96">
        <f>+G56</f>
        <v>-487057.7</v>
      </c>
      <c r="H55" s="96">
        <f>+H56</f>
        <v>-699808.9</v>
      </c>
      <c r="I55" s="96">
        <f>+I56</f>
        <v>-912560.1</v>
      </c>
    </row>
    <row r="56" spans="1:9" s="100" customFormat="1" ht="18.75" customHeight="1">
      <c r="A56" s="165"/>
      <c r="B56" s="153"/>
      <c r="C56" s="153"/>
      <c r="D56" s="166"/>
      <c r="E56" s="169"/>
      <c r="F56" s="101" t="s">
        <v>124</v>
      </c>
      <c r="G56" s="96">
        <v>-487057.7</v>
      </c>
      <c r="H56" s="96">
        <v>-699808.9</v>
      </c>
      <c r="I56" s="96">
        <v>-912560.1</v>
      </c>
    </row>
  </sheetData>
  <mergeCells count="32">
    <mergeCell ref="A7:C8"/>
    <mergeCell ref="H1:I1"/>
    <mergeCell ref="G2:I2"/>
    <mergeCell ref="G3:I3"/>
    <mergeCell ref="F7:F9"/>
    <mergeCell ref="A5:I5"/>
    <mergeCell ref="G8:G9"/>
    <mergeCell ref="H8:H9"/>
    <mergeCell ref="I8:I9"/>
    <mergeCell ref="D7:E8"/>
    <mergeCell ref="G7:I7"/>
    <mergeCell ref="E20:E31"/>
    <mergeCell ref="E32:E40"/>
    <mergeCell ref="C16:C40"/>
    <mergeCell ref="D10:D17"/>
    <mergeCell ref="E10:E17"/>
    <mergeCell ref="D18:D40"/>
    <mergeCell ref="E18:E19"/>
    <mergeCell ref="B14:B40"/>
    <mergeCell ref="A12:A40"/>
    <mergeCell ref="A10:A11"/>
    <mergeCell ref="B10:B13"/>
    <mergeCell ref="C10:C15"/>
    <mergeCell ref="A41:A56"/>
    <mergeCell ref="B43:B56"/>
    <mergeCell ref="C45:C56"/>
    <mergeCell ref="D47:D56"/>
    <mergeCell ref="E49:E56"/>
    <mergeCell ref="B41:B42"/>
    <mergeCell ref="C41:C44"/>
    <mergeCell ref="D41:D46"/>
    <mergeCell ref="E41:E4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4"/>
  <sheetViews>
    <sheetView topLeftCell="D8" workbookViewId="0">
      <selection activeCell="G13" sqref="G13"/>
    </sheetView>
  </sheetViews>
  <sheetFormatPr defaultColWidth="9.140625" defaultRowHeight="17.25"/>
  <cols>
    <col min="1" max="1" width="0.140625" style="1" customWidth="1"/>
    <col min="2" max="3" width="8.7109375" style="2" customWidth="1"/>
    <col min="4" max="4" width="7.140625" style="3" customWidth="1"/>
    <col min="5" max="5" width="6" style="3" customWidth="1"/>
    <col min="6" max="6" width="49" style="3" customWidth="1"/>
    <col min="7" max="7" width="81.28515625" style="2" customWidth="1"/>
    <col min="8" max="8" width="39" style="58" customWidth="1"/>
    <col min="9" max="16384" width="9.140625" style="1"/>
  </cols>
  <sheetData>
    <row r="1" spans="2:15">
      <c r="F1" s="31"/>
      <c r="G1" s="184" t="s">
        <v>64</v>
      </c>
      <c r="H1" s="184"/>
      <c r="I1" s="28"/>
      <c r="J1" s="28"/>
    </row>
    <row r="2" spans="2:15">
      <c r="F2" s="184" t="s">
        <v>69</v>
      </c>
      <c r="G2" s="184"/>
      <c r="H2" s="184"/>
      <c r="I2" s="28"/>
      <c r="J2" s="28"/>
    </row>
    <row r="3" spans="2:15">
      <c r="F3" s="31"/>
      <c r="G3" s="184" t="s">
        <v>61</v>
      </c>
      <c r="H3" s="184"/>
      <c r="I3" s="28"/>
      <c r="J3" s="28"/>
    </row>
    <row r="5" spans="2:15" ht="50.45" customHeight="1">
      <c r="B5" s="188" t="s">
        <v>65</v>
      </c>
      <c r="C5" s="188"/>
      <c r="D5" s="188"/>
      <c r="E5" s="188"/>
      <c r="F5" s="188"/>
      <c r="G5" s="188"/>
      <c r="H5" s="188"/>
      <c r="I5" s="31"/>
      <c r="J5" s="30"/>
      <c r="K5" s="31"/>
      <c r="L5" s="31"/>
      <c r="M5" s="31"/>
      <c r="N5" s="12"/>
      <c r="O5" s="12"/>
    </row>
    <row r="6" spans="2:15" ht="16.5" customHeight="1">
      <c r="H6" s="50" t="s">
        <v>0</v>
      </c>
      <c r="I6" s="31"/>
      <c r="J6" s="31"/>
      <c r="K6" s="31"/>
      <c r="L6" s="31"/>
      <c r="M6" s="31"/>
      <c r="N6"/>
      <c r="O6"/>
    </row>
    <row r="7" spans="2:15" ht="34.5" customHeight="1">
      <c r="B7" s="203" t="s">
        <v>1</v>
      </c>
      <c r="C7" s="204"/>
      <c r="D7" s="196" t="s">
        <v>2</v>
      </c>
      <c r="E7" s="196"/>
      <c r="F7" s="196"/>
      <c r="G7" s="196" t="s">
        <v>3</v>
      </c>
      <c r="H7" s="51" t="s">
        <v>4</v>
      </c>
      <c r="I7" s="189"/>
      <c r="J7" s="189"/>
      <c r="K7" s="189"/>
      <c r="L7" s="189"/>
      <c r="M7" s="189"/>
      <c r="N7" s="189"/>
      <c r="O7" s="189"/>
    </row>
    <row r="8" spans="2:15" ht="72" customHeight="1">
      <c r="B8" s="5" t="s">
        <v>5</v>
      </c>
      <c r="C8" s="5" t="s">
        <v>6</v>
      </c>
      <c r="D8" s="196"/>
      <c r="E8" s="196"/>
      <c r="F8" s="196"/>
      <c r="G8" s="196"/>
      <c r="H8" s="51" t="s">
        <v>148</v>
      </c>
    </row>
    <row r="9" spans="2:15" ht="12.75" customHeight="1">
      <c r="B9" s="6">
        <v>1</v>
      </c>
      <c r="C9" s="6">
        <v>2</v>
      </c>
      <c r="D9" s="205">
        <v>3</v>
      </c>
      <c r="E9" s="205"/>
      <c r="F9" s="205"/>
      <c r="G9" s="6">
        <v>4</v>
      </c>
      <c r="H9" s="52">
        <v>5</v>
      </c>
    </row>
    <row r="10" spans="2:15" ht="30.6" customHeight="1">
      <c r="B10" s="200" t="s">
        <v>7</v>
      </c>
      <c r="C10" s="201"/>
      <c r="D10" s="201"/>
      <c r="E10" s="201"/>
      <c r="F10" s="201"/>
      <c r="G10" s="202"/>
      <c r="H10" s="53">
        <f>+H11</f>
        <v>638253.6</v>
      </c>
    </row>
    <row r="11" spans="2:15" ht="33" customHeight="1">
      <c r="B11" s="190" t="s">
        <v>8</v>
      </c>
      <c r="C11" s="191"/>
      <c r="D11" s="191"/>
      <c r="E11" s="191"/>
      <c r="F11" s="191"/>
      <c r="G11" s="192"/>
      <c r="H11" s="54">
        <f>+H12</f>
        <v>638253.6</v>
      </c>
    </row>
    <row r="12" spans="2:15" s="8" customFormat="1" ht="36" customHeight="1">
      <c r="B12" s="9">
        <v>1116</v>
      </c>
      <c r="C12" s="193" t="s">
        <v>141</v>
      </c>
      <c r="D12" s="194"/>
      <c r="E12" s="194"/>
      <c r="F12" s="195"/>
      <c r="G12" s="13"/>
      <c r="H12" s="55">
        <f>+H13</f>
        <v>638253.6</v>
      </c>
    </row>
    <row r="13" spans="2:15" ht="40.9" customHeight="1">
      <c r="B13" s="196"/>
      <c r="C13" s="7">
        <v>11001</v>
      </c>
      <c r="D13" s="197" t="s">
        <v>96</v>
      </c>
      <c r="E13" s="198"/>
      <c r="F13" s="199"/>
      <c r="G13" s="10" t="s">
        <v>8</v>
      </c>
      <c r="H13" s="56">
        <f>+H14</f>
        <v>638253.6</v>
      </c>
    </row>
    <row r="14" spans="2:15" ht="31.15" customHeight="1">
      <c r="B14" s="196"/>
      <c r="C14" s="4"/>
      <c r="D14" s="185"/>
      <c r="E14" s="186"/>
      <c r="F14" s="187"/>
      <c r="G14" s="11" t="s">
        <v>9</v>
      </c>
      <c r="H14" s="57">
        <v>638253.6</v>
      </c>
    </row>
  </sheetData>
  <mergeCells count="15">
    <mergeCell ref="I7:O7"/>
    <mergeCell ref="B11:G11"/>
    <mergeCell ref="C12:F12"/>
    <mergeCell ref="B13:B14"/>
    <mergeCell ref="D13:F13"/>
    <mergeCell ref="B10:G10"/>
    <mergeCell ref="B7:C7"/>
    <mergeCell ref="D7:F8"/>
    <mergeCell ref="G7:G8"/>
    <mergeCell ref="D9:F9"/>
    <mergeCell ref="G1:H1"/>
    <mergeCell ref="F2:H2"/>
    <mergeCell ref="G3:H3"/>
    <mergeCell ref="D14:F14"/>
    <mergeCell ref="B5:H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7"/>
  <sheetViews>
    <sheetView topLeftCell="A56" workbookViewId="0">
      <selection activeCell="A22" sqref="A22:B22"/>
    </sheetView>
  </sheetViews>
  <sheetFormatPr defaultColWidth="9.140625" defaultRowHeight="17.25"/>
  <cols>
    <col min="1" max="1" width="27" style="41" customWidth="1"/>
    <col min="2" max="2" width="63.7109375" style="41" customWidth="1"/>
    <col min="3" max="3" width="17" style="41" customWidth="1"/>
    <col min="4" max="4" width="14.140625" style="41" customWidth="1"/>
    <col min="5" max="5" width="16.42578125" style="41" customWidth="1"/>
    <col min="6" max="6" width="12" style="41" bestFit="1" customWidth="1"/>
    <col min="7" max="9" width="9.140625" style="41"/>
    <col min="10" max="10" width="27.7109375" style="41" customWidth="1"/>
    <col min="11" max="16384" width="9.140625" style="41"/>
  </cols>
  <sheetData>
    <row r="1" spans="1:9">
      <c r="A1" s="40"/>
      <c r="B1" s="40"/>
      <c r="D1" s="31"/>
      <c r="E1" s="33" t="s">
        <v>66</v>
      </c>
      <c r="F1" s="31"/>
      <c r="G1" s="31"/>
    </row>
    <row r="2" spans="1:9" ht="24" customHeight="1">
      <c r="A2" s="40"/>
      <c r="B2" s="40"/>
      <c r="C2" s="232" t="s">
        <v>69</v>
      </c>
      <c r="D2" s="232"/>
      <c r="E2" s="232"/>
      <c r="F2" s="31"/>
      <c r="G2" s="31"/>
    </row>
    <row r="3" spans="1:9">
      <c r="A3" s="40"/>
      <c r="B3" s="40"/>
      <c r="E3" s="34" t="s">
        <v>61</v>
      </c>
      <c r="F3" s="31"/>
      <c r="G3" s="31"/>
    </row>
    <row r="4" spans="1:9">
      <c r="A4" s="40"/>
      <c r="B4" s="40"/>
      <c r="D4" s="31"/>
      <c r="E4" s="33"/>
      <c r="F4" s="31"/>
      <c r="G4" s="31"/>
    </row>
    <row r="5" spans="1:9" ht="61.15" customHeight="1">
      <c r="A5" s="228" t="s">
        <v>150</v>
      </c>
      <c r="B5" s="228"/>
      <c r="C5" s="228"/>
      <c r="D5" s="228"/>
      <c r="E5" s="228"/>
      <c r="F5" s="31"/>
      <c r="G5" s="30"/>
    </row>
    <row r="6" spans="1:9">
      <c r="A6" s="40"/>
      <c r="B6" s="40"/>
      <c r="C6" s="40"/>
      <c r="D6" s="40"/>
      <c r="E6" s="40"/>
      <c r="F6" s="31"/>
      <c r="G6" s="28"/>
      <c r="H6" s="31"/>
    </row>
    <row r="7" spans="1:9">
      <c r="A7" s="217" t="s">
        <v>28</v>
      </c>
      <c r="B7" s="217"/>
      <c r="C7" s="217"/>
      <c r="D7" s="217"/>
      <c r="E7" s="217"/>
      <c r="F7" s="31"/>
      <c r="G7" s="30"/>
      <c r="H7" s="31"/>
      <c r="I7" s="31"/>
    </row>
    <row r="8" spans="1:9" ht="26.45" customHeight="1">
      <c r="A8" s="218" t="s">
        <v>29</v>
      </c>
      <c r="B8" s="218"/>
      <c r="C8" s="218"/>
      <c r="D8" s="218"/>
      <c r="E8" s="218"/>
      <c r="F8" s="31"/>
      <c r="G8" s="31"/>
      <c r="H8" s="31"/>
      <c r="I8" s="31"/>
    </row>
    <row r="9" spans="1:9">
      <c r="A9" s="40"/>
      <c r="B9" s="40"/>
      <c r="C9" s="40"/>
      <c r="D9" s="40"/>
      <c r="E9" s="40"/>
      <c r="F9" s="228" t="s">
        <v>67</v>
      </c>
      <c r="G9" s="228"/>
      <c r="H9" s="228"/>
      <c r="I9" s="228"/>
    </row>
    <row r="10" spans="1:9">
      <c r="A10" s="42" t="s">
        <v>30</v>
      </c>
      <c r="B10" s="218" t="s">
        <v>31</v>
      </c>
      <c r="C10" s="218"/>
      <c r="D10" s="218"/>
      <c r="E10" s="218"/>
    </row>
    <row r="11" spans="1:9">
      <c r="A11" s="43">
        <v>1116</v>
      </c>
      <c r="B11" s="219" t="s">
        <v>149</v>
      </c>
      <c r="C11" s="219"/>
      <c r="D11" s="219"/>
      <c r="E11" s="219"/>
    </row>
    <row r="12" spans="1:9">
      <c r="A12" s="40"/>
      <c r="B12" s="40"/>
      <c r="C12" s="40"/>
      <c r="D12" s="40"/>
      <c r="E12" s="40"/>
    </row>
    <row r="13" spans="1:9">
      <c r="A13" s="220" t="s">
        <v>32</v>
      </c>
      <c r="B13" s="220"/>
      <c r="C13" s="220"/>
      <c r="D13" s="220"/>
      <c r="E13" s="220"/>
    </row>
    <row r="14" spans="1:9" ht="54.75" customHeight="1">
      <c r="A14" s="44" t="s">
        <v>33</v>
      </c>
      <c r="B14" s="46" t="s">
        <v>151</v>
      </c>
      <c r="C14" s="229" t="s">
        <v>79</v>
      </c>
      <c r="D14" s="230"/>
      <c r="E14" s="231"/>
    </row>
    <row r="15" spans="1:9" ht="34.5">
      <c r="A15" s="44" t="s">
        <v>34</v>
      </c>
      <c r="B15" s="119" t="s">
        <v>152</v>
      </c>
      <c r="C15" s="45" t="s">
        <v>35</v>
      </c>
      <c r="D15" s="45" t="s">
        <v>36</v>
      </c>
      <c r="E15" s="45" t="s">
        <v>37</v>
      </c>
    </row>
    <row r="16" spans="1:9" ht="34.5">
      <c r="A16" s="44" t="s">
        <v>38</v>
      </c>
      <c r="B16" s="46" t="s">
        <v>153</v>
      </c>
      <c r="C16" s="44"/>
      <c r="D16" s="44"/>
      <c r="E16" s="44"/>
    </row>
    <row r="17" spans="1:5" ht="74.25" customHeight="1">
      <c r="A17" s="44" t="s">
        <v>39</v>
      </c>
      <c r="B17" s="46" t="s">
        <v>154</v>
      </c>
      <c r="C17" s="44"/>
      <c r="D17" s="44"/>
      <c r="E17" s="44"/>
    </row>
    <row r="18" spans="1:5" ht="24" customHeight="1">
      <c r="A18" s="44" t="s">
        <v>40</v>
      </c>
      <c r="B18" s="46" t="s">
        <v>43</v>
      </c>
      <c r="C18" s="44"/>
      <c r="D18" s="44"/>
      <c r="E18" s="44"/>
    </row>
    <row r="19" spans="1:5" ht="51.75">
      <c r="A19" s="44" t="s">
        <v>44</v>
      </c>
      <c r="B19" s="46" t="s">
        <v>45</v>
      </c>
      <c r="C19" s="44"/>
      <c r="D19" s="44"/>
      <c r="E19" s="44"/>
    </row>
    <row r="20" spans="1:5">
      <c r="A20" s="216" t="s">
        <v>41</v>
      </c>
      <c r="B20" s="216"/>
      <c r="C20" s="44"/>
      <c r="D20" s="44"/>
      <c r="E20" s="44"/>
    </row>
    <row r="21" spans="1:5" ht="39.75" customHeight="1">
      <c r="A21" s="221" t="s">
        <v>155</v>
      </c>
      <c r="B21" s="221"/>
      <c r="C21" s="125">
        <f>+C22+C23</f>
        <v>2954854</v>
      </c>
      <c r="D21" s="125">
        <f t="shared" ref="D21:E21" si="0">+D22+D23</f>
        <v>2954854</v>
      </c>
      <c r="E21" s="125">
        <f t="shared" si="0"/>
        <v>2954854</v>
      </c>
    </row>
    <row r="22" spans="1:5">
      <c r="A22" s="222" t="s">
        <v>156</v>
      </c>
      <c r="B22" s="222"/>
      <c r="C22" s="127">
        <f>2039438+857166</f>
        <v>2896604</v>
      </c>
      <c r="D22" s="127">
        <f t="shared" ref="D22:E22" si="1">2039438+857166</f>
        <v>2896604</v>
      </c>
      <c r="E22" s="127">
        <f t="shared" si="1"/>
        <v>2896604</v>
      </c>
    </row>
    <row r="23" spans="1:5">
      <c r="A23" s="223" t="s">
        <v>157</v>
      </c>
      <c r="B23" s="223"/>
      <c r="C23" s="126">
        <v>58250</v>
      </c>
      <c r="D23" s="126">
        <v>58250</v>
      </c>
      <c r="E23" s="126">
        <v>58250</v>
      </c>
    </row>
    <row r="24" spans="1:5" ht="19.5" customHeight="1">
      <c r="A24" s="226" t="s">
        <v>166</v>
      </c>
      <c r="B24" s="227"/>
      <c r="C24" s="126"/>
      <c r="D24" s="126"/>
      <c r="E24" s="126"/>
    </row>
    <row r="25" spans="1:5" ht="19.5" customHeight="1">
      <c r="A25" s="226" t="s">
        <v>168</v>
      </c>
      <c r="B25" s="227"/>
      <c r="C25" s="134">
        <v>90.9</v>
      </c>
      <c r="D25" s="134">
        <v>90.9</v>
      </c>
      <c r="E25" s="134">
        <v>90.9</v>
      </c>
    </row>
    <row r="26" spans="1:5" ht="19.5" customHeight="1">
      <c r="A26" s="226" t="s">
        <v>169</v>
      </c>
      <c r="B26" s="227"/>
      <c r="C26" s="134">
        <v>90.9</v>
      </c>
      <c r="D26" s="134">
        <v>90.9</v>
      </c>
      <c r="E26" s="134">
        <v>90.9</v>
      </c>
    </row>
    <row r="27" spans="1:5" ht="35.25" customHeight="1">
      <c r="A27" s="224" t="s">
        <v>167</v>
      </c>
      <c r="B27" s="225"/>
      <c r="C27" s="120"/>
      <c r="D27" s="120"/>
      <c r="E27" s="120"/>
    </row>
    <row r="28" spans="1:5">
      <c r="A28" s="226" t="s">
        <v>158</v>
      </c>
      <c r="B28" s="227"/>
      <c r="C28" s="121">
        <v>1</v>
      </c>
      <c r="D28" s="121">
        <v>1</v>
      </c>
      <c r="E28" s="121">
        <v>1</v>
      </c>
    </row>
    <row r="29" spans="1:5">
      <c r="A29" s="215" t="s">
        <v>42</v>
      </c>
      <c r="B29" s="215"/>
      <c r="C29" s="48">
        <v>552797.69999999995</v>
      </c>
      <c r="D29" s="48">
        <v>765548.9</v>
      </c>
      <c r="E29" s="48">
        <v>978300.1</v>
      </c>
    </row>
    <row r="30" spans="1:5">
      <c r="A30" s="122"/>
      <c r="B30" s="122"/>
      <c r="C30" s="123"/>
      <c r="D30" s="123"/>
      <c r="E30" s="123"/>
    </row>
    <row r="31" spans="1:5">
      <c r="A31" s="40"/>
      <c r="B31" s="40"/>
      <c r="C31" s="40"/>
      <c r="D31" s="40"/>
      <c r="E31" s="40"/>
    </row>
    <row r="32" spans="1:5" ht="45" customHeight="1">
      <c r="A32" s="44" t="s">
        <v>33</v>
      </c>
      <c r="B32" s="46">
        <v>1116</v>
      </c>
      <c r="C32" s="229" t="s">
        <v>80</v>
      </c>
      <c r="D32" s="230"/>
      <c r="E32" s="231"/>
    </row>
    <row r="33" spans="1:5" ht="34.5">
      <c r="A33" s="44" t="s">
        <v>34</v>
      </c>
      <c r="B33" s="46">
        <v>11005</v>
      </c>
      <c r="C33" s="45" t="s">
        <v>35</v>
      </c>
      <c r="D33" s="45" t="s">
        <v>36</v>
      </c>
      <c r="E33" s="45" t="s">
        <v>37</v>
      </c>
    </row>
    <row r="34" spans="1:5" ht="34.5">
      <c r="A34" s="44" t="s">
        <v>38</v>
      </c>
      <c r="B34" s="46" t="s">
        <v>159</v>
      </c>
      <c r="C34" s="44"/>
      <c r="D34" s="44"/>
      <c r="E34" s="44"/>
    </row>
    <row r="35" spans="1:5" ht="75" customHeight="1">
      <c r="A35" s="44" t="s">
        <v>39</v>
      </c>
      <c r="B35" s="46" t="s">
        <v>160</v>
      </c>
      <c r="C35" s="44"/>
      <c r="D35" s="44"/>
      <c r="E35" s="44"/>
    </row>
    <row r="36" spans="1:5" ht="34.5">
      <c r="A36" s="44" t="s">
        <v>40</v>
      </c>
      <c r="B36" s="46" t="s">
        <v>43</v>
      </c>
      <c r="C36" s="44"/>
      <c r="D36" s="44"/>
      <c r="E36" s="44"/>
    </row>
    <row r="37" spans="1:5" ht="51.75">
      <c r="A37" s="44" t="s">
        <v>161</v>
      </c>
      <c r="B37" s="46" t="s">
        <v>45</v>
      </c>
      <c r="C37" s="44"/>
      <c r="D37" s="44"/>
      <c r="E37" s="44"/>
    </row>
    <row r="38" spans="1:5">
      <c r="A38" s="216" t="s">
        <v>41</v>
      </c>
      <c r="B38" s="216"/>
      <c r="C38" s="44"/>
      <c r="D38" s="44"/>
      <c r="E38" s="44"/>
    </row>
    <row r="39" spans="1:5" s="39" customFormat="1">
      <c r="A39" s="215" t="s">
        <v>42</v>
      </c>
      <c r="B39" s="215"/>
      <c r="C39" s="47">
        <v>-65740</v>
      </c>
      <c r="D39" s="47">
        <v>-65740</v>
      </c>
      <c r="E39" s="47">
        <v>-65740</v>
      </c>
    </row>
    <row r="40" spans="1:5">
      <c r="A40" s="40"/>
      <c r="B40" s="40"/>
      <c r="C40" s="40"/>
      <c r="D40" s="40"/>
      <c r="E40" s="40"/>
    </row>
    <row r="41" spans="1:5">
      <c r="A41" s="40"/>
      <c r="B41" s="40"/>
      <c r="C41" s="40"/>
      <c r="D41" s="40"/>
      <c r="E41" s="40"/>
    </row>
    <row r="43" spans="1:5" ht="54" customHeight="1">
      <c r="A43" s="206" t="s">
        <v>125</v>
      </c>
      <c r="B43" s="206"/>
      <c r="C43" s="206"/>
      <c r="D43" s="206"/>
      <c r="E43" s="206"/>
    </row>
    <row r="46" spans="1:5">
      <c r="A46" s="214" t="s">
        <v>119</v>
      </c>
      <c r="B46" s="214"/>
      <c r="C46" s="214"/>
      <c r="D46" s="214"/>
      <c r="E46" s="105"/>
    </row>
    <row r="47" spans="1:5">
      <c r="A47" s="106"/>
      <c r="B47" s="106"/>
      <c r="C47" s="106"/>
      <c r="D47" s="106"/>
      <c r="E47" s="105"/>
    </row>
    <row r="48" spans="1:5">
      <c r="A48" s="107" t="s">
        <v>126</v>
      </c>
      <c r="B48" s="31"/>
      <c r="C48" s="31"/>
      <c r="D48" s="31"/>
      <c r="E48" s="31"/>
    </row>
    <row r="50" spans="1:5" ht="57" customHeight="1">
      <c r="A50" s="110" t="s">
        <v>128</v>
      </c>
      <c r="B50" s="108">
        <v>1139</v>
      </c>
      <c r="C50" s="211" t="s">
        <v>138</v>
      </c>
      <c r="D50" s="212"/>
      <c r="E50" s="213"/>
    </row>
    <row r="51" spans="1:5" ht="34.5">
      <c r="A51" s="109" t="s">
        <v>129</v>
      </c>
      <c r="B51" s="111">
        <v>11001</v>
      </c>
      <c r="C51" s="112" t="s">
        <v>35</v>
      </c>
      <c r="D51" s="112" t="s">
        <v>36</v>
      </c>
      <c r="E51" s="112" t="s">
        <v>37</v>
      </c>
    </row>
    <row r="52" spans="1:5" ht="34.5">
      <c r="A52" s="109" t="s">
        <v>130</v>
      </c>
      <c r="B52" s="109" t="s">
        <v>127</v>
      </c>
      <c r="C52" s="207"/>
      <c r="D52" s="207"/>
      <c r="E52" s="207"/>
    </row>
    <row r="53" spans="1:5" ht="69">
      <c r="A53" s="109" t="s">
        <v>131</v>
      </c>
      <c r="B53" s="113" t="s">
        <v>132</v>
      </c>
      <c r="C53" s="208"/>
      <c r="D53" s="208"/>
      <c r="E53" s="208"/>
    </row>
    <row r="54" spans="1:5">
      <c r="A54" s="109" t="s">
        <v>133</v>
      </c>
      <c r="B54" s="109" t="s">
        <v>134</v>
      </c>
      <c r="C54" s="208"/>
      <c r="D54" s="208"/>
      <c r="E54" s="208"/>
    </row>
    <row r="55" spans="1:5" ht="51.75">
      <c r="A55" s="114" t="s">
        <v>135</v>
      </c>
      <c r="B55" s="109" t="s">
        <v>119</v>
      </c>
      <c r="C55" s="209"/>
      <c r="D55" s="209"/>
      <c r="E55" s="209"/>
    </row>
    <row r="56" spans="1:5">
      <c r="A56" s="115"/>
      <c r="B56" s="116" t="s">
        <v>136</v>
      </c>
      <c r="C56" s="117"/>
      <c r="D56" s="117"/>
      <c r="E56" s="117"/>
    </row>
    <row r="57" spans="1:5">
      <c r="A57" s="210" t="s">
        <v>137</v>
      </c>
      <c r="B57" s="210"/>
      <c r="C57" s="78">
        <v>-487057.7</v>
      </c>
      <c r="D57" s="78">
        <v>-699808.9</v>
      </c>
      <c r="E57" s="78">
        <v>-912560.1</v>
      </c>
    </row>
  </sheetData>
  <mergeCells count="29">
    <mergeCell ref="A5:E5"/>
    <mergeCell ref="C14:E14"/>
    <mergeCell ref="F9:I9"/>
    <mergeCell ref="C2:E2"/>
    <mergeCell ref="C32:E32"/>
    <mergeCell ref="A26:B26"/>
    <mergeCell ref="A39:B39"/>
    <mergeCell ref="A29:B29"/>
    <mergeCell ref="A38:B38"/>
    <mergeCell ref="A20:B20"/>
    <mergeCell ref="A7:E7"/>
    <mergeCell ref="A8:E8"/>
    <mergeCell ref="B10:E10"/>
    <mergeCell ref="B11:E11"/>
    <mergeCell ref="A13:E13"/>
    <mergeCell ref="A21:B21"/>
    <mergeCell ref="A22:B22"/>
    <mergeCell ref="A23:B23"/>
    <mergeCell ref="A27:B27"/>
    <mergeCell ref="A28:B28"/>
    <mergeCell ref="A25:B25"/>
    <mergeCell ref="A24:B24"/>
    <mergeCell ref="A43:E43"/>
    <mergeCell ref="C52:C55"/>
    <mergeCell ref="D52:D55"/>
    <mergeCell ref="E52:E55"/>
    <mergeCell ref="A57:B57"/>
    <mergeCell ref="C50:E50"/>
    <mergeCell ref="A46:D46"/>
  </mergeCells>
  <phoneticPr fontId="8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2"/>
  <sheetViews>
    <sheetView topLeftCell="A16" zoomScaleNormal="100" workbookViewId="0">
      <selection activeCell="C29" sqref="C29"/>
    </sheetView>
  </sheetViews>
  <sheetFormatPr defaultColWidth="8.85546875" defaultRowHeight="12.75"/>
  <cols>
    <col min="1" max="1" width="18.28515625" style="59" customWidth="1"/>
    <col min="2" max="2" width="24.5703125" style="59" customWidth="1"/>
    <col min="3" max="3" width="13.7109375" style="59" customWidth="1"/>
    <col min="4" max="4" width="14.140625" style="59" customWidth="1"/>
    <col min="5" max="5" width="15.85546875" style="59" customWidth="1"/>
    <col min="6" max="6" width="12.85546875" style="59" customWidth="1"/>
    <col min="7" max="8" width="16.42578125" style="59" customWidth="1"/>
    <col min="9" max="9" width="26.7109375" style="59" customWidth="1"/>
    <col min="10" max="10" width="8.85546875" style="59"/>
    <col min="11" max="11" width="10.7109375" style="59" bestFit="1" customWidth="1"/>
    <col min="12" max="12" width="9.140625" style="59" bestFit="1" customWidth="1"/>
    <col min="13" max="13" width="15" style="59" bestFit="1" customWidth="1"/>
    <col min="14" max="14" width="8.85546875" style="59"/>
    <col min="15" max="15" width="12.7109375" style="59" bestFit="1" customWidth="1"/>
    <col min="16" max="16384" width="8.85546875" style="59"/>
  </cols>
  <sheetData>
    <row r="1" spans="1:11" s="12" customFormat="1" ht="17.25">
      <c r="A1" s="31"/>
      <c r="B1" s="30"/>
      <c r="C1" s="79"/>
      <c r="D1" s="79"/>
      <c r="E1" s="28"/>
      <c r="F1" s="28"/>
      <c r="G1" s="251" t="s">
        <v>70</v>
      </c>
      <c r="H1" s="251"/>
      <c r="I1" s="251"/>
    </row>
    <row r="2" spans="1:11" s="12" customFormat="1" ht="19.5" customHeight="1">
      <c r="A2" s="31"/>
      <c r="B2" s="30"/>
      <c r="C2" s="184"/>
      <c r="D2" s="184"/>
      <c r="E2" s="184"/>
      <c r="F2" s="28"/>
      <c r="G2" s="251" t="s">
        <v>69</v>
      </c>
      <c r="H2" s="251"/>
      <c r="I2" s="251"/>
    </row>
    <row r="3" spans="1:11" s="12" customFormat="1" ht="17.25">
      <c r="A3" s="31"/>
      <c r="B3" s="30"/>
      <c r="C3" s="34"/>
      <c r="D3" s="184"/>
      <c r="E3" s="184"/>
      <c r="F3" s="28" t="s">
        <v>81</v>
      </c>
      <c r="G3" s="251" t="s">
        <v>61</v>
      </c>
      <c r="H3" s="251"/>
      <c r="I3" s="251"/>
    </row>
    <row r="4" spans="1:11" s="81" customFormat="1" ht="15">
      <c r="A4" s="80"/>
      <c r="B4" s="80"/>
      <c r="C4" s="80"/>
      <c r="D4" s="80"/>
      <c r="E4" s="80"/>
      <c r="F4" s="80"/>
      <c r="G4" s="80"/>
      <c r="H4" s="80"/>
      <c r="I4" s="80"/>
    </row>
    <row r="5" spans="1:11" s="82" customFormat="1" ht="54.75" customHeight="1">
      <c r="A5" s="250" t="s">
        <v>106</v>
      </c>
      <c r="B5" s="250"/>
      <c r="C5" s="250"/>
      <c r="D5" s="250"/>
      <c r="E5" s="250"/>
      <c r="F5" s="250"/>
      <c r="G5" s="250"/>
      <c r="H5" s="250"/>
      <c r="I5" s="250"/>
    </row>
    <row r="6" spans="1:11" s="82" customFormat="1" ht="25.5" customHeight="1">
      <c r="A6" s="244" t="s">
        <v>8</v>
      </c>
      <c r="B6" s="244"/>
      <c r="C6" s="244"/>
      <c r="D6" s="244"/>
      <c r="E6" s="244"/>
      <c r="F6" s="244"/>
      <c r="G6" s="244"/>
      <c r="H6" s="244"/>
      <c r="I6" s="244"/>
    </row>
    <row r="7" spans="1:11" s="61" customFormat="1" ht="24" customHeight="1">
      <c r="A7" s="245"/>
      <c r="B7" s="245"/>
      <c r="C7" s="245"/>
      <c r="D7" s="245"/>
      <c r="E7" s="245"/>
      <c r="F7" s="245"/>
      <c r="G7" s="245"/>
      <c r="H7" s="245"/>
      <c r="I7" s="245"/>
      <c r="J7" s="60"/>
    </row>
    <row r="8" spans="1:11" s="61" customFormat="1" ht="17.25">
      <c r="A8" s="62"/>
      <c r="B8" s="62"/>
      <c r="C8" s="62"/>
      <c r="D8" s="60"/>
      <c r="E8" s="60"/>
      <c r="F8" s="60"/>
      <c r="G8" s="60"/>
      <c r="H8" s="246" t="s">
        <v>82</v>
      </c>
      <c r="I8" s="246"/>
      <c r="J8" s="63"/>
    </row>
    <row r="9" spans="1:11" s="61" customFormat="1" ht="54.75" customHeight="1">
      <c r="A9" s="247" t="s">
        <v>83</v>
      </c>
      <c r="B9" s="247"/>
      <c r="C9" s="247"/>
      <c r="D9" s="247"/>
      <c r="E9" s="248" t="s">
        <v>84</v>
      </c>
      <c r="F9" s="248" t="s">
        <v>85</v>
      </c>
      <c r="G9" s="240" t="s">
        <v>58</v>
      </c>
      <c r="H9" s="241"/>
      <c r="I9" s="242"/>
      <c r="J9" s="60"/>
    </row>
    <row r="10" spans="1:11" s="61" customFormat="1" ht="92.25" customHeight="1">
      <c r="A10" s="64" t="s">
        <v>86</v>
      </c>
      <c r="B10" s="247" t="s">
        <v>87</v>
      </c>
      <c r="C10" s="247"/>
      <c r="D10" s="247"/>
      <c r="E10" s="249"/>
      <c r="F10" s="249"/>
      <c r="G10" s="64" t="s">
        <v>88</v>
      </c>
      <c r="H10" s="64" t="s">
        <v>89</v>
      </c>
      <c r="I10" s="64" t="s">
        <v>90</v>
      </c>
      <c r="J10" s="60"/>
    </row>
    <row r="11" spans="1:11" s="61" customFormat="1" ht="19.5" customHeight="1">
      <c r="A11" s="64">
        <v>1</v>
      </c>
      <c r="B11" s="240">
        <v>2</v>
      </c>
      <c r="C11" s="241"/>
      <c r="D11" s="242"/>
      <c r="E11" s="64">
        <v>3</v>
      </c>
      <c r="F11" s="64">
        <v>4</v>
      </c>
      <c r="G11" s="64">
        <v>5</v>
      </c>
      <c r="H11" s="64">
        <v>6</v>
      </c>
      <c r="I11" s="64">
        <v>7</v>
      </c>
      <c r="J11" s="60"/>
    </row>
    <row r="12" spans="1:11" s="61" customFormat="1" ht="22.5" customHeight="1">
      <c r="A12" s="233" t="s">
        <v>8</v>
      </c>
      <c r="B12" s="234"/>
      <c r="C12" s="234"/>
      <c r="D12" s="234"/>
      <c r="E12" s="234"/>
      <c r="F12" s="234"/>
      <c r="G12" s="234"/>
      <c r="H12" s="235"/>
      <c r="I12" s="65">
        <f>+I13</f>
        <v>274306.52532800002</v>
      </c>
      <c r="J12" s="60"/>
    </row>
    <row r="13" spans="1:11" s="61" customFormat="1" ht="27.75" customHeight="1">
      <c r="A13" s="66" t="s">
        <v>91</v>
      </c>
      <c r="B13" s="66" t="s">
        <v>92</v>
      </c>
      <c r="C13" s="66" t="s">
        <v>93</v>
      </c>
      <c r="D13" s="236" t="s">
        <v>94</v>
      </c>
      <c r="E13" s="237"/>
      <c r="F13" s="237"/>
      <c r="G13" s="237"/>
      <c r="H13" s="243"/>
      <c r="I13" s="65">
        <f>+I14+I19</f>
        <v>274306.52532800002</v>
      </c>
      <c r="J13" s="60"/>
      <c r="K13" s="67"/>
    </row>
    <row r="14" spans="1:11" s="61" customFormat="1" ht="36.75" customHeight="1">
      <c r="A14" s="68" t="s">
        <v>95</v>
      </c>
      <c r="B14" s="233" t="s">
        <v>96</v>
      </c>
      <c r="C14" s="234"/>
      <c r="D14" s="234"/>
      <c r="E14" s="234"/>
      <c r="F14" s="234"/>
      <c r="G14" s="234"/>
      <c r="H14" s="235"/>
      <c r="I14" s="65">
        <f>+I15</f>
        <v>340046.52532800002</v>
      </c>
      <c r="J14" s="60"/>
    </row>
    <row r="15" spans="1:11" s="61" customFormat="1" ht="21" customHeight="1">
      <c r="A15" s="69"/>
      <c r="B15" s="236" t="s">
        <v>97</v>
      </c>
      <c r="C15" s="237"/>
      <c r="D15" s="237"/>
      <c r="E15" s="66"/>
      <c r="F15" s="66"/>
      <c r="G15" s="66"/>
      <c r="H15" s="66"/>
      <c r="I15" s="70">
        <f>+I17+I18</f>
        <v>340046.52532800002</v>
      </c>
      <c r="J15" s="60"/>
    </row>
    <row r="16" spans="1:11" s="61" customFormat="1" ht="21" customHeight="1">
      <c r="A16" s="69"/>
      <c r="B16" s="71"/>
      <c r="C16" s="72"/>
      <c r="D16" s="73"/>
      <c r="E16" s="66"/>
      <c r="F16" s="66"/>
      <c r="G16" s="66"/>
      <c r="H16" s="66"/>
      <c r="I16" s="74"/>
      <c r="J16" s="60"/>
    </row>
    <row r="17" spans="1:10" s="61" customFormat="1" ht="37.5" customHeight="1">
      <c r="A17" s="124">
        <v>33651257</v>
      </c>
      <c r="B17" s="239" t="s">
        <v>98</v>
      </c>
      <c r="C17" s="239"/>
      <c r="D17" s="239"/>
      <c r="E17" s="130" t="s">
        <v>162</v>
      </c>
      <c r="F17" s="131" t="s">
        <v>100</v>
      </c>
      <c r="G17" s="132">
        <v>41</v>
      </c>
      <c r="H17" s="133">
        <v>3500419.98</v>
      </c>
      <c r="I17" s="78">
        <f>+G17*H17/1000</f>
        <v>143517.21918000001</v>
      </c>
      <c r="J17" s="60"/>
    </row>
    <row r="18" spans="1:10" s="61" customFormat="1" ht="37.5" customHeight="1">
      <c r="A18" s="124">
        <v>33651257</v>
      </c>
      <c r="B18" s="239" t="s">
        <v>98</v>
      </c>
      <c r="C18" s="239"/>
      <c r="D18" s="239"/>
      <c r="E18" s="129" t="s">
        <v>99</v>
      </c>
      <c r="F18" s="131" t="s">
        <v>163</v>
      </c>
      <c r="G18" s="132">
        <v>111.3</v>
      </c>
      <c r="H18" s="133">
        <v>1765761.96</v>
      </c>
      <c r="I18" s="78">
        <f>+G18*H18/1000</f>
        <v>196529.306148</v>
      </c>
      <c r="J18" s="60"/>
    </row>
    <row r="19" spans="1:10" s="61" customFormat="1" ht="36.75" customHeight="1">
      <c r="A19" s="68" t="s">
        <v>101</v>
      </c>
      <c r="B19" s="233" t="s">
        <v>102</v>
      </c>
      <c r="C19" s="234"/>
      <c r="D19" s="234"/>
      <c r="E19" s="234"/>
      <c r="F19" s="234"/>
      <c r="G19" s="234"/>
      <c r="H19" s="235"/>
      <c r="I19" s="65">
        <f>+I20</f>
        <v>-65740</v>
      </c>
      <c r="J19" s="60"/>
    </row>
    <row r="20" spans="1:10" s="61" customFormat="1" ht="21" customHeight="1">
      <c r="A20" s="69"/>
      <c r="B20" s="236" t="s">
        <v>97</v>
      </c>
      <c r="C20" s="237"/>
      <c r="D20" s="237"/>
      <c r="E20" s="66"/>
      <c r="F20" s="66"/>
      <c r="G20" s="66"/>
      <c r="H20" s="66"/>
      <c r="I20" s="70">
        <f>+I22</f>
        <v>-65740</v>
      </c>
      <c r="J20" s="60"/>
    </row>
    <row r="21" spans="1:10" s="61" customFormat="1" ht="21" customHeight="1">
      <c r="A21" s="69"/>
      <c r="B21" s="71"/>
      <c r="C21" s="72"/>
      <c r="D21" s="73"/>
      <c r="E21" s="66"/>
      <c r="F21" s="66"/>
      <c r="G21" s="66"/>
      <c r="H21" s="66"/>
      <c r="I21" s="74"/>
      <c r="J21" s="60"/>
    </row>
    <row r="22" spans="1:10" s="61" customFormat="1" ht="37.5" customHeight="1">
      <c r="A22" s="128" t="s">
        <v>103</v>
      </c>
      <c r="B22" s="238" t="s">
        <v>104</v>
      </c>
      <c r="C22" s="238"/>
      <c r="D22" s="238"/>
      <c r="E22" s="129" t="s">
        <v>99</v>
      </c>
      <c r="F22" s="75" t="s">
        <v>105</v>
      </c>
      <c r="G22" s="76"/>
      <c r="H22" s="77"/>
      <c r="I22" s="78">
        <v>-65740</v>
      </c>
      <c r="J22" s="60"/>
    </row>
  </sheetData>
  <mergeCells count="24">
    <mergeCell ref="A5:I5"/>
    <mergeCell ref="G1:I1"/>
    <mergeCell ref="C2:E2"/>
    <mergeCell ref="G2:I2"/>
    <mergeCell ref="D3:E3"/>
    <mergeCell ref="G3:I3"/>
    <mergeCell ref="A6:I6"/>
    <mergeCell ref="A7:I7"/>
    <mergeCell ref="H8:I8"/>
    <mergeCell ref="A9:D9"/>
    <mergeCell ref="E9:E10"/>
    <mergeCell ref="F9:F10"/>
    <mergeCell ref="G9:I9"/>
    <mergeCell ref="B10:D10"/>
    <mergeCell ref="B19:H19"/>
    <mergeCell ref="B20:D20"/>
    <mergeCell ref="B22:D22"/>
    <mergeCell ref="B18:D18"/>
    <mergeCell ref="B11:D11"/>
    <mergeCell ref="A12:H12"/>
    <mergeCell ref="D13:H13"/>
    <mergeCell ref="B14:H14"/>
    <mergeCell ref="B15:D15"/>
    <mergeCell ref="B17:D17"/>
  </mergeCells>
  <printOptions horizontalCentered="1"/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6"/>
  <sheetViews>
    <sheetView tabSelected="1" topLeftCell="A7" zoomScale="78" zoomScaleNormal="78" workbookViewId="0">
      <selection activeCell="H14" sqref="H14"/>
    </sheetView>
  </sheetViews>
  <sheetFormatPr defaultRowHeight="15"/>
  <cols>
    <col min="4" max="4" width="10" customWidth="1"/>
    <col min="5" max="5" width="15.28515625" customWidth="1"/>
    <col min="6" max="6" width="51.5703125" customWidth="1"/>
    <col min="7" max="7" width="20.85546875" customWidth="1"/>
    <col min="8" max="8" width="21.7109375" customWidth="1"/>
    <col min="9" max="9" width="18.140625" customWidth="1"/>
    <col min="10" max="10" width="10.5703125" bestFit="1" customWidth="1"/>
  </cols>
  <sheetData>
    <row r="1" spans="1:10" ht="17.25">
      <c r="G1" s="29"/>
      <c r="H1" s="180" t="s">
        <v>164</v>
      </c>
      <c r="I1" s="180"/>
    </row>
    <row r="2" spans="1:10" ht="17.25">
      <c r="G2" s="180" t="s">
        <v>69</v>
      </c>
      <c r="H2" s="180"/>
      <c r="I2" s="180"/>
    </row>
    <row r="3" spans="1:10" ht="18" customHeight="1">
      <c r="A3" s="17"/>
      <c r="B3" s="17"/>
      <c r="C3" s="17"/>
      <c r="D3" s="17"/>
      <c r="E3" s="17"/>
      <c r="F3" s="17"/>
      <c r="G3" s="180" t="s">
        <v>61</v>
      </c>
      <c r="H3" s="180"/>
      <c r="I3" s="180"/>
    </row>
    <row r="4" spans="1:10" ht="17.25">
      <c r="A4" s="17"/>
      <c r="B4" s="17"/>
      <c r="C4" s="17"/>
      <c r="D4" s="17"/>
      <c r="E4" s="17"/>
      <c r="F4" s="17"/>
      <c r="G4" s="17"/>
      <c r="H4" s="17"/>
      <c r="I4" s="17"/>
    </row>
    <row r="5" spans="1:10" ht="43.15" customHeight="1">
      <c r="A5" s="252" t="s">
        <v>165</v>
      </c>
      <c r="B5" s="252"/>
      <c r="C5" s="252"/>
      <c r="D5" s="252"/>
      <c r="E5" s="252"/>
      <c r="F5" s="252"/>
      <c r="G5" s="252"/>
      <c r="H5" s="252"/>
      <c r="I5" s="252"/>
      <c r="J5" s="252"/>
    </row>
    <row r="6" spans="1:10">
      <c r="A6" s="22"/>
      <c r="B6" s="22"/>
      <c r="C6" s="22"/>
      <c r="D6" s="22"/>
      <c r="E6" s="22"/>
      <c r="F6" s="22"/>
      <c r="G6" s="22"/>
      <c r="H6" s="22"/>
      <c r="I6" s="23" t="s">
        <v>48</v>
      </c>
    </row>
    <row r="7" spans="1:10" ht="31.9" customHeight="1">
      <c r="A7" s="161" t="s">
        <v>49</v>
      </c>
      <c r="B7" s="161"/>
      <c r="C7" s="161"/>
      <c r="D7" s="161" t="s">
        <v>20</v>
      </c>
      <c r="E7" s="161"/>
      <c r="F7" s="161" t="s">
        <v>50</v>
      </c>
      <c r="G7" s="181" t="s">
        <v>58</v>
      </c>
      <c r="H7" s="182"/>
      <c r="I7" s="183"/>
    </row>
    <row r="8" spans="1:10" ht="15" customHeight="1">
      <c r="A8" s="161"/>
      <c r="B8" s="161"/>
      <c r="C8" s="161"/>
      <c r="D8" s="161"/>
      <c r="E8" s="161"/>
      <c r="F8" s="161"/>
      <c r="G8" s="161" t="s">
        <v>22</v>
      </c>
      <c r="H8" s="161" t="s">
        <v>23</v>
      </c>
      <c r="I8" s="161" t="s">
        <v>24</v>
      </c>
    </row>
    <row r="9" spans="1:10" ht="38.450000000000003" customHeight="1">
      <c r="A9" s="32" t="s">
        <v>51</v>
      </c>
      <c r="B9" s="32" t="s">
        <v>52</v>
      </c>
      <c r="C9" s="32" t="s">
        <v>53</v>
      </c>
      <c r="D9" s="32" t="s">
        <v>25</v>
      </c>
      <c r="E9" s="32" t="s">
        <v>26</v>
      </c>
      <c r="F9" s="161"/>
      <c r="G9" s="161"/>
      <c r="H9" s="161"/>
      <c r="I9" s="161"/>
    </row>
    <row r="10" spans="1:10" ht="17.25">
      <c r="A10" s="161"/>
      <c r="B10" s="161"/>
      <c r="C10" s="161"/>
      <c r="D10" s="161"/>
      <c r="E10" s="161"/>
      <c r="F10" s="15" t="s">
        <v>47</v>
      </c>
      <c r="G10" s="253">
        <f>+G12+G41</f>
        <v>0</v>
      </c>
      <c r="H10" s="253">
        <f>+H12+H41</f>
        <v>0</v>
      </c>
      <c r="I10" s="253">
        <f>+I12+I41</f>
        <v>0</v>
      </c>
    </row>
    <row r="11" spans="1:10" ht="17.25">
      <c r="A11" s="161"/>
      <c r="B11" s="161"/>
      <c r="C11" s="161"/>
      <c r="D11" s="161"/>
      <c r="E11" s="161"/>
      <c r="F11" s="14" t="s">
        <v>46</v>
      </c>
      <c r="G11" s="254"/>
      <c r="H11" s="254"/>
      <c r="I11" s="254"/>
    </row>
    <row r="12" spans="1:10" ht="17.25">
      <c r="A12" s="177" t="s">
        <v>72</v>
      </c>
      <c r="B12" s="161"/>
      <c r="C12" s="161"/>
      <c r="D12" s="161"/>
      <c r="E12" s="161"/>
      <c r="F12" s="35" t="s">
        <v>71</v>
      </c>
      <c r="G12" s="255">
        <f t="shared" ref="G12:H12" si="0">+G14</f>
        <v>487057.7</v>
      </c>
      <c r="H12" s="255">
        <f t="shared" si="0"/>
        <v>699808.9</v>
      </c>
      <c r="I12" s="255">
        <f>+I14</f>
        <v>912560.1</v>
      </c>
    </row>
    <row r="13" spans="1:10" ht="17.25">
      <c r="A13" s="177"/>
      <c r="B13" s="161"/>
      <c r="C13" s="161"/>
      <c r="D13" s="161"/>
      <c r="E13" s="161"/>
      <c r="F13" s="36" t="s">
        <v>46</v>
      </c>
      <c r="G13" s="32"/>
      <c r="H13" s="32"/>
      <c r="I13" s="32"/>
    </row>
    <row r="14" spans="1:10" ht="51.75">
      <c r="A14" s="177"/>
      <c r="B14" s="176" t="s">
        <v>54</v>
      </c>
      <c r="C14" s="161"/>
      <c r="D14" s="161"/>
      <c r="E14" s="161"/>
      <c r="F14" s="15" t="s">
        <v>55</v>
      </c>
      <c r="G14" s="38">
        <f t="shared" ref="G14:H14" si="1">+G16</f>
        <v>487057.7</v>
      </c>
      <c r="H14" s="38">
        <f t="shared" si="1"/>
        <v>699808.9</v>
      </c>
      <c r="I14" s="38">
        <f>+I16</f>
        <v>912560.1</v>
      </c>
    </row>
    <row r="15" spans="1:10" ht="17.25">
      <c r="A15" s="177"/>
      <c r="B15" s="176"/>
      <c r="C15" s="161"/>
      <c r="D15" s="161"/>
      <c r="E15" s="161"/>
      <c r="F15" s="14" t="s">
        <v>46</v>
      </c>
      <c r="G15" s="32"/>
      <c r="H15" s="32"/>
      <c r="I15" s="32"/>
    </row>
    <row r="16" spans="1:10" ht="17.25">
      <c r="A16" s="177"/>
      <c r="B16" s="176"/>
      <c r="C16" s="176" t="s">
        <v>56</v>
      </c>
      <c r="D16" s="161"/>
      <c r="E16" s="161"/>
      <c r="F16" s="15" t="s">
        <v>57</v>
      </c>
      <c r="G16" s="38">
        <f t="shared" ref="G16:I16" si="2">+G18</f>
        <v>487057.7</v>
      </c>
      <c r="H16" s="38">
        <f t="shared" si="2"/>
        <v>699808.9</v>
      </c>
      <c r="I16" s="38">
        <f t="shared" si="2"/>
        <v>912560.1</v>
      </c>
    </row>
    <row r="17" spans="1:10" ht="17.25">
      <c r="A17" s="177"/>
      <c r="B17" s="176"/>
      <c r="C17" s="176"/>
      <c r="D17" s="161"/>
      <c r="E17" s="161"/>
      <c r="F17" s="14" t="s">
        <v>46</v>
      </c>
      <c r="G17" s="32"/>
      <c r="H17" s="32"/>
      <c r="I17" s="32"/>
    </row>
    <row r="18" spans="1:10" ht="17.25">
      <c r="A18" s="177"/>
      <c r="B18" s="176"/>
      <c r="C18" s="176"/>
      <c r="D18" s="178">
        <v>1116</v>
      </c>
      <c r="E18" s="155"/>
      <c r="F18" s="49" t="s">
        <v>141</v>
      </c>
      <c r="G18" s="38">
        <f>+G20+G32</f>
        <v>487057.7</v>
      </c>
      <c r="H18" s="38">
        <f>+H20+H32</f>
        <v>699808.9</v>
      </c>
      <c r="I18" s="38">
        <f>+I20+I32</f>
        <v>912560.1</v>
      </c>
    </row>
    <row r="19" spans="1:10" ht="17.25">
      <c r="A19" s="177"/>
      <c r="B19" s="176"/>
      <c r="C19" s="176"/>
      <c r="D19" s="179"/>
      <c r="E19" s="157"/>
      <c r="F19" s="14" t="s">
        <v>46</v>
      </c>
      <c r="G19" s="14"/>
      <c r="H19" s="14"/>
      <c r="I19" s="14"/>
    </row>
    <row r="20" spans="1:10" ht="34.5">
      <c r="A20" s="177"/>
      <c r="B20" s="176"/>
      <c r="C20" s="176"/>
      <c r="D20" s="179"/>
      <c r="E20" s="161">
        <v>11001</v>
      </c>
      <c r="F20" s="14" t="s">
        <v>139</v>
      </c>
      <c r="G20" s="19">
        <f t="shared" ref="G20:I20" si="3">+G22</f>
        <v>487057.7</v>
      </c>
      <c r="H20" s="19">
        <f t="shared" si="3"/>
        <v>699808.9</v>
      </c>
      <c r="I20" s="19">
        <f t="shared" si="3"/>
        <v>912560.1</v>
      </c>
      <c r="J20" s="135"/>
    </row>
    <row r="21" spans="1:10" ht="24" customHeight="1">
      <c r="A21" s="177"/>
      <c r="B21" s="176"/>
      <c r="C21" s="176"/>
      <c r="D21" s="179"/>
      <c r="E21" s="161"/>
      <c r="F21" s="14" t="s">
        <v>73</v>
      </c>
      <c r="G21" s="19"/>
      <c r="H21" s="19"/>
      <c r="I21" s="19"/>
    </row>
    <row r="22" spans="1:10" ht="24" customHeight="1">
      <c r="A22" s="177"/>
      <c r="B22" s="176"/>
      <c r="C22" s="176"/>
      <c r="D22" s="179"/>
      <c r="E22" s="161"/>
      <c r="F22" s="14" t="s">
        <v>10</v>
      </c>
      <c r="G22" s="19">
        <f>+G24</f>
        <v>487057.7</v>
      </c>
      <c r="H22" s="19">
        <f t="shared" ref="H22:I22" si="4">+H24</f>
        <v>699808.9</v>
      </c>
      <c r="I22" s="19">
        <f t="shared" si="4"/>
        <v>912560.1</v>
      </c>
    </row>
    <row r="23" spans="1:10" ht="38.25" customHeight="1">
      <c r="A23" s="177"/>
      <c r="B23" s="176"/>
      <c r="C23" s="176"/>
      <c r="D23" s="179"/>
      <c r="E23" s="161"/>
      <c r="F23" s="14" t="s">
        <v>74</v>
      </c>
      <c r="G23" s="19"/>
      <c r="H23" s="19"/>
      <c r="I23" s="19"/>
    </row>
    <row r="24" spans="1:10" ht="23.25" customHeight="1">
      <c r="A24" s="177"/>
      <c r="B24" s="176"/>
      <c r="C24" s="176"/>
      <c r="D24" s="179"/>
      <c r="E24" s="161"/>
      <c r="F24" s="14" t="s">
        <v>47</v>
      </c>
      <c r="G24" s="19">
        <f>+G25</f>
        <v>487057.7</v>
      </c>
      <c r="H24" s="19">
        <f t="shared" ref="H24:I24" si="5">+H25</f>
        <v>699808.9</v>
      </c>
      <c r="I24" s="19">
        <f t="shared" si="5"/>
        <v>912560.1</v>
      </c>
    </row>
    <row r="25" spans="1:10" ht="23.25" customHeight="1">
      <c r="A25" s="177"/>
      <c r="B25" s="176"/>
      <c r="C25" s="176"/>
      <c r="D25" s="179"/>
      <c r="E25" s="161"/>
      <c r="F25" s="14" t="s">
        <v>75</v>
      </c>
      <c r="G25" s="19">
        <f>+G26+G29</f>
        <v>487057.7</v>
      </c>
      <c r="H25" s="19">
        <f t="shared" ref="H25:I25" si="6">+H26+H29</f>
        <v>699808.9</v>
      </c>
      <c r="I25" s="19">
        <f t="shared" si="6"/>
        <v>912560.1</v>
      </c>
    </row>
    <row r="26" spans="1:10" ht="45" customHeight="1">
      <c r="A26" s="177"/>
      <c r="B26" s="176"/>
      <c r="C26" s="176"/>
      <c r="D26" s="179"/>
      <c r="E26" s="161"/>
      <c r="F26" s="14" t="s">
        <v>144</v>
      </c>
      <c r="G26" s="19">
        <f>+G27</f>
        <v>274306.5</v>
      </c>
      <c r="H26" s="19">
        <f t="shared" ref="H26:I26" si="7">+H27</f>
        <v>274306.5</v>
      </c>
      <c r="I26" s="19">
        <f t="shared" si="7"/>
        <v>274306.5</v>
      </c>
    </row>
    <row r="27" spans="1:10" ht="26.25" customHeight="1">
      <c r="A27" s="177"/>
      <c r="B27" s="176"/>
      <c r="C27" s="176"/>
      <c r="D27" s="179"/>
      <c r="E27" s="161"/>
      <c r="F27" s="14" t="s">
        <v>145</v>
      </c>
      <c r="G27" s="19">
        <f>+G28</f>
        <v>274306.5</v>
      </c>
      <c r="H27" s="19">
        <f t="shared" ref="G27:I30" si="8">+H28</f>
        <v>274306.5</v>
      </c>
      <c r="I27" s="19">
        <f t="shared" si="8"/>
        <v>274306.5</v>
      </c>
    </row>
    <row r="28" spans="1:10" ht="24.75" customHeight="1">
      <c r="A28" s="177"/>
      <c r="B28" s="176"/>
      <c r="C28" s="176"/>
      <c r="D28" s="179"/>
      <c r="E28" s="161"/>
      <c r="F28" s="14" t="s">
        <v>146</v>
      </c>
      <c r="G28" s="19">
        <f>340046.5-65740</f>
        <v>274306.5</v>
      </c>
      <c r="H28" s="19">
        <f t="shared" ref="H28:I28" si="9">340046.5-65740</f>
        <v>274306.5</v>
      </c>
      <c r="I28" s="19">
        <f t="shared" si="9"/>
        <v>274306.5</v>
      </c>
    </row>
    <row r="29" spans="1:10" ht="24" customHeight="1">
      <c r="A29" s="177"/>
      <c r="B29" s="176"/>
      <c r="C29" s="176"/>
      <c r="D29" s="179"/>
      <c r="E29" s="161"/>
      <c r="F29" s="14" t="s">
        <v>76</v>
      </c>
      <c r="G29" s="19">
        <f t="shared" si="8"/>
        <v>212751.2</v>
      </c>
      <c r="H29" s="19">
        <f t="shared" si="8"/>
        <v>425502.4</v>
      </c>
      <c r="I29" s="19">
        <f t="shared" si="8"/>
        <v>638253.6</v>
      </c>
    </row>
    <row r="30" spans="1:10" ht="34.5">
      <c r="A30" s="177"/>
      <c r="B30" s="176"/>
      <c r="C30" s="176"/>
      <c r="D30" s="179"/>
      <c r="E30" s="161"/>
      <c r="F30" s="14" t="s">
        <v>77</v>
      </c>
      <c r="G30" s="19">
        <f t="shared" si="8"/>
        <v>212751.2</v>
      </c>
      <c r="H30" s="19">
        <f t="shared" si="8"/>
        <v>425502.4</v>
      </c>
      <c r="I30" s="19">
        <f t="shared" si="8"/>
        <v>638253.6</v>
      </c>
    </row>
    <row r="31" spans="1:10" ht="51.75">
      <c r="A31" s="177"/>
      <c r="B31" s="176"/>
      <c r="C31" s="176"/>
      <c r="D31" s="179"/>
      <c r="E31" s="161"/>
      <c r="F31" s="14" t="s">
        <v>78</v>
      </c>
      <c r="G31" s="19">
        <v>212751.2</v>
      </c>
      <c r="H31" s="19">
        <v>425502.4</v>
      </c>
      <c r="I31" s="19">
        <v>638253.6</v>
      </c>
    </row>
    <row r="32" spans="1:10" ht="48.75" hidden="1" customHeight="1">
      <c r="A32" s="177"/>
      <c r="B32" s="176"/>
      <c r="C32" s="176"/>
      <c r="D32" s="179"/>
      <c r="E32" s="155">
        <v>11005</v>
      </c>
      <c r="F32" s="14" t="s">
        <v>102</v>
      </c>
      <c r="G32" s="19"/>
      <c r="H32" s="19"/>
      <c r="I32" s="19"/>
    </row>
    <row r="33" spans="1:15" ht="17.25" hidden="1">
      <c r="A33" s="177"/>
      <c r="B33" s="176"/>
      <c r="C33" s="176"/>
      <c r="D33" s="179"/>
      <c r="E33" s="156"/>
      <c r="F33" s="14" t="s">
        <v>73</v>
      </c>
      <c r="G33" s="19"/>
      <c r="H33" s="19"/>
      <c r="I33" s="19"/>
    </row>
    <row r="34" spans="1:15" ht="17.25" hidden="1">
      <c r="A34" s="177"/>
      <c r="B34" s="176"/>
      <c r="C34" s="176"/>
      <c r="D34" s="179"/>
      <c r="E34" s="156"/>
      <c r="F34" s="14" t="s">
        <v>10</v>
      </c>
      <c r="G34" s="19"/>
      <c r="H34" s="19"/>
      <c r="I34" s="19"/>
    </row>
    <row r="35" spans="1:15" ht="51.75" hidden="1">
      <c r="A35" s="177"/>
      <c r="B35" s="176"/>
      <c r="C35" s="176"/>
      <c r="D35" s="179"/>
      <c r="E35" s="156"/>
      <c r="F35" s="14" t="s">
        <v>74</v>
      </c>
      <c r="G35" s="19"/>
      <c r="H35" s="19"/>
      <c r="I35" s="19"/>
    </row>
    <row r="36" spans="1:15" ht="17.25" hidden="1">
      <c r="A36" s="177"/>
      <c r="B36" s="176"/>
      <c r="C36" s="176"/>
      <c r="D36" s="179"/>
      <c r="E36" s="156"/>
      <c r="F36" s="14" t="s">
        <v>47</v>
      </c>
      <c r="G36" s="19"/>
      <c r="H36" s="19"/>
      <c r="I36" s="19"/>
    </row>
    <row r="37" spans="1:15" ht="17.25" hidden="1">
      <c r="A37" s="177"/>
      <c r="B37" s="176"/>
      <c r="C37" s="176"/>
      <c r="D37" s="179"/>
      <c r="E37" s="156"/>
      <c r="F37" s="14" t="s">
        <v>75</v>
      </c>
      <c r="G37" s="19"/>
      <c r="H37" s="19"/>
      <c r="I37" s="19"/>
    </row>
    <row r="38" spans="1:15" ht="34.5" hidden="1">
      <c r="A38" s="177"/>
      <c r="B38" s="176"/>
      <c r="C38" s="176"/>
      <c r="D38" s="179"/>
      <c r="E38" s="156"/>
      <c r="F38" s="14" t="s">
        <v>144</v>
      </c>
      <c r="G38" s="19"/>
      <c r="H38" s="19"/>
      <c r="I38" s="19"/>
    </row>
    <row r="39" spans="1:15" ht="17.25" hidden="1">
      <c r="A39" s="177"/>
      <c r="B39" s="176"/>
      <c r="C39" s="176"/>
      <c r="D39" s="179"/>
      <c r="E39" s="156"/>
      <c r="F39" s="14" t="s">
        <v>145</v>
      </c>
      <c r="G39" s="19"/>
      <c r="H39" s="19"/>
      <c r="I39" s="19"/>
    </row>
    <row r="40" spans="1:15" ht="17.25" hidden="1">
      <c r="A40" s="177"/>
      <c r="B40" s="176"/>
      <c r="C40" s="176"/>
      <c r="D40" s="179"/>
      <c r="E40" s="157"/>
      <c r="F40" s="14" t="s">
        <v>147</v>
      </c>
      <c r="G40" s="19"/>
      <c r="H40" s="19"/>
      <c r="I40" s="19"/>
    </row>
    <row r="41" spans="1:15" s="91" customFormat="1" ht="37.5" customHeight="1">
      <c r="A41" s="165" t="s">
        <v>115</v>
      </c>
      <c r="B41" s="170"/>
      <c r="C41" s="170"/>
      <c r="D41" s="170"/>
      <c r="E41" s="173"/>
      <c r="F41" s="89" t="s">
        <v>116</v>
      </c>
      <c r="G41" s="90">
        <f>+G43</f>
        <v>-487057.7</v>
      </c>
      <c r="H41" s="90">
        <f>+H43</f>
        <v>-699808.9</v>
      </c>
      <c r="I41" s="90">
        <f>+I43</f>
        <v>-912560.1</v>
      </c>
      <c r="L41" s="12"/>
      <c r="M41" s="12"/>
      <c r="N41" s="12"/>
      <c r="O41" s="12"/>
    </row>
    <row r="42" spans="1:15" s="91" customFormat="1" ht="18.75" customHeight="1">
      <c r="A42" s="165"/>
      <c r="B42" s="171"/>
      <c r="C42" s="172"/>
      <c r="D42" s="172"/>
      <c r="E42" s="174"/>
      <c r="F42" s="92" t="s">
        <v>46</v>
      </c>
      <c r="G42" s="93"/>
      <c r="H42" s="88"/>
      <c r="I42" s="94"/>
      <c r="L42" s="12"/>
      <c r="M42" s="12"/>
      <c r="N42" s="12"/>
      <c r="O42" s="12"/>
    </row>
    <row r="43" spans="1:15" s="91" customFormat="1" ht="37.5" customHeight="1">
      <c r="A43" s="165"/>
      <c r="B43" s="153" t="s">
        <v>56</v>
      </c>
      <c r="C43" s="172"/>
      <c r="D43" s="172"/>
      <c r="E43" s="174"/>
      <c r="F43" s="95" t="s">
        <v>117</v>
      </c>
      <c r="G43" s="96">
        <f>+G45</f>
        <v>-487057.7</v>
      </c>
      <c r="H43" s="96">
        <f>+H45</f>
        <v>-699808.9</v>
      </c>
      <c r="I43" s="96">
        <f>+I45</f>
        <v>-912560.1</v>
      </c>
    </row>
    <row r="44" spans="1:15" s="91" customFormat="1" ht="15.75" customHeight="1">
      <c r="A44" s="165"/>
      <c r="B44" s="153"/>
      <c r="C44" s="171"/>
      <c r="D44" s="172"/>
      <c r="E44" s="174"/>
      <c r="F44" s="92" t="s">
        <v>46</v>
      </c>
      <c r="G44" s="93"/>
      <c r="H44" s="88"/>
      <c r="I44" s="94"/>
    </row>
    <row r="45" spans="1:15" s="98" customFormat="1" ht="23.25" customHeight="1">
      <c r="A45" s="165"/>
      <c r="B45" s="153"/>
      <c r="C45" s="153" t="s">
        <v>56</v>
      </c>
      <c r="D45" s="172"/>
      <c r="E45" s="174"/>
      <c r="F45" s="97" t="s">
        <v>109</v>
      </c>
      <c r="G45" s="96">
        <f>+G47</f>
        <v>-487057.7</v>
      </c>
      <c r="H45" s="96">
        <f>+H47</f>
        <v>-699808.9</v>
      </c>
      <c r="I45" s="96">
        <f>+I47</f>
        <v>-912560.1</v>
      </c>
    </row>
    <row r="46" spans="1:15" s="98" customFormat="1" ht="16.5" customHeight="1">
      <c r="A46" s="165"/>
      <c r="B46" s="153"/>
      <c r="C46" s="153"/>
      <c r="D46" s="171"/>
      <c r="E46" s="174"/>
      <c r="F46" s="88" t="s">
        <v>46</v>
      </c>
      <c r="G46" s="93"/>
      <c r="H46" s="88"/>
      <c r="I46" s="99"/>
    </row>
    <row r="47" spans="1:15" s="98" customFormat="1" ht="18" customHeight="1">
      <c r="A47" s="165"/>
      <c r="B47" s="153"/>
      <c r="C47" s="153"/>
      <c r="D47" s="166">
        <v>1139</v>
      </c>
      <c r="E47" s="174"/>
      <c r="F47" s="88" t="s">
        <v>109</v>
      </c>
      <c r="G47" s="96">
        <f>+G49+G57</f>
        <v>-487057.7</v>
      </c>
      <c r="H47" s="96">
        <f>+H49+H57</f>
        <v>-699808.9</v>
      </c>
      <c r="I47" s="96">
        <f>+I49+I57</f>
        <v>-912560.1</v>
      </c>
    </row>
    <row r="48" spans="1:15" s="98" customFormat="1" ht="17.25" customHeight="1">
      <c r="A48" s="165"/>
      <c r="B48" s="153"/>
      <c r="C48" s="153"/>
      <c r="D48" s="166"/>
      <c r="E48" s="175"/>
      <c r="F48" s="88" t="s">
        <v>46</v>
      </c>
      <c r="G48" s="96"/>
      <c r="H48" s="88"/>
      <c r="I48" s="99"/>
    </row>
    <row r="49" spans="1:9" s="100" customFormat="1" ht="23.25" customHeight="1">
      <c r="A49" s="165"/>
      <c r="B49" s="153"/>
      <c r="C49" s="153"/>
      <c r="D49" s="166"/>
      <c r="E49" s="167">
        <v>11001</v>
      </c>
      <c r="F49" s="88" t="s">
        <v>109</v>
      </c>
      <c r="G49" s="96">
        <f>+G51</f>
        <v>-487057.7</v>
      </c>
      <c r="H49" s="96">
        <f>+H51</f>
        <v>-699808.9</v>
      </c>
      <c r="I49" s="96">
        <f>+I51</f>
        <v>-912560.1</v>
      </c>
    </row>
    <row r="50" spans="1:9" s="100" customFormat="1" ht="24" customHeight="1">
      <c r="A50" s="165"/>
      <c r="B50" s="153"/>
      <c r="C50" s="153"/>
      <c r="D50" s="166"/>
      <c r="E50" s="168"/>
      <c r="F50" s="101" t="s">
        <v>118</v>
      </c>
      <c r="G50" s="96"/>
      <c r="H50" s="102"/>
      <c r="I50" s="103"/>
    </row>
    <row r="51" spans="1:9" s="100" customFormat="1" ht="18" customHeight="1">
      <c r="A51" s="165"/>
      <c r="B51" s="153"/>
      <c r="C51" s="153"/>
      <c r="D51" s="166"/>
      <c r="E51" s="168"/>
      <c r="F51" s="104" t="s">
        <v>119</v>
      </c>
      <c r="G51" s="96">
        <f>+G53</f>
        <v>-487057.7</v>
      </c>
      <c r="H51" s="96">
        <f>+H53</f>
        <v>-699808.9</v>
      </c>
      <c r="I51" s="96">
        <f>+I53</f>
        <v>-912560.1</v>
      </c>
    </row>
    <row r="52" spans="1:9" s="100" customFormat="1" ht="35.25" customHeight="1">
      <c r="A52" s="165"/>
      <c r="B52" s="153"/>
      <c r="C52" s="153"/>
      <c r="D52" s="166"/>
      <c r="E52" s="168"/>
      <c r="F52" s="101" t="s">
        <v>120</v>
      </c>
      <c r="G52" s="96"/>
      <c r="H52" s="102"/>
      <c r="I52" s="103"/>
    </row>
    <row r="53" spans="1:9" s="100" customFormat="1" ht="18" customHeight="1">
      <c r="A53" s="165"/>
      <c r="B53" s="153"/>
      <c r="C53" s="153"/>
      <c r="D53" s="166"/>
      <c r="E53" s="168"/>
      <c r="F53" s="101" t="s">
        <v>121</v>
      </c>
      <c r="G53" s="96">
        <f>+G54</f>
        <v>-487057.7</v>
      </c>
      <c r="H53" s="96">
        <f>+H54</f>
        <v>-699808.9</v>
      </c>
      <c r="I53" s="96">
        <f>+I54</f>
        <v>-912560.1</v>
      </c>
    </row>
    <row r="54" spans="1:9" s="100" customFormat="1" ht="20.25" customHeight="1">
      <c r="A54" s="165"/>
      <c r="B54" s="153"/>
      <c r="C54" s="153"/>
      <c r="D54" s="166"/>
      <c r="E54" s="168"/>
      <c r="F54" s="101" t="s">
        <v>122</v>
      </c>
      <c r="G54" s="96">
        <f>G55</f>
        <v>-487057.7</v>
      </c>
      <c r="H54" s="96">
        <f>H55</f>
        <v>-699808.9</v>
      </c>
      <c r="I54" s="96">
        <f>I55</f>
        <v>-912560.1</v>
      </c>
    </row>
    <row r="55" spans="1:9" s="100" customFormat="1" ht="21.75" customHeight="1">
      <c r="A55" s="165"/>
      <c r="B55" s="153"/>
      <c r="C55" s="153"/>
      <c r="D55" s="166"/>
      <c r="E55" s="168"/>
      <c r="F55" s="101" t="s">
        <v>123</v>
      </c>
      <c r="G55" s="96">
        <f>+G56</f>
        <v>-487057.7</v>
      </c>
      <c r="H55" s="96">
        <f>+H56</f>
        <v>-699808.9</v>
      </c>
      <c r="I55" s="96">
        <f>+I56</f>
        <v>-912560.1</v>
      </c>
    </row>
    <row r="56" spans="1:9" s="100" customFormat="1" ht="18.75" customHeight="1">
      <c r="A56" s="165"/>
      <c r="B56" s="153"/>
      <c r="C56" s="153"/>
      <c r="D56" s="166"/>
      <c r="E56" s="169"/>
      <c r="F56" s="101" t="s">
        <v>124</v>
      </c>
      <c r="G56" s="96">
        <v>-487057.7</v>
      </c>
      <c r="H56" s="96">
        <v>-699808.9</v>
      </c>
      <c r="I56" s="96">
        <v>-912560.1</v>
      </c>
    </row>
  </sheetData>
  <mergeCells count="32">
    <mergeCell ref="D47:D56"/>
    <mergeCell ref="E49:E56"/>
    <mergeCell ref="A5:J5"/>
    <mergeCell ref="E18:E19"/>
    <mergeCell ref="E20:E31"/>
    <mergeCell ref="E32:E40"/>
    <mergeCell ref="A41:A56"/>
    <mergeCell ref="B41:B42"/>
    <mergeCell ref="C41:C44"/>
    <mergeCell ref="D41:D46"/>
    <mergeCell ref="E41:E48"/>
    <mergeCell ref="B43:B56"/>
    <mergeCell ref="C45:C56"/>
    <mergeCell ref="I8:I9"/>
    <mergeCell ref="A10:A11"/>
    <mergeCell ref="B10:B13"/>
    <mergeCell ref="C10:C15"/>
    <mergeCell ref="D10:D17"/>
    <mergeCell ref="E10:E17"/>
    <mergeCell ref="A12:A40"/>
    <mergeCell ref="B14:B40"/>
    <mergeCell ref="C16:C40"/>
    <mergeCell ref="D18:D40"/>
    <mergeCell ref="H1:I1"/>
    <mergeCell ref="G2:I2"/>
    <mergeCell ref="G3:I3"/>
    <mergeCell ref="A7:C8"/>
    <mergeCell ref="D7:E8"/>
    <mergeCell ref="F7:F9"/>
    <mergeCell ref="G7:I7"/>
    <mergeCell ref="G8:G9"/>
    <mergeCell ref="H8:H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 </vt:lpstr>
      <vt:lpstr>Հավելված 5</vt:lpstr>
      <vt:lpstr>Հավելված 6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Gayane R. Atoyan</cp:lastModifiedBy>
  <dcterms:created xsi:type="dcterms:W3CDTF">2023-03-09T21:03:30Z</dcterms:created>
  <dcterms:modified xsi:type="dcterms:W3CDTF">2023-04-20T18:43:05Z</dcterms:modified>
  <cp:keywords>https://mul2.gov.am/tasks/780697/oneclick/havelvacner-FMD.xlsx?token=485cc484ad8dde9e41a69b5689e1817b</cp:keywords>
</cp:coreProperties>
</file>