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0" yWindow="0" windowWidth="17250" windowHeight="5775"/>
  </bookViews>
  <sheets>
    <sheet name="1" sheetId="32" r:id="rId1"/>
    <sheet name="2" sheetId="33" r:id="rId2"/>
    <sheet name="3" sheetId="45" r:id="rId3"/>
    <sheet name="4" sheetId="39" r:id="rId4"/>
    <sheet name="5" sheetId="31" r:id="rId5"/>
    <sheet name="6" sheetId="27" r:id="rId6"/>
    <sheet name="7" sheetId="44" r:id="rId7"/>
  </sheets>
  <externalReferences>
    <externalReference r:id="rId8"/>
  </externalReferences>
  <definedNames>
    <definedName name="_xlnm._FilterDatabase" localSheetId="1" hidden="1">'2'!#REF!</definedName>
    <definedName name="_xlnm._FilterDatabase" localSheetId="2" hidden="1">'3'!$A$1:$H$20</definedName>
    <definedName name="_xlnm._FilterDatabase" localSheetId="6" hidden="1">'7'!$G$1:$G$10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 localSheetId="6">#REF!</definedName>
    <definedName name="AgencyName">#REF!</definedName>
    <definedName name="alisa" localSheetId="6">#REF!</definedName>
    <definedName name="alisa">#REF!</definedName>
    <definedName name="Functional1" localSheetId="0">#REF!</definedName>
    <definedName name="Functional1" localSheetId="2">#REF!</definedName>
    <definedName name="Functional1" localSheetId="3">#REF!</definedName>
    <definedName name="Functional1" localSheetId="6">#REF!</definedName>
    <definedName name="Functional1">#REF!</definedName>
    <definedName name="havelvac" localSheetId="2">#REF!</definedName>
    <definedName name="havelvac" localSheetId="3">#REF!</definedName>
    <definedName name="havelvac" localSheetId="6">#REF!</definedName>
    <definedName name="havelvac">#REF!</definedName>
    <definedName name="havelvac50">#REF!</definedName>
    <definedName name="havelvac7" localSheetId="6">#REF!</definedName>
    <definedName name="havelvac7">#REF!</definedName>
    <definedName name="PANature" localSheetId="0">#REF!</definedName>
    <definedName name="PANature" localSheetId="2">#REF!</definedName>
    <definedName name="PANature" localSheetId="3">#REF!</definedName>
    <definedName name="PANature" localSheetId="6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 localSheetId="6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 localSheetId="6">#REF!</definedName>
    <definedName name="PerformanceType">#REF!</definedName>
    <definedName name="sheet1" localSheetId="6">#REF!</definedName>
    <definedName name="sheet1">#REF!</definedName>
    <definedName name="sheet4" localSheetId="6">#REF!</definedName>
    <definedName name="sheet4">#REF!</definedName>
    <definedName name="sheet7" localSheetId="6">#REF!</definedName>
    <definedName name="sheet7">#REF!</definedName>
    <definedName name="_xlnm.Print_Area" localSheetId="0">'1'!$A$1:$D$52</definedName>
    <definedName name="_xlnm.Print_Area" localSheetId="1">'2'!$A$1:$F$64</definedName>
    <definedName name="_xlnm.Print_Area" localSheetId="2">'3'!$A$1:$H$20</definedName>
    <definedName name="_xlnm.Print_Area" localSheetId="3">'4'!$A$1:$C$41</definedName>
    <definedName name="_xlnm.Print_Area" localSheetId="4">'5'!$A$1:$B$55</definedName>
    <definedName name="_xlnm.Print_Area" localSheetId="5">'6'!$A$1:$C$53</definedName>
    <definedName name="գնումներ" localSheetId="6">#REF!</definedName>
    <definedName name="գնումներ">#REF!</definedName>
    <definedName name="հավ5" localSheetId="6">#REF!</definedName>
    <definedName name="հավ5">#REF!</definedName>
  </definedNames>
  <calcPr calcId="125725"/>
</workbook>
</file>

<file path=xl/calcChain.xml><?xml version="1.0" encoding="utf-8"?>
<calcChain xmlns="http://schemas.openxmlformats.org/spreadsheetml/2006/main">
  <c r="D18" i="39"/>
  <c r="D31"/>
  <c r="D9" i="45"/>
  <c r="D7" s="1"/>
  <c r="F9"/>
  <c r="F7" s="1"/>
  <c r="G9"/>
  <c r="G15" s="1"/>
  <c r="G13" s="1"/>
  <c r="D11"/>
  <c r="D12"/>
  <c r="D13"/>
  <c r="F13"/>
  <c r="E15"/>
  <c r="E13" s="1"/>
  <c r="E7" s="1"/>
  <c r="H15"/>
  <c r="H13" s="1"/>
  <c r="H7" s="1"/>
  <c r="G7" l="1"/>
  <c r="G18" i="33" l="1"/>
  <c r="G20"/>
  <c r="H39"/>
  <c r="H38" s="1"/>
  <c r="H37" s="1"/>
  <c r="H36" s="1"/>
  <c r="H34" s="1"/>
  <c r="H32" s="1"/>
  <c r="H30" s="1"/>
  <c r="I39"/>
  <c r="I38" s="1"/>
  <c r="I37" s="1"/>
  <c r="I36" s="1"/>
  <c r="I34" s="1"/>
  <c r="I32" s="1"/>
  <c r="I30" s="1"/>
  <c r="G39"/>
  <c r="G38" s="1"/>
  <c r="G37" s="1"/>
  <c r="G36" s="1"/>
  <c r="G34" s="1"/>
  <c r="G32" s="1"/>
  <c r="G30" s="1"/>
  <c r="G47"/>
  <c r="G45" s="1"/>
  <c r="G43" s="1"/>
  <c r="G41" s="1"/>
  <c r="I27"/>
  <c r="I26" s="1"/>
  <c r="I25" s="1"/>
  <c r="I24" s="1"/>
  <c r="H27"/>
  <c r="H26" s="1"/>
  <c r="H25" s="1"/>
  <c r="H24" s="1"/>
  <c r="G27"/>
  <c r="G26" s="1"/>
  <c r="G25" s="1"/>
  <c r="G24" s="1"/>
  <c r="G16" l="1"/>
  <c r="G14" s="1"/>
  <c r="G12" s="1"/>
  <c r="G10" s="1"/>
  <c r="G9" s="1"/>
  <c r="G18" i="44"/>
  <c r="E20" i="39" l="1"/>
  <c r="F20" s="1"/>
  <c r="E21"/>
  <c r="F21" s="1"/>
  <c r="E22"/>
  <c r="F22" s="1"/>
  <c r="E23"/>
  <c r="F23" s="1"/>
  <c r="E24"/>
  <c r="F24" s="1"/>
  <c r="E25"/>
  <c r="F25" s="1"/>
  <c r="E26"/>
  <c r="F26" s="1"/>
  <c r="E18"/>
  <c r="F18" s="1"/>
  <c r="G20" i="44" l="1"/>
  <c r="G34" l="1"/>
  <c r="G30"/>
  <c r="G29"/>
  <c r="G32"/>
  <c r="G31"/>
  <c r="G33"/>
  <c r="G35"/>
  <c r="G24"/>
  <c r="G23"/>
  <c r="G22"/>
  <c r="G26"/>
  <c r="G25"/>
  <c r="G28"/>
  <c r="G27"/>
  <c r="G21" l="1"/>
  <c r="G15"/>
  <c r="G14"/>
  <c r="G13"/>
  <c r="G19"/>
  <c r="G42" l="1"/>
  <c r="G41"/>
  <c r="G39"/>
  <c r="G38" s="1"/>
  <c r="G17"/>
  <c r="G16"/>
  <c r="G12" s="1"/>
  <c r="G11" l="1"/>
  <c r="G40"/>
  <c r="G37" l="1"/>
  <c r="G36" s="1"/>
  <c r="G10"/>
  <c r="G9" s="1"/>
  <c r="G8" s="1"/>
  <c r="C49" i="27" l="1"/>
  <c r="E32" i="39"/>
  <c r="F32" s="1"/>
  <c r="E31" l="1"/>
  <c r="D16"/>
  <c r="F31" l="1"/>
  <c r="F16" s="1"/>
  <c r="E16"/>
  <c r="H22" i="33" l="1"/>
  <c r="I22" s="1"/>
  <c r="C33" i="31"/>
  <c r="C32" i="27" s="1"/>
  <c r="H18" i="33" l="1"/>
  <c r="I18" s="1"/>
  <c r="D31" i="32"/>
  <c r="D24" s="1"/>
  <c r="D33" i="31"/>
  <c r="D32" i="27" s="1"/>
  <c r="C20" i="31" l="1"/>
  <c r="C19" i="27" s="1"/>
  <c r="D19" i="32"/>
  <c r="D11" s="1"/>
  <c r="D10" s="1"/>
  <c r="H20" i="33"/>
  <c r="E31" i="32"/>
  <c r="E24" s="1"/>
  <c r="D20" i="31" l="1"/>
  <c r="D19" i="27" s="1"/>
  <c r="E19" i="32"/>
  <c r="E11" s="1"/>
  <c r="E10" s="1"/>
  <c r="H16" i="33"/>
  <c r="I16" s="1"/>
  <c r="F31" i="32"/>
  <c r="F24" s="1"/>
  <c r="E33" i="31"/>
  <c r="E32" i="27" s="1"/>
  <c r="I20" i="33"/>
  <c r="H14"/>
  <c r="I14" s="1"/>
  <c r="E20" i="31" l="1"/>
  <c r="E19" i="27" s="1"/>
  <c r="F19" i="32"/>
  <c r="F11" s="1"/>
  <c r="F10" s="1"/>
  <c r="H12" i="33"/>
  <c r="I12" s="1"/>
  <c r="H10" l="1"/>
  <c r="I10" s="1"/>
  <c r="D37" i="39" l="1"/>
  <c r="D35" s="1"/>
  <c r="D15" s="1"/>
  <c r="C50" i="31"/>
  <c r="D49" i="27"/>
  <c r="E37" i="39" l="1"/>
  <c r="E35" s="1"/>
  <c r="E15" s="1"/>
  <c r="D50" i="31"/>
  <c r="E49" i="27"/>
  <c r="E50" i="31" l="1"/>
  <c r="F37" i="39"/>
  <c r="F35" s="1"/>
  <c r="F15" s="1"/>
  <c r="H47" i="33" l="1"/>
  <c r="I47" s="1"/>
  <c r="H41" l="1"/>
  <c r="I41" s="1"/>
  <c r="H9"/>
  <c r="I9" s="1"/>
  <c r="H45"/>
  <c r="I45" s="1"/>
  <c r="H43" l="1"/>
  <c r="D44" i="32"/>
  <c r="D37" s="1"/>
  <c r="D36" s="1"/>
  <c r="D9" s="1"/>
  <c r="I43" i="33" l="1"/>
  <c r="F44" i="32" s="1"/>
  <c r="F37" s="1"/>
  <c r="F36" s="1"/>
  <c r="F9" s="1"/>
  <c r="E44"/>
  <c r="E37" s="1"/>
  <c r="E36" s="1"/>
  <c r="E9" s="1"/>
</calcChain>
</file>

<file path=xl/sharedStrings.xml><?xml version="1.0" encoding="utf-8"?>
<sst xmlns="http://schemas.openxmlformats.org/spreadsheetml/2006/main" count="468" uniqueCount="188">
  <si>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</si>
  <si>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</si>
  <si>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</si>
  <si>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</si>
  <si>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</si>
  <si>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</si>
  <si>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</si>
  <si>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</si>
  <si>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</si>
  <si>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</si>
  <si>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</si>
  <si>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</si>
  <si>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</si>
  <si>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</si>
  <si>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</si>
  <si>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</si>
  <si>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</si>
  <si>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</si>
  <si>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</si>
  <si>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</si>
  <si>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</si>
  <si>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</si>
  <si>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</si>
  <si>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</si>
  <si>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</si>
  <si>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</si>
  <si>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</si>
  <si>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</si>
  <si>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</si>
  <si>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</si>
  <si>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</si>
  <si>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</si>
  <si>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</si>
  <si>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</si>
  <si>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</si>
  <si>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</si>
  <si>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</si>
  <si>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</si>
  <si>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</si>
  <si>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</si>
  <si>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</si>
  <si>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</si>
  <si>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</si>
  <si>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</si>
  <si>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</si>
  <si>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</si>
  <si>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</si>
  <si>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</si>
  <si>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</si>
  <si>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</si>
  <si>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</si>
  <si>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ՀԱՅԱՍՏԱՆԻ ՀԱՆՐԱՊԵՏՈՒԹՅԱՆ ՎԱՐՉԱՊԵՏԻ ԱՇԽԱՏԱԿԱԶՄԻ</t>
  </si>
  <si>
    <t xml:space="preserve">Փրկարարական ծառայություններ
</t>
  </si>
  <si>
    <t>Բաժին N 03</t>
  </si>
  <si>
    <t>Խումբ N 02</t>
  </si>
  <si>
    <t>Դաս N 01</t>
  </si>
  <si>
    <t>ԳՀ</t>
  </si>
  <si>
    <t xml:space="preserve"> ԸՆԴԱՄԵՆԸ</t>
  </si>
  <si>
    <t xml:space="preserve"> Ծրագրի միջոցառումներ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</si>
  <si>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</si>
  <si>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ՈՉ ՖԻՆԱՆՍԱԿԱՆ ԱԿՏԻՎՆԵՐԻ ԳԾՈՎ ԾԱԽՍԵՐ</t>
  </si>
  <si>
    <t xml:space="preserve"> ՀԻՄՆԱԿԱՆ ՄԻՋՈՑՆԵՐ</t>
  </si>
  <si>
    <t xml:space="preserve"> ՀՀ արտակարգ իրավիճակների նախարարություն </t>
  </si>
  <si>
    <t>Պետական մարմինների կողմից օգտագործվող ոչ ֆինանասական ակտիվների հետ գործառնություններ</t>
  </si>
  <si>
    <t xml:space="preserve"> ՂԵԿԱՎԱՐ                               Ա.  ՀԱՐՈՒԹՅՈՒՆՅԱՆ</t>
  </si>
  <si>
    <t xml:space="preserve"> Փրկարար ծառայության տեխնիկական հագեցվածության բարելավում</t>
  </si>
  <si>
    <t>Ընդամենը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</si>
  <si>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</si>
  <si>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</si>
  <si>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</si>
  <si>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</si>
  <si>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փոփոխությունը (ավելացումները նշված են դրական նշանով)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</si>
  <si>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</si>
  <si>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</si>
  <si>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</si>
  <si>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</si>
  <si>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</si>
  <si>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</si>
  <si>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</si>
  <si>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ԱՐՏԱԿԱՐԳ ԻՐԱՎԻՃԱԿՆԵՐԻ ՆԱԽԱՐԱՐՈՒԹՅՈՒՆ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</si>
  <si>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</si>
  <si>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</si>
  <si>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</si>
  <si>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</si>
  <si>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արտակարգ իրավիճակների նախարարություն</t>
  </si>
  <si>
    <t>Ցուցանիշների փոփոխությունները (Ավելացումները նշված են դրական նշանով)</t>
  </si>
  <si>
    <t>Ցուցանիշների փոփոխությունները (Ավելացումները նշված են դրական նշանով, իսկ նվազեցումները՝ փակագծերում)</t>
  </si>
  <si>
    <t>Գումարը (հազար դրամով) Ցուցանիշների փոփոխությունը (ավելացումները նշված են դրական նշանով,  իսկ նվազեցումները՝ փակագծերում)</t>
  </si>
  <si>
    <t>ԱԻՆ Փրկարար ծառայության շենքային ապահովվածության և պայմանների բարելավում</t>
  </si>
  <si>
    <t>1090 31007</t>
  </si>
  <si>
    <t xml:space="preserve"> ՄԱՍII. ԱՇԽԱՏԱՆՔՆԵՐ</t>
  </si>
  <si>
    <t>ՄԱ</t>
  </si>
  <si>
    <t>դրամ</t>
  </si>
  <si>
    <t xml:space="preserve">ԸՆԴԱՄԵՆԸ 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</si>
  <si>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</si>
  <si>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</si>
  <si>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</si>
  <si>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Փրկարար ծառայության շենքերի, շինությունների կառուցում  և կապիտալ վերանորոգում  </t>
  </si>
  <si>
    <t xml:space="preserve"> - Շենքերի և շինությունների կապիտալ վերանորոգում</t>
  </si>
  <si>
    <t>Պետական մարմինների կողմից օգտագործվող ոչ ֆինանասական ակտիվների հետ գործառույթներ</t>
  </si>
  <si>
    <t xml:space="preserve"> 1112</t>
  </si>
  <si>
    <t xml:space="preserve"> Արտակարգ իրավիճակների բնագավառի պետական քաղաքականության մշակում՝ ծրագրերի համակարգում և մոնիտորինգ</t>
  </si>
  <si>
    <t>Տրանսպորտային միջոցների և սարքավորումների ձեռքբերում</t>
  </si>
  <si>
    <t>ԱԻՆ վարչական համալիրի երկրորդ մասնաշենքի տանիքի կապիտալ վերանորոգում (ք. Երևան, Դավիթաշեն 4, Ա. Միկոյան 109/8)</t>
  </si>
  <si>
    <t xml:space="preserve">1090 </t>
  </si>
  <si>
    <t>այլ շենքերի ու շինությունների հիմնանորոգում</t>
  </si>
  <si>
    <t>տեխնիկական հսկողության ծառայություններ</t>
  </si>
  <si>
    <t xml:space="preserve"> ՄԱՍIII. ԾԱՌԱՅՈՒԹՅՈՒՆՆԵՐ</t>
  </si>
  <si>
    <t xml:space="preserve">1112 </t>
  </si>
  <si>
    <t>հեղինակային հսկողության ծառայություններ</t>
  </si>
  <si>
    <t>N2 ՀՓՋ, ք.Երևան, Սևանի փ. 124,  շենքի 558,9 քմ մակերեսով 1-ին և 2-րդ հարկերի ներքին հարդարման աշխատանքներ, դուռ-լուսամուտների փոխարինում, ջեռուցման համակարգի իրականացում,տանիքի նորոգում</t>
  </si>
  <si>
    <t>N7 ՀՓՋ,ք. Երևան, Հասրաթյան փ. 9/1,  շենքի 632.65 քմ մակերեսով  ներքին հարդարման աշխատանքներ, դուռ-լուսամուտների փոխարինում, ջեռուցման համակարգի իրականացում, տանիքի նորոգում</t>
  </si>
  <si>
    <t>N9 ՀՓՋ,ք. Երևան, Գյուլիքևխյան 12/2,  շենքի 730 քմ մակերեսով ներքին հարդարման աշխատանքներ, դուռ-լուսամուտների փոխարինում, ջեռուցման համակարգի իրականացում տանիքի նորոգում</t>
  </si>
  <si>
    <t>N11 ՀՓՋ,ք. Երևան, Աճառյան 44/5,  շենքի 475 քմ մակերեսով ներքին հարդարման աշխատանքներ, դուռ-լուսամուտների փոխարինում, ջեռուցման համակարգի իրականացում</t>
  </si>
  <si>
    <t>Վանաձորի N 1 ՀՓՋ, Լոռու մարզ ք.Վանաձոր,Երևանյան խճուղի  62, շենքի 1200քմ մակերեսի ներքին հարդարման աշխատանքներ, դուռ-լուսամուտների փոխարինում, ջեռուցման համակարգի իրականացում, տանիքի նորոգում</t>
  </si>
  <si>
    <t>Տավուշի ՀՓՋ,  Տավուշի մարզ ք.Իջևան, Արցախյան փ. 4 հասցեում 392 քմ մակերեսով ավտոկայանատեղիի կառուցում, ներքին հարդարման աշխատանքներ, դուռ-լուսամուտների փոխարինում, ջեռուցման համակարգի իրականացում, տանիքի նորոգում</t>
  </si>
  <si>
    <t>Եղվարդի ՀՓՋ-ի ավտոկայանատեղի,Կոտայքի մարզ ք.Եղվարդ - շենքի 223,50 քմ մակերեսի ներքին հարդարման աշխատանքներ, դուռ-լուսամուտների փոխարինում, ջեռուցման համակարգի իրականացում, տանիքի նորոգում</t>
  </si>
  <si>
    <t>Հավելված N  1</t>
  </si>
  <si>
    <t>Հավելված N 3</t>
  </si>
  <si>
    <t>Հավելված  N 7</t>
  </si>
  <si>
    <t xml:space="preserve">այդ թվում` </t>
  </si>
  <si>
    <t>ՀՀ արտակարգ իրավիճակների նախարարության շենքային պայմանների բարելավում</t>
  </si>
  <si>
    <t>ՀՀ արտակարգ իրավիճակների նախարարության շենքերի և շինությունների վերակառուցման, վերանորոգման և վերականգնման աշխատանք¬ների իրականացում և դրանց նախագծանախահաշվային փաստաթղթերի ձեռքբերում</t>
  </si>
  <si>
    <t>ՇԵՆՔԵՐ ԵՎ ՇԻՆՈՒԹՅՈՒՆՆԵՐ</t>
  </si>
  <si>
    <t>1112 31002</t>
  </si>
  <si>
    <t>_____  ___-ի N _______ -Ն    որոշման</t>
  </si>
  <si>
    <t>45611300/504</t>
  </si>
  <si>
    <t>Գազի մատակարարաման մագիստրալային խողովակների կառուցման աշխատանքներ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</si>
  <si>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</si>
  <si>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</si>
  <si>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</si>
  <si>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</si>
  <si>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</si>
  <si>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</si>
  <si>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</si>
  <si>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</si>
  <si>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</si>
  <si>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</si>
  <si>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</si>
  <si>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Առաջին կիսամյակ</t>
  </si>
  <si>
    <t>Ինն ամիս</t>
  </si>
  <si>
    <t xml:space="preserve">ՀՀ կառավարության 2023 թվականի 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</si>
  <si>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N2111-Ն ՈՐՈՇՄԱՆ N5 ՀԱՎԵԼՎԱԾԻ  N1  ԱՂՅՈՒՍԱԿՈՒՄ ԿԱՏԱՐՎՈՂ ՓՈՓՈԽՈՒԹՅՈՒՆՆԵՐԸ ԵՎ ԼՐԱՑՈՒՄՆԵՐԸ 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</si>
  <si>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</si>
  <si>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</si>
  <si>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այդ թվում</t>
  </si>
  <si>
    <t>այդ թվում` բյուջետային ծախսերի տնտեսագիտական դասակարգման հոդվածներ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</si>
  <si>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</si>
  <si>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ՀՀ կառավարության 2023 թվականի
-ի  N       -Ն որոշման 
</t>
  </si>
  <si>
    <t>Հավելված N 4
ՀՀ կառավարության 2023 թվականի
 __________-ի ____-ի N _____-Ն որոշման</t>
  </si>
  <si>
    <t>ԱԻՆ ՓԾ Շիրակի մարզի Աշոցք,ի ՀՓՋ 3-րդ թաղամաս, 9-րդ փողոց, 2/1)հ ասցեում գազի մատակարարման մագիստրալային խողովակների անցկացում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</si>
  <si>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</si>
  <si>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</si>
  <si>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</si>
  <si>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</si>
  <si>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</si>
  <si>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</si>
  <si>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</si>
  <si>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</si>
  <si>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</si>
  <si>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</si>
  <si>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</si>
  <si>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</si>
  <si>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</si>
  <si>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</si>
  <si>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</si>
  <si>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 </t>
  </si>
  <si>
    <t xml:space="preserve"> Արդյունքի չափորոշիչներ </t>
  </si>
  <si>
    <t xml:space="preserve"> Միջոցառման վրա կատարվող ծախսը (հազար դրամ) </t>
  </si>
  <si>
    <t>Հավելված N 6
ՀՀ կառավարության 2023 թվականի
 __________-ի ____-ի N _____-Ն որոշման</t>
  </si>
  <si>
    <t>Հավելված N 5
ՀՀ կառավարության 2023 թվականի
 __________-ի ____-ի N _____-Ն որոշման</t>
  </si>
  <si>
    <t xml:space="preserve">ՀԱՅԱՍՏԱՆԻ ՀԱՆՐԱՊԵՏՈՒԹՅԱՆ ԿԱՌԱՎԱՐՈՒԹՅԱՆ 2021 ԹՎԱԿԱՆԻ ԴԵԿՏԵՄԲԵՐԻ 29-Ի N 2111-Ն ՈՐՈՇՄԱՆ N 10 ՀԱՎԵԼՎԱԾՈՒՄ ԿԱՏԱՐՎՈՂ ՓՈՓՈԽՈՒԹՅՈՒՆՆԵՐԸ </t>
  </si>
  <si>
    <t xml:space="preserve">ՀՀ կառավարության  2023 թվականի </t>
  </si>
  <si>
    <t>ՀԱՅԱՍՏԱՆԻ ՀԱՆՐԱՊԵՏՈՒԹՅԱՆ ԿԱՌԱՎԱՐՈՒԹՅԱՆ 2022 ԹՎԱԿԱՆԻ ԴԵԿՏԵՄԲԵՐԻ 29-Ի N 2111-Ն ՈՐՈՇՄԱՆ N 5 ՀԱՎԵԼՎԱԾԻ N 2 ԱՂՅՈՒՍԱԿՈՒՄ ԿԱՏԱՐՎՈՂ ՓՈՓՈԽՈՒԹՅՈՒՆՆԵՐԸ ԵՎ ԼՐԱՑՈՒՄՆԵՐԸ</t>
  </si>
  <si>
    <t>«ՀԱՅԱՍՏԱՆԻ  ՀԱՆՐԱՊԵՏՈՒԹՅԱՆ 2023 ԹՎԱԿԱՆԻ ՊԵՏԱԿԱՆ ԲՅՈՒՋԵԻ ՄԱՍԻՆ» ՀԱՅԱՍՏԱՆԻ  ՀԱՆՐԱՊԵՏՈՒԹՅԱՆ ՕՐԵՆՔԻ N 1 ՀԱՎԵԼՎԱԾԻ N3  ԱՂՅՈՒՍԱԿՈՒՄ ԿԱՏԱՐՎՈՂ  ՓՈՓՈԽՈՒԹՅՈՒՆՆԵՐԸ ԵՎ ԼՐԱՑՈՒՄՆԵՐԸ</t>
  </si>
  <si>
    <t xml:space="preserve"> Ցուցանիշների փոփոխությունները (Նվազեցումները նշված են փակագծերում)</t>
  </si>
  <si>
    <t>ՀՄԱ</t>
  </si>
  <si>
    <t xml:space="preserve"> ՇԵՆՔԵՐ ԵՎ ՇԻՆՈՒԹՅՈՒՆՆԵՐ</t>
  </si>
  <si>
    <t xml:space="preserve"> - Շենքերի և շինությունների շինարարություն</t>
  </si>
  <si>
    <t>ՀՀ ԿԱՌԱՎԱՐՈՒԹՅՈՒՆ</t>
  </si>
  <si>
    <t>Պահուստային ֆոնդ</t>
  </si>
  <si>
    <t>ՀԱՅԱՍՏԱՆԻ ՀԱՆՐԱՊԵՏՈՒԹՅԱՆ ԿԱՌԱՎԱՐՈՒԹՅԱՆ 2022 ԹՎԱԿԱՆԻ ԴԵԿՏԵՄԲԵՐԻ 29-Ի N  2111-Ն ՈՐՈՇՄԱՆ N9 ՀԱՎԵԼՎԱԾԻ  9.18 ԵՎ 9.47 ԱՂՅՈՒՍԱԿՆԵՐՈՒՄ ԿԱՏԱՐՎՈՂ ՓՈՓՈԽՈՒԹՅՈՒՆՆԵՐԸ ԵՎ ԼՐԱՑՈՒՄՆԵՐԸ</t>
  </si>
  <si>
    <t>ՀԱՅԱՍՏԱՆԻ ՀԱՆՐԱՊԵՏՈՒԹՅԱՆ ԿԱՌԱՎԱՐՈՒԹՅԱՆ 2022 ԹՎԱԿԱՆԻ ԴԵԿՏԵՄԲԵՐԻ 29-Ի N  2111-Ն ՈՐՈՇՄԱՆ N9.1 ՀԱՎԵԼՎԱԾԻ  9.1.18 ԵՎ 9.1.58  ԱՂՅՈՒՍԱԿՆԵՐՈՒՄ ԿԱՏԱՐՎՈՂ ՓՈՓՈԽՈՒԹՅՈՒՆՆԵՐԸ ԵՎ ԼՐԱՑՈՒՄՆԵՐԸ</t>
  </si>
  <si>
    <t>Քանակական</t>
  </si>
  <si>
    <t>Կապիտալ վերանորոգման ենթակա օբյեկտների թիվը, հատ</t>
  </si>
  <si>
    <t>Վերանորոգման ենթակա մակերես, քմ</t>
  </si>
  <si>
    <t>Գազի մատակարարման մագիստրալային խողովակների երկարությունը, մետր</t>
  </si>
  <si>
    <t>Հավելված N  2</t>
  </si>
</sst>
</file>

<file path=xl/styles.xml><?xml version="1.0" encoding="utf-8"?>
<styleSheet xmlns="http://schemas.openxmlformats.org/spreadsheetml/2006/main">
  <numFmts count="10">
    <numFmt numFmtId="43" formatCode="_-* #,##0.00\ _₽_-;\-* #,##0.00\ _₽_-;_-* &quot;-&quot;??\ _₽_-;_-@_-"/>
    <numFmt numFmtId="164" formatCode="_-* #,##0.00\ _֏_-;\-* #,##0.00\ _֏_-;_-* &quot;-&quot;??\ _֏_-;_-@_-"/>
    <numFmt numFmtId="165" formatCode="_(* #,##0.00_);_(* \(#,##0.00\);_(* &quot;-&quot;??_);_(@_)"/>
    <numFmt numFmtId="166" formatCode="0.0"/>
    <numFmt numFmtId="167" formatCode="_ * #,##0_)\ &quot;$&quot;_ ;_ * \(#,##0\)\ &quot;$&quot;_ ;_ * &quot;-&quot;_)\ &quot;$&quot;_ ;_ @_ "/>
    <numFmt numFmtId="168" formatCode="_-* #,##0.00_р_._-;\-* #,##0.00_р_._-;_-* &quot;-&quot;??_р_._-;_-@_-"/>
    <numFmt numFmtId="169" formatCode="##,##0.0;\(##,##0.0\);\-"/>
    <numFmt numFmtId="170" formatCode="#,##0.0"/>
    <numFmt numFmtId="171" formatCode="#,##0.0_);\(#,##0.0\)"/>
    <numFmt numFmtId="172" formatCode="_(* #,##0.0_);_(* \(#,##0.0\);_(* &quot;-&quot;??_);_(@_)"/>
  </numFmts>
  <fonts count="6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0"/>
      <color indexed="8"/>
      <name val="GHEA Grapalat"/>
      <family val="3"/>
    </font>
    <font>
      <sz val="10"/>
      <color theme="1"/>
      <name val="GHEA Grapalat"/>
      <family val="3"/>
    </font>
    <font>
      <b/>
      <sz val="12"/>
      <color rgb="FFFF0000"/>
      <name val="GHEA Grapalat"/>
      <family val="3"/>
    </font>
    <font>
      <b/>
      <sz val="8"/>
      <name val="GHEA Grapalat"/>
      <family val="2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b/>
      <sz val="13"/>
      <name val="GHEA Grapalat"/>
      <family val="3"/>
    </font>
    <font>
      <i/>
      <sz val="11"/>
      <color theme="1"/>
      <name val="GHEA Grapalat"/>
      <family val="3"/>
    </font>
    <font>
      <b/>
      <u/>
      <sz val="12"/>
      <name val="GHEA Grapalat"/>
      <family val="3"/>
    </font>
    <font>
      <b/>
      <i/>
      <sz val="13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91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8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0" applyNumberFormat="0" applyAlignment="0" applyProtection="0"/>
    <xf numFmtId="0" fontId="26" fillId="8" borderId="13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0" applyNumberFormat="0" applyAlignment="0" applyProtection="0"/>
    <xf numFmtId="0" fontId="33" fillId="0" borderId="12" applyNumberFormat="0" applyFill="0" applyAlignment="0" applyProtection="0"/>
    <xf numFmtId="0" fontId="34" fillId="5" borderId="0" applyNumberFormat="0" applyBorder="0" applyAlignment="0" applyProtection="0"/>
    <xf numFmtId="0" fontId="6" fillId="9" borderId="14" applyNumberFormat="0" applyFont="0" applyAlignment="0" applyProtection="0"/>
    <xf numFmtId="0" fontId="35" fillId="7" borderId="11" applyNumberFormat="0" applyAlignment="0" applyProtection="0"/>
    <xf numFmtId="0" fontId="36" fillId="0" borderId="0" applyNumberFormat="0" applyFill="0" applyBorder="0" applyAlignment="0" applyProtection="0"/>
    <xf numFmtId="0" fontId="37" fillId="0" borderId="15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4" fontId="7" fillId="0" borderId="0" applyFont="0" applyFill="0" applyBorder="0" applyAlignment="0" applyProtection="0"/>
    <xf numFmtId="0" fontId="6" fillId="0" borderId="0"/>
    <xf numFmtId="0" fontId="10" fillId="0" borderId="0"/>
    <xf numFmtId="165" fontId="9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16" fillId="0" borderId="0">
      <alignment horizontal="left" vertical="top" wrapText="1"/>
    </xf>
    <xf numFmtId="169" fontId="56" fillId="0" borderId="0" applyFill="0" applyBorder="0" applyProtection="0">
      <alignment horizontal="right" vertical="top"/>
    </xf>
  </cellStyleXfs>
  <cellXfs count="391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6" xfId="30" applyFont="1" applyFill="1" applyBorder="1" applyAlignment="1">
      <alignment horizontal="center" vertical="top" wrapText="1"/>
    </xf>
    <xf numFmtId="0" fontId="21" fillId="0" borderId="16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6" xfId="30" applyFont="1" applyFill="1" applyBorder="1" applyAlignment="1">
      <alignment horizontal="left" vertical="top" wrapText="1"/>
    </xf>
    <xf numFmtId="169" fontId="15" fillId="2" borderId="16" xfId="30" applyNumberFormat="1" applyFont="1" applyFill="1" applyBorder="1" applyAlignment="1">
      <alignment horizontal="right" vertical="top" wrapText="1"/>
    </xf>
    <xf numFmtId="0" fontId="41" fillId="0" borderId="0" xfId="9" applyFont="1" applyAlignment="1">
      <alignment horizontal="left" vertical="top" wrapText="1"/>
    </xf>
    <xf numFmtId="0" fontId="17" fillId="2" borderId="16" xfId="30" applyFont="1" applyFill="1" applyBorder="1" applyAlignment="1">
      <alignment horizontal="left" vertical="top" wrapText="1"/>
    </xf>
    <xf numFmtId="0" fontId="41" fillId="2" borderId="0" xfId="9" applyFont="1" applyFill="1" applyAlignment="1">
      <alignment horizontal="left" vertical="top" wrapText="1"/>
    </xf>
    <xf numFmtId="0" fontId="21" fillId="2" borderId="16" xfId="30" applyFont="1" applyFill="1" applyBorder="1">
      <alignment horizontal="left" vertical="top" wrapText="1"/>
    </xf>
    <xf numFmtId="0" fontId="21" fillId="2" borderId="16" xfId="30" applyFont="1" applyFill="1" applyBorder="1" applyAlignment="1">
      <alignment horizontal="left" vertical="top" wrapText="1"/>
    </xf>
    <xf numFmtId="0" fontId="41" fillId="0" borderId="16" xfId="9" applyFont="1" applyBorder="1" applyAlignment="1">
      <alignment horizontal="left" vertical="top" wrapText="1"/>
    </xf>
    <xf numFmtId="0" fontId="21" fillId="0" borderId="16" xfId="30" applyFont="1" applyBorder="1" applyAlignment="1">
      <alignment horizontal="left" vertical="top" wrapText="1"/>
    </xf>
    <xf numFmtId="0" fontId="41" fillId="2" borderId="16" xfId="9" applyFont="1" applyFill="1" applyBorder="1" applyAlignment="1">
      <alignment horizontal="left" vertical="top" wrapText="1"/>
    </xf>
    <xf numFmtId="0" fontId="21" fillId="2" borderId="16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6" xfId="9" applyFont="1" applyFill="1" applyBorder="1" applyAlignment="1">
      <alignment horizontal="left" vertical="top" wrapText="1"/>
    </xf>
    <xf numFmtId="0" fontId="15" fillId="0" borderId="16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6" xfId="0" applyFont="1" applyFill="1" applyBorder="1" applyAlignment="1">
      <alignment wrapText="1"/>
    </xf>
    <xf numFmtId="0" fontId="0" fillId="0" borderId="0" xfId="0" applyFont="1" applyAlignment="1">
      <alignment horizontal="left" vertical="top" wrapText="1"/>
    </xf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0" fontId="20" fillId="2" borderId="16" xfId="9" applyFont="1" applyFill="1" applyBorder="1" applyAlignment="1">
      <alignment horizontal="left" vertical="top" wrapText="1"/>
    </xf>
    <xf numFmtId="0" fontId="15" fillId="2" borderId="16" xfId="34" applyFont="1" applyFill="1" applyBorder="1" applyAlignment="1">
      <alignment vertical="top"/>
    </xf>
    <xf numFmtId="0" fontId="15" fillId="2" borderId="20" xfId="34" applyFont="1" applyFill="1" applyBorder="1" applyAlignment="1">
      <alignment vertical="top"/>
    </xf>
    <xf numFmtId="0" fontId="15" fillId="2" borderId="17" xfId="34" applyFont="1" applyFill="1" applyBorder="1" applyAlignment="1">
      <alignment vertical="center"/>
    </xf>
    <xf numFmtId="0" fontId="15" fillId="2" borderId="17" xfId="34" applyFont="1" applyFill="1" applyBorder="1" applyAlignment="1">
      <alignment horizontal="left" vertical="top"/>
    </xf>
    <xf numFmtId="0" fontId="44" fillId="2" borderId="4" xfId="34" applyFont="1" applyFill="1" applyBorder="1" applyAlignment="1">
      <alignment horizontal="center" vertical="center"/>
    </xf>
    <xf numFmtId="0" fontId="15" fillId="2" borderId="0" xfId="4" applyFont="1" applyFill="1" applyAlignment="1"/>
    <xf numFmtId="0" fontId="20" fillId="2" borderId="16" xfId="0" applyFont="1" applyFill="1" applyBorder="1" applyAlignment="1">
      <alignment horizontal="left" vertical="top" wrapText="1"/>
    </xf>
    <xf numFmtId="0" fontId="18" fillId="2" borderId="18" xfId="0" applyFont="1" applyFill="1" applyBorder="1" applyAlignment="1">
      <alignment horizontal="left" vertical="top" wrapText="1"/>
    </xf>
    <xf numFmtId="0" fontId="20" fillId="2" borderId="16" xfId="0" applyFont="1" applyFill="1" applyBorder="1" applyAlignment="1">
      <alignment vertical="center" wrapText="1"/>
    </xf>
    <xf numFmtId="0" fontId="44" fillId="2" borderId="16" xfId="9" applyFont="1" applyFill="1" applyBorder="1" applyAlignment="1">
      <alignment horizontal="left" vertical="top" wrapText="1"/>
    </xf>
    <xf numFmtId="0" fontId="20" fillId="2" borderId="17" xfId="0" applyFont="1" applyFill="1" applyBorder="1" applyAlignment="1">
      <alignment vertical="top" wrapText="1"/>
    </xf>
    <xf numFmtId="0" fontId="20" fillId="2" borderId="16" xfId="0" applyFont="1" applyFill="1" applyBorder="1" applyAlignment="1">
      <alignment vertical="top" wrapText="1"/>
    </xf>
    <xf numFmtId="0" fontId="22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top"/>
    </xf>
    <xf numFmtId="0" fontId="20" fillId="0" borderId="0" xfId="0" applyFont="1" applyAlignment="1">
      <alignment horizontal="right"/>
    </xf>
    <xf numFmtId="0" fontId="20" fillId="2" borderId="17" xfId="0" applyFont="1" applyFill="1" applyBorder="1" applyAlignment="1">
      <alignment horizontal="center" vertical="top" wrapText="1"/>
    </xf>
    <xf numFmtId="0" fontId="20" fillId="2" borderId="0" xfId="0" applyFont="1" applyFill="1"/>
    <xf numFmtId="0" fontId="40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top" wrapText="1"/>
    </xf>
    <xf numFmtId="0" fontId="17" fillId="2" borderId="16" xfId="0" applyFont="1" applyFill="1" applyBorder="1" applyAlignment="1">
      <alignment horizontal="center" vertical="center" wrapText="1"/>
    </xf>
    <xf numFmtId="0" fontId="20" fillId="2" borderId="4" xfId="0" applyFont="1" applyFill="1" applyBorder="1"/>
    <xf numFmtId="0" fontId="19" fillId="2" borderId="17" xfId="0" applyFont="1" applyFill="1" applyBorder="1" applyAlignment="1"/>
    <xf numFmtId="0" fontId="19" fillId="2" borderId="5" xfId="0" applyFont="1" applyFill="1" applyBorder="1" applyAlignment="1"/>
    <xf numFmtId="0" fontId="20" fillId="2" borderId="18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15" fillId="2" borderId="0" xfId="4" applyFont="1" applyFill="1" applyAlignment="1">
      <alignment horizontal="center" wrapText="1"/>
    </xf>
    <xf numFmtId="0" fontId="17" fillId="0" borderId="16" xfId="0" applyFont="1" applyBorder="1" applyAlignment="1">
      <alignment horizontal="center" vertical="center" wrapText="1"/>
    </xf>
    <xf numFmtId="0" fontId="20" fillId="0" borderId="0" xfId="0" applyFont="1"/>
    <xf numFmtId="0" fontId="17" fillId="2" borderId="0" xfId="20" applyFont="1" applyFill="1" applyAlignment="1">
      <alignment vertical="center" wrapText="1"/>
    </xf>
    <xf numFmtId="0" fontId="15" fillId="2" borderId="0" xfId="20" applyNumberFormat="1" applyFont="1" applyFill="1" applyAlignment="1">
      <alignment vertical="center" wrapText="1"/>
    </xf>
    <xf numFmtId="49" fontId="15" fillId="2" borderId="0" xfId="20" applyNumberFormat="1" applyFont="1" applyFill="1" applyAlignment="1">
      <alignment horizontal="center" vertical="center" wrapText="1"/>
    </xf>
    <xf numFmtId="0" fontId="15" fillId="2" borderId="0" xfId="20" applyNumberFormat="1" applyFont="1" applyFill="1" applyAlignment="1">
      <alignment horizontal="center" vertical="center" wrapText="1"/>
    </xf>
    <xf numFmtId="171" fontId="15" fillId="2" borderId="0" xfId="20" applyNumberFormat="1" applyFont="1" applyFill="1" applyAlignment="1">
      <alignment horizontal="center" vertical="center" wrapText="1"/>
    </xf>
    <xf numFmtId="0" fontId="17" fillId="2" borderId="0" xfId="20" applyFont="1" applyFill="1" applyAlignment="1">
      <alignment horizontal="center" vertical="center" wrapText="1"/>
    </xf>
    <xf numFmtId="49" fontId="48" fillId="2" borderId="16" xfId="20" applyNumberFormat="1" applyFont="1" applyFill="1" applyBorder="1" applyAlignment="1">
      <alignment horizontal="center" vertical="center" textRotation="90" wrapText="1"/>
    </xf>
    <xf numFmtId="171" fontId="48" fillId="2" borderId="2" xfId="20" applyNumberFormat="1" applyFont="1" applyFill="1" applyBorder="1" applyAlignment="1">
      <alignment horizontal="center" wrapText="1"/>
    </xf>
    <xf numFmtId="0" fontId="17" fillId="2" borderId="16" xfId="20" applyFont="1" applyFill="1" applyBorder="1" applyAlignment="1">
      <alignment horizontal="center" vertical="center" wrapText="1"/>
    </xf>
    <xf numFmtId="0" fontId="49" fillId="2" borderId="16" xfId="20" applyFont="1" applyFill="1" applyBorder="1" applyAlignment="1">
      <alignment horizontal="center" vertical="center" wrapText="1"/>
    </xf>
    <xf numFmtId="171" fontId="50" fillId="2" borderId="16" xfId="20" applyNumberFormat="1" applyFont="1" applyFill="1" applyBorder="1" applyAlignment="1">
      <alignment horizontal="center" vertical="center" wrapText="1"/>
    </xf>
    <xf numFmtId="171" fontId="17" fillId="2" borderId="16" xfId="20" applyNumberFormat="1" applyFont="1" applyFill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vertical="top" wrapText="1"/>
    </xf>
    <xf numFmtId="171" fontId="51" fillId="2" borderId="0" xfId="20" applyNumberFormat="1" applyFont="1" applyFill="1" applyBorder="1" applyAlignment="1">
      <alignment horizontal="center" vertical="center" wrapText="1"/>
    </xf>
    <xf numFmtId="171" fontId="48" fillId="2" borderId="0" xfId="20" applyNumberFormat="1" applyFont="1" applyFill="1" applyBorder="1" applyAlignment="1">
      <alignment horizontal="center" vertical="center" wrapText="1"/>
    </xf>
    <xf numFmtId="171" fontId="17" fillId="2" borderId="0" xfId="20" applyNumberFormat="1" applyFont="1" applyFill="1" applyBorder="1" applyAlignment="1">
      <alignment horizontal="center" vertical="center" wrapText="1"/>
    </xf>
    <xf numFmtId="171" fontId="42" fillId="2" borderId="0" xfId="20" applyNumberFormat="1" applyFont="1" applyFill="1" applyBorder="1" applyAlignment="1">
      <alignment horizontal="center" vertical="center" wrapText="1"/>
    </xf>
    <xf numFmtId="171" fontId="17" fillId="2" borderId="0" xfId="20" applyNumberFormat="1" applyFont="1" applyFill="1" applyAlignment="1">
      <alignment vertical="center" wrapText="1"/>
    </xf>
    <xf numFmtId="0" fontId="17" fillId="0" borderId="0" xfId="20" applyFont="1" applyAlignment="1">
      <alignment vertical="center" wrapText="1"/>
    </xf>
    <xf numFmtId="49" fontId="47" fillId="0" borderId="0" xfId="20" applyNumberFormat="1" applyFont="1" applyFill="1" applyAlignment="1">
      <alignment horizontal="center" vertical="center" wrapText="1"/>
    </xf>
    <xf numFmtId="0" fontId="52" fillId="0" borderId="0" xfId="20" applyNumberFormat="1" applyFont="1" applyFill="1" applyAlignment="1">
      <alignment horizontal="center" vertical="center" wrapText="1"/>
    </xf>
    <xf numFmtId="0" fontId="43" fillId="0" borderId="0" xfId="20" applyFont="1" applyAlignment="1">
      <alignment horizontal="center" vertical="center" wrapText="1"/>
    </xf>
    <xf numFmtId="49" fontId="53" fillId="0" borderId="16" xfId="20" applyNumberFormat="1" applyFont="1" applyFill="1" applyBorder="1" applyAlignment="1">
      <alignment horizontal="center" vertical="center" textRotation="90" wrapText="1"/>
    </xf>
    <xf numFmtId="49" fontId="48" fillId="0" borderId="16" xfId="20" applyNumberFormat="1" applyFont="1" applyFill="1" applyBorder="1" applyAlignment="1">
      <alignment horizontal="center" vertical="center" textRotation="90" wrapText="1"/>
    </xf>
    <xf numFmtId="0" fontId="17" fillId="0" borderId="16" xfId="20" applyFont="1" applyBorder="1" applyAlignment="1">
      <alignment horizontal="center" vertical="center" wrapText="1"/>
    </xf>
    <xf numFmtId="0" fontId="49" fillId="0" borderId="16" xfId="20" applyFont="1" applyBorder="1" applyAlignment="1">
      <alignment horizontal="center" vertical="center" wrapText="1"/>
    </xf>
    <xf numFmtId="0" fontId="15" fillId="0" borderId="16" xfId="20" applyFont="1" applyBorder="1" applyAlignment="1">
      <alignment horizontal="center" vertical="center" wrapText="1"/>
    </xf>
    <xf numFmtId="0" fontId="15" fillId="0" borderId="0" xfId="20" applyFont="1" applyAlignment="1">
      <alignment vertical="center" wrapText="1"/>
    </xf>
    <xf numFmtId="0" fontId="42" fillId="0" borderId="16" xfId="0" applyFont="1" applyBorder="1" applyAlignment="1">
      <alignment horizontal="left" vertical="center" wrapText="1"/>
    </xf>
    <xf numFmtId="0" fontId="17" fillId="0" borderId="0" xfId="20" applyFont="1" applyAlignment="1">
      <alignment horizontal="center" vertical="center" wrapText="1"/>
    </xf>
    <xf numFmtId="0" fontId="15" fillId="2" borderId="3" xfId="34" applyFont="1" applyFill="1" applyBorder="1" applyAlignment="1">
      <alignment vertical="top"/>
    </xf>
    <xf numFmtId="0" fontId="20" fillId="2" borderId="3" xfId="34" applyFont="1" applyFill="1" applyBorder="1" applyAlignment="1">
      <alignment vertical="top"/>
    </xf>
    <xf numFmtId="0" fontId="22" fillId="2" borderId="16" xfId="0" applyFont="1" applyFill="1" applyBorder="1" applyAlignment="1">
      <alignment vertical="center" wrapText="1"/>
    </xf>
    <xf numFmtId="0" fontId="44" fillId="2" borderId="16" xfId="0" applyFont="1" applyFill="1" applyBorder="1" applyAlignment="1">
      <alignment horizontal="right" vertical="top" wrapText="1"/>
    </xf>
    <xf numFmtId="0" fontId="45" fillId="2" borderId="16" xfId="0" applyFont="1" applyFill="1" applyBorder="1" applyAlignment="1">
      <alignment horizontal="left" vertical="center" wrapText="1"/>
    </xf>
    <xf numFmtId="0" fontId="15" fillId="2" borderId="16" xfId="85" applyFont="1" applyFill="1" applyBorder="1" applyAlignment="1">
      <alignment horizontal="center" vertical="center" wrapText="1"/>
    </xf>
    <xf numFmtId="0" fontId="17" fillId="2" borderId="0" xfId="20" applyNumberFormat="1" applyFont="1" applyFill="1" applyAlignment="1">
      <alignment vertical="center" wrapText="1"/>
    </xf>
    <xf numFmtId="0" fontId="15" fillId="0" borderId="0" xfId="20" applyFont="1" applyBorder="1" applyAlignment="1">
      <alignment horizontal="center" vertical="top" wrapText="1"/>
    </xf>
    <xf numFmtId="0" fontId="17" fillId="2" borderId="0" xfId="82" applyFont="1" applyFill="1" applyAlignment="1">
      <alignment vertical="center" wrapText="1"/>
    </xf>
    <xf numFmtId="171" fontId="17" fillId="2" borderId="16" xfId="82" applyNumberFormat="1" applyFont="1" applyFill="1" applyBorder="1" applyAlignment="1">
      <alignment horizontal="left" vertical="top" wrapText="1"/>
    </xf>
    <xf numFmtId="0" fontId="20" fillId="0" borderId="0" xfId="9" applyFont="1" applyFill="1" applyAlignment="1">
      <alignment horizontal="left"/>
    </xf>
    <xf numFmtId="0" fontId="17" fillId="2" borderId="0" xfId="82" applyFont="1" applyFill="1" applyAlignment="1">
      <alignment vertical="top"/>
    </xf>
    <xf numFmtId="0" fontId="17" fillId="2" borderId="0" xfId="82" applyFont="1" applyFill="1"/>
    <xf numFmtId="169" fontId="17" fillId="2" borderId="0" xfId="82" applyNumberFormat="1" applyFont="1" applyFill="1" applyAlignment="1">
      <alignment vertical="top"/>
    </xf>
    <xf numFmtId="49" fontId="19" fillId="2" borderId="16" xfId="0" applyNumberFormat="1" applyFont="1" applyFill="1" applyBorder="1" applyAlignment="1">
      <alignment vertical="top" wrapText="1"/>
    </xf>
    <xf numFmtId="0" fontId="17" fillId="2" borderId="16" xfId="0" applyFont="1" applyFill="1" applyBorder="1" applyAlignment="1">
      <alignment vertical="center" wrapText="1"/>
    </xf>
    <xf numFmtId="0" fontId="20" fillId="2" borderId="16" xfId="34" applyFont="1" applyFill="1" applyBorder="1" applyAlignment="1">
      <alignment horizontal="left" vertical="top"/>
    </xf>
    <xf numFmtId="0" fontId="20" fillId="2" borderId="25" xfId="34" applyFont="1" applyFill="1" applyBorder="1" applyAlignment="1">
      <alignment horizontal="left" vertical="top"/>
    </xf>
    <xf numFmtId="0" fontId="20" fillId="2" borderId="16" xfId="34" applyFont="1" applyFill="1" applyBorder="1" applyAlignment="1">
      <alignment horizontal="left" vertical="top" wrapText="1"/>
    </xf>
    <xf numFmtId="171" fontId="51" fillId="2" borderId="16" xfId="20" applyNumberFormat="1" applyFont="1" applyFill="1" applyBorder="1" applyAlignment="1">
      <alignment horizontal="center" vertical="center" wrapText="1"/>
    </xf>
    <xf numFmtId="0" fontId="15" fillId="2" borderId="0" xfId="85" applyFont="1" applyFill="1" applyBorder="1" applyAlignment="1">
      <alignment horizontal="center" vertical="center" wrapText="1"/>
    </xf>
    <xf numFmtId="0" fontId="18" fillId="0" borderId="0" xfId="30" applyFont="1" applyBorder="1" applyAlignment="1">
      <alignment horizontal="left" vertical="top" wrapText="1"/>
    </xf>
    <xf numFmtId="0" fontId="17" fillId="0" borderId="0" xfId="20" applyFont="1" applyBorder="1" applyAlignment="1">
      <alignment horizontal="center" vertical="center" wrapText="1"/>
    </xf>
    <xf numFmtId="0" fontId="42" fillId="0" borderId="0" xfId="0" applyFont="1" applyBorder="1" applyAlignment="1">
      <alignment horizontal="left" vertical="center" wrapText="1"/>
    </xf>
    <xf numFmtId="0" fontId="17" fillId="2" borderId="0" xfId="82" applyFont="1" applyFill="1" applyAlignment="1">
      <alignment vertical="center"/>
    </xf>
    <xf numFmtId="171" fontId="17" fillId="2" borderId="16" xfId="82" applyNumberFormat="1" applyFont="1" applyFill="1" applyBorder="1" applyAlignment="1">
      <alignment horizontal="left" vertical="center" wrapText="1"/>
    </xf>
    <xf numFmtId="49" fontId="42" fillId="2" borderId="16" xfId="82" applyNumberFormat="1" applyFont="1" applyFill="1" applyBorder="1" applyAlignment="1">
      <alignment horizontal="left" vertical="center" wrapText="1"/>
    </xf>
    <xf numFmtId="49" fontId="46" fillId="2" borderId="16" xfId="0" applyNumberFormat="1" applyFont="1" applyFill="1" applyBorder="1" applyAlignment="1">
      <alignment horizontal="left" vertical="center" wrapText="1"/>
    </xf>
    <xf numFmtId="49" fontId="15" fillId="2" borderId="16" xfId="0" applyNumberFormat="1" applyFont="1" applyFill="1" applyBorder="1" applyAlignment="1">
      <alignment horizontal="center" vertical="center" textRotation="90" wrapText="1"/>
    </xf>
    <xf numFmtId="0" fontId="15" fillId="2" borderId="16" xfId="0" applyNumberFormat="1" applyFont="1" applyFill="1" applyBorder="1" applyAlignment="1">
      <alignment horizontal="center" vertical="center" wrapText="1"/>
    </xf>
    <xf numFmtId="170" fontId="15" fillId="2" borderId="2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5" fillId="2" borderId="16" xfId="20" applyFont="1" applyFill="1" applyBorder="1" applyAlignment="1">
      <alignment horizontal="center" vertical="center" wrapText="1"/>
    </xf>
    <xf numFmtId="0" fontId="51" fillId="0" borderId="16" xfId="20" applyNumberFormat="1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169" fontId="20" fillId="0" borderId="0" xfId="0" applyNumberFormat="1" applyFont="1"/>
    <xf numFmtId="49" fontId="20" fillId="2" borderId="16" xfId="0" applyNumberFormat="1" applyFont="1" applyFill="1" applyBorder="1" applyAlignment="1">
      <alignment vertical="top" wrapText="1"/>
    </xf>
    <xf numFmtId="0" fontId="42" fillId="0" borderId="16" xfId="30" applyFont="1" applyBorder="1" applyAlignment="1">
      <alignment horizontal="left" vertical="top" wrapText="1"/>
    </xf>
    <xf numFmtId="166" fontId="20" fillId="0" borderId="0" xfId="0" applyNumberFormat="1" applyFont="1"/>
    <xf numFmtId="0" fontId="19" fillId="0" borderId="16" xfId="0" applyFont="1" applyBorder="1" applyAlignment="1">
      <alignment horizontal="left" vertical="top" wrapText="1"/>
    </xf>
    <xf numFmtId="0" fontId="15" fillId="2" borderId="16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19" fillId="2" borderId="16" xfId="0" applyFont="1" applyFill="1" applyBorder="1" applyAlignment="1">
      <alignment horizontal="left" vertical="top" wrapText="1"/>
    </xf>
    <xf numFmtId="0" fontId="19" fillId="2" borderId="0" xfId="5" applyFont="1" applyFill="1" applyAlignment="1">
      <alignment horizontal="left"/>
    </xf>
    <xf numFmtId="169" fontId="18" fillId="0" borderId="16" xfId="30" applyNumberFormat="1" applyFont="1" applyBorder="1" applyAlignment="1">
      <alignment horizontal="right" vertical="top" wrapText="1"/>
    </xf>
    <xf numFmtId="171" fontId="48" fillId="2" borderId="16" xfId="20" applyNumberFormat="1" applyFont="1" applyFill="1" applyBorder="1" applyAlignment="1">
      <alignment horizontal="center" vertical="center" wrapText="1"/>
    </xf>
    <xf numFmtId="171" fontId="15" fillId="2" borderId="16" xfId="20" applyNumberFormat="1" applyFont="1" applyFill="1" applyBorder="1" applyAlignment="1">
      <alignment horizontal="center" vertical="center" wrapText="1"/>
    </xf>
    <xf numFmtId="0" fontId="19" fillId="2" borderId="25" xfId="34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top" wrapText="1"/>
    </xf>
    <xf numFmtId="0" fontId="54" fillId="0" borderId="0" xfId="0" applyFont="1"/>
    <xf numFmtId="0" fontId="44" fillId="2" borderId="16" xfId="0" applyFont="1" applyFill="1" applyBorder="1" applyAlignment="1">
      <alignment horizontal="right" vertical="center" wrapText="1"/>
    </xf>
    <xf numFmtId="0" fontId="15" fillId="2" borderId="0" xfId="20" applyFont="1" applyFill="1" applyBorder="1" applyAlignment="1">
      <alignment horizontal="center" vertical="center" wrapText="1"/>
    </xf>
    <xf numFmtId="49" fontId="19" fillId="2" borderId="0" xfId="0" applyNumberFormat="1" applyFont="1" applyFill="1" applyBorder="1" applyAlignment="1">
      <alignment vertical="top" wrapText="1"/>
    </xf>
    <xf numFmtId="171" fontId="15" fillId="2" borderId="0" xfId="20" applyNumberFormat="1" applyFont="1" applyFill="1" applyBorder="1" applyAlignment="1">
      <alignment horizontal="center" vertical="center" wrapText="1"/>
    </xf>
    <xf numFmtId="171" fontId="55" fillId="2" borderId="0" xfId="20" applyNumberFormat="1" applyFont="1" applyFill="1" applyBorder="1" applyAlignment="1">
      <alignment horizontal="center" vertical="center" wrapText="1"/>
    </xf>
    <xf numFmtId="49" fontId="22" fillId="2" borderId="16" xfId="0" applyNumberFormat="1" applyFont="1" applyFill="1" applyBorder="1" applyAlignment="1">
      <alignment vertical="top" wrapText="1"/>
    </xf>
    <xf numFmtId="0" fontId="20" fillId="0" borderId="0" xfId="0" applyFont="1" applyBorder="1" applyAlignment="1">
      <alignment wrapText="1"/>
    </xf>
    <xf numFmtId="169" fontId="17" fillId="2" borderId="16" xfId="30" applyNumberFormat="1" applyFont="1" applyFill="1" applyBorder="1" applyAlignment="1">
      <alignment horizontal="right" vertical="center" wrapText="1"/>
    </xf>
    <xf numFmtId="169" fontId="15" fillId="2" borderId="16" xfId="31" applyNumberFormat="1" applyFont="1" applyFill="1" applyBorder="1" applyAlignment="1">
      <alignment horizontal="center" vertical="top"/>
    </xf>
    <xf numFmtId="169" fontId="15" fillId="2" borderId="16" xfId="30" applyNumberFormat="1" applyFont="1" applyFill="1" applyBorder="1" applyAlignment="1">
      <alignment horizontal="center" vertical="center" wrapText="1"/>
    </xf>
    <xf numFmtId="0" fontId="44" fillId="0" borderId="16" xfId="0" applyFont="1" applyBorder="1" applyAlignment="1">
      <alignment horizontal="center" vertical="center" wrapText="1"/>
    </xf>
    <xf numFmtId="0" fontId="15" fillId="2" borderId="16" xfId="85" applyFont="1" applyFill="1" applyBorder="1" applyAlignment="1">
      <alignment vertical="center" wrapText="1"/>
    </xf>
    <xf numFmtId="0" fontId="15" fillId="0" borderId="2" xfId="30" applyFont="1" applyBorder="1" applyAlignment="1">
      <alignment horizontal="center" vertical="center" wrapText="1"/>
    </xf>
    <xf numFmtId="49" fontId="44" fillId="2" borderId="16" xfId="0" applyNumberFormat="1" applyFont="1" applyFill="1" applyBorder="1" applyAlignment="1">
      <alignment vertical="top" wrapText="1"/>
    </xf>
    <xf numFmtId="0" fontId="42" fillId="0" borderId="16" xfId="0" applyFont="1" applyBorder="1" applyAlignment="1">
      <alignment horizontal="left" vertical="top" wrapText="1"/>
    </xf>
    <xf numFmtId="0" fontId="42" fillId="2" borderId="16" xfId="34" applyFont="1" applyFill="1" applyBorder="1" applyAlignment="1">
      <alignment vertical="top"/>
    </xf>
    <xf numFmtId="3" fontId="17" fillId="2" borderId="0" xfId="82" applyNumberFormat="1" applyFont="1" applyFill="1" applyAlignment="1">
      <alignment vertical="center"/>
    </xf>
    <xf numFmtId="0" fontId="20" fillId="0" borderId="0" xfId="9" applyFont="1" applyAlignment="1">
      <alignment horizontal="center"/>
    </xf>
    <xf numFmtId="169" fontId="17" fillId="0" borderId="16" xfId="30" applyNumberFormat="1" applyFont="1" applyBorder="1" applyAlignment="1">
      <alignment horizontal="center" vertical="center" wrapText="1"/>
    </xf>
    <xf numFmtId="0" fontId="17" fillId="2" borderId="16" xfId="0" applyFont="1" applyFill="1" applyBorder="1"/>
    <xf numFmtId="0" fontId="17" fillId="2" borderId="26" xfId="0" applyFont="1" applyFill="1" applyBorder="1" applyAlignment="1">
      <alignment horizontal="left"/>
    </xf>
    <xf numFmtId="3" fontId="17" fillId="2" borderId="26" xfId="0" applyNumberFormat="1" applyFont="1" applyFill="1" applyBorder="1" applyAlignment="1">
      <alignment horizontal="left"/>
    </xf>
    <xf numFmtId="0" fontId="17" fillId="2" borderId="18" xfId="0" applyFont="1" applyFill="1" applyBorder="1" applyAlignment="1">
      <alignment horizontal="left"/>
    </xf>
    <xf numFmtId="0" fontId="17" fillId="2" borderId="16" xfId="0" applyFont="1" applyFill="1" applyBorder="1" applyAlignment="1">
      <alignment horizontal="center" vertical="center"/>
    </xf>
    <xf numFmtId="3" fontId="17" fillId="2" borderId="16" xfId="0" applyNumberFormat="1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horizontal="center" vertical="center" wrapText="1"/>
    </xf>
    <xf numFmtId="3" fontId="17" fillId="2" borderId="0" xfId="0" applyNumberFormat="1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left" vertical="center" wrapText="1"/>
    </xf>
    <xf numFmtId="0" fontId="17" fillId="2" borderId="0" xfId="5" applyFont="1" applyFill="1"/>
    <xf numFmtId="0" fontId="15" fillId="2" borderId="0" xfId="5" applyFont="1" applyFill="1" applyAlignment="1"/>
    <xf numFmtId="169" fontId="15" fillId="2" borderId="16" xfId="30" applyNumberFormat="1" applyFont="1" applyFill="1" applyBorder="1" applyAlignment="1">
      <alignment horizontal="right" vertical="center" wrapText="1"/>
    </xf>
    <xf numFmtId="0" fontId="19" fillId="2" borderId="16" xfId="0" applyFont="1" applyFill="1" applyBorder="1" applyAlignment="1">
      <alignment vertical="center" wrapText="1"/>
    </xf>
    <xf numFmtId="170" fontId="17" fillId="2" borderId="0" xfId="82" applyNumberFormat="1" applyFont="1" applyFill="1"/>
    <xf numFmtId="0" fontId="17" fillId="2" borderId="16" xfId="83" applyFont="1" applyFill="1" applyBorder="1" applyAlignment="1">
      <alignment horizontal="center" vertical="center"/>
    </xf>
    <xf numFmtId="0" fontId="20" fillId="2" borderId="16" xfId="82" applyFont="1" applyFill="1" applyBorder="1" applyAlignment="1">
      <alignment horizontal="center" vertical="center" wrapText="1"/>
    </xf>
    <xf numFmtId="169" fontId="20" fillId="2" borderId="16" xfId="82" applyNumberFormat="1" applyFont="1" applyFill="1" applyBorder="1" applyAlignment="1">
      <alignment horizontal="right" vertical="center" wrapText="1"/>
    </xf>
    <xf numFmtId="0" fontId="20" fillId="2" borderId="0" xfId="82" applyFont="1" applyFill="1"/>
    <xf numFmtId="0" fontId="41" fillId="0" borderId="16" xfId="0" applyFont="1" applyFill="1" applyBorder="1" applyAlignment="1">
      <alignment horizontal="left" vertical="top" wrapText="1"/>
    </xf>
    <xf numFmtId="0" fontId="39" fillId="0" borderId="16" xfId="89" applyFont="1" applyFill="1" applyBorder="1" applyAlignment="1">
      <alignment horizontal="left" vertical="top" wrapText="1"/>
    </xf>
    <xf numFmtId="169" fontId="39" fillId="0" borderId="16" xfId="90" applyNumberFormat="1" applyFont="1" applyFill="1" applyBorder="1" applyAlignment="1">
      <alignment horizontal="right" vertical="top"/>
    </xf>
    <xf numFmtId="0" fontId="21" fillId="0" borderId="0" xfId="89" applyFont="1" applyFill="1">
      <alignment horizontal="left" vertical="top" wrapText="1"/>
    </xf>
    <xf numFmtId="0" fontId="21" fillId="0" borderId="16" xfId="89" applyFont="1" applyFill="1" applyBorder="1" applyAlignment="1">
      <alignment horizontal="left" vertical="top" wrapText="1"/>
    </xf>
    <xf numFmtId="0" fontId="45" fillId="0" borderId="16" xfId="89" applyFont="1" applyFill="1" applyBorder="1">
      <alignment horizontal="left" vertical="top" wrapText="1"/>
    </xf>
    <xf numFmtId="169" fontId="21" fillId="0" borderId="16" xfId="31" applyNumberFormat="1" applyFont="1" applyFill="1" applyBorder="1" applyAlignment="1">
      <alignment horizontal="right" vertical="top"/>
    </xf>
    <xf numFmtId="0" fontId="21" fillId="2" borderId="0" xfId="89" applyFont="1" applyFill="1">
      <alignment horizontal="left" vertical="top" wrapText="1"/>
    </xf>
    <xf numFmtId="0" fontId="21" fillId="2" borderId="16" xfId="89" applyFont="1" applyFill="1" applyBorder="1">
      <alignment horizontal="left" vertical="top" wrapText="1"/>
    </xf>
    <xf numFmtId="0" fontId="20" fillId="2" borderId="16" xfId="0" applyFont="1" applyFill="1" applyBorder="1"/>
    <xf numFmtId="0" fontId="20" fillId="0" borderId="16" xfId="0" applyFont="1" applyBorder="1"/>
    <xf numFmtId="169" fontId="20" fillId="0" borderId="16" xfId="0" applyNumberFormat="1" applyFont="1" applyBorder="1"/>
    <xf numFmtId="0" fontId="20" fillId="0" borderId="16" xfId="0" applyFont="1" applyBorder="1" applyAlignment="1">
      <alignment horizontal="center" wrapText="1"/>
    </xf>
    <xf numFmtId="0" fontId="20" fillId="0" borderId="16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left" vertical="top" wrapText="1"/>
    </xf>
    <xf numFmtId="0" fontId="21" fillId="2" borderId="16" xfId="0" applyFont="1" applyFill="1" applyBorder="1" applyAlignment="1">
      <alignment horizontal="left" vertical="top" wrapText="1"/>
    </xf>
    <xf numFmtId="0" fontId="15" fillId="2" borderId="16" xfId="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21" fillId="2" borderId="16" xfId="30" applyFont="1" applyFill="1" applyBorder="1" applyAlignment="1">
      <alignment horizontal="center" vertical="center" wrapText="1"/>
    </xf>
    <xf numFmtId="0" fontId="21" fillId="0" borderId="16" xfId="30" applyFont="1" applyBorder="1" applyAlignment="1">
      <alignment vertical="top" wrapText="1"/>
    </xf>
    <xf numFmtId="169" fontId="42" fillId="2" borderId="16" xfId="31" applyNumberFormat="1" applyFont="1" applyFill="1" applyBorder="1" applyAlignment="1">
      <alignment horizontal="right" vertical="top"/>
    </xf>
    <xf numFmtId="169" fontId="18" fillId="2" borderId="16" xfId="31" applyNumberFormat="1" applyFont="1" applyFill="1" applyBorder="1" applyAlignment="1">
      <alignment horizontal="right" vertical="top"/>
    </xf>
    <xf numFmtId="169" fontId="18" fillId="0" borderId="16" xfId="30" applyNumberFormat="1" applyFont="1" applyBorder="1" applyAlignment="1">
      <alignment horizontal="right" vertical="center" wrapText="1"/>
    </xf>
    <xf numFmtId="169" fontId="18" fillId="2" borderId="16" xfId="31" applyNumberFormat="1" applyFont="1" applyFill="1" applyBorder="1" applyAlignment="1">
      <alignment horizontal="right" vertical="center"/>
    </xf>
    <xf numFmtId="169" fontId="42" fillId="2" borderId="16" xfId="31" applyNumberFormat="1" applyFont="1" applyFill="1" applyBorder="1" applyAlignment="1">
      <alignment horizontal="right" vertical="center"/>
    </xf>
    <xf numFmtId="170" fontId="15" fillId="2" borderId="16" xfId="0" applyNumberFormat="1" applyFont="1" applyFill="1" applyBorder="1" applyAlignment="1">
      <alignment horizontal="center" vertical="top" wrapText="1"/>
    </xf>
    <xf numFmtId="169" fontId="17" fillId="2" borderId="16" xfId="31" applyNumberFormat="1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20" fillId="0" borderId="0" xfId="9" applyFont="1" applyFill="1" applyAlignment="1"/>
    <xf numFmtId="0" fontId="17" fillId="0" borderId="16" xfId="20" applyFont="1" applyBorder="1" applyAlignment="1">
      <alignment vertical="center" wrapText="1"/>
    </xf>
    <xf numFmtId="0" fontId="43" fillId="0" borderId="16" xfId="20" applyFont="1" applyBorder="1" applyAlignment="1">
      <alignment horizontal="center" vertical="center" wrapText="1"/>
    </xf>
    <xf numFmtId="0" fontId="15" fillId="0" borderId="16" xfId="20" applyFont="1" applyBorder="1" applyAlignment="1">
      <alignment vertical="center" wrapText="1"/>
    </xf>
    <xf numFmtId="171" fontId="17" fillId="0" borderId="0" xfId="20" applyNumberFormat="1" applyFont="1" applyAlignment="1">
      <alignment vertical="center" wrapText="1"/>
    </xf>
    <xf numFmtId="171" fontId="57" fillId="0" borderId="16" xfId="20" applyNumberFormat="1" applyFont="1" applyFill="1" applyBorder="1" applyAlignment="1">
      <alignment horizontal="center" wrapText="1"/>
    </xf>
    <xf numFmtId="171" fontId="57" fillId="0" borderId="16" xfId="20" applyNumberFormat="1" applyFont="1" applyFill="1" applyBorder="1" applyAlignment="1">
      <alignment horizontal="center" vertical="center" wrapText="1"/>
    </xf>
    <xf numFmtId="171" fontId="18" fillId="0" borderId="16" xfId="20" applyNumberFormat="1" applyFont="1" applyBorder="1" applyAlignment="1">
      <alignment horizontal="center" vertical="center" wrapText="1"/>
    </xf>
    <xf numFmtId="171" fontId="58" fillId="0" borderId="16" xfId="20" applyNumberFormat="1" applyFont="1" applyFill="1" applyBorder="1" applyAlignment="1">
      <alignment horizontal="center" vertical="center" wrapText="1"/>
    </xf>
    <xf numFmtId="171" fontId="42" fillId="0" borderId="16" xfId="20" applyNumberFormat="1" applyFont="1" applyBorder="1" applyAlignment="1">
      <alignment horizontal="center" vertical="center" wrapText="1"/>
    </xf>
    <xf numFmtId="0" fontId="59" fillId="2" borderId="16" xfId="0" applyFont="1" applyFill="1" applyBorder="1" applyAlignment="1">
      <alignment horizontal="center" vertical="center" wrapText="1"/>
    </xf>
    <xf numFmtId="0" fontId="15" fillId="0" borderId="25" xfId="20" applyFont="1" applyBorder="1" applyAlignment="1">
      <alignment vertical="top" wrapText="1"/>
    </xf>
    <xf numFmtId="0" fontId="15" fillId="0" borderId="1" xfId="20" applyFont="1" applyBorder="1" applyAlignment="1">
      <alignment vertical="top" wrapText="1"/>
    </xf>
    <xf numFmtId="0" fontId="42" fillId="0" borderId="16" xfId="20" applyFont="1" applyBorder="1" applyAlignment="1">
      <alignment vertical="top" wrapText="1"/>
    </xf>
    <xf numFmtId="0" fontId="42" fillId="0" borderId="16" xfId="20" applyFont="1" applyBorder="1" applyAlignment="1">
      <alignment horizontal="center" vertical="center" wrapText="1"/>
    </xf>
    <xf numFmtId="0" fontId="42" fillId="0" borderId="2" xfId="20" applyFont="1" applyBorder="1" applyAlignment="1">
      <alignment horizontal="center" vertical="top" wrapText="1"/>
    </xf>
    <xf numFmtId="0" fontId="18" fillId="0" borderId="16" xfId="2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42" fillId="0" borderId="16" xfId="20" applyFont="1" applyBorder="1" applyAlignment="1">
      <alignment horizontal="center" vertical="top" wrapText="1"/>
    </xf>
    <xf numFmtId="0" fontId="18" fillId="0" borderId="17" xfId="20" applyFont="1" applyBorder="1" applyAlignment="1">
      <alignment horizontal="center" vertical="center" wrapText="1"/>
    </xf>
    <xf numFmtId="0" fontId="60" fillId="0" borderId="16" xfId="0" applyFont="1" applyBorder="1" applyAlignment="1">
      <alignment vertical="top" wrapText="1"/>
    </xf>
    <xf numFmtId="0" fontId="18" fillId="0" borderId="16" xfId="0" applyFont="1" applyBorder="1" applyAlignment="1">
      <alignment horizontal="center" vertical="center" wrapText="1"/>
    </xf>
    <xf numFmtId="0" fontId="44" fillId="2" borderId="16" xfId="0" applyFont="1" applyFill="1" applyBorder="1" applyAlignment="1">
      <alignment horizontal="left" vertical="center" wrapText="1"/>
    </xf>
    <xf numFmtId="0" fontId="22" fillId="0" borderId="16" xfId="0" applyFont="1" applyBorder="1" applyAlignment="1">
      <alignment wrapText="1"/>
    </xf>
    <xf numFmtId="0" fontId="18" fillId="0" borderId="16" xfId="20" applyFont="1" applyBorder="1" applyAlignment="1">
      <alignment vertical="center" wrapText="1"/>
    </xf>
    <xf numFmtId="0" fontId="20" fillId="2" borderId="16" xfId="34" applyFont="1" applyFill="1" applyBorder="1"/>
    <xf numFmtId="0" fontId="22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top"/>
    </xf>
    <xf numFmtId="0" fontId="54" fillId="0" borderId="0" xfId="0" applyFont="1" applyBorder="1"/>
    <xf numFmtId="0" fontId="39" fillId="0" borderId="0" xfId="0" applyFont="1" applyAlignment="1">
      <alignment vertical="top"/>
    </xf>
    <xf numFmtId="0" fontId="41" fillId="0" borderId="0" xfId="0" applyFont="1"/>
    <xf numFmtId="0" fontId="41" fillId="0" borderId="0" xfId="0" applyFont="1" applyAlignment="1">
      <alignment horizontal="left" vertical="top" wrapText="1"/>
    </xf>
    <xf numFmtId="0" fontId="39" fillId="0" borderId="25" xfId="0" applyFont="1" applyBorder="1" applyAlignment="1">
      <alignment horizontal="left" vertical="top" wrapText="1"/>
    </xf>
    <xf numFmtId="0" fontId="39" fillId="0" borderId="16" xfId="0" applyFont="1" applyBorder="1" applyAlignment="1">
      <alignment vertical="top" wrapText="1"/>
    </xf>
    <xf numFmtId="0" fontId="39" fillId="0" borderId="0" xfId="0" applyFont="1" applyBorder="1" applyAlignment="1">
      <alignment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6" xfId="0" applyFont="1" applyBorder="1" applyAlignment="1">
      <alignment vertical="top" wrapText="1"/>
    </xf>
    <xf numFmtId="0" fontId="21" fillId="0" borderId="0" xfId="0" applyFont="1" applyBorder="1" applyAlignment="1">
      <alignment vertical="top" wrapText="1"/>
    </xf>
    <xf numFmtId="0" fontId="41" fillId="0" borderId="16" xfId="0" applyFont="1" applyBorder="1" applyAlignment="1">
      <alignment horizontal="left" vertical="top" wrapText="1"/>
    </xf>
    <xf numFmtId="0" fontId="41" fillId="0" borderId="0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right" vertical="top" wrapText="1"/>
    </xf>
    <xf numFmtId="0" fontId="41" fillId="0" borderId="16" xfId="0" applyFont="1" applyBorder="1"/>
    <xf numFmtId="0" fontId="20" fillId="2" borderId="4" xfId="0" applyFont="1" applyFill="1" applyBorder="1" applyAlignment="1">
      <alignment horizontal="center" wrapText="1"/>
    </xf>
    <xf numFmtId="169" fontId="17" fillId="2" borderId="0" xfId="0" applyNumberFormat="1" applyFont="1" applyFill="1"/>
    <xf numFmtId="170" fontId="17" fillId="2" borderId="0" xfId="0" applyNumberFormat="1" applyFont="1" applyFill="1"/>
    <xf numFmtId="169" fontId="17" fillId="2" borderId="0" xfId="82" applyNumberFormat="1" applyFont="1" applyFill="1"/>
    <xf numFmtId="0" fontId="20" fillId="2" borderId="0" xfId="0" applyFont="1" applyFill="1" applyBorder="1" applyAlignment="1">
      <alignment horizontal="left" vertical="top" wrapText="1"/>
    </xf>
    <xf numFmtId="0" fontId="45" fillId="2" borderId="0" xfId="0" applyFont="1" applyFill="1" applyBorder="1" applyAlignment="1">
      <alignment horizontal="left" vertical="top" wrapText="1"/>
    </xf>
    <xf numFmtId="169" fontId="18" fillId="2" borderId="0" xfId="31" applyNumberFormat="1" applyFont="1" applyFill="1" applyBorder="1" applyAlignment="1">
      <alignment horizontal="right" vertical="top"/>
    </xf>
    <xf numFmtId="0" fontId="61" fillId="2" borderId="16" xfId="0" applyFont="1" applyFill="1" applyBorder="1" applyAlignment="1">
      <alignment horizontal="center" vertical="center" wrapText="1"/>
    </xf>
    <xf numFmtId="172" fontId="62" fillId="2" borderId="16" xfId="13" applyNumberFormat="1" applyFont="1" applyFill="1" applyBorder="1" applyAlignment="1">
      <alignment horizontal="center" vertical="center" wrapText="1"/>
    </xf>
    <xf numFmtId="172" fontId="17" fillId="2" borderId="16" xfId="13" applyNumberFormat="1" applyFont="1" applyFill="1" applyBorder="1" applyAlignment="1">
      <alignment horizontal="center" vertical="center" wrapText="1"/>
    </xf>
    <xf numFmtId="170" fontId="20" fillId="2" borderId="0" xfId="82" applyNumberFormat="1" applyFont="1" applyFill="1"/>
    <xf numFmtId="170" fontId="15" fillId="2" borderId="16" xfId="0" applyNumberFormat="1" applyFont="1" applyFill="1" applyBorder="1" applyAlignment="1">
      <alignment horizontal="center" vertical="center" wrapText="1"/>
    </xf>
    <xf numFmtId="170" fontId="17" fillId="2" borderId="16" xfId="0" applyNumberFormat="1" applyFont="1" applyFill="1" applyBorder="1" applyAlignment="1">
      <alignment horizontal="center" vertical="center" wrapText="1"/>
    </xf>
    <xf numFmtId="166" fontId="17" fillId="0" borderId="0" xfId="20" applyNumberFormat="1" applyFont="1" applyAlignment="1">
      <alignment vertical="center" wrapText="1"/>
    </xf>
    <xf numFmtId="3" fontId="17" fillId="2" borderId="0" xfId="0" applyNumberFormat="1" applyFont="1" applyFill="1"/>
    <xf numFmtId="171" fontId="51" fillId="0" borderId="16" xfId="20" applyNumberFormat="1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9" applyFont="1" applyFill="1" applyAlignment="1">
      <alignment horizontal="left"/>
    </xf>
    <xf numFmtId="171" fontId="48" fillId="2" borderId="2" xfId="20" applyNumberFormat="1" applyFont="1" applyFill="1" applyBorder="1" applyAlignment="1">
      <alignment horizontal="center" vertical="center" wrapText="1"/>
    </xf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/>
    </xf>
    <xf numFmtId="0" fontId="18" fillId="2" borderId="25" xfId="0" applyFont="1" applyFill="1" applyBorder="1" applyAlignment="1">
      <alignment vertical="top" wrapText="1"/>
    </xf>
    <xf numFmtId="0" fontId="18" fillId="2" borderId="16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center" vertical="center" wrapText="1"/>
    </xf>
    <xf numFmtId="166" fontId="18" fillId="2" borderId="16" xfId="0" applyNumberFormat="1" applyFont="1" applyFill="1" applyBorder="1" applyAlignment="1">
      <alignment horizontal="center" vertical="center" wrapText="1"/>
    </xf>
    <xf numFmtId="169" fontId="42" fillId="2" borderId="16" xfId="31" applyNumberFormat="1" applyFont="1" applyFill="1" applyBorder="1" applyAlignment="1">
      <alignment horizontal="center" vertical="top"/>
    </xf>
    <xf numFmtId="171" fontId="48" fillId="0" borderId="16" xfId="20" applyNumberFormat="1" applyFont="1" applyFill="1" applyBorder="1" applyAlignment="1">
      <alignment horizontal="center" wrapText="1"/>
    </xf>
    <xf numFmtId="169" fontId="42" fillId="0" borderId="16" xfId="31" applyNumberFormat="1" applyFont="1" applyBorder="1" applyAlignment="1">
      <alignment horizontal="center" vertical="top"/>
    </xf>
    <xf numFmtId="0" fontId="20" fillId="2" borderId="4" xfId="0" applyFont="1" applyFill="1" applyBorder="1" applyAlignment="1">
      <alignment horizontal="center" vertical="top" wrapText="1"/>
    </xf>
    <xf numFmtId="0" fontId="20" fillId="2" borderId="21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20" fillId="2" borderId="19" xfId="0" applyFont="1" applyFill="1" applyBorder="1" applyAlignment="1">
      <alignment horizontal="center" vertical="top" wrapTex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9" fillId="0" borderId="25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20" fillId="0" borderId="25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21" fillId="0" borderId="16" xfId="89" applyFont="1" applyFill="1" applyBorder="1" applyAlignment="1">
      <alignment horizontal="center" vertical="top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9" fillId="2" borderId="3" xfId="35" applyFont="1" applyFill="1" applyBorder="1" applyAlignment="1">
      <alignment horizontal="center" vertical="center" wrapText="1"/>
    </xf>
    <xf numFmtId="171" fontId="17" fillId="2" borderId="26" xfId="20" applyNumberFormat="1" applyFont="1" applyFill="1" applyBorder="1" applyAlignment="1">
      <alignment horizontal="right" vertical="center" wrapText="1"/>
    </xf>
    <xf numFmtId="0" fontId="19" fillId="0" borderId="16" xfId="0" applyFont="1" applyBorder="1" applyAlignment="1">
      <alignment horizontal="center" vertical="top" wrapText="1"/>
    </xf>
    <xf numFmtId="0" fontId="20" fillId="0" borderId="28" xfId="0" applyFont="1" applyBorder="1" applyAlignment="1">
      <alignment horizontal="center" vertical="top" wrapText="1"/>
    </xf>
    <xf numFmtId="0" fontId="20" fillId="0" borderId="22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1" fillId="2" borderId="17" xfId="30" applyFont="1" applyFill="1" applyBorder="1" applyAlignment="1">
      <alignment horizontal="center" vertical="top" wrapText="1"/>
    </xf>
    <xf numFmtId="0" fontId="21" fillId="2" borderId="5" xfId="30" applyFont="1" applyFill="1" applyBorder="1" applyAlignment="1">
      <alignment horizontal="center" vertical="top" wrapText="1"/>
    </xf>
    <xf numFmtId="0" fontId="21" fillId="2" borderId="18" xfId="30" applyFont="1" applyFill="1" applyBorder="1" applyAlignment="1">
      <alignment horizontal="center" vertical="top" wrapText="1"/>
    </xf>
    <xf numFmtId="0" fontId="21" fillId="0" borderId="17" xfId="30" applyFont="1" applyBorder="1" applyAlignment="1">
      <alignment horizontal="center" vertical="center" wrapText="1"/>
    </xf>
    <xf numFmtId="0" fontId="21" fillId="0" borderId="18" xfId="30" applyFont="1" applyBorder="1" applyAlignment="1">
      <alignment horizontal="center" vertical="center" wrapText="1"/>
    </xf>
    <xf numFmtId="0" fontId="17" fillId="0" borderId="24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171" fontId="17" fillId="0" borderId="3" xfId="2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9" fillId="2" borderId="0" xfId="5" applyFont="1" applyFill="1" applyAlignment="1">
      <alignment horizontal="left"/>
    </xf>
    <xf numFmtId="171" fontId="17" fillId="2" borderId="0" xfId="20" applyNumberFormat="1" applyFont="1" applyFill="1" applyAlignment="1">
      <alignment horizontal="right" vertical="center" wrapText="1"/>
    </xf>
    <xf numFmtId="2" fontId="17" fillId="2" borderId="0" xfId="20" applyNumberFormat="1" applyFont="1" applyFill="1" applyAlignment="1">
      <alignment horizontal="right" vertical="center" wrapText="1"/>
    </xf>
    <xf numFmtId="0" fontId="15" fillId="2" borderId="0" xfId="20" applyFont="1" applyFill="1" applyAlignment="1">
      <alignment horizontal="center" vertical="center" wrapText="1"/>
    </xf>
    <xf numFmtId="171" fontId="17" fillId="2" borderId="3" xfId="20" applyNumberFormat="1" applyFont="1" applyFill="1" applyBorder="1" applyAlignment="1">
      <alignment horizontal="right" vertical="center" wrapText="1"/>
    </xf>
    <xf numFmtId="49" fontId="48" fillId="2" borderId="17" xfId="20" applyNumberFormat="1" applyFont="1" applyFill="1" applyBorder="1" applyAlignment="1">
      <alignment horizontal="center" vertical="center" wrapText="1"/>
    </xf>
    <xf numFmtId="49" fontId="48" fillId="2" borderId="18" xfId="20" applyNumberFormat="1" applyFont="1" applyFill="1" applyBorder="1" applyAlignment="1">
      <alignment horizontal="center" vertical="center" wrapText="1"/>
    </xf>
    <xf numFmtId="0" fontId="48" fillId="2" borderId="25" xfId="20" applyNumberFormat="1" applyFont="1" applyFill="1" applyBorder="1" applyAlignment="1">
      <alignment horizontal="center" vertical="center" wrapText="1"/>
    </xf>
    <xf numFmtId="0" fontId="48" fillId="2" borderId="2" xfId="20" applyNumberFormat="1" applyFont="1" applyFill="1" applyBorder="1" applyAlignment="1">
      <alignment horizontal="center" vertical="center" wrapText="1"/>
    </xf>
    <xf numFmtId="171" fontId="48" fillId="2" borderId="25" xfId="20" applyNumberFormat="1" applyFont="1" applyFill="1" applyBorder="1" applyAlignment="1">
      <alignment horizontal="center" vertical="center" wrapText="1"/>
    </xf>
    <xf numFmtId="171" fontId="48" fillId="2" borderId="2" xfId="20" applyNumberFormat="1" applyFont="1" applyFill="1" applyBorder="1" applyAlignment="1">
      <alignment horizontal="center" vertical="center" wrapText="1"/>
    </xf>
    <xf numFmtId="171" fontId="48" fillId="2" borderId="17" xfId="20" applyNumberFormat="1" applyFont="1" applyFill="1" applyBorder="1" applyAlignment="1">
      <alignment horizontal="center" vertical="center" wrapText="1"/>
    </xf>
    <xf numFmtId="171" fontId="48" fillId="2" borderId="26" xfId="20" applyNumberFormat="1" applyFont="1" applyFill="1" applyBorder="1" applyAlignment="1">
      <alignment horizontal="center" vertical="center" wrapText="1"/>
    </xf>
    <xf numFmtId="171" fontId="48" fillId="2" borderId="18" xfId="20" applyNumberFormat="1" applyFont="1" applyFill="1" applyBorder="1" applyAlignment="1">
      <alignment horizontal="center" vertical="center" wrapText="1"/>
    </xf>
    <xf numFmtId="0" fontId="20" fillId="2" borderId="0" xfId="34" applyFont="1" applyFill="1" applyAlignment="1">
      <alignment horizontal="right" vertical="center" wrapText="1"/>
    </xf>
    <xf numFmtId="0" fontId="42" fillId="0" borderId="25" xfId="20" applyFont="1" applyBorder="1" applyAlignment="1">
      <alignment horizontal="center" vertical="top" wrapText="1"/>
    </xf>
    <xf numFmtId="0" fontId="42" fillId="0" borderId="2" xfId="20" applyFont="1" applyBorder="1" applyAlignment="1">
      <alignment horizontal="center" vertical="top" wrapText="1"/>
    </xf>
    <xf numFmtId="49" fontId="48" fillId="0" borderId="17" xfId="20" applyNumberFormat="1" applyFont="1" applyFill="1" applyBorder="1" applyAlignment="1">
      <alignment horizontal="center" vertical="center" wrapText="1"/>
    </xf>
    <xf numFmtId="49" fontId="48" fillId="0" borderId="18" xfId="20" applyNumberFormat="1" applyFont="1" applyFill="1" applyBorder="1" applyAlignment="1">
      <alignment horizontal="center" vertical="center" wrapText="1"/>
    </xf>
    <xf numFmtId="0" fontId="48" fillId="0" borderId="25" xfId="20" applyNumberFormat="1" applyFont="1" applyFill="1" applyBorder="1" applyAlignment="1">
      <alignment horizontal="center" vertical="center" wrapText="1"/>
    </xf>
    <xf numFmtId="0" fontId="48" fillId="0" borderId="2" xfId="20" applyNumberFormat="1" applyFont="1" applyFill="1" applyBorder="1" applyAlignment="1">
      <alignment horizontal="center" vertical="center" wrapText="1"/>
    </xf>
    <xf numFmtId="0" fontId="15" fillId="0" borderId="0" xfId="20" applyNumberFormat="1" applyFont="1" applyFill="1" applyAlignment="1">
      <alignment horizontal="center" vertical="center" wrapText="1"/>
    </xf>
    <xf numFmtId="0" fontId="17" fillId="2" borderId="17" xfId="34" applyFont="1" applyFill="1" applyBorder="1" applyAlignment="1">
      <alignment horizontal="center" vertical="top"/>
    </xf>
    <xf numFmtId="0" fontId="17" fillId="2" borderId="18" xfId="34" applyFont="1" applyFill="1" applyBorder="1" applyAlignment="1">
      <alignment horizontal="center" vertical="top"/>
    </xf>
    <xf numFmtId="0" fontId="18" fillId="2" borderId="27" xfId="0" applyFont="1" applyFill="1" applyBorder="1" applyAlignment="1">
      <alignment horizontal="center" vertical="top" wrapText="1"/>
    </xf>
    <xf numFmtId="0" fontId="18" fillId="2" borderId="29" xfId="0" applyFont="1" applyFill="1" applyBorder="1" applyAlignment="1">
      <alignment horizontal="center" vertical="top" wrapText="1"/>
    </xf>
    <xf numFmtId="0" fontId="18" fillId="2" borderId="6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horizontal="center" wrapText="1"/>
    </xf>
    <xf numFmtId="0" fontId="15" fillId="2" borderId="0" xfId="4" applyFont="1" applyFill="1" applyAlignment="1">
      <alignment horizontal="center"/>
    </xf>
    <xf numFmtId="0" fontId="20" fillId="2" borderId="17" xfId="34" applyFont="1" applyFill="1" applyBorder="1" applyAlignment="1">
      <alignment horizontal="left" vertical="top"/>
    </xf>
    <xf numFmtId="0" fontId="20" fillId="2" borderId="18" xfId="34" applyFont="1" applyFill="1" applyBorder="1" applyAlignment="1">
      <alignment horizontal="left" vertical="top"/>
    </xf>
    <xf numFmtId="0" fontId="39" fillId="0" borderId="0" xfId="0" applyFont="1" applyAlignment="1">
      <alignment horizontal="center" vertical="top"/>
    </xf>
    <xf numFmtId="0" fontId="39" fillId="0" borderId="0" xfId="0" applyFont="1" applyAlignment="1">
      <alignment horizontal="left" vertical="top" wrapText="1"/>
    </xf>
    <xf numFmtId="0" fontId="21" fillId="0" borderId="3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0" applyFont="1" applyAlignment="1">
      <alignment horizontal="right" wrapText="1"/>
    </xf>
    <xf numFmtId="0" fontId="20" fillId="2" borderId="17" xfId="0" applyFont="1" applyFill="1" applyBorder="1" applyAlignment="1">
      <alignment horizontal="center" vertical="top" wrapText="1"/>
    </xf>
    <xf numFmtId="0" fontId="20" fillId="2" borderId="26" xfId="0" applyFont="1" applyFill="1" applyBorder="1" applyAlignment="1">
      <alignment horizontal="center" vertical="top" wrapText="1"/>
    </xf>
    <xf numFmtId="0" fontId="20" fillId="2" borderId="18" xfId="0" applyFont="1" applyFill="1" applyBorder="1" applyAlignment="1">
      <alignment horizontal="center" vertical="top" wrapText="1"/>
    </xf>
    <xf numFmtId="0" fontId="15" fillId="2" borderId="0" xfId="4" applyFont="1" applyFill="1" applyAlignment="1">
      <alignment horizontal="center" wrapText="1"/>
    </xf>
    <xf numFmtId="49" fontId="42" fillId="2" borderId="17" xfId="82" applyNumberFormat="1" applyFont="1" applyFill="1" applyBorder="1" applyAlignment="1">
      <alignment horizontal="left" vertical="center" wrapText="1"/>
    </xf>
    <xf numFmtId="49" fontId="42" fillId="2" borderId="26" xfId="82" applyNumberFormat="1" applyFont="1" applyFill="1" applyBorder="1" applyAlignment="1">
      <alignment horizontal="left" vertical="center" wrapText="1"/>
    </xf>
    <xf numFmtId="49" fontId="42" fillId="2" borderId="18" xfId="82" applyNumberFormat="1" applyFont="1" applyFill="1" applyBorder="1" applyAlignment="1">
      <alignment horizontal="left" vertical="center" wrapText="1"/>
    </xf>
    <xf numFmtId="49" fontId="42" fillId="2" borderId="17" xfId="0" applyNumberFormat="1" applyFont="1" applyFill="1" applyBorder="1" applyAlignment="1">
      <alignment horizontal="left" vertical="center" wrapText="1"/>
    </xf>
    <xf numFmtId="49" fontId="42" fillId="2" borderId="26" xfId="0" applyNumberFormat="1" applyFont="1" applyFill="1" applyBorder="1" applyAlignment="1">
      <alignment horizontal="left" vertical="center" wrapText="1"/>
    </xf>
    <xf numFmtId="49" fontId="42" fillId="2" borderId="18" xfId="0" applyNumberFormat="1" applyFont="1" applyFill="1" applyBorder="1" applyAlignment="1">
      <alignment horizontal="left" vertical="center" wrapText="1"/>
    </xf>
    <xf numFmtId="0" fontId="15" fillId="2" borderId="0" xfId="5" applyFont="1" applyFill="1" applyAlignment="1">
      <alignment horizontal="left"/>
    </xf>
    <xf numFmtId="3" fontId="17" fillId="2" borderId="16" xfId="82" applyNumberFormat="1" applyFont="1" applyFill="1" applyBorder="1" applyAlignment="1">
      <alignment horizontal="center" vertical="center" wrapText="1"/>
    </xf>
    <xf numFmtId="0" fontId="17" fillId="2" borderId="16" xfId="82" applyFont="1" applyFill="1" applyBorder="1" applyAlignment="1">
      <alignment horizontal="center" vertical="center" wrapText="1"/>
    </xf>
    <xf numFmtId="0" fontId="15" fillId="2" borderId="17" xfId="82" applyFont="1" applyFill="1" applyBorder="1" applyAlignment="1">
      <alignment horizontal="left" vertical="center"/>
    </xf>
    <xf numFmtId="0" fontId="15" fillId="2" borderId="26" xfId="82" applyFont="1" applyFill="1" applyBorder="1" applyAlignment="1">
      <alignment horizontal="left" vertical="center"/>
    </xf>
    <xf numFmtId="0" fontId="15" fillId="2" borderId="18" xfId="82" applyFont="1" applyFill="1" applyBorder="1" applyAlignment="1">
      <alignment horizontal="left" vertical="center"/>
    </xf>
    <xf numFmtId="171" fontId="15" fillId="2" borderId="17" xfId="82" applyNumberFormat="1" applyFont="1" applyFill="1" applyBorder="1" applyAlignment="1">
      <alignment horizontal="center" vertical="top" wrapText="1"/>
    </xf>
    <xf numFmtId="171" fontId="15" fillId="2" borderId="26" xfId="82" applyNumberFormat="1" applyFont="1" applyFill="1" applyBorder="1" applyAlignment="1">
      <alignment horizontal="center" vertical="top" wrapText="1"/>
    </xf>
    <xf numFmtId="171" fontId="15" fillId="2" borderId="18" xfId="82" applyNumberFormat="1" applyFont="1" applyFill="1" applyBorder="1" applyAlignment="1">
      <alignment horizontal="center" vertical="top" wrapText="1"/>
    </xf>
    <xf numFmtId="0" fontId="17" fillId="2" borderId="0" xfId="82" applyFont="1" applyFill="1" applyAlignment="1">
      <alignment horizontal="right"/>
    </xf>
    <xf numFmtId="0" fontId="15" fillId="2" borderId="0" xfId="82" applyFont="1" applyFill="1" applyAlignment="1">
      <alignment horizontal="center" vertical="center" wrapText="1"/>
    </xf>
    <xf numFmtId="0" fontId="17" fillId="2" borderId="17" xfId="82" applyFont="1" applyFill="1" applyBorder="1" applyAlignment="1">
      <alignment horizontal="center"/>
    </xf>
    <xf numFmtId="0" fontId="17" fillId="2" borderId="26" xfId="82" applyFont="1" applyFill="1" applyBorder="1" applyAlignment="1">
      <alignment horizontal="center"/>
    </xf>
    <xf numFmtId="169" fontId="17" fillId="2" borderId="25" xfId="82" applyNumberFormat="1" applyFont="1" applyFill="1" applyBorder="1" applyAlignment="1">
      <alignment horizontal="center" vertical="top" wrapText="1"/>
    </xf>
    <xf numFmtId="169" fontId="17" fillId="2" borderId="1" xfId="82" applyNumberFormat="1" applyFont="1" applyFill="1" applyBorder="1" applyAlignment="1">
      <alignment horizontal="center" vertical="top" wrapText="1"/>
    </xf>
    <xf numFmtId="169" fontId="17" fillId="2" borderId="2" xfId="82" applyNumberFormat="1" applyFont="1" applyFill="1" applyBorder="1" applyAlignment="1">
      <alignment horizontal="center" vertical="top" wrapText="1"/>
    </xf>
    <xf numFmtId="0" fontId="17" fillId="2" borderId="27" xfId="82" applyFont="1" applyFill="1" applyBorder="1" applyAlignment="1">
      <alignment horizontal="center" vertical="center" wrapText="1"/>
    </xf>
    <xf numFmtId="0" fontId="17" fillId="2" borderId="6" xfId="82" applyFont="1" applyFill="1" applyBorder="1" applyAlignment="1">
      <alignment horizontal="center" vertical="center" wrapText="1"/>
    </xf>
    <xf numFmtId="169" fontId="18" fillId="2" borderId="16" xfId="31" applyNumberFormat="1" applyFont="1" applyFill="1" applyBorder="1" applyAlignment="1">
      <alignment horizontal="center" vertical="center"/>
    </xf>
    <xf numFmtId="0" fontId="20" fillId="2" borderId="0" xfId="34" applyFont="1" applyFill="1" applyAlignment="1">
      <alignment horizontal="center" vertical="center" wrapText="1"/>
    </xf>
  </cellXfs>
  <cellStyles count="91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26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0"/>
    <cellStyle name="Normal 6" xfId="21"/>
    <cellStyle name="Normal 7" xfId="22"/>
    <cellStyle name="Normal 8" xfId="30"/>
    <cellStyle name="Normal 8 2" xfId="89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90"/>
    <cellStyle name="Style 1" xfId="24"/>
    <cellStyle name="Title 2" xfId="74"/>
    <cellStyle name="Total 2" xfId="75"/>
    <cellStyle name="Warning Text 2" xfId="76"/>
    <cellStyle name="Обычный" xfId="0" builtinId="0"/>
    <cellStyle name="Обычный 2" xfId="25"/>
    <cellStyle name="Обычный 2 2" xfId="86"/>
    <cellStyle name="Обычный 2 3" xfId="87"/>
    <cellStyle name="Обычный 3" xfId="26"/>
    <cellStyle name="Обычный 3 2" xfId="85"/>
    <cellStyle name="Обычный 4" xfId="88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&#1080;&#1089;&#1090;&#1088;&#1072;&#1090;&#1086;&#1088;/Desktop/&#1344;&#1377;&#1406;&#1381;&#1388;&#1406;&#1377;&#1390;&#1398;&#1381;&#140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4"/>
      <sheetName val="5"/>
      <sheetName val="6"/>
      <sheetName val="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B52"/>
  <sheetViews>
    <sheetView tabSelected="1" topLeftCell="A34" zoomScaleNormal="100" zoomScaleSheetLayoutView="85" workbookViewId="0">
      <selection activeCell="M7" sqref="M7"/>
    </sheetView>
  </sheetViews>
  <sheetFormatPr defaultColWidth="9.140625" defaultRowHeight="17.25"/>
  <cols>
    <col min="1" max="1" width="10.42578125" style="49" customWidth="1"/>
    <col min="2" max="2" width="23" style="49" customWidth="1"/>
    <col min="3" max="3" width="68.5703125" style="49" customWidth="1"/>
    <col min="4" max="6" width="17.42578125" style="49" customWidth="1"/>
    <col min="7" max="16384" width="9.140625" style="49"/>
  </cols>
  <sheetData>
    <row r="1" spans="1:28" s="66" customFormat="1">
      <c r="E1" s="167"/>
      <c r="F1" s="47" t="s">
        <v>117</v>
      </c>
    </row>
    <row r="2" spans="1:28" s="5" customFormat="1">
      <c r="E2" s="218" t="s">
        <v>141</v>
      </c>
      <c r="F2" s="218"/>
      <c r="G2" s="218"/>
      <c r="H2" s="218"/>
      <c r="I2" s="218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s="5" customFormat="1" ht="15.75" customHeight="1">
      <c r="E3" s="277" t="s">
        <v>125</v>
      </c>
      <c r="F3" s="277"/>
      <c r="G3" s="277"/>
      <c r="H3" s="277"/>
      <c r="I3" s="277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5" spans="1:28" ht="113.25" customHeight="1">
      <c r="A5" s="305" t="s">
        <v>142</v>
      </c>
      <c r="B5" s="305"/>
      <c r="C5" s="305"/>
      <c r="D5" s="305"/>
      <c r="E5" s="305"/>
      <c r="F5" s="305"/>
    </row>
    <row r="6" spans="1:28" ht="17.25" customHeight="1">
      <c r="D6" s="306" t="s">
        <v>67</v>
      </c>
      <c r="E6" s="306"/>
      <c r="F6" s="306"/>
    </row>
    <row r="7" spans="1:28" s="50" customFormat="1" ht="60.75" customHeight="1">
      <c r="A7" s="288" t="s">
        <v>20</v>
      </c>
      <c r="B7" s="288"/>
      <c r="C7" s="288" t="s">
        <v>37</v>
      </c>
      <c r="D7" s="302" t="s">
        <v>86</v>
      </c>
      <c r="E7" s="303"/>
      <c r="F7" s="304"/>
    </row>
    <row r="8" spans="1:28" s="50" customFormat="1" ht="33" customHeight="1">
      <c r="A8" s="260" t="s">
        <v>24</v>
      </c>
      <c r="B8" s="51" t="s">
        <v>25</v>
      </c>
      <c r="C8" s="288"/>
      <c r="D8" s="201" t="s">
        <v>139</v>
      </c>
      <c r="E8" s="202" t="s">
        <v>140</v>
      </c>
      <c r="F8" s="202" t="s">
        <v>82</v>
      </c>
    </row>
    <row r="9" spans="1:28" s="50" customFormat="1" ht="33.75" customHeight="1">
      <c r="A9" s="52"/>
      <c r="B9" s="48"/>
      <c r="C9" s="217" t="s">
        <v>57</v>
      </c>
      <c r="D9" s="216">
        <f t="shared" ref="D9:F9" si="0">+D10+D36</f>
        <v>0</v>
      </c>
      <c r="E9" s="216">
        <f t="shared" si="0"/>
        <v>0</v>
      </c>
      <c r="F9" s="216">
        <f t="shared" si="0"/>
        <v>0</v>
      </c>
    </row>
    <row r="10" spans="1:28" ht="24.75" customHeight="1">
      <c r="A10" s="54"/>
      <c r="B10" s="55" t="s">
        <v>43</v>
      </c>
      <c r="C10" s="56"/>
      <c r="D10" s="158">
        <f t="shared" ref="D10:F10" si="1">+D11+D24</f>
        <v>218894.6</v>
      </c>
      <c r="E10" s="158">
        <f t="shared" si="1"/>
        <v>218894.6</v>
      </c>
      <c r="F10" s="158">
        <f t="shared" si="1"/>
        <v>218894.6</v>
      </c>
    </row>
    <row r="11" spans="1:28">
      <c r="A11" s="292">
        <v>1090</v>
      </c>
      <c r="B11" s="289"/>
      <c r="C11" s="40" t="s">
        <v>38</v>
      </c>
      <c r="D11" s="159">
        <f t="shared" ref="D11:F11" si="2">+D19</f>
        <v>207203.5</v>
      </c>
      <c r="E11" s="159">
        <f t="shared" si="2"/>
        <v>207203.5</v>
      </c>
      <c r="F11" s="159">
        <f t="shared" si="2"/>
        <v>207203.5</v>
      </c>
    </row>
    <row r="12" spans="1:28" ht="15" customHeight="1">
      <c r="A12" s="293"/>
      <c r="B12" s="290"/>
      <c r="C12" s="57" t="s">
        <v>27</v>
      </c>
      <c r="D12" s="198"/>
      <c r="E12" s="198"/>
      <c r="F12" s="198"/>
    </row>
    <row r="13" spans="1:28">
      <c r="A13" s="293"/>
      <c r="B13" s="290"/>
      <c r="C13" s="40" t="s">
        <v>39</v>
      </c>
      <c r="D13" s="198"/>
      <c r="E13" s="198"/>
      <c r="F13" s="198"/>
    </row>
    <row r="14" spans="1:28">
      <c r="A14" s="293"/>
      <c r="B14" s="290"/>
      <c r="C14" s="58" t="s">
        <v>42</v>
      </c>
      <c r="D14" s="198"/>
      <c r="E14" s="198"/>
      <c r="F14" s="198"/>
    </row>
    <row r="15" spans="1:28" ht="21" customHeight="1">
      <c r="A15" s="293"/>
      <c r="B15" s="290"/>
      <c r="C15" s="59" t="s">
        <v>40</v>
      </c>
      <c r="D15" s="198"/>
      <c r="E15" s="198"/>
      <c r="F15" s="198"/>
    </row>
    <row r="16" spans="1:28" ht="60.75" customHeight="1">
      <c r="A16" s="294"/>
      <c r="B16" s="291"/>
      <c r="C16" s="39" t="s">
        <v>44</v>
      </c>
      <c r="D16" s="198"/>
      <c r="E16" s="198"/>
      <c r="F16" s="198"/>
    </row>
    <row r="17" spans="1:8" ht="21" customHeight="1">
      <c r="A17" s="60"/>
      <c r="B17" s="61"/>
      <c r="C17" s="43" t="s">
        <v>58</v>
      </c>
      <c r="D17" s="198"/>
      <c r="E17" s="198"/>
      <c r="F17" s="198"/>
    </row>
    <row r="18" spans="1:8" s="66" customFormat="1">
      <c r="A18" s="295"/>
      <c r="B18" s="298">
        <v>31007</v>
      </c>
      <c r="C18" s="28" t="s">
        <v>5</v>
      </c>
      <c r="D18" s="199"/>
      <c r="E18" s="199"/>
      <c r="F18" s="199"/>
    </row>
    <row r="19" spans="1:8" s="66" customFormat="1" ht="39.75" customHeight="1">
      <c r="A19" s="296"/>
      <c r="B19" s="299"/>
      <c r="C19" s="111" t="s">
        <v>88</v>
      </c>
      <c r="D19" s="168">
        <f>+'2'!G20</f>
        <v>207203.5</v>
      </c>
      <c r="E19" s="168">
        <f>+'2'!H20</f>
        <v>207203.5</v>
      </c>
      <c r="F19" s="168">
        <f>+'2'!I20</f>
        <v>207203.5</v>
      </c>
    </row>
    <row r="20" spans="1:8" s="66" customFormat="1" ht="28.5" customHeight="1">
      <c r="A20" s="296"/>
      <c r="B20" s="299"/>
      <c r="C20" s="28" t="s">
        <v>41</v>
      </c>
      <c r="D20" s="168"/>
      <c r="E20" s="168"/>
      <c r="F20" s="168"/>
    </row>
    <row r="21" spans="1:8" s="66" customFormat="1" ht="45" customHeight="1">
      <c r="A21" s="296"/>
      <c r="B21" s="299"/>
      <c r="C21" s="41" t="s">
        <v>97</v>
      </c>
      <c r="D21" s="168"/>
      <c r="E21" s="168"/>
      <c r="F21" s="168"/>
    </row>
    <row r="22" spans="1:8" s="66" customFormat="1">
      <c r="A22" s="296"/>
      <c r="B22" s="299"/>
      <c r="C22" s="28" t="s">
        <v>7</v>
      </c>
      <c r="D22" s="168"/>
      <c r="E22" s="168"/>
      <c r="F22" s="168"/>
    </row>
    <row r="23" spans="1:8" s="66" customFormat="1" ht="52.5" customHeight="1">
      <c r="A23" s="297"/>
      <c r="B23" s="300"/>
      <c r="C23" s="41" t="s">
        <v>63</v>
      </c>
      <c r="D23" s="168"/>
      <c r="E23" s="168"/>
      <c r="F23" s="168"/>
    </row>
    <row r="24" spans="1:8" s="66" customFormat="1">
      <c r="A24" s="307">
        <v>1112</v>
      </c>
      <c r="B24" s="308"/>
      <c r="C24" s="131" t="s">
        <v>38</v>
      </c>
      <c r="D24" s="215">
        <f t="shared" ref="D24:F24" si="3">+D31</f>
        <v>11691.1</v>
      </c>
      <c r="E24" s="215">
        <f t="shared" si="3"/>
        <v>11691.1</v>
      </c>
      <c r="F24" s="215">
        <f t="shared" si="3"/>
        <v>11691.1</v>
      </c>
    </row>
    <row r="25" spans="1:8" s="66" customFormat="1" ht="54" customHeight="1">
      <c r="A25" s="307"/>
      <c r="B25" s="309"/>
      <c r="C25" s="138" t="s">
        <v>94</v>
      </c>
      <c r="D25" s="199"/>
      <c r="E25" s="199"/>
      <c r="F25" s="199"/>
    </row>
    <row r="26" spans="1:8" s="66" customFormat="1">
      <c r="A26" s="307"/>
      <c r="B26" s="309"/>
      <c r="C26" s="131" t="s">
        <v>39</v>
      </c>
      <c r="D26" s="199"/>
      <c r="E26" s="199"/>
      <c r="F26" s="199"/>
    </row>
    <row r="27" spans="1:8" s="66" customFormat="1" ht="60" customHeight="1">
      <c r="A27" s="307"/>
      <c r="B27" s="309"/>
      <c r="C27" s="132" t="s">
        <v>95</v>
      </c>
      <c r="D27" s="199"/>
      <c r="E27" s="199"/>
      <c r="F27" s="199"/>
    </row>
    <row r="28" spans="1:8" s="66" customFormat="1" ht="21" customHeight="1">
      <c r="A28" s="307"/>
      <c r="B28" s="309"/>
      <c r="C28" s="133" t="s">
        <v>40</v>
      </c>
      <c r="D28" s="199"/>
      <c r="E28" s="199"/>
      <c r="F28" s="199"/>
    </row>
    <row r="29" spans="1:8" s="66" customFormat="1" ht="51" customHeight="1">
      <c r="A29" s="307"/>
      <c r="B29" s="310"/>
      <c r="C29" s="132" t="s">
        <v>96</v>
      </c>
      <c r="D29" s="199"/>
      <c r="E29" s="199"/>
      <c r="F29" s="199"/>
      <c r="H29" s="134"/>
    </row>
    <row r="30" spans="1:8" s="66" customFormat="1">
      <c r="A30" s="295"/>
      <c r="B30" s="298">
        <v>31002</v>
      </c>
      <c r="C30" s="28" t="s">
        <v>5</v>
      </c>
      <c r="D30" s="199"/>
      <c r="E30" s="199"/>
      <c r="F30" s="199"/>
    </row>
    <row r="31" spans="1:8" s="66" customFormat="1" ht="47.25" customHeight="1">
      <c r="A31" s="296"/>
      <c r="B31" s="299"/>
      <c r="C31" s="135" t="s">
        <v>121</v>
      </c>
      <c r="D31" s="168">
        <f>+'2'!G32</f>
        <v>11691.1</v>
      </c>
      <c r="E31" s="168">
        <f>+'2'!H32</f>
        <v>11691.1</v>
      </c>
      <c r="F31" s="168">
        <f>+'2'!I32</f>
        <v>11691.1</v>
      </c>
    </row>
    <row r="32" spans="1:8" s="66" customFormat="1" ht="14.25" customHeight="1">
      <c r="A32" s="296"/>
      <c r="B32" s="299"/>
      <c r="C32" s="28" t="s">
        <v>41</v>
      </c>
      <c r="D32" s="199"/>
      <c r="E32" s="199"/>
      <c r="F32" s="199"/>
    </row>
    <row r="33" spans="1:7" s="66" customFormat="1" ht="84" customHeight="1">
      <c r="A33" s="296"/>
      <c r="B33" s="299"/>
      <c r="C33" s="41" t="s">
        <v>122</v>
      </c>
      <c r="D33" s="199"/>
      <c r="E33" s="200"/>
      <c r="F33" s="199"/>
    </row>
    <row r="34" spans="1:7" s="66" customFormat="1">
      <c r="A34" s="296"/>
      <c r="B34" s="299"/>
      <c r="C34" s="28" t="s">
        <v>7</v>
      </c>
      <c r="D34" s="199"/>
      <c r="E34" s="199"/>
      <c r="F34" s="199"/>
    </row>
    <row r="35" spans="1:7" s="66" customFormat="1" ht="52.5" customHeight="1">
      <c r="A35" s="297"/>
      <c r="B35" s="300"/>
      <c r="C35" s="41" t="s">
        <v>99</v>
      </c>
      <c r="D35" s="199"/>
      <c r="E35" s="199"/>
      <c r="F35" s="199"/>
      <c r="G35" s="137"/>
    </row>
    <row r="36" spans="1:7" s="192" customFormat="1" ht="39.75" customHeight="1">
      <c r="A36" s="189"/>
      <c r="B36" s="189"/>
      <c r="C36" s="190" t="s">
        <v>128</v>
      </c>
      <c r="D36" s="191">
        <f t="shared" ref="D36:F36" si="4">D37</f>
        <v>-218894.6</v>
      </c>
      <c r="E36" s="191">
        <f t="shared" si="4"/>
        <v>-218894.6</v>
      </c>
      <c r="F36" s="191">
        <f t="shared" si="4"/>
        <v>-218894.6</v>
      </c>
    </row>
    <row r="37" spans="1:7" s="196" customFormat="1" ht="42" customHeight="1">
      <c r="A37" s="193" t="s">
        <v>129</v>
      </c>
      <c r="B37" s="189"/>
      <c r="C37" s="194" t="s">
        <v>38</v>
      </c>
      <c r="D37" s="195">
        <f t="shared" ref="D37:F37" si="5">D44</f>
        <v>-218894.6</v>
      </c>
      <c r="E37" s="195">
        <f t="shared" si="5"/>
        <v>-218894.6</v>
      </c>
      <c r="F37" s="195">
        <f t="shared" si="5"/>
        <v>-218894.6</v>
      </c>
    </row>
    <row r="38" spans="1:7" s="196" customFormat="1">
      <c r="A38" s="189"/>
      <c r="B38" s="189"/>
      <c r="C38" s="193" t="s">
        <v>130</v>
      </c>
      <c r="D38" s="197"/>
      <c r="E38" s="197"/>
      <c r="F38" s="197"/>
    </row>
    <row r="39" spans="1:7" s="196" customFormat="1">
      <c r="A39" s="189"/>
      <c r="B39" s="189"/>
      <c r="C39" s="194" t="s">
        <v>39</v>
      </c>
      <c r="D39" s="197"/>
      <c r="E39" s="197"/>
      <c r="F39" s="197"/>
    </row>
    <row r="40" spans="1:7" s="196" customFormat="1" ht="51.75">
      <c r="A40" s="189"/>
      <c r="B40" s="189"/>
      <c r="C40" s="193" t="s">
        <v>131</v>
      </c>
      <c r="D40" s="197"/>
      <c r="E40" s="197"/>
      <c r="F40" s="197"/>
    </row>
    <row r="41" spans="1:7" s="196" customFormat="1">
      <c r="A41" s="189"/>
      <c r="B41" s="189"/>
      <c r="C41" s="194" t="s">
        <v>40</v>
      </c>
      <c r="D41" s="197"/>
      <c r="E41" s="197"/>
      <c r="F41" s="197"/>
    </row>
    <row r="42" spans="1:7" s="196" customFormat="1" ht="34.5">
      <c r="A42" s="189"/>
      <c r="B42" s="189"/>
      <c r="C42" s="193" t="s">
        <v>132</v>
      </c>
      <c r="D42" s="197"/>
      <c r="E42" s="197"/>
      <c r="F42" s="197"/>
    </row>
    <row r="43" spans="1:7" s="196" customFormat="1" ht="14.45" customHeight="1">
      <c r="A43" s="301" t="s">
        <v>58</v>
      </c>
      <c r="B43" s="301"/>
      <c r="C43" s="301"/>
      <c r="D43" s="197"/>
      <c r="E43" s="197"/>
      <c r="F43" s="197"/>
    </row>
    <row r="44" spans="1:7" s="196" customFormat="1">
      <c r="A44" s="189"/>
      <c r="B44" s="193" t="s">
        <v>133</v>
      </c>
      <c r="C44" s="194" t="s">
        <v>134</v>
      </c>
      <c r="D44" s="195">
        <f>+'2'!G43</f>
        <v>-218894.6</v>
      </c>
      <c r="E44" s="195">
        <f>+'2'!H43</f>
        <v>-218894.6</v>
      </c>
      <c r="F44" s="195">
        <f>+'2'!I43</f>
        <v>-218894.6</v>
      </c>
    </row>
    <row r="45" spans="1:7" s="196" customFormat="1">
      <c r="A45" s="189"/>
      <c r="B45" s="189"/>
      <c r="C45" s="193" t="s">
        <v>130</v>
      </c>
      <c r="D45" s="197"/>
      <c r="E45" s="197"/>
      <c r="F45" s="197"/>
    </row>
    <row r="46" spans="1:7" s="196" customFormat="1">
      <c r="A46" s="189"/>
      <c r="B46" s="189"/>
      <c r="C46" s="194" t="s">
        <v>135</v>
      </c>
      <c r="D46" s="197"/>
      <c r="E46" s="197"/>
      <c r="F46" s="197"/>
    </row>
    <row r="47" spans="1:7" s="196" customFormat="1" ht="69">
      <c r="A47" s="189"/>
      <c r="B47" s="189"/>
      <c r="C47" s="193" t="s">
        <v>136</v>
      </c>
      <c r="D47" s="197"/>
      <c r="E47" s="197"/>
      <c r="F47" s="197"/>
    </row>
    <row r="48" spans="1:7" s="196" customFormat="1">
      <c r="A48" s="189"/>
      <c r="B48" s="189"/>
      <c r="C48" s="194" t="s">
        <v>137</v>
      </c>
      <c r="D48" s="197"/>
      <c r="E48" s="197"/>
      <c r="F48" s="197"/>
    </row>
    <row r="49" spans="1:6" s="196" customFormat="1">
      <c r="A49" s="189"/>
      <c r="B49" s="189"/>
      <c r="C49" s="193" t="s">
        <v>138</v>
      </c>
      <c r="D49" s="197"/>
      <c r="E49" s="197"/>
      <c r="F49" s="197"/>
    </row>
    <row r="51" spans="1:6" s="26" customFormat="1" ht="17.25" customHeight="1">
      <c r="A51" s="27" t="s">
        <v>51</v>
      </c>
      <c r="B51" s="27"/>
      <c r="C51" s="27"/>
      <c r="E51" s="49"/>
    </row>
    <row r="52" spans="1:6" s="26" customFormat="1">
      <c r="A52" s="27" t="s">
        <v>64</v>
      </c>
      <c r="B52" s="27"/>
      <c r="C52" s="27"/>
      <c r="E52" s="49"/>
    </row>
  </sheetData>
  <mergeCells count="14">
    <mergeCell ref="A43:C43"/>
    <mergeCell ref="A5:F5"/>
    <mergeCell ref="D6:F6"/>
    <mergeCell ref="B30:B35"/>
    <mergeCell ref="A7:B7"/>
    <mergeCell ref="A24:A29"/>
    <mergeCell ref="B24:B29"/>
    <mergeCell ref="A30:A35"/>
    <mergeCell ref="D7:F7"/>
    <mergeCell ref="C7:C8"/>
    <mergeCell ref="B11:B16"/>
    <mergeCell ref="A11:A16"/>
    <mergeCell ref="A18:A23"/>
    <mergeCell ref="B18:B23"/>
  </mergeCells>
  <pageMargins left="0" right="0" top="0" bottom="0" header="0.31496062992125984" footer="0.31496062992125984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B67"/>
  <sheetViews>
    <sheetView zoomScaleNormal="100" workbookViewId="0">
      <selection activeCell="G28" sqref="G28:G29"/>
    </sheetView>
  </sheetViews>
  <sheetFormatPr defaultColWidth="9.140625" defaultRowHeight="17.25"/>
  <cols>
    <col min="1" max="3" width="9.140625" style="8"/>
    <col min="4" max="4" width="10" style="8" customWidth="1"/>
    <col min="5" max="5" width="21.28515625" style="8" customWidth="1"/>
    <col min="6" max="6" width="76.140625" style="23" customWidth="1"/>
    <col min="7" max="7" width="15" style="8" customWidth="1"/>
    <col min="8" max="8" width="14.7109375" style="8" customWidth="1"/>
    <col min="9" max="9" width="18.28515625" style="8" customWidth="1"/>
    <col min="10" max="10" width="10" style="8" bestFit="1" customWidth="1"/>
    <col min="11" max="16384" width="9.140625" style="8"/>
  </cols>
  <sheetData>
    <row r="1" spans="1:28" s="5" customFormat="1" ht="24" customHeight="1">
      <c r="I1" s="47" t="s">
        <v>187</v>
      </c>
    </row>
    <row r="2" spans="1:28" s="5" customFormat="1">
      <c r="H2" s="218" t="s">
        <v>141</v>
      </c>
      <c r="I2" s="218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s="5" customFormat="1" ht="15.75" customHeight="1">
      <c r="H3" s="311" t="s">
        <v>45</v>
      </c>
      <c r="I3" s="311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s="5" customFormat="1" ht="15.75" customHeight="1"/>
    <row r="5" spans="1:28" s="66" customFormat="1" ht="43.5" customHeight="1">
      <c r="A5" s="319" t="s">
        <v>147</v>
      </c>
      <c r="B5" s="319"/>
      <c r="C5" s="319"/>
      <c r="D5" s="319"/>
      <c r="E5" s="319"/>
      <c r="F5" s="319"/>
      <c r="G5" s="319"/>
      <c r="H5" s="319"/>
      <c r="I5" s="319"/>
    </row>
    <row r="6" spans="1:28" s="5" customFormat="1" ht="29.25" customHeight="1">
      <c r="E6" s="7"/>
      <c r="F6" s="7"/>
      <c r="H6" s="320" t="s">
        <v>67</v>
      </c>
      <c r="I6" s="320"/>
    </row>
    <row r="7" spans="1:28" ht="63" customHeight="1">
      <c r="A7" s="312" t="s">
        <v>19</v>
      </c>
      <c r="B7" s="313"/>
      <c r="C7" s="314"/>
      <c r="D7" s="315" t="s">
        <v>20</v>
      </c>
      <c r="E7" s="316"/>
      <c r="F7" s="317" t="s">
        <v>59</v>
      </c>
      <c r="G7" s="321" t="s">
        <v>86</v>
      </c>
      <c r="H7" s="322"/>
      <c r="I7" s="323"/>
    </row>
    <row r="8" spans="1:28" ht="42" customHeight="1">
      <c r="A8" s="208" t="s">
        <v>21</v>
      </c>
      <c r="B8" s="208" t="s">
        <v>22</v>
      </c>
      <c r="C8" s="208" t="s">
        <v>23</v>
      </c>
      <c r="D8" s="209" t="s">
        <v>24</v>
      </c>
      <c r="E8" s="10" t="s">
        <v>25</v>
      </c>
      <c r="F8" s="318"/>
      <c r="G8" s="202" t="s">
        <v>139</v>
      </c>
      <c r="H8" s="202" t="s">
        <v>140</v>
      </c>
      <c r="I8" s="202" t="s">
        <v>82</v>
      </c>
    </row>
    <row r="9" spans="1:28" ht="54" customHeight="1">
      <c r="A9" s="9"/>
      <c r="B9" s="9"/>
      <c r="C9" s="9"/>
      <c r="D9" s="10"/>
      <c r="E9" s="10"/>
      <c r="F9" s="162" t="s">
        <v>66</v>
      </c>
      <c r="G9" s="213">
        <f>+G10+G41</f>
        <v>0</v>
      </c>
      <c r="H9" s="213">
        <f>+G9</f>
        <v>0</v>
      </c>
      <c r="I9" s="213">
        <f>+H9</f>
        <v>0</v>
      </c>
    </row>
    <row r="10" spans="1:28" s="14" customFormat="1" ht="34.5">
      <c r="A10" s="12" t="s">
        <v>46</v>
      </c>
      <c r="B10" s="12"/>
      <c r="C10" s="12"/>
      <c r="D10" s="12"/>
      <c r="E10" s="12"/>
      <c r="F10" s="12" t="s">
        <v>47</v>
      </c>
      <c r="G10" s="210">
        <f>+G12</f>
        <v>218894.6</v>
      </c>
      <c r="H10" s="210">
        <f t="shared" ref="H10:I47" si="0">+G10</f>
        <v>218894.6</v>
      </c>
      <c r="I10" s="210">
        <f t="shared" si="0"/>
        <v>218894.6</v>
      </c>
    </row>
    <row r="11" spans="1:28" s="14" customFormat="1">
      <c r="A11" s="12"/>
      <c r="B11" s="12"/>
      <c r="C11" s="12"/>
      <c r="D11" s="12"/>
      <c r="E11" s="12"/>
      <c r="F11" s="15" t="s">
        <v>28</v>
      </c>
      <c r="G11" s="210"/>
      <c r="H11" s="210"/>
      <c r="I11" s="210"/>
    </row>
    <row r="12" spans="1:28" s="16" customFormat="1">
      <c r="A12" s="12"/>
      <c r="B12" s="12" t="s">
        <v>48</v>
      </c>
      <c r="C12" s="12"/>
      <c r="D12" s="12"/>
      <c r="E12" s="12"/>
      <c r="F12" s="12" t="s">
        <v>49</v>
      </c>
      <c r="G12" s="210">
        <f>+G14</f>
        <v>218894.6</v>
      </c>
      <c r="H12" s="210">
        <f t="shared" si="0"/>
        <v>218894.6</v>
      </c>
      <c r="I12" s="210">
        <f t="shared" si="0"/>
        <v>218894.6</v>
      </c>
    </row>
    <row r="13" spans="1:28" s="16" customFormat="1">
      <c r="A13" s="12"/>
      <c r="B13" s="12"/>
      <c r="C13" s="12"/>
      <c r="D13" s="12"/>
      <c r="E13" s="12"/>
      <c r="F13" s="15" t="s">
        <v>28</v>
      </c>
      <c r="G13" s="210"/>
      <c r="H13" s="210"/>
      <c r="I13" s="210"/>
    </row>
    <row r="14" spans="1:28" s="16" customFormat="1">
      <c r="A14" s="12"/>
      <c r="B14" s="12"/>
      <c r="C14" s="12" t="s">
        <v>32</v>
      </c>
      <c r="D14" s="12"/>
      <c r="E14" s="12"/>
      <c r="F14" s="12" t="s">
        <v>50</v>
      </c>
      <c r="G14" s="210">
        <f>+G16</f>
        <v>218894.6</v>
      </c>
      <c r="H14" s="210">
        <f t="shared" si="0"/>
        <v>218894.6</v>
      </c>
      <c r="I14" s="210">
        <f t="shared" si="0"/>
        <v>218894.6</v>
      </c>
    </row>
    <row r="15" spans="1:28" s="14" customFormat="1" ht="18.75" customHeight="1">
      <c r="A15" s="19"/>
      <c r="B15" s="19"/>
      <c r="C15" s="19"/>
      <c r="D15" s="25"/>
      <c r="E15" s="20"/>
      <c r="F15" s="20" t="s">
        <v>28</v>
      </c>
      <c r="G15" s="210"/>
      <c r="H15" s="210"/>
      <c r="I15" s="210"/>
    </row>
    <row r="16" spans="1:28" s="11" customFormat="1" ht="24" customHeight="1">
      <c r="A16" s="17"/>
      <c r="B16" s="17"/>
      <c r="C16" s="17"/>
      <c r="D16" s="17"/>
      <c r="E16" s="17"/>
      <c r="F16" s="24" t="s">
        <v>26</v>
      </c>
      <c r="G16" s="210">
        <f>+G18+G30</f>
        <v>218894.6</v>
      </c>
      <c r="H16" s="210">
        <f t="shared" si="0"/>
        <v>218894.6</v>
      </c>
      <c r="I16" s="210">
        <f t="shared" si="0"/>
        <v>218894.6</v>
      </c>
    </row>
    <row r="17" spans="1:9" s="14" customFormat="1" ht="18.75" customHeight="1">
      <c r="A17" s="19"/>
      <c r="B17" s="19"/>
      <c r="C17" s="19"/>
      <c r="D17" s="25"/>
      <c r="E17" s="20"/>
      <c r="F17" s="20" t="s">
        <v>28</v>
      </c>
      <c r="G17" s="210"/>
      <c r="H17" s="210"/>
      <c r="I17" s="210"/>
    </row>
    <row r="18" spans="1:9" s="14" customFormat="1" ht="25.5" customHeight="1">
      <c r="A18" s="19"/>
      <c r="B18" s="19"/>
      <c r="C18" s="19"/>
      <c r="D18" s="25">
        <v>1090</v>
      </c>
      <c r="E18" s="20"/>
      <c r="F18" s="24" t="s">
        <v>27</v>
      </c>
      <c r="G18" s="210">
        <f>+G20</f>
        <v>207203.5</v>
      </c>
      <c r="H18" s="210">
        <f t="shared" si="0"/>
        <v>207203.5</v>
      </c>
      <c r="I18" s="210">
        <f t="shared" si="0"/>
        <v>207203.5</v>
      </c>
    </row>
    <row r="19" spans="1:9" s="14" customFormat="1" ht="18.75" customHeight="1">
      <c r="A19" s="19"/>
      <c r="B19" s="19"/>
      <c r="C19" s="19"/>
      <c r="D19" s="25"/>
      <c r="E19" s="20"/>
      <c r="F19" s="20" t="s">
        <v>28</v>
      </c>
      <c r="G19" s="210"/>
      <c r="H19" s="210"/>
      <c r="I19" s="210"/>
    </row>
    <row r="20" spans="1:9" s="14" customFormat="1" ht="47.25" customHeight="1">
      <c r="A20" s="19"/>
      <c r="B20" s="19"/>
      <c r="C20" s="19"/>
      <c r="D20" s="20"/>
      <c r="E20" s="25">
        <v>31007</v>
      </c>
      <c r="F20" s="111" t="s">
        <v>88</v>
      </c>
      <c r="G20" s="210">
        <f>+G22</f>
        <v>207203.5</v>
      </c>
      <c r="H20" s="210">
        <f t="shared" si="0"/>
        <v>207203.5</v>
      </c>
      <c r="I20" s="210">
        <f t="shared" si="0"/>
        <v>207203.5</v>
      </c>
    </row>
    <row r="21" spans="1:9" s="14" customFormat="1" ht="18" customHeight="1">
      <c r="A21" s="19"/>
      <c r="B21" s="19"/>
      <c r="C21" s="19"/>
      <c r="D21" s="20"/>
      <c r="E21" s="20"/>
      <c r="F21" s="20" t="s">
        <v>29</v>
      </c>
      <c r="G21" s="211"/>
      <c r="H21" s="211"/>
      <c r="I21" s="211"/>
    </row>
    <row r="22" spans="1:9" s="14" customFormat="1" ht="24" customHeight="1">
      <c r="A22" s="19"/>
      <c r="B22" s="19"/>
      <c r="C22" s="19"/>
      <c r="D22" s="21"/>
      <c r="E22" s="21"/>
      <c r="F22" s="136" t="s">
        <v>26</v>
      </c>
      <c r="G22" s="210">
        <v>207203.5</v>
      </c>
      <c r="H22" s="210">
        <f t="shared" si="0"/>
        <v>207203.5</v>
      </c>
      <c r="I22" s="210">
        <f t="shared" si="0"/>
        <v>207203.5</v>
      </c>
    </row>
    <row r="23" spans="1:9" s="14" customFormat="1" ht="42.75" customHeight="1">
      <c r="A23" s="19"/>
      <c r="B23" s="19"/>
      <c r="C23" s="19"/>
      <c r="D23" s="21"/>
      <c r="E23" s="21"/>
      <c r="F23" s="20" t="s">
        <v>30</v>
      </c>
      <c r="G23" s="211"/>
      <c r="H23" s="211"/>
      <c r="I23" s="211"/>
    </row>
    <row r="24" spans="1:9" s="14" customFormat="1" ht="19.5" customHeight="1">
      <c r="A24" s="19"/>
      <c r="B24" s="19"/>
      <c r="C24" s="19"/>
      <c r="D24" s="21"/>
      <c r="E24" s="21"/>
      <c r="F24" s="22" t="s">
        <v>31</v>
      </c>
      <c r="G24" s="144">
        <f t="shared" ref="G24:I25" si="1">+G25</f>
        <v>207203.5</v>
      </c>
      <c r="H24" s="144">
        <f t="shared" si="1"/>
        <v>207203.5</v>
      </c>
      <c r="I24" s="144">
        <f t="shared" si="1"/>
        <v>207203.5</v>
      </c>
    </row>
    <row r="25" spans="1:9" s="14" customFormat="1" ht="21.75" customHeight="1">
      <c r="A25" s="19"/>
      <c r="B25" s="19"/>
      <c r="C25" s="19"/>
      <c r="D25" s="21"/>
      <c r="E25" s="21"/>
      <c r="F25" s="22" t="s">
        <v>60</v>
      </c>
      <c r="G25" s="144">
        <f t="shared" si="1"/>
        <v>207203.5</v>
      </c>
      <c r="H25" s="144">
        <f t="shared" si="1"/>
        <v>207203.5</v>
      </c>
      <c r="I25" s="144">
        <f t="shared" si="1"/>
        <v>207203.5</v>
      </c>
    </row>
    <row r="26" spans="1:9" s="14" customFormat="1" ht="18" customHeight="1">
      <c r="A26" s="19"/>
      <c r="B26" s="19"/>
      <c r="C26" s="19"/>
      <c r="D26" s="21"/>
      <c r="E26" s="21"/>
      <c r="F26" s="22" t="s">
        <v>61</v>
      </c>
      <c r="G26" s="144">
        <f>+G27</f>
        <v>207203.5</v>
      </c>
      <c r="H26" s="144">
        <f>+H27</f>
        <v>207203.5</v>
      </c>
      <c r="I26" s="144">
        <f>+I27</f>
        <v>207203.5</v>
      </c>
    </row>
    <row r="27" spans="1:9" s="14" customFormat="1" ht="18" customHeight="1">
      <c r="A27" s="19"/>
      <c r="B27" s="19"/>
      <c r="C27" s="19"/>
      <c r="D27" s="21"/>
      <c r="E27" s="21"/>
      <c r="F27" s="22" t="s">
        <v>123</v>
      </c>
      <c r="G27" s="144">
        <f>+G28+G29</f>
        <v>207203.5</v>
      </c>
      <c r="H27" s="144">
        <f>+H28+H29</f>
        <v>207203.5</v>
      </c>
      <c r="I27" s="144">
        <f>+I28+I29</f>
        <v>207203.5</v>
      </c>
    </row>
    <row r="28" spans="1:9" s="14" customFormat="1" ht="18" customHeight="1">
      <c r="A28" s="19"/>
      <c r="B28" s="19"/>
      <c r="C28" s="19"/>
      <c r="D28" s="21"/>
      <c r="E28" s="21"/>
      <c r="F28" s="18" t="s">
        <v>178</v>
      </c>
      <c r="G28" s="144">
        <v>6178.9</v>
      </c>
      <c r="H28" s="144">
        <v>6178.9</v>
      </c>
      <c r="I28" s="144">
        <v>6178.9</v>
      </c>
    </row>
    <row r="29" spans="1:9" s="11" customFormat="1" ht="22.5" customHeight="1">
      <c r="A29" s="17"/>
      <c r="B29" s="17"/>
      <c r="C29" s="17"/>
      <c r="D29" s="17"/>
      <c r="E29" s="17"/>
      <c r="F29" s="18" t="s">
        <v>98</v>
      </c>
      <c r="G29" s="144">
        <v>201024.6</v>
      </c>
      <c r="H29" s="144">
        <v>201024.6</v>
      </c>
      <c r="I29" s="144">
        <v>201024.6</v>
      </c>
    </row>
    <row r="30" spans="1:9" s="140" customFormat="1" ht="55.5" customHeight="1">
      <c r="A30" s="32"/>
      <c r="B30" s="32"/>
      <c r="C30" s="32"/>
      <c r="D30" s="139" t="s">
        <v>100</v>
      </c>
      <c r="E30" s="141"/>
      <c r="F30" s="142" t="s">
        <v>94</v>
      </c>
      <c r="G30" s="214">
        <f>+G32</f>
        <v>11691.1</v>
      </c>
      <c r="H30" s="214">
        <f t="shared" ref="H30:I30" si="2">+H32</f>
        <v>11691.1</v>
      </c>
      <c r="I30" s="214">
        <f t="shared" si="2"/>
        <v>11691.1</v>
      </c>
    </row>
    <row r="31" spans="1:9" s="140" customFormat="1" ht="19.5" customHeight="1">
      <c r="A31" s="32"/>
      <c r="B31" s="32"/>
      <c r="C31" s="32"/>
      <c r="D31" s="141"/>
      <c r="E31" s="141"/>
      <c r="F31" s="15" t="s">
        <v>28</v>
      </c>
      <c r="G31" s="211"/>
      <c r="H31" s="211"/>
      <c r="I31" s="211"/>
    </row>
    <row r="32" spans="1:9" s="14" customFormat="1" ht="33.75" customHeight="1">
      <c r="A32" s="19"/>
      <c r="B32" s="19"/>
      <c r="C32" s="19"/>
      <c r="D32" s="20"/>
      <c r="E32" s="25">
        <v>31002</v>
      </c>
      <c r="F32" s="111" t="s">
        <v>121</v>
      </c>
      <c r="G32" s="214">
        <f>+G34</f>
        <v>11691.1</v>
      </c>
      <c r="H32" s="214">
        <f t="shared" ref="H32:I32" si="3">+H34</f>
        <v>11691.1</v>
      </c>
      <c r="I32" s="214">
        <f t="shared" si="3"/>
        <v>11691.1</v>
      </c>
    </row>
    <row r="33" spans="1:9" s="14" customFormat="1" ht="18" customHeight="1">
      <c r="A33" s="19"/>
      <c r="B33" s="19"/>
      <c r="C33" s="19"/>
      <c r="D33" s="20"/>
      <c r="E33" s="20"/>
      <c r="F33" s="20" t="s">
        <v>29</v>
      </c>
      <c r="G33" s="211"/>
      <c r="H33" s="211"/>
      <c r="I33" s="211"/>
    </row>
    <row r="34" spans="1:9" s="14" customFormat="1" ht="18" customHeight="1">
      <c r="A34" s="19"/>
      <c r="B34" s="19"/>
      <c r="C34" s="19"/>
      <c r="D34" s="21"/>
      <c r="E34" s="21"/>
      <c r="F34" s="136" t="s">
        <v>26</v>
      </c>
      <c r="G34" s="211">
        <f>+G36</f>
        <v>11691.1</v>
      </c>
      <c r="H34" s="211">
        <f t="shared" ref="H34:I34" si="4">+H36</f>
        <v>11691.1</v>
      </c>
      <c r="I34" s="211">
        <f t="shared" si="4"/>
        <v>11691.1</v>
      </c>
    </row>
    <row r="35" spans="1:9" s="14" customFormat="1" ht="42.75" customHeight="1">
      <c r="A35" s="19"/>
      <c r="B35" s="19"/>
      <c r="C35" s="19"/>
      <c r="D35" s="21"/>
      <c r="E35" s="21"/>
      <c r="F35" s="20" t="s">
        <v>30</v>
      </c>
      <c r="G35" s="211"/>
      <c r="H35" s="211"/>
      <c r="I35" s="211"/>
    </row>
    <row r="36" spans="1:9" s="14" customFormat="1" ht="19.5" customHeight="1">
      <c r="A36" s="19"/>
      <c r="B36" s="19"/>
      <c r="C36" s="19"/>
      <c r="D36" s="21"/>
      <c r="E36" s="21"/>
      <c r="F36" s="22" t="s">
        <v>31</v>
      </c>
      <c r="G36" s="211">
        <f>+G37</f>
        <v>11691.1</v>
      </c>
      <c r="H36" s="211">
        <f t="shared" ref="H36:I36" si="5">+H37</f>
        <v>11691.1</v>
      </c>
      <c r="I36" s="211">
        <f t="shared" si="5"/>
        <v>11691.1</v>
      </c>
    </row>
    <row r="37" spans="1:9" s="14" customFormat="1" ht="18" customHeight="1">
      <c r="A37" s="19"/>
      <c r="B37" s="19"/>
      <c r="C37" s="19"/>
      <c r="D37" s="21"/>
      <c r="E37" s="21"/>
      <c r="F37" s="22" t="s">
        <v>60</v>
      </c>
      <c r="G37" s="211">
        <f>+G38</f>
        <v>11691.1</v>
      </c>
      <c r="H37" s="211">
        <f t="shared" ref="H37:I37" si="6">+H38</f>
        <v>11691.1</v>
      </c>
      <c r="I37" s="211">
        <f t="shared" si="6"/>
        <v>11691.1</v>
      </c>
    </row>
    <row r="38" spans="1:9" s="14" customFormat="1" ht="18" customHeight="1">
      <c r="A38" s="19"/>
      <c r="B38" s="19"/>
      <c r="C38" s="19"/>
      <c r="D38" s="21"/>
      <c r="E38" s="21"/>
      <c r="F38" s="22" t="s">
        <v>61</v>
      </c>
      <c r="G38" s="211">
        <f>+G39</f>
        <v>11691.1</v>
      </c>
      <c r="H38" s="211">
        <f t="shared" ref="H38:I38" si="7">+H39</f>
        <v>11691.1</v>
      </c>
      <c r="I38" s="211">
        <f t="shared" si="7"/>
        <v>11691.1</v>
      </c>
    </row>
    <row r="39" spans="1:9" s="14" customFormat="1" ht="18" customHeight="1">
      <c r="A39" s="19"/>
      <c r="B39" s="19"/>
      <c r="C39" s="19"/>
      <c r="D39" s="21"/>
      <c r="E39" s="21"/>
      <c r="F39" s="22" t="s">
        <v>123</v>
      </c>
      <c r="G39" s="211">
        <f>+G40</f>
        <v>11691.1</v>
      </c>
      <c r="H39" s="211">
        <f t="shared" ref="H39:I39" si="8">+H40</f>
        <v>11691.1</v>
      </c>
      <c r="I39" s="211">
        <f t="shared" si="8"/>
        <v>11691.1</v>
      </c>
    </row>
    <row r="40" spans="1:9" s="11" customFormat="1" ht="27" customHeight="1">
      <c r="A40" s="17"/>
      <c r="B40" s="17"/>
      <c r="C40" s="17"/>
      <c r="D40" s="17"/>
      <c r="E40" s="17"/>
      <c r="F40" s="22" t="s">
        <v>98</v>
      </c>
      <c r="G40" s="212">
        <v>11691.1</v>
      </c>
      <c r="H40" s="212">
        <v>11691.1</v>
      </c>
      <c r="I40" s="212">
        <v>11691.1</v>
      </c>
    </row>
    <row r="41" spans="1:9" s="58" customFormat="1" ht="20.45" customHeight="1">
      <c r="A41" s="203">
        <v>11</v>
      </c>
      <c r="B41" s="39"/>
      <c r="C41" s="39"/>
      <c r="D41" s="39"/>
      <c r="E41" s="39"/>
      <c r="F41" s="203" t="s">
        <v>143</v>
      </c>
      <c r="G41" s="210">
        <f>+G43</f>
        <v>-218894.6</v>
      </c>
      <c r="H41" s="210">
        <f t="shared" si="0"/>
        <v>-218894.6</v>
      </c>
      <c r="I41" s="210">
        <f t="shared" si="0"/>
        <v>-218894.6</v>
      </c>
    </row>
    <row r="42" spans="1:9" s="58" customFormat="1" ht="22.9" customHeight="1">
      <c r="A42" s="39"/>
      <c r="B42" s="39"/>
      <c r="C42" s="39"/>
      <c r="D42" s="39"/>
      <c r="E42" s="39"/>
      <c r="F42" s="204" t="s">
        <v>28</v>
      </c>
      <c r="G42" s="210"/>
      <c r="H42" s="210"/>
      <c r="I42" s="210"/>
    </row>
    <row r="43" spans="1:9" s="58" customFormat="1" ht="19.149999999999999" customHeight="1">
      <c r="A43" s="39"/>
      <c r="B43" s="203" t="s">
        <v>32</v>
      </c>
      <c r="C43" s="39"/>
      <c r="D43" s="39"/>
      <c r="E43" s="39"/>
      <c r="F43" s="205" t="s">
        <v>144</v>
      </c>
      <c r="G43" s="210">
        <f>+G45</f>
        <v>-218894.6</v>
      </c>
      <c r="H43" s="210">
        <f t="shared" si="0"/>
        <v>-218894.6</v>
      </c>
      <c r="I43" s="210">
        <f t="shared" si="0"/>
        <v>-218894.6</v>
      </c>
    </row>
    <row r="44" spans="1:9" s="58" customFormat="1" ht="19.899999999999999" customHeight="1">
      <c r="A44" s="39"/>
      <c r="B44" s="39"/>
      <c r="C44" s="39"/>
      <c r="D44" s="39"/>
      <c r="E44" s="39"/>
      <c r="F44" s="204" t="s">
        <v>28</v>
      </c>
      <c r="G44" s="210"/>
      <c r="H44" s="210"/>
      <c r="I44" s="210"/>
    </row>
    <row r="45" spans="1:9" s="58" customFormat="1" ht="17.45" customHeight="1">
      <c r="A45" s="39"/>
      <c r="B45" s="39"/>
      <c r="C45" s="203" t="s">
        <v>32</v>
      </c>
      <c r="D45" s="39"/>
      <c r="E45" s="39"/>
      <c r="F45" s="205" t="s">
        <v>130</v>
      </c>
      <c r="G45" s="210">
        <f>+G47</f>
        <v>-218894.6</v>
      </c>
      <c r="H45" s="210">
        <f t="shared" si="0"/>
        <v>-218894.6</v>
      </c>
      <c r="I45" s="210">
        <f t="shared" si="0"/>
        <v>-218894.6</v>
      </c>
    </row>
    <row r="46" spans="1:9" s="58" customFormat="1" ht="19.899999999999999" customHeight="1">
      <c r="A46" s="39"/>
      <c r="B46" s="39"/>
      <c r="C46" s="39"/>
      <c r="D46" s="39"/>
      <c r="E46" s="39"/>
      <c r="F46" s="204" t="s">
        <v>145</v>
      </c>
      <c r="G46" s="210"/>
      <c r="H46" s="210"/>
      <c r="I46" s="210"/>
    </row>
    <row r="47" spans="1:9" s="58" customFormat="1" ht="22.15" customHeight="1">
      <c r="A47" s="39"/>
      <c r="B47" s="39"/>
      <c r="C47" s="39"/>
      <c r="D47" s="39"/>
      <c r="E47" s="39"/>
      <c r="F47" s="206" t="s">
        <v>128</v>
      </c>
      <c r="G47" s="210">
        <f>+G49</f>
        <v>-218894.6</v>
      </c>
      <c r="H47" s="210">
        <f t="shared" si="0"/>
        <v>-218894.6</v>
      </c>
      <c r="I47" s="210">
        <f t="shared" si="0"/>
        <v>-218894.6</v>
      </c>
    </row>
    <row r="48" spans="1:9" s="58" customFormat="1" ht="22.15" customHeight="1">
      <c r="A48" s="39"/>
      <c r="B48" s="39"/>
      <c r="C48" s="39"/>
      <c r="D48" s="39"/>
      <c r="E48" s="39"/>
      <c r="F48" s="204" t="s">
        <v>145</v>
      </c>
      <c r="G48" s="211"/>
      <c r="H48" s="211"/>
      <c r="I48" s="211"/>
    </row>
    <row r="49" spans="1:9" s="58" customFormat="1" ht="22.15" customHeight="1">
      <c r="A49" s="39"/>
      <c r="B49" s="39"/>
      <c r="C49" s="39"/>
      <c r="D49" s="39">
        <v>1139</v>
      </c>
      <c r="E49" s="39"/>
      <c r="F49" s="179" t="s">
        <v>130</v>
      </c>
      <c r="G49" s="211">
        <v>-218894.6</v>
      </c>
      <c r="H49" s="211">
        <v>-218894.6</v>
      </c>
      <c r="I49" s="211">
        <v>-218894.6</v>
      </c>
    </row>
    <row r="50" spans="1:9" s="58" customFormat="1" ht="22.15" customHeight="1">
      <c r="A50" s="39"/>
      <c r="B50" s="39"/>
      <c r="C50" s="39"/>
      <c r="D50" s="39"/>
      <c r="E50" s="39"/>
      <c r="F50" s="204" t="s">
        <v>145</v>
      </c>
      <c r="G50" s="211"/>
      <c r="H50" s="211"/>
      <c r="I50" s="211"/>
    </row>
    <row r="51" spans="1:9" s="58" customFormat="1" ht="22.15" customHeight="1">
      <c r="A51" s="39"/>
      <c r="B51" s="39"/>
      <c r="C51" s="39"/>
      <c r="D51" s="39"/>
      <c r="E51" s="39">
        <v>11001</v>
      </c>
      <c r="F51" s="179" t="s">
        <v>130</v>
      </c>
      <c r="G51" s="211">
        <v>-218894.6</v>
      </c>
      <c r="H51" s="211">
        <v>-218894.6</v>
      </c>
      <c r="I51" s="211">
        <v>-218894.6</v>
      </c>
    </row>
    <row r="52" spans="1:9" s="58" customFormat="1" ht="19.149999999999999" customHeight="1">
      <c r="A52" s="39"/>
      <c r="B52" s="39"/>
      <c r="C52" s="39"/>
      <c r="D52" s="39"/>
      <c r="E52" s="39"/>
      <c r="F52" s="207" t="s">
        <v>29</v>
      </c>
      <c r="G52" s="211"/>
      <c r="H52" s="211"/>
      <c r="I52" s="211"/>
    </row>
    <row r="53" spans="1:9" s="58" customFormat="1" ht="19.149999999999999" customHeight="1">
      <c r="A53" s="39"/>
      <c r="B53" s="39"/>
      <c r="C53" s="39"/>
      <c r="D53" s="39"/>
      <c r="E53" s="39"/>
      <c r="F53" s="206" t="s">
        <v>128</v>
      </c>
      <c r="G53" s="211">
        <v>-218894.6</v>
      </c>
      <c r="H53" s="211">
        <v>-218894.6</v>
      </c>
      <c r="I53" s="211">
        <v>-218894.6</v>
      </c>
    </row>
    <row r="54" spans="1:9" s="58" customFormat="1" ht="41.45" customHeight="1">
      <c r="A54" s="39"/>
      <c r="B54" s="39"/>
      <c r="C54" s="39"/>
      <c r="D54" s="39"/>
      <c r="E54" s="39"/>
      <c r="F54" s="39" t="s">
        <v>146</v>
      </c>
      <c r="G54" s="211"/>
      <c r="H54" s="211"/>
      <c r="I54" s="211"/>
    </row>
    <row r="55" spans="1:9" s="58" customFormat="1" ht="20.45" customHeight="1">
      <c r="A55" s="39"/>
      <c r="B55" s="39"/>
      <c r="C55" s="39"/>
      <c r="D55" s="39"/>
      <c r="E55" s="39"/>
      <c r="F55" s="204" t="s">
        <v>31</v>
      </c>
      <c r="G55" s="211">
        <v>-218894.6</v>
      </c>
      <c r="H55" s="211">
        <v>-218894.6</v>
      </c>
      <c r="I55" s="211">
        <v>-218894.6</v>
      </c>
    </row>
    <row r="56" spans="1:9" s="58" customFormat="1" ht="18" customHeight="1">
      <c r="A56" s="39"/>
      <c r="B56" s="39"/>
      <c r="C56" s="39"/>
      <c r="D56" s="39"/>
      <c r="E56" s="39"/>
      <c r="F56" s="204" t="s">
        <v>60</v>
      </c>
      <c r="G56" s="211">
        <v>-218894.6</v>
      </c>
      <c r="H56" s="211">
        <v>-218894.6</v>
      </c>
      <c r="I56" s="211">
        <v>-218894.6</v>
      </c>
    </row>
    <row r="57" spans="1:9" s="58" customFormat="1" ht="18" customHeight="1">
      <c r="A57" s="39"/>
      <c r="B57" s="39"/>
      <c r="C57" s="39"/>
      <c r="D57" s="39"/>
      <c r="E57" s="39"/>
      <c r="F57" s="204" t="s">
        <v>61</v>
      </c>
      <c r="G57" s="211">
        <v>-218894.6</v>
      </c>
      <c r="H57" s="211">
        <v>-218894.6</v>
      </c>
      <c r="I57" s="211">
        <v>-218894.6</v>
      </c>
    </row>
    <row r="58" spans="1:9" s="58" customFormat="1" ht="19.899999999999999" customHeight="1">
      <c r="A58" s="39"/>
      <c r="B58" s="39"/>
      <c r="C58" s="39"/>
      <c r="D58" s="39"/>
      <c r="E58" s="39"/>
      <c r="F58" s="204" t="s">
        <v>177</v>
      </c>
      <c r="G58" s="211">
        <v>-218894.6</v>
      </c>
      <c r="H58" s="211">
        <v>-218894.6</v>
      </c>
      <c r="I58" s="211">
        <v>-218894.6</v>
      </c>
    </row>
    <row r="59" spans="1:9" s="58" customFormat="1" ht="19.899999999999999" customHeight="1">
      <c r="A59" s="39"/>
      <c r="B59" s="39"/>
      <c r="C59" s="39"/>
      <c r="D59" s="39"/>
      <c r="E59" s="39"/>
      <c r="F59" s="20" t="s">
        <v>178</v>
      </c>
      <c r="G59" s="211">
        <v>-218894.6</v>
      </c>
      <c r="H59" s="211">
        <v>-218894.6</v>
      </c>
      <c r="I59" s="211">
        <v>-218894.6</v>
      </c>
    </row>
    <row r="60" spans="1:9" s="58" customFormat="1" ht="19.899999999999999" customHeight="1">
      <c r="A60" s="264"/>
      <c r="B60" s="264"/>
      <c r="C60" s="264"/>
      <c r="D60" s="264"/>
      <c r="E60" s="264"/>
      <c r="F60" s="265"/>
      <c r="G60" s="266"/>
      <c r="H60" s="266"/>
      <c r="I60" s="266"/>
    </row>
    <row r="61" spans="1:9" s="58" customFormat="1" ht="19.899999999999999" customHeight="1">
      <c r="A61" s="264"/>
      <c r="B61" s="264"/>
      <c r="C61" s="264"/>
      <c r="D61" s="264"/>
      <c r="E61" s="264"/>
      <c r="F61" s="265"/>
      <c r="G61" s="266"/>
      <c r="H61" s="266"/>
      <c r="I61" s="266"/>
    </row>
    <row r="62" spans="1:9">
      <c r="A62" s="30"/>
      <c r="B62" s="30"/>
      <c r="C62" s="30"/>
      <c r="D62" s="30"/>
      <c r="E62" s="30"/>
      <c r="F62" s="31"/>
    </row>
    <row r="63" spans="1:9" s="26" customFormat="1" ht="17.25" customHeight="1">
      <c r="A63" s="27" t="s">
        <v>51</v>
      </c>
      <c r="B63" s="27"/>
      <c r="C63" s="27"/>
      <c r="D63" s="27"/>
      <c r="E63" s="27"/>
    </row>
    <row r="64" spans="1:9" s="26" customFormat="1">
      <c r="A64" s="27" t="s">
        <v>64</v>
      </c>
      <c r="B64" s="27"/>
      <c r="C64" s="27"/>
    </row>
    <row r="66" spans="6:6">
      <c r="F66" s="29"/>
    </row>
    <row r="67" spans="6:6">
      <c r="F67" s="29"/>
    </row>
  </sheetData>
  <mergeCells count="7">
    <mergeCell ref="H3:I3"/>
    <mergeCell ref="A7:C7"/>
    <mergeCell ref="D7:E7"/>
    <mergeCell ref="F7:F8"/>
    <mergeCell ref="A5:I5"/>
    <mergeCell ref="H6:I6"/>
    <mergeCell ref="G7:I7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Normal="100" zoomScaleSheetLayoutView="100" workbookViewId="0">
      <selection sqref="A1:H1"/>
    </sheetView>
  </sheetViews>
  <sheetFormatPr defaultColWidth="9.140625" defaultRowHeight="17.25"/>
  <cols>
    <col min="1" max="1" width="7.42578125" style="72" customWidth="1"/>
    <col min="2" max="2" width="15.7109375" style="72" customWidth="1"/>
    <col min="3" max="3" width="64.7109375" style="67" customWidth="1"/>
    <col min="4" max="4" width="17.140625" style="84" customWidth="1"/>
    <col min="5" max="5" width="17.85546875" style="84" customWidth="1"/>
    <col min="6" max="6" width="20.7109375" style="84" customWidth="1"/>
    <col min="7" max="7" width="19.140625" style="84" customWidth="1"/>
    <col min="8" max="8" width="18.140625" style="84" customWidth="1"/>
    <col min="9" max="9" width="9.5703125" style="67" customWidth="1"/>
    <col min="10" max="11" width="9.140625" style="67"/>
    <col min="12" max="12" width="13.28515625" style="67" customWidth="1"/>
    <col min="13" max="16384" width="9.140625" style="67"/>
  </cols>
  <sheetData>
    <row r="1" spans="1:8">
      <c r="A1" s="325" t="s">
        <v>118</v>
      </c>
      <c r="B1" s="325"/>
      <c r="C1" s="325"/>
      <c r="D1" s="325"/>
      <c r="E1" s="325"/>
      <c r="F1" s="325"/>
      <c r="G1" s="325"/>
      <c r="H1" s="325"/>
    </row>
    <row r="2" spans="1:8" ht="48" customHeight="1">
      <c r="A2" s="103"/>
      <c r="B2" s="103"/>
      <c r="C2" s="103"/>
      <c r="D2" s="103"/>
      <c r="E2" s="103"/>
      <c r="F2" s="326" t="s">
        <v>148</v>
      </c>
      <c r="G2" s="326"/>
      <c r="H2" s="326"/>
    </row>
    <row r="3" spans="1:8" ht="51.75" customHeight="1">
      <c r="A3" s="68"/>
      <c r="B3" s="68"/>
      <c r="C3" s="327" t="s">
        <v>174</v>
      </c>
      <c r="D3" s="327"/>
      <c r="E3" s="327"/>
      <c r="F3" s="327"/>
      <c r="G3" s="327"/>
      <c r="H3" s="327"/>
    </row>
    <row r="4" spans="1:8">
      <c r="A4" s="69"/>
      <c r="B4" s="69"/>
      <c r="C4" s="70"/>
      <c r="D4" s="71"/>
      <c r="E4" s="71"/>
      <c r="F4" s="71"/>
      <c r="G4" s="328" t="s">
        <v>67</v>
      </c>
      <c r="H4" s="328"/>
    </row>
    <row r="5" spans="1:8" s="72" customFormat="1" ht="55.5" customHeight="1">
      <c r="A5" s="329" t="s">
        <v>68</v>
      </c>
      <c r="B5" s="330"/>
      <c r="C5" s="331" t="s">
        <v>69</v>
      </c>
      <c r="D5" s="333" t="s">
        <v>70</v>
      </c>
      <c r="E5" s="335" t="s">
        <v>71</v>
      </c>
      <c r="F5" s="336"/>
      <c r="G5" s="336"/>
      <c r="H5" s="337"/>
    </row>
    <row r="6" spans="1:8" s="72" customFormat="1" ht="103.5">
      <c r="A6" s="73" t="s">
        <v>72</v>
      </c>
      <c r="B6" s="73" t="s">
        <v>73</v>
      </c>
      <c r="C6" s="332"/>
      <c r="D6" s="334"/>
      <c r="E6" s="116" t="s">
        <v>74</v>
      </c>
      <c r="F6" s="116" t="s">
        <v>75</v>
      </c>
      <c r="G6" s="116" t="s">
        <v>76</v>
      </c>
      <c r="H6" s="116" t="s">
        <v>77</v>
      </c>
    </row>
    <row r="7" spans="1:8" s="128" customFormat="1" ht="30.75" customHeight="1">
      <c r="A7" s="125"/>
      <c r="B7" s="125"/>
      <c r="C7" s="126" t="s">
        <v>93</v>
      </c>
      <c r="D7" s="127">
        <f>+D9+D13</f>
        <v>0</v>
      </c>
      <c r="E7" s="127">
        <f>+E9+E13</f>
        <v>0</v>
      </c>
      <c r="F7" s="127">
        <f>+F9+F13</f>
        <v>0</v>
      </c>
      <c r="G7" s="127">
        <f>+G9+G13</f>
        <v>0</v>
      </c>
      <c r="H7" s="127">
        <f>+H9+H13</f>
        <v>0</v>
      </c>
    </row>
    <row r="8" spans="1:8" s="128" customFormat="1" ht="30.75" customHeight="1">
      <c r="A8" s="125"/>
      <c r="B8" s="125"/>
      <c r="C8" s="75" t="s">
        <v>80</v>
      </c>
      <c r="D8" s="127"/>
      <c r="E8" s="127"/>
      <c r="F8" s="127"/>
      <c r="G8" s="127"/>
      <c r="H8" s="127"/>
    </row>
    <row r="9" spans="1:8" s="72" customFormat="1" ht="34.5">
      <c r="A9" s="75"/>
      <c r="B9" s="76"/>
      <c r="C9" s="76" t="s">
        <v>79</v>
      </c>
      <c r="D9" s="278">
        <f>+F9+G9+H9</f>
        <v>218894.6</v>
      </c>
      <c r="E9" s="278">
        <v>0</v>
      </c>
      <c r="F9" s="278">
        <f>+F11+F12</f>
        <v>218894.6</v>
      </c>
      <c r="G9" s="278">
        <f>+G11+G12</f>
        <v>0</v>
      </c>
      <c r="H9" s="278">
        <v>0</v>
      </c>
    </row>
    <row r="10" spans="1:8" s="72" customFormat="1">
      <c r="A10" s="75"/>
      <c r="B10" s="75"/>
      <c r="C10" s="75" t="s">
        <v>80</v>
      </c>
      <c r="D10" s="278"/>
      <c r="E10" s="278"/>
      <c r="F10" s="74"/>
      <c r="G10" s="77"/>
      <c r="H10" s="78"/>
    </row>
    <row r="11" spans="1:8" ht="42.75" customHeight="1">
      <c r="A11" s="161">
        <v>1090</v>
      </c>
      <c r="B11" s="129">
        <v>31007</v>
      </c>
      <c r="C11" s="163" t="s">
        <v>88</v>
      </c>
      <c r="D11" s="146">
        <f>+F11+G11</f>
        <v>207203.5</v>
      </c>
      <c r="E11" s="278">
        <v>0</v>
      </c>
      <c r="F11" s="146">
        <v>207203.5</v>
      </c>
      <c r="G11" s="146">
        <v>0</v>
      </c>
      <c r="H11" s="146">
        <v>0</v>
      </c>
    </row>
    <row r="12" spans="1:8" ht="45" customHeight="1">
      <c r="A12" s="102">
        <v>1112</v>
      </c>
      <c r="B12" s="129">
        <v>31002</v>
      </c>
      <c r="C12" s="163" t="s">
        <v>121</v>
      </c>
      <c r="D12" s="146">
        <f>+F12+G12</f>
        <v>11691.1</v>
      </c>
      <c r="E12" s="145">
        <v>0</v>
      </c>
      <c r="F12" s="146">
        <v>11691.1</v>
      </c>
      <c r="G12" s="146">
        <v>0</v>
      </c>
      <c r="H12" s="146">
        <v>0</v>
      </c>
    </row>
    <row r="13" spans="1:8" s="128" customFormat="1" ht="24" customHeight="1">
      <c r="A13" s="53"/>
      <c r="B13" s="267"/>
      <c r="C13" s="267" t="s">
        <v>179</v>
      </c>
      <c r="D13" s="146">
        <f>D15</f>
        <v>-218894.6</v>
      </c>
      <c r="E13" s="271">
        <f>E15</f>
        <v>0</v>
      </c>
      <c r="F13" s="146">
        <f>F15</f>
        <v>-218894.6</v>
      </c>
      <c r="G13" s="271">
        <f>G15</f>
        <v>0</v>
      </c>
      <c r="H13" s="271">
        <f>H15</f>
        <v>0</v>
      </c>
    </row>
    <row r="14" spans="1:8" s="128" customFormat="1" ht="17.25" customHeight="1">
      <c r="A14" s="53"/>
      <c r="B14" s="53"/>
      <c r="C14" s="53" t="s">
        <v>80</v>
      </c>
      <c r="D14" s="272"/>
      <c r="E14" s="272"/>
      <c r="F14" s="272"/>
      <c r="G14" s="272"/>
      <c r="H14" s="272"/>
    </row>
    <row r="15" spans="1:8" ht="32.25" customHeight="1">
      <c r="A15" s="102">
        <v>1139</v>
      </c>
      <c r="B15" s="129">
        <v>11001</v>
      </c>
      <c r="C15" s="163" t="s">
        <v>130</v>
      </c>
      <c r="D15" s="146">
        <v>-218894.6</v>
      </c>
      <c r="E15" s="146">
        <f>+-E9</f>
        <v>0</v>
      </c>
      <c r="F15" s="146">
        <v>-218894.6</v>
      </c>
      <c r="G15" s="146">
        <f>+-G9</f>
        <v>0</v>
      </c>
      <c r="H15" s="146">
        <f>+-H9</f>
        <v>0</v>
      </c>
    </row>
    <row r="16" spans="1:8">
      <c r="A16" s="117"/>
      <c r="B16" s="151"/>
      <c r="C16" s="152"/>
      <c r="D16" s="153"/>
      <c r="E16" s="81"/>
      <c r="F16" s="153"/>
      <c r="G16" s="154"/>
      <c r="H16" s="153"/>
    </row>
    <row r="17" spans="1:8">
      <c r="A17" s="117"/>
      <c r="B17" s="151"/>
      <c r="C17" s="152"/>
      <c r="D17" s="153"/>
      <c r="E17" s="81"/>
      <c r="F17" s="153"/>
      <c r="G17" s="154"/>
      <c r="H17" s="153"/>
    </row>
    <row r="18" spans="1:8">
      <c r="A18" s="117"/>
      <c r="B18" s="117"/>
      <c r="C18" s="118"/>
      <c r="D18" s="80"/>
      <c r="E18" s="80"/>
      <c r="F18" s="81"/>
      <c r="G18" s="82"/>
      <c r="H18" s="83"/>
    </row>
    <row r="19" spans="1:8" s="26" customFormat="1">
      <c r="A19" s="324" t="s">
        <v>51</v>
      </c>
      <c r="B19" s="324"/>
      <c r="C19" s="324"/>
      <c r="D19" s="324"/>
      <c r="E19" s="324"/>
    </row>
    <row r="20" spans="1:8" s="26" customFormat="1">
      <c r="A20" s="27" t="s">
        <v>64</v>
      </c>
      <c r="B20" s="27"/>
      <c r="C20" s="27"/>
    </row>
  </sheetData>
  <autoFilter ref="A1:H20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9">
    <mergeCell ref="A19:E19"/>
    <mergeCell ref="A1:H1"/>
    <mergeCell ref="F2:H2"/>
    <mergeCell ref="C3:H3"/>
    <mergeCell ref="G4:H4"/>
    <mergeCell ref="A5:B5"/>
    <mergeCell ref="C5:C6"/>
    <mergeCell ref="D5:D6"/>
    <mergeCell ref="E5:H5"/>
  </mergeCells>
  <pageMargins left="0.2" right="0.22" top="0.74803149606299213" bottom="0.74803149606299213" header="0.31496062992125984" footer="0.31496062992125984"/>
  <pageSetup paperSize="9" scale="55" orientation="portrait" verticalDpi="300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H153"/>
  <sheetViews>
    <sheetView topLeftCell="A34" zoomScaleNormal="100" zoomScaleSheetLayoutView="100" workbookViewId="0">
      <selection activeCell="L27" sqref="L27"/>
    </sheetView>
  </sheetViews>
  <sheetFormatPr defaultColWidth="9.140625" defaultRowHeight="17.25"/>
  <cols>
    <col min="1" max="1" width="12.140625" style="96" customWidth="1"/>
    <col min="2" max="2" width="8.85546875" style="96" customWidth="1"/>
    <col min="3" max="3" width="50.140625" style="85" customWidth="1"/>
    <col min="4" max="4" width="20.7109375" style="85" customWidth="1"/>
    <col min="5" max="5" width="15.85546875" style="85" customWidth="1"/>
    <col min="6" max="6" width="19" style="85" customWidth="1"/>
    <col min="7" max="16384" width="9.140625" style="85"/>
  </cols>
  <sheetData>
    <row r="1" spans="1:7" s="5" customFormat="1" ht="52.5" customHeight="1">
      <c r="E1" s="338" t="s">
        <v>149</v>
      </c>
      <c r="F1" s="338"/>
      <c r="G1" s="338"/>
    </row>
    <row r="2" spans="1:7" s="5" customFormat="1" ht="15.75" customHeight="1"/>
    <row r="3" spans="1:7" ht="60" customHeight="1">
      <c r="A3" s="345" t="s">
        <v>173</v>
      </c>
      <c r="B3" s="345"/>
      <c r="C3" s="345"/>
      <c r="D3" s="345"/>
      <c r="E3" s="345"/>
      <c r="F3" s="345"/>
    </row>
    <row r="4" spans="1:7" ht="17.25" customHeight="1">
      <c r="A4" s="86"/>
      <c r="B4" s="86"/>
      <c r="C4" s="87"/>
      <c r="F4" s="328" t="s">
        <v>67</v>
      </c>
      <c r="G4" s="328"/>
    </row>
    <row r="5" spans="1:7" ht="59.25" customHeight="1">
      <c r="A5" s="341" t="s">
        <v>68</v>
      </c>
      <c r="B5" s="342"/>
      <c r="C5" s="343" t="s">
        <v>81</v>
      </c>
      <c r="D5" s="302" t="s">
        <v>86</v>
      </c>
      <c r="E5" s="303"/>
      <c r="F5" s="304"/>
    </row>
    <row r="6" spans="1:7" s="88" customFormat="1" ht="48.75" customHeight="1">
      <c r="A6" s="89" t="s">
        <v>72</v>
      </c>
      <c r="B6" s="89" t="s">
        <v>73</v>
      </c>
      <c r="C6" s="344"/>
      <c r="D6" s="202" t="s">
        <v>139</v>
      </c>
      <c r="E6" s="202" t="s">
        <v>140</v>
      </c>
      <c r="F6" s="202" t="s">
        <v>82</v>
      </c>
    </row>
    <row r="7" spans="1:7" s="88" customFormat="1" hidden="1">
      <c r="A7" s="89"/>
      <c r="B7" s="89"/>
      <c r="C7" s="126" t="s">
        <v>93</v>
      </c>
      <c r="D7" s="220"/>
      <c r="E7" s="220"/>
      <c r="F7" s="220"/>
    </row>
    <row r="8" spans="1:7" hidden="1">
      <c r="A8" s="90"/>
      <c r="B8" s="90"/>
      <c r="C8" s="130" t="s">
        <v>78</v>
      </c>
      <c r="D8" s="219"/>
      <c r="E8" s="219"/>
      <c r="F8" s="219"/>
    </row>
    <row r="9" spans="1:7" ht="34.5" hidden="1">
      <c r="A9" s="91"/>
      <c r="B9" s="92"/>
      <c r="C9" s="76" t="s">
        <v>79</v>
      </c>
      <c r="D9" s="219"/>
      <c r="E9" s="219"/>
      <c r="F9" s="219"/>
    </row>
    <row r="10" spans="1:7" hidden="1">
      <c r="A10" s="91"/>
      <c r="B10" s="91"/>
      <c r="C10" s="91" t="s">
        <v>80</v>
      </c>
      <c r="D10" s="219"/>
      <c r="E10" s="219"/>
      <c r="F10" s="219"/>
    </row>
    <row r="11" spans="1:7" s="94" customFormat="1" ht="42" hidden="1" customHeight="1">
      <c r="A11" s="229">
        <v>1090</v>
      </c>
      <c r="B11" s="93">
        <v>31001</v>
      </c>
      <c r="C11" s="42" t="s">
        <v>65</v>
      </c>
      <c r="D11" s="221"/>
      <c r="E11" s="221"/>
      <c r="F11" s="221"/>
    </row>
    <row r="12" spans="1:7" ht="17.25" hidden="1" customHeight="1">
      <c r="A12" s="230"/>
      <c r="B12" s="91"/>
      <c r="C12" s="65" t="s">
        <v>83</v>
      </c>
      <c r="D12" s="219"/>
      <c r="E12" s="219"/>
      <c r="F12" s="219"/>
    </row>
    <row r="13" spans="1:7" ht="34.5" hidden="1" customHeight="1">
      <c r="A13" s="230"/>
      <c r="B13" s="91"/>
      <c r="C13" s="95" t="s">
        <v>84</v>
      </c>
      <c r="D13" s="219"/>
      <c r="E13" s="219"/>
      <c r="F13" s="219"/>
    </row>
    <row r="14" spans="1:7" ht="48" hidden="1" customHeight="1">
      <c r="A14" s="230"/>
      <c r="B14" s="91"/>
      <c r="C14" s="112" t="s">
        <v>102</v>
      </c>
      <c r="D14" s="219"/>
      <c r="E14" s="219"/>
      <c r="F14" s="219"/>
    </row>
    <row r="15" spans="1:7" ht="48" customHeight="1">
      <c r="A15" s="230"/>
      <c r="B15" s="91"/>
      <c r="C15" s="217" t="s">
        <v>93</v>
      </c>
      <c r="D15" s="275">
        <f t="shared" ref="D15:F15" si="0">+D16+D35</f>
        <v>0</v>
      </c>
      <c r="E15" s="275">
        <f t="shared" si="0"/>
        <v>0</v>
      </c>
      <c r="F15" s="275">
        <f t="shared" si="0"/>
        <v>0</v>
      </c>
    </row>
    <row r="16" spans="1:7" ht="48" customHeight="1">
      <c r="A16" s="230"/>
      <c r="B16" s="91"/>
      <c r="C16" s="228" t="s">
        <v>79</v>
      </c>
      <c r="D16" s="268">
        <f t="shared" ref="D16:F16" si="1">+D18+D31</f>
        <v>218894.6</v>
      </c>
      <c r="E16" s="268">
        <f t="shared" si="1"/>
        <v>218894.6</v>
      </c>
      <c r="F16" s="268">
        <f t="shared" si="1"/>
        <v>218894.6</v>
      </c>
    </row>
    <row r="17" spans="1:8" ht="28.5" customHeight="1">
      <c r="A17" s="231">
        <v>1090</v>
      </c>
      <c r="B17" s="91"/>
      <c r="C17" s="42" t="s">
        <v>27</v>
      </c>
      <c r="D17" s="268"/>
      <c r="E17" s="268"/>
      <c r="F17" s="268"/>
    </row>
    <row r="18" spans="1:8" ht="54" customHeight="1">
      <c r="A18" s="85"/>
      <c r="B18" s="232">
        <v>31007</v>
      </c>
      <c r="C18" s="42" t="s">
        <v>88</v>
      </c>
      <c r="D18" s="224">
        <f>+SUM(D20:D27)</f>
        <v>207203.5</v>
      </c>
      <c r="E18" s="227">
        <f>+D18</f>
        <v>207203.5</v>
      </c>
      <c r="F18" s="227">
        <f>+E18</f>
        <v>207203.5</v>
      </c>
    </row>
    <row r="19" spans="1:8">
      <c r="A19" s="233"/>
      <c r="B19" s="234"/>
      <c r="C19" s="235" t="s">
        <v>120</v>
      </c>
      <c r="D19" s="225"/>
      <c r="E19" s="225"/>
      <c r="F19" s="225"/>
    </row>
    <row r="20" spans="1:8" ht="97.5" customHeight="1">
      <c r="A20" s="236"/>
      <c r="B20" s="237"/>
      <c r="C20" s="238" t="s">
        <v>114</v>
      </c>
      <c r="D20" s="225">
        <v>22369.599999999999</v>
      </c>
      <c r="E20" s="225">
        <f t="shared" ref="E20:F20" si="2">+D20</f>
        <v>22369.599999999999</v>
      </c>
      <c r="F20" s="225">
        <f t="shared" si="2"/>
        <v>22369.599999999999</v>
      </c>
      <c r="H20" s="273"/>
    </row>
    <row r="21" spans="1:8" ht="91.5" customHeight="1">
      <c r="A21" s="236"/>
      <c r="B21" s="237"/>
      <c r="C21" s="238" t="s">
        <v>112</v>
      </c>
      <c r="D21" s="225">
        <v>2618.4</v>
      </c>
      <c r="E21" s="225">
        <f t="shared" ref="E21:F21" si="3">+D21</f>
        <v>2618.4</v>
      </c>
      <c r="F21" s="225">
        <f t="shared" si="3"/>
        <v>2618.4</v>
      </c>
    </row>
    <row r="22" spans="1:8" ht="84" customHeight="1">
      <c r="A22" s="236"/>
      <c r="B22" s="237"/>
      <c r="C22" s="238" t="s">
        <v>116</v>
      </c>
      <c r="D22" s="225">
        <v>6671</v>
      </c>
      <c r="E22" s="225">
        <f t="shared" ref="E22:F22" si="4">+D22</f>
        <v>6671</v>
      </c>
      <c r="F22" s="225">
        <f t="shared" si="4"/>
        <v>6671</v>
      </c>
      <c r="H22" s="222"/>
    </row>
    <row r="23" spans="1:8" ht="102" customHeight="1">
      <c r="A23" s="236"/>
      <c r="B23" s="237"/>
      <c r="C23" s="238" t="s">
        <v>115</v>
      </c>
      <c r="D23" s="225">
        <v>59407.9</v>
      </c>
      <c r="E23" s="225">
        <f t="shared" ref="E23:F23" si="5">+D23</f>
        <v>59407.9</v>
      </c>
      <c r="F23" s="225">
        <f t="shared" si="5"/>
        <v>59407.9</v>
      </c>
    </row>
    <row r="24" spans="1:8" ht="88.5" customHeight="1">
      <c r="A24" s="236"/>
      <c r="B24" s="237"/>
      <c r="C24" s="238" t="s">
        <v>111</v>
      </c>
      <c r="D24" s="225">
        <v>16866.400000000001</v>
      </c>
      <c r="E24" s="225">
        <f t="shared" ref="E24:F24" si="6">+D24</f>
        <v>16866.400000000001</v>
      </c>
      <c r="F24" s="225">
        <f t="shared" si="6"/>
        <v>16866.400000000001</v>
      </c>
    </row>
    <row r="25" spans="1:8" ht="101.25" customHeight="1">
      <c r="A25" s="236"/>
      <c r="B25" s="237"/>
      <c r="C25" s="238" t="s">
        <v>110</v>
      </c>
      <c r="D25" s="225">
        <v>64273.2</v>
      </c>
      <c r="E25" s="225">
        <f t="shared" ref="E25:F25" si="7">+D25</f>
        <v>64273.2</v>
      </c>
      <c r="F25" s="225">
        <f t="shared" si="7"/>
        <v>64273.2</v>
      </c>
    </row>
    <row r="26" spans="1:8" ht="81" customHeight="1">
      <c r="A26" s="236"/>
      <c r="B26" s="237"/>
      <c r="C26" s="238" t="s">
        <v>113</v>
      </c>
      <c r="D26" s="225">
        <v>28818.1</v>
      </c>
      <c r="E26" s="225">
        <f t="shared" ref="E26:F26" si="8">+D26</f>
        <v>28818.1</v>
      </c>
      <c r="F26" s="225">
        <f t="shared" si="8"/>
        <v>28818.1</v>
      </c>
    </row>
    <row r="27" spans="1:8" ht="79.5" customHeight="1">
      <c r="A27" s="236"/>
      <c r="B27" s="237"/>
      <c r="C27" s="238" t="s">
        <v>150</v>
      </c>
      <c r="D27" s="225">
        <v>6178.9</v>
      </c>
      <c r="E27" s="225">
        <v>6178.9</v>
      </c>
      <c r="F27" s="225">
        <v>6178.9</v>
      </c>
    </row>
    <row r="28" spans="1:8">
      <c r="A28" s="236"/>
      <c r="B28" s="234"/>
      <c r="C28" s="239" t="s">
        <v>83</v>
      </c>
      <c r="D28" s="225"/>
      <c r="E28" s="225"/>
      <c r="F28" s="225"/>
    </row>
    <row r="29" spans="1:8" ht="50.25" customHeight="1">
      <c r="A29" s="236"/>
      <c r="B29" s="234"/>
      <c r="C29" s="95" t="s">
        <v>84</v>
      </c>
      <c r="D29" s="225"/>
      <c r="E29" s="225"/>
      <c r="F29" s="225"/>
    </row>
    <row r="30" spans="1:8" ht="75" customHeight="1">
      <c r="A30" s="339">
        <v>1112</v>
      </c>
      <c r="B30" s="234"/>
      <c r="C30" s="240" t="s">
        <v>94</v>
      </c>
      <c r="D30" s="225"/>
      <c r="E30" s="225"/>
      <c r="F30" s="225"/>
    </row>
    <row r="31" spans="1:8" ht="51.75">
      <c r="A31" s="340"/>
      <c r="B31" s="232">
        <v>31002</v>
      </c>
      <c r="C31" s="163" t="s">
        <v>121</v>
      </c>
      <c r="D31" s="227">
        <f>+D32</f>
        <v>11691.1</v>
      </c>
      <c r="E31" s="227">
        <f t="shared" ref="E31:F31" si="9">+D31</f>
        <v>11691.1</v>
      </c>
      <c r="F31" s="227">
        <f t="shared" si="9"/>
        <v>11691.1</v>
      </c>
    </row>
    <row r="32" spans="1:8" ht="69">
      <c r="A32" s="236"/>
      <c r="B32" s="234"/>
      <c r="C32" s="241" t="s">
        <v>103</v>
      </c>
      <c r="D32" s="389">
        <v>11691.1</v>
      </c>
      <c r="E32" s="225">
        <f t="shared" ref="E32:F32" si="10">+D32</f>
        <v>11691.1</v>
      </c>
      <c r="F32" s="225">
        <f t="shared" si="10"/>
        <v>11691.1</v>
      </c>
    </row>
    <row r="33" spans="1:6" ht="24" customHeight="1">
      <c r="A33" s="236"/>
      <c r="B33" s="234"/>
      <c r="C33" s="239" t="s">
        <v>83</v>
      </c>
      <c r="D33" s="242"/>
      <c r="E33" s="242"/>
      <c r="F33" s="242"/>
    </row>
    <row r="34" spans="1:6" ht="34.5">
      <c r="A34" s="236"/>
      <c r="B34" s="234"/>
      <c r="C34" s="95" t="s">
        <v>84</v>
      </c>
      <c r="D34" s="242"/>
      <c r="E34" s="242"/>
      <c r="F34" s="242"/>
    </row>
    <row r="35" spans="1:6" ht="18.75">
      <c r="A35" s="53"/>
      <c r="B35" s="267"/>
      <c r="C35" s="228" t="s">
        <v>179</v>
      </c>
      <c r="D35" s="268">
        <f t="shared" ref="D35:E35" si="11">D37</f>
        <v>-218894.6</v>
      </c>
      <c r="E35" s="268">
        <f t="shared" si="11"/>
        <v>-218894.6</v>
      </c>
      <c r="F35" s="268">
        <f>F37</f>
        <v>-218894.6</v>
      </c>
    </row>
    <row r="36" spans="1:6">
      <c r="A36" s="53"/>
      <c r="B36" s="53"/>
      <c r="C36" s="179" t="s">
        <v>80</v>
      </c>
      <c r="D36" s="269"/>
      <c r="E36" s="269"/>
      <c r="F36" s="269"/>
    </row>
    <row r="37" spans="1:6" s="5" customFormat="1" ht="20.25" customHeight="1">
      <c r="A37" s="217">
        <v>1139</v>
      </c>
      <c r="B37" s="217">
        <v>11001</v>
      </c>
      <c r="C37" s="205" t="s">
        <v>180</v>
      </c>
      <c r="D37" s="226">
        <f>+'2'!G59</f>
        <v>-218894.6</v>
      </c>
      <c r="E37" s="226">
        <f>+'2'!H59</f>
        <v>-218894.6</v>
      </c>
      <c r="F37" s="226">
        <f>+'2'!I59</f>
        <v>-218894.6</v>
      </c>
    </row>
    <row r="38" spans="1:6">
      <c r="A38" s="104"/>
      <c r="B38" s="119"/>
      <c r="C38" s="156"/>
    </row>
    <row r="39" spans="1:6" s="5" customFormat="1" ht="20.25" customHeight="1">
      <c r="A39" s="104"/>
      <c r="B39" s="6"/>
      <c r="C39" s="120"/>
    </row>
    <row r="40" spans="1:6" s="26" customFormat="1">
      <c r="A40" s="143" t="s">
        <v>51</v>
      </c>
      <c r="B40" s="143"/>
      <c r="C40" s="79"/>
    </row>
    <row r="41" spans="1:6" s="26" customFormat="1">
      <c r="A41" s="27" t="s">
        <v>64</v>
      </c>
      <c r="B41" s="27"/>
      <c r="C41" s="143"/>
    </row>
    <row r="42" spans="1:6" s="96" customFormat="1">
      <c r="C42" s="27"/>
    </row>
    <row r="43" spans="1:6" s="96" customFormat="1">
      <c r="C43" s="85"/>
    </row>
    <row r="44" spans="1:6" s="96" customFormat="1">
      <c r="C44" s="85"/>
    </row>
    <row r="45" spans="1:6" s="96" customFormat="1">
      <c r="C45" s="85"/>
    </row>
    <row r="46" spans="1:6" s="96" customFormat="1">
      <c r="C46" s="85"/>
    </row>
    <row r="47" spans="1:6" s="96" customFormat="1">
      <c r="C47" s="85"/>
    </row>
    <row r="48" spans="1:6" s="96" customFormat="1">
      <c r="C48" s="85"/>
    </row>
    <row r="49" spans="3:3" s="96" customFormat="1">
      <c r="C49" s="85"/>
    </row>
    <row r="50" spans="3:3" s="96" customFormat="1">
      <c r="C50" s="85"/>
    </row>
    <row r="51" spans="3:3" s="96" customFormat="1">
      <c r="C51" s="85"/>
    </row>
    <row r="52" spans="3:3" s="96" customFormat="1">
      <c r="C52" s="85"/>
    </row>
    <row r="53" spans="3:3" s="96" customFormat="1">
      <c r="C53" s="85"/>
    </row>
    <row r="54" spans="3:3" s="96" customFormat="1">
      <c r="C54" s="85"/>
    </row>
    <row r="55" spans="3:3" s="96" customFormat="1">
      <c r="C55" s="85"/>
    </row>
    <row r="56" spans="3:3" s="96" customFormat="1">
      <c r="C56" s="85"/>
    </row>
    <row r="57" spans="3:3" s="96" customFormat="1">
      <c r="C57" s="85"/>
    </row>
    <row r="58" spans="3:3" s="96" customFormat="1">
      <c r="C58" s="85"/>
    </row>
    <row r="59" spans="3:3" s="96" customFormat="1">
      <c r="C59" s="85"/>
    </row>
    <row r="60" spans="3:3" s="96" customFormat="1">
      <c r="C60" s="85"/>
    </row>
    <row r="61" spans="3:3" s="96" customFormat="1">
      <c r="C61" s="85"/>
    </row>
    <row r="62" spans="3:3" s="96" customFormat="1">
      <c r="C62" s="85"/>
    </row>
    <row r="63" spans="3:3" s="96" customFormat="1">
      <c r="C63" s="85"/>
    </row>
    <row r="64" spans="3:3" s="96" customFormat="1">
      <c r="C64" s="85"/>
    </row>
    <row r="65" spans="3:3" s="96" customFormat="1">
      <c r="C65" s="85"/>
    </row>
    <row r="66" spans="3:3" s="96" customFormat="1">
      <c r="C66" s="85"/>
    </row>
    <row r="67" spans="3:3" s="96" customFormat="1">
      <c r="C67" s="85"/>
    </row>
    <row r="68" spans="3:3" s="96" customFormat="1">
      <c r="C68" s="85"/>
    </row>
    <row r="69" spans="3:3" s="96" customFormat="1">
      <c r="C69" s="85"/>
    </row>
    <row r="70" spans="3:3" s="96" customFormat="1">
      <c r="C70" s="85"/>
    </row>
    <row r="71" spans="3:3" s="96" customFormat="1">
      <c r="C71" s="85"/>
    </row>
    <row r="72" spans="3:3" s="96" customFormat="1">
      <c r="C72" s="85"/>
    </row>
    <row r="73" spans="3:3" s="96" customFormat="1">
      <c r="C73" s="85"/>
    </row>
    <row r="74" spans="3:3" s="96" customFormat="1">
      <c r="C74" s="85"/>
    </row>
    <row r="75" spans="3:3" s="96" customFormat="1">
      <c r="C75" s="85"/>
    </row>
    <row r="76" spans="3:3" s="96" customFormat="1">
      <c r="C76" s="85"/>
    </row>
    <row r="77" spans="3:3" s="96" customFormat="1">
      <c r="C77" s="85"/>
    </row>
    <row r="78" spans="3:3" s="96" customFormat="1">
      <c r="C78" s="85"/>
    </row>
    <row r="79" spans="3:3" s="96" customFormat="1">
      <c r="C79" s="85"/>
    </row>
    <row r="80" spans="3:3" s="96" customFormat="1">
      <c r="C80" s="85"/>
    </row>
    <row r="81" spans="3:3" s="96" customFormat="1">
      <c r="C81" s="85"/>
    </row>
    <row r="82" spans="3:3" s="96" customFormat="1">
      <c r="C82" s="85"/>
    </row>
    <row r="83" spans="3:3" s="96" customFormat="1">
      <c r="C83" s="85"/>
    </row>
    <row r="84" spans="3:3" s="96" customFormat="1">
      <c r="C84" s="85"/>
    </row>
    <row r="85" spans="3:3" s="96" customFormat="1">
      <c r="C85" s="85"/>
    </row>
    <row r="86" spans="3:3" s="96" customFormat="1">
      <c r="C86" s="85"/>
    </row>
    <row r="87" spans="3:3" s="96" customFormat="1">
      <c r="C87" s="85"/>
    </row>
    <row r="88" spans="3:3" s="96" customFormat="1">
      <c r="C88" s="85"/>
    </row>
    <row r="89" spans="3:3" s="96" customFormat="1">
      <c r="C89" s="85"/>
    </row>
    <row r="90" spans="3:3" s="96" customFormat="1">
      <c r="C90" s="85"/>
    </row>
    <row r="91" spans="3:3" s="96" customFormat="1">
      <c r="C91" s="85"/>
    </row>
    <row r="92" spans="3:3" s="96" customFormat="1">
      <c r="C92" s="85"/>
    </row>
    <row r="93" spans="3:3" s="96" customFormat="1">
      <c r="C93" s="85"/>
    </row>
    <row r="94" spans="3:3" s="96" customFormat="1">
      <c r="C94" s="85"/>
    </row>
    <row r="95" spans="3:3" s="96" customFormat="1">
      <c r="C95" s="85"/>
    </row>
    <row r="96" spans="3:3" s="96" customFormat="1">
      <c r="C96" s="85"/>
    </row>
    <row r="97" spans="3:3" s="96" customFormat="1">
      <c r="C97" s="85"/>
    </row>
    <row r="98" spans="3:3" s="96" customFormat="1">
      <c r="C98" s="85"/>
    </row>
    <row r="99" spans="3:3" s="96" customFormat="1">
      <c r="C99" s="85"/>
    </row>
    <row r="100" spans="3:3" s="96" customFormat="1">
      <c r="C100" s="85"/>
    </row>
    <row r="101" spans="3:3" s="96" customFormat="1">
      <c r="C101" s="85"/>
    </row>
    <row r="102" spans="3:3" s="96" customFormat="1">
      <c r="C102" s="85"/>
    </row>
    <row r="103" spans="3:3" s="96" customFormat="1">
      <c r="C103" s="85"/>
    </row>
    <row r="104" spans="3:3" s="96" customFormat="1">
      <c r="C104" s="85"/>
    </row>
    <row r="105" spans="3:3" s="96" customFormat="1">
      <c r="C105" s="85"/>
    </row>
    <row r="106" spans="3:3" s="96" customFormat="1">
      <c r="C106" s="85"/>
    </row>
    <row r="107" spans="3:3" s="96" customFormat="1">
      <c r="C107" s="85"/>
    </row>
    <row r="108" spans="3:3" s="96" customFormat="1">
      <c r="C108" s="85"/>
    </row>
    <row r="109" spans="3:3" s="96" customFormat="1">
      <c r="C109" s="85"/>
    </row>
    <row r="110" spans="3:3" s="96" customFormat="1">
      <c r="C110" s="85"/>
    </row>
    <row r="111" spans="3:3" s="96" customFormat="1">
      <c r="C111" s="85"/>
    </row>
    <row r="112" spans="3:3" s="96" customFormat="1">
      <c r="C112" s="85"/>
    </row>
    <row r="113" spans="3:3" s="96" customFormat="1">
      <c r="C113" s="85"/>
    </row>
    <row r="114" spans="3:3" s="96" customFormat="1">
      <c r="C114" s="85"/>
    </row>
    <row r="115" spans="3:3" s="96" customFormat="1">
      <c r="C115" s="85"/>
    </row>
    <row r="116" spans="3:3" s="96" customFormat="1">
      <c r="C116" s="85"/>
    </row>
    <row r="117" spans="3:3" s="96" customFormat="1">
      <c r="C117" s="85"/>
    </row>
    <row r="118" spans="3:3" s="96" customFormat="1">
      <c r="C118" s="85"/>
    </row>
    <row r="119" spans="3:3" s="96" customFormat="1">
      <c r="C119" s="85"/>
    </row>
    <row r="120" spans="3:3" s="96" customFormat="1">
      <c r="C120" s="85"/>
    </row>
    <row r="121" spans="3:3" s="96" customFormat="1">
      <c r="C121" s="85"/>
    </row>
    <row r="122" spans="3:3" s="96" customFormat="1">
      <c r="C122" s="85"/>
    </row>
    <row r="123" spans="3:3" s="96" customFormat="1">
      <c r="C123" s="85"/>
    </row>
    <row r="124" spans="3:3" s="96" customFormat="1">
      <c r="C124" s="85"/>
    </row>
    <row r="125" spans="3:3" s="96" customFormat="1">
      <c r="C125" s="85"/>
    </row>
    <row r="126" spans="3:3" s="96" customFormat="1">
      <c r="C126" s="85"/>
    </row>
    <row r="127" spans="3:3" s="96" customFormat="1">
      <c r="C127" s="85"/>
    </row>
    <row r="128" spans="3:3" s="96" customFormat="1">
      <c r="C128" s="85"/>
    </row>
    <row r="129" spans="3:3" s="96" customFormat="1">
      <c r="C129" s="85"/>
    </row>
    <row r="130" spans="3:3" s="96" customFormat="1">
      <c r="C130" s="85"/>
    </row>
    <row r="131" spans="3:3" s="96" customFormat="1">
      <c r="C131" s="85"/>
    </row>
    <row r="132" spans="3:3" s="96" customFormat="1">
      <c r="C132" s="85"/>
    </row>
    <row r="133" spans="3:3" s="96" customFormat="1">
      <c r="C133" s="85"/>
    </row>
    <row r="134" spans="3:3" s="96" customFormat="1">
      <c r="C134" s="85"/>
    </row>
    <row r="135" spans="3:3" s="96" customFormat="1">
      <c r="C135" s="85"/>
    </row>
    <row r="136" spans="3:3" s="96" customFormat="1">
      <c r="C136" s="85"/>
    </row>
    <row r="137" spans="3:3" s="96" customFormat="1">
      <c r="C137" s="85"/>
    </row>
    <row r="138" spans="3:3" s="96" customFormat="1">
      <c r="C138" s="85"/>
    </row>
    <row r="139" spans="3:3" s="96" customFormat="1">
      <c r="C139" s="85"/>
    </row>
    <row r="140" spans="3:3" s="96" customFormat="1">
      <c r="C140" s="85"/>
    </row>
    <row r="141" spans="3:3" s="96" customFormat="1">
      <c r="C141" s="85"/>
    </row>
    <row r="142" spans="3:3" s="96" customFormat="1">
      <c r="C142" s="85"/>
    </row>
    <row r="143" spans="3:3" s="96" customFormat="1">
      <c r="C143" s="85"/>
    </row>
    <row r="144" spans="3:3" s="96" customFormat="1">
      <c r="C144" s="85"/>
    </row>
    <row r="145" spans="3:3" s="96" customFormat="1">
      <c r="C145" s="85"/>
    </row>
    <row r="146" spans="3:3" s="96" customFormat="1">
      <c r="C146" s="85"/>
    </row>
    <row r="147" spans="3:3" s="96" customFormat="1">
      <c r="C147" s="85"/>
    </row>
    <row r="148" spans="3:3" s="96" customFormat="1">
      <c r="C148" s="85"/>
    </row>
    <row r="149" spans="3:3" s="96" customFormat="1">
      <c r="C149" s="85"/>
    </row>
    <row r="150" spans="3:3" s="96" customFormat="1">
      <c r="C150" s="85"/>
    </row>
    <row r="151" spans="3:3" s="96" customFormat="1">
      <c r="C151" s="85"/>
    </row>
    <row r="152" spans="3:3" s="96" customFormat="1">
      <c r="C152" s="85"/>
    </row>
    <row r="153" spans="3:3" s="96" customFormat="1">
      <c r="C153" s="85"/>
    </row>
  </sheetData>
  <mergeCells count="7">
    <mergeCell ref="E1:G1"/>
    <mergeCell ref="A30:A31"/>
    <mergeCell ref="A5:B5"/>
    <mergeCell ref="C5:C6"/>
    <mergeCell ref="A3:F3"/>
    <mergeCell ref="F4:G4"/>
    <mergeCell ref="D5:F5"/>
  </mergeCells>
  <pageMargins left="0.19685039370078741" right="0.19685039370078741" top="0.19685039370078741" bottom="0.23622047244094491" header="0.19685039370078741" footer="0.23622047244094491"/>
  <pageSetup paperSize="9" scale="59" orientation="portrait" verticalDpi="0" r:id="rId1"/>
  <rowBreaks count="1" manualBreakCount="1">
    <brk id="38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AB56"/>
  <sheetViews>
    <sheetView showGridLines="0" zoomScaleNormal="100" workbookViewId="0">
      <selection activeCell="C43" sqref="C43:E43"/>
    </sheetView>
  </sheetViews>
  <sheetFormatPr defaultRowHeight="17.25"/>
  <cols>
    <col min="1" max="1" width="31.7109375" style="4" customWidth="1"/>
    <col min="2" max="2" width="59.28515625" style="4" customWidth="1"/>
    <col min="3" max="5" width="15.140625" style="4" customWidth="1"/>
    <col min="6" max="240" width="9.140625" style="4"/>
    <col min="241" max="241" width="31.7109375" style="4" customWidth="1"/>
    <col min="242" max="242" width="50.140625" style="4" bestFit="1" customWidth="1"/>
    <col min="243" max="243" width="19.42578125" style="4" bestFit="1" customWidth="1"/>
    <col min="244" max="245" width="16" style="4" bestFit="1" customWidth="1"/>
    <col min="246" max="496" width="9.140625" style="4"/>
    <col min="497" max="497" width="31.7109375" style="4" customWidth="1"/>
    <col min="498" max="498" width="50.140625" style="4" bestFit="1" customWidth="1"/>
    <col min="499" max="499" width="19.42578125" style="4" bestFit="1" customWidth="1"/>
    <col min="500" max="501" width="16" style="4" bestFit="1" customWidth="1"/>
    <col min="502" max="752" width="9.140625" style="4"/>
    <col min="753" max="753" width="31.7109375" style="4" customWidth="1"/>
    <col min="754" max="754" width="50.140625" style="4" bestFit="1" customWidth="1"/>
    <col min="755" max="755" width="19.42578125" style="4" bestFit="1" customWidth="1"/>
    <col min="756" max="757" width="16" style="4" bestFit="1" customWidth="1"/>
    <col min="758" max="1008" width="9.140625" style="4"/>
    <col min="1009" max="1009" width="31.7109375" style="4" customWidth="1"/>
    <col min="1010" max="1010" width="50.140625" style="4" bestFit="1" customWidth="1"/>
    <col min="1011" max="1011" width="19.42578125" style="4" bestFit="1" customWidth="1"/>
    <col min="1012" max="1013" width="16" style="4" bestFit="1" customWidth="1"/>
    <col min="1014" max="1264" width="9.140625" style="4"/>
    <col min="1265" max="1265" width="31.7109375" style="4" customWidth="1"/>
    <col min="1266" max="1266" width="50.140625" style="4" bestFit="1" customWidth="1"/>
    <col min="1267" max="1267" width="19.42578125" style="4" bestFit="1" customWidth="1"/>
    <col min="1268" max="1269" width="16" style="4" bestFit="1" customWidth="1"/>
    <col min="1270" max="1520" width="9.140625" style="4"/>
    <col min="1521" max="1521" width="31.7109375" style="4" customWidth="1"/>
    <col min="1522" max="1522" width="50.140625" style="4" bestFit="1" customWidth="1"/>
    <col min="1523" max="1523" width="19.42578125" style="4" bestFit="1" customWidth="1"/>
    <col min="1524" max="1525" width="16" style="4" bestFit="1" customWidth="1"/>
    <col min="1526" max="1776" width="9.140625" style="4"/>
    <col min="1777" max="1777" width="31.7109375" style="4" customWidth="1"/>
    <col min="1778" max="1778" width="50.140625" style="4" bestFit="1" customWidth="1"/>
    <col min="1779" max="1779" width="19.42578125" style="4" bestFit="1" customWidth="1"/>
    <col min="1780" max="1781" width="16" style="4" bestFit="1" customWidth="1"/>
    <col min="1782" max="2032" width="9.140625" style="4"/>
    <col min="2033" max="2033" width="31.7109375" style="4" customWidth="1"/>
    <col min="2034" max="2034" width="50.140625" style="4" bestFit="1" customWidth="1"/>
    <col min="2035" max="2035" width="19.42578125" style="4" bestFit="1" customWidth="1"/>
    <col min="2036" max="2037" width="16" style="4" bestFit="1" customWidth="1"/>
    <col min="2038" max="2288" width="9.140625" style="4"/>
    <col min="2289" max="2289" width="31.7109375" style="4" customWidth="1"/>
    <col min="2290" max="2290" width="50.140625" style="4" bestFit="1" customWidth="1"/>
    <col min="2291" max="2291" width="19.42578125" style="4" bestFit="1" customWidth="1"/>
    <col min="2292" max="2293" width="16" style="4" bestFit="1" customWidth="1"/>
    <col min="2294" max="2544" width="9.140625" style="4"/>
    <col min="2545" max="2545" width="31.7109375" style="4" customWidth="1"/>
    <col min="2546" max="2546" width="50.140625" style="4" bestFit="1" customWidth="1"/>
    <col min="2547" max="2547" width="19.42578125" style="4" bestFit="1" customWidth="1"/>
    <col min="2548" max="2549" width="16" style="4" bestFit="1" customWidth="1"/>
    <col min="2550" max="2800" width="9.140625" style="4"/>
    <col min="2801" max="2801" width="31.7109375" style="4" customWidth="1"/>
    <col min="2802" max="2802" width="50.140625" style="4" bestFit="1" customWidth="1"/>
    <col min="2803" max="2803" width="19.42578125" style="4" bestFit="1" customWidth="1"/>
    <col min="2804" max="2805" width="16" style="4" bestFit="1" customWidth="1"/>
    <col min="2806" max="3056" width="9.140625" style="4"/>
    <col min="3057" max="3057" width="31.7109375" style="4" customWidth="1"/>
    <col min="3058" max="3058" width="50.140625" style="4" bestFit="1" customWidth="1"/>
    <col min="3059" max="3059" width="19.42578125" style="4" bestFit="1" customWidth="1"/>
    <col min="3060" max="3061" width="16" style="4" bestFit="1" customWidth="1"/>
    <col min="3062" max="3312" width="9.140625" style="4"/>
    <col min="3313" max="3313" width="31.7109375" style="4" customWidth="1"/>
    <col min="3314" max="3314" width="50.140625" style="4" bestFit="1" customWidth="1"/>
    <col min="3315" max="3315" width="19.42578125" style="4" bestFit="1" customWidth="1"/>
    <col min="3316" max="3317" width="16" style="4" bestFit="1" customWidth="1"/>
    <col min="3318" max="3568" width="9.140625" style="4"/>
    <col min="3569" max="3569" width="31.7109375" style="4" customWidth="1"/>
    <col min="3570" max="3570" width="50.140625" style="4" bestFit="1" customWidth="1"/>
    <col min="3571" max="3571" width="19.42578125" style="4" bestFit="1" customWidth="1"/>
    <col min="3572" max="3573" width="16" style="4" bestFit="1" customWidth="1"/>
    <col min="3574" max="3824" width="9.140625" style="4"/>
    <col min="3825" max="3825" width="31.7109375" style="4" customWidth="1"/>
    <col min="3826" max="3826" width="50.140625" style="4" bestFit="1" customWidth="1"/>
    <col min="3827" max="3827" width="19.42578125" style="4" bestFit="1" customWidth="1"/>
    <col min="3828" max="3829" width="16" style="4" bestFit="1" customWidth="1"/>
    <col min="3830" max="4080" width="9.140625" style="4"/>
    <col min="4081" max="4081" width="31.7109375" style="4" customWidth="1"/>
    <col min="4082" max="4082" width="50.140625" style="4" bestFit="1" customWidth="1"/>
    <col min="4083" max="4083" width="19.42578125" style="4" bestFit="1" customWidth="1"/>
    <col min="4084" max="4085" width="16" style="4" bestFit="1" customWidth="1"/>
    <col min="4086" max="4336" width="9.140625" style="4"/>
    <col min="4337" max="4337" width="31.7109375" style="4" customWidth="1"/>
    <col min="4338" max="4338" width="50.140625" style="4" bestFit="1" customWidth="1"/>
    <col min="4339" max="4339" width="19.42578125" style="4" bestFit="1" customWidth="1"/>
    <col min="4340" max="4341" width="16" style="4" bestFit="1" customWidth="1"/>
    <col min="4342" max="4592" width="9.140625" style="4"/>
    <col min="4593" max="4593" width="31.7109375" style="4" customWidth="1"/>
    <col min="4594" max="4594" width="50.140625" style="4" bestFit="1" customWidth="1"/>
    <col min="4595" max="4595" width="19.42578125" style="4" bestFit="1" customWidth="1"/>
    <col min="4596" max="4597" width="16" style="4" bestFit="1" customWidth="1"/>
    <col min="4598" max="4848" width="9.140625" style="4"/>
    <col min="4849" max="4849" width="31.7109375" style="4" customWidth="1"/>
    <col min="4850" max="4850" width="50.140625" style="4" bestFit="1" customWidth="1"/>
    <col min="4851" max="4851" width="19.42578125" style="4" bestFit="1" customWidth="1"/>
    <col min="4852" max="4853" width="16" style="4" bestFit="1" customWidth="1"/>
    <col min="4854" max="5104" width="9.140625" style="4"/>
    <col min="5105" max="5105" width="31.7109375" style="4" customWidth="1"/>
    <col min="5106" max="5106" width="50.140625" style="4" bestFit="1" customWidth="1"/>
    <col min="5107" max="5107" width="19.42578125" style="4" bestFit="1" customWidth="1"/>
    <col min="5108" max="5109" width="16" style="4" bestFit="1" customWidth="1"/>
    <col min="5110" max="5360" width="9.140625" style="4"/>
    <col min="5361" max="5361" width="31.7109375" style="4" customWidth="1"/>
    <col min="5362" max="5362" width="50.140625" style="4" bestFit="1" customWidth="1"/>
    <col min="5363" max="5363" width="19.42578125" style="4" bestFit="1" customWidth="1"/>
    <col min="5364" max="5365" width="16" style="4" bestFit="1" customWidth="1"/>
    <col min="5366" max="5616" width="9.140625" style="4"/>
    <col min="5617" max="5617" width="31.7109375" style="4" customWidth="1"/>
    <col min="5618" max="5618" width="50.140625" style="4" bestFit="1" customWidth="1"/>
    <col min="5619" max="5619" width="19.42578125" style="4" bestFit="1" customWidth="1"/>
    <col min="5620" max="5621" width="16" style="4" bestFit="1" customWidth="1"/>
    <col min="5622" max="5872" width="9.140625" style="4"/>
    <col min="5873" max="5873" width="31.7109375" style="4" customWidth="1"/>
    <col min="5874" max="5874" width="50.140625" style="4" bestFit="1" customWidth="1"/>
    <col min="5875" max="5875" width="19.42578125" style="4" bestFit="1" customWidth="1"/>
    <col min="5876" max="5877" width="16" style="4" bestFit="1" customWidth="1"/>
    <col min="5878" max="6128" width="9.140625" style="4"/>
    <col min="6129" max="6129" width="31.7109375" style="4" customWidth="1"/>
    <col min="6130" max="6130" width="50.140625" style="4" bestFit="1" customWidth="1"/>
    <col min="6131" max="6131" width="19.42578125" style="4" bestFit="1" customWidth="1"/>
    <col min="6132" max="6133" width="16" style="4" bestFit="1" customWidth="1"/>
    <col min="6134" max="6384" width="9.140625" style="4"/>
    <col min="6385" max="6385" width="31.7109375" style="4" customWidth="1"/>
    <col min="6386" max="6386" width="50.140625" style="4" bestFit="1" customWidth="1"/>
    <col min="6387" max="6387" width="19.42578125" style="4" bestFit="1" customWidth="1"/>
    <col min="6388" max="6389" width="16" style="4" bestFit="1" customWidth="1"/>
    <col min="6390" max="6640" width="9.140625" style="4"/>
    <col min="6641" max="6641" width="31.7109375" style="4" customWidth="1"/>
    <col min="6642" max="6642" width="50.140625" style="4" bestFit="1" customWidth="1"/>
    <col min="6643" max="6643" width="19.42578125" style="4" bestFit="1" customWidth="1"/>
    <col min="6644" max="6645" width="16" style="4" bestFit="1" customWidth="1"/>
    <col min="6646" max="6896" width="9.140625" style="4"/>
    <col min="6897" max="6897" width="31.7109375" style="4" customWidth="1"/>
    <col min="6898" max="6898" width="50.140625" style="4" bestFit="1" customWidth="1"/>
    <col min="6899" max="6899" width="19.42578125" style="4" bestFit="1" customWidth="1"/>
    <col min="6900" max="6901" width="16" style="4" bestFit="1" customWidth="1"/>
    <col min="6902" max="7152" width="9.140625" style="4"/>
    <col min="7153" max="7153" width="31.7109375" style="4" customWidth="1"/>
    <col min="7154" max="7154" width="50.140625" style="4" bestFit="1" customWidth="1"/>
    <col min="7155" max="7155" width="19.42578125" style="4" bestFit="1" customWidth="1"/>
    <col min="7156" max="7157" width="16" style="4" bestFit="1" customWidth="1"/>
    <col min="7158" max="7408" width="9.140625" style="4"/>
    <col min="7409" max="7409" width="31.7109375" style="4" customWidth="1"/>
    <col min="7410" max="7410" width="50.140625" style="4" bestFit="1" customWidth="1"/>
    <col min="7411" max="7411" width="19.42578125" style="4" bestFit="1" customWidth="1"/>
    <col min="7412" max="7413" width="16" style="4" bestFit="1" customWidth="1"/>
    <col min="7414" max="7664" width="9.140625" style="4"/>
    <col min="7665" max="7665" width="31.7109375" style="4" customWidth="1"/>
    <col min="7666" max="7666" width="50.140625" style="4" bestFit="1" customWidth="1"/>
    <col min="7667" max="7667" width="19.42578125" style="4" bestFit="1" customWidth="1"/>
    <col min="7668" max="7669" width="16" style="4" bestFit="1" customWidth="1"/>
    <col min="7670" max="7920" width="9.140625" style="4"/>
    <col min="7921" max="7921" width="31.7109375" style="4" customWidth="1"/>
    <col min="7922" max="7922" width="50.140625" style="4" bestFit="1" customWidth="1"/>
    <col min="7923" max="7923" width="19.42578125" style="4" bestFit="1" customWidth="1"/>
    <col min="7924" max="7925" width="16" style="4" bestFit="1" customWidth="1"/>
    <col min="7926" max="8176" width="9.140625" style="4"/>
    <col min="8177" max="8177" width="31.7109375" style="4" customWidth="1"/>
    <col min="8178" max="8178" width="50.140625" style="4" bestFit="1" customWidth="1"/>
    <col min="8179" max="8179" width="19.42578125" style="4" bestFit="1" customWidth="1"/>
    <col min="8180" max="8181" width="16" style="4" bestFit="1" customWidth="1"/>
    <col min="8182" max="8432" width="9.140625" style="4"/>
    <col min="8433" max="8433" width="31.7109375" style="4" customWidth="1"/>
    <col min="8434" max="8434" width="50.140625" style="4" bestFit="1" customWidth="1"/>
    <col min="8435" max="8435" width="19.42578125" style="4" bestFit="1" customWidth="1"/>
    <col min="8436" max="8437" width="16" style="4" bestFit="1" customWidth="1"/>
    <col min="8438" max="8688" width="9.140625" style="4"/>
    <col min="8689" max="8689" width="31.7109375" style="4" customWidth="1"/>
    <col min="8690" max="8690" width="50.140625" style="4" bestFit="1" customWidth="1"/>
    <col min="8691" max="8691" width="19.42578125" style="4" bestFit="1" customWidth="1"/>
    <col min="8692" max="8693" width="16" style="4" bestFit="1" customWidth="1"/>
    <col min="8694" max="8944" width="9.140625" style="4"/>
    <col min="8945" max="8945" width="31.7109375" style="4" customWidth="1"/>
    <col min="8946" max="8946" width="50.140625" style="4" bestFit="1" customWidth="1"/>
    <col min="8947" max="8947" width="19.42578125" style="4" bestFit="1" customWidth="1"/>
    <col min="8948" max="8949" width="16" style="4" bestFit="1" customWidth="1"/>
    <col min="8950" max="9200" width="9.140625" style="4"/>
    <col min="9201" max="9201" width="31.7109375" style="4" customWidth="1"/>
    <col min="9202" max="9202" width="50.140625" style="4" bestFit="1" customWidth="1"/>
    <col min="9203" max="9203" width="19.42578125" style="4" bestFit="1" customWidth="1"/>
    <col min="9204" max="9205" width="16" style="4" bestFit="1" customWidth="1"/>
    <col min="9206" max="9456" width="9.140625" style="4"/>
    <col min="9457" max="9457" width="31.7109375" style="4" customWidth="1"/>
    <col min="9458" max="9458" width="50.140625" style="4" bestFit="1" customWidth="1"/>
    <col min="9459" max="9459" width="19.42578125" style="4" bestFit="1" customWidth="1"/>
    <col min="9460" max="9461" width="16" style="4" bestFit="1" customWidth="1"/>
    <col min="9462" max="9712" width="9.140625" style="4"/>
    <col min="9713" max="9713" width="31.7109375" style="4" customWidth="1"/>
    <col min="9714" max="9714" width="50.140625" style="4" bestFit="1" customWidth="1"/>
    <col min="9715" max="9715" width="19.42578125" style="4" bestFit="1" customWidth="1"/>
    <col min="9716" max="9717" width="16" style="4" bestFit="1" customWidth="1"/>
    <col min="9718" max="9968" width="9.140625" style="4"/>
    <col min="9969" max="9969" width="31.7109375" style="4" customWidth="1"/>
    <col min="9970" max="9970" width="50.140625" style="4" bestFit="1" customWidth="1"/>
    <col min="9971" max="9971" width="19.42578125" style="4" bestFit="1" customWidth="1"/>
    <col min="9972" max="9973" width="16" style="4" bestFit="1" customWidth="1"/>
    <col min="9974" max="10224" width="9.140625" style="4"/>
    <col min="10225" max="10225" width="31.7109375" style="4" customWidth="1"/>
    <col min="10226" max="10226" width="50.140625" style="4" bestFit="1" customWidth="1"/>
    <col min="10227" max="10227" width="19.42578125" style="4" bestFit="1" customWidth="1"/>
    <col min="10228" max="10229" width="16" style="4" bestFit="1" customWidth="1"/>
    <col min="10230" max="10480" width="9.140625" style="4"/>
    <col min="10481" max="10481" width="31.7109375" style="4" customWidth="1"/>
    <col min="10482" max="10482" width="50.140625" style="4" bestFit="1" customWidth="1"/>
    <col min="10483" max="10483" width="19.42578125" style="4" bestFit="1" customWidth="1"/>
    <col min="10484" max="10485" width="16" style="4" bestFit="1" customWidth="1"/>
    <col min="10486" max="10736" width="9.140625" style="4"/>
    <col min="10737" max="10737" width="31.7109375" style="4" customWidth="1"/>
    <col min="10738" max="10738" width="50.140625" style="4" bestFit="1" customWidth="1"/>
    <col min="10739" max="10739" width="19.42578125" style="4" bestFit="1" customWidth="1"/>
    <col min="10740" max="10741" width="16" style="4" bestFit="1" customWidth="1"/>
    <col min="10742" max="10992" width="9.140625" style="4"/>
    <col min="10993" max="10993" width="31.7109375" style="4" customWidth="1"/>
    <col min="10994" max="10994" width="50.140625" style="4" bestFit="1" customWidth="1"/>
    <col min="10995" max="10995" width="19.42578125" style="4" bestFit="1" customWidth="1"/>
    <col min="10996" max="10997" width="16" style="4" bestFit="1" customWidth="1"/>
    <col min="10998" max="11248" width="9.140625" style="4"/>
    <col min="11249" max="11249" width="31.7109375" style="4" customWidth="1"/>
    <col min="11250" max="11250" width="50.140625" style="4" bestFit="1" customWidth="1"/>
    <col min="11251" max="11251" width="19.42578125" style="4" bestFit="1" customWidth="1"/>
    <col min="11252" max="11253" width="16" style="4" bestFit="1" customWidth="1"/>
    <col min="11254" max="11504" width="9.140625" style="4"/>
    <col min="11505" max="11505" width="31.7109375" style="4" customWidth="1"/>
    <col min="11506" max="11506" width="50.140625" style="4" bestFit="1" customWidth="1"/>
    <col min="11507" max="11507" width="19.42578125" style="4" bestFit="1" customWidth="1"/>
    <col min="11508" max="11509" width="16" style="4" bestFit="1" customWidth="1"/>
    <col min="11510" max="11760" width="9.140625" style="4"/>
    <col min="11761" max="11761" width="31.7109375" style="4" customWidth="1"/>
    <col min="11762" max="11762" width="50.140625" style="4" bestFit="1" customWidth="1"/>
    <col min="11763" max="11763" width="19.42578125" style="4" bestFit="1" customWidth="1"/>
    <col min="11764" max="11765" width="16" style="4" bestFit="1" customWidth="1"/>
    <col min="11766" max="12016" width="9.140625" style="4"/>
    <col min="12017" max="12017" width="31.7109375" style="4" customWidth="1"/>
    <col min="12018" max="12018" width="50.140625" style="4" bestFit="1" customWidth="1"/>
    <col min="12019" max="12019" width="19.42578125" style="4" bestFit="1" customWidth="1"/>
    <col min="12020" max="12021" width="16" style="4" bestFit="1" customWidth="1"/>
    <col min="12022" max="12272" width="9.140625" style="4"/>
    <col min="12273" max="12273" width="31.7109375" style="4" customWidth="1"/>
    <col min="12274" max="12274" width="50.140625" style="4" bestFit="1" customWidth="1"/>
    <col min="12275" max="12275" width="19.42578125" style="4" bestFit="1" customWidth="1"/>
    <col min="12276" max="12277" width="16" style="4" bestFit="1" customWidth="1"/>
    <col min="12278" max="12528" width="9.140625" style="4"/>
    <col min="12529" max="12529" width="31.7109375" style="4" customWidth="1"/>
    <col min="12530" max="12530" width="50.140625" style="4" bestFit="1" customWidth="1"/>
    <col min="12531" max="12531" width="19.42578125" style="4" bestFit="1" customWidth="1"/>
    <col min="12532" max="12533" width="16" style="4" bestFit="1" customWidth="1"/>
    <col min="12534" max="12784" width="9.140625" style="4"/>
    <col min="12785" max="12785" width="31.7109375" style="4" customWidth="1"/>
    <col min="12786" max="12786" width="50.140625" style="4" bestFit="1" customWidth="1"/>
    <col min="12787" max="12787" width="19.42578125" style="4" bestFit="1" customWidth="1"/>
    <col min="12788" max="12789" width="16" style="4" bestFit="1" customWidth="1"/>
    <col min="12790" max="13040" width="9.140625" style="4"/>
    <col min="13041" max="13041" width="31.7109375" style="4" customWidth="1"/>
    <col min="13042" max="13042" width="50.140625" style="4" bestFit="1" customWidth="1"/>
    <col min="13043" max="13043" width="19.42578125" style="4" bestFit="1" customWidth="1"/>
    <col min="13044" max="13045" width="16" style="4" bestFit="1" customWidth="1"/>
    <col min="13046" max="13296" width="9.140625" style="4"/>
    <col min="13297" max="13297" width="31.7109375" style="4" customWidth="1"/>
    <col min="13298" max="13298" width="50.140625" style="4" bestFit="1" customWidth="1"/>
    <col min="13299" max="13299" width="19.42578125" style="4" bestFit="1" customWidth="1"/>
    <col min="13300" max="13301" width="16" style="4" bestFit="1" customWidth="1"/>
    <col min="13302" max="13552" width="9.140625" style="4"/>
    <col min="13553" max="13553" width="31.7109375" style="4" customWidth="1"/>
    <col min="13554" max="13554" width="50.140625" style="4" bestFit="1" customWidth="1"/>
    <col min="13555" max="13555" width="19.42578125" style="4" bestFit="1" customWidth="1"/>
    <col min="13556" max="13557" width="16" style="4" bestFit="1" customWidth="1"/>
    <col min="13558" max="13808" width="9.140625" style="4"/>
    <col min="13809" max="13809" width="31.7109375" style="4" customWidth="1"/>
    <col min="13810" max="13810" width="50.140625" style="4" bestFit="1" customWidth="1"/>
    <col min="13811" max="13811" width="19.42578125" style="4" bestFit="1" customWidth="1"/>
    <col min="13812" max="13813" width="16" style="4" bestFit="1" customWidth="1"/>
    <col min="13814" max="14064" width="9.140625" style="4"/>
    <col min="14065" max="14065" width="31.7109375" style="4" customWidth="1"/>
    <col min="14066" max="14066" width="50.140625" style="4" bestFit="1" customWidth="1"/>
    <col min="14067" max="14067" width="19.42578125" style="4" bestFit="1" customWidth="1"/>
    <col min="14068" max="14069" width="16" style="4" bestFit="1" customWidth="1"/>
    <col min="14070" max="14320" width="9.140625" style="4"/>
    <col min="14321" max="14321" width="31.7109375" style="4" customWidth="1"/>
    <col min="14322" max="14322" width="50.140625" style="4" bestFit="1" customWidth="1"/>
    <col min="14323" max="14323" width="19.42578125" style="4" bestFit="1" customWidth="1"/>
    <col min="14324" max="14325" width="16" style="4" bestFit="1" customWidth="1"/>
    <col min="14326" max="14576" width="9.140625" style="4"/>
    <col min="14577" max="14577" width="31.7109375" style="4" customWidth="1"/>
    <col min="14578" max="14578" width="50.140625" style="4" bestFit="1" customWidth="1"/>
    <col min="14579" max="14579" width="19.42578125" style="4" bestFit="1" customWidth="1"/>
    <col min="14580" max="14581" width="16" style="4" bestFit="1" customWidth="1"/>
    <col min="14582" max="14832" width="9.140625" style="4"/>
    <col min="14833" max="14833" width="31.7109375" style="4" customWidth="1"/>
    <col min="14834" max="14834" width="50.140625" style="4" bestFit="1" customWidth="1"/>
    <col min="14835" max="14835" width="19.42578125" style="4" bestFit="1" customWidth="1"/>
    <col min="14836" max="14837" width="16" style="4" bestFit="1" customWidth="1"/>
    <col min="14838" max="15088" width="9.140625" style="4"/>
    <col min="15089" max="15089" width="31.7109375" style="4" customWidth="1"/>
    <col min="15090" max="15090" width="50.140625" style="4" bestFit="1" customWidth="1"/>
    <col min="15091" max="15091" width="19.42578125" style="4" bestFit="1" customWidth="1"/>
    <col min="15092" max="15093" width="16" style="4" bestFit="1" customWidth="1"/>
    <col min="15094" max="15344" width="9.140625" style="4"/>
    <col min="15345" max="15345" width="31.7109375" style="4" customWidth="1"/>
    <col min="15346" max="15346" width="50.140625" style="4" bestFit="1" customWidth="1"/>
    <col min="15347" max="15347" width="19.42578125" style="4" bestFit="1" customWidth="1"/>
    <col min="15348" max="15349" width="16" style="4" bestFit="1" customWidth="1"/>
    <col min="15350" max="15600" width="9.140625" style="4"/>
    <col min="15601" max="15601" width="31.7109375" style="4" customWidth="1"/>
    <col min="15602" max="15602" width="50.140625" style="4" bestFit="1" customWidth="1"/>
    <col min="15603" max="15603" width="19.42578125" style="4" bestFit="1" customWidth="1"/>
    <col min="15604" max="15605" width="16" style="4" bestFit="1" customWidth="1"/>
    <col min="15606" max="15856" width="9.140625" style="4"/>
    <col min="15857" max="15857" width="31.7109375" style="4" customWidth="1"/>
    <col min="15858" max="15858" width="50.140625" style="4" bestFit="1" customWidth="1"/>
    <col min="15859" max="15859" width="19.42578125" style="4" bestFit="1" customWidth="1"/>
    <col min="15860" max="15861" width="16" style="4" bestFit="1" customWidth="1"/>
    <col min="15862" max="16112" width="9.140625" style="4"/>
    <col min="16113" max="16113" width="31.7109375" style="4" customWidth="1"/>
    <col min="16114" max="16114" width="50.140625" style="4" bestFit="1" customWidth="1"/>
    <col min="16115" max="16115" width="19.42578125" style="4" bestFit="1" customWidth="1"/>
    <col min="16116" max="16117" width="16" style="4" bestFit="1" customWidth="1"/>
    <col min="16118" max="16384" width="9.140625" style="4"/>
  </cols>
  <sheetData>
    <row r="1" spans="1:28" s="5" customFormat="1" ht="52.5" customHeight="1">
      <c r="B1" s="279"/>
      <c r="C1" s="390" t="s">
        <v>170</v>
      </c>
      <c r="D1" s="390"/>
      <c r="E1" s="390"/>
    </row>
    <row r="2" spans="1:28" s="5" customFormat="1" ht="12.75" customHeight="1">
      <c r="B2" s="279"/>
      <c r="C2" s="107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s="3" customFormat="1" ht="61.5" customHeight="1">
      <c r="A3" s="351" t="s">
        <v>181</v>
      </c>
      <c r="B3" s="351"/>
    </row>
    <row r="4" spans="1:28" s="3" customFormat="1" ht="18.75" customHeight="1">
      <c r="A4" s="64"/>
      <c r="B4" s="64"/>
    </row>
    <row r="5" spans="1:28" s="3" customFormat="1">
      <c r="A5" s="352" t="s">
        <v>11</v>
      </c>
      <c r="B5" s="352"/>
    </row>
    <row r="6" spans="1:28" ht="20.25" customHeight="1">
      <c r="A6" s="97" t="s">
        <v>35</v>
      </c>
      <c r="B6" s="98"/>
    </row>
    <row r="7" spans="1:28" ht="21.75" customHeight="1">
      <c r="A7" s="36" t="s">
        <v>0</v>
      </c>
      <c r="B7" s="33" t="s">
        <v>1</v>
      </c>
    </row>
    <row r="8" spans="1:28" ht="24" customHeight="1">
      <c r="A8" s="37">
        <v>1090</v>
      </c>
      <c r="B8" s="165" t="s">
        <v>10</v>
      </c>
    </row>
    <row r="9" spans="1:28" ht="34.5" customHeight="1">
      <c r="A9" s="35" t="s">
        <v>2</v>
      </c>
      <c r="B9" s="34"/>
    </row>
    <row r="10" spans="1:28" s="49" customFormat="1" ht="90.75" customHeight="1">
      <c r="A10" s="44" t="s">
        <v>3</v>
      </c>
      <c r="B10" s="100">
        <v>1090</v>
      </c>
      <c r="C10" s="302" t="s">
        <v>85</v>
      </c>
      <c r="D10" s="303"/>
      <c r="E10" s="304"/>
    </row>
    <row r="11" spans="1:28" ht="42" customHeight="1">
      <c r="A11" s="114" t="s">
        <v>4</v>
      </c>
      <c r="B11" s="147">
        <v>31007</v>
      </c>
      <c r="C11" s="202" t="s">
        <v>139</v>
      </c>
      <c r="D11" s="202" t="s">
        <v>140</v>
      </c>
      <c r="E11" s="202" t="s">
        <v>82</v>
      </c>
    </row>
    <row r="12" spans="1:28" ht="39.75" customHeight="1">
      <c r="A12" s="113" t="s">
        <v>5</v>
      </c>
      <c r="B12" s="155" t="s">
        <v>88</v>
      </c>
      <c r="C12" s="243"/>
      <c r="D12" s="243"/>
      <c r="E12" s="243"/>
    </row>
    <row r="13" spans="1:28" ht="53.25" customHeight="1">
      <c r="A13" s="113" t="s">
        <v>6</v>
      </c>
      <c r="B13" s="99" t="s">
        <v>97</v>
      </c>
      <c r="C13" s="243"/>
      <c r="D13" s="243"/>
      <c r="E13" s="243"/>
    </row>
    <row r="14" spans="1:28" ht="44.25" customHeight="1">
      <c r="A14" s="113" t="s">
        <v>7</v>
      </c>
      <c r="B14" s="99" t="s">
        <v>99</v>
      </c>
      <c r="C14" s="243"/>
      <c r="D14" s="243"/>
      <c r="E14" s="243"/>
    </row>
    <row r="15" spans="1:28" ht="38.25" customHeight="1">
      <c r="A15" s="115" t="s">
        <v>36</v>
      </c>
      <c r="B15" s="101" t="s">
        <v>62</v>
      </c>
      <c r="C15" s="243"/>
      <c r="D15" s="243"/>
      <c r="E15" s="243"/>
    </row>
    <row r="16" spans="1:28" ht="21.75" customHeight="1">
      <c r="A16" s="346" t="s">
        <v>8</v>
      </c>
      <c r="B16" s="347"/>
      <c r="C16" s="243"/>
      <c r="D16" s="243"/>
      <c r="E16" s="243"/>
    </row>
    <row r="17" spans="1:12" s="3" customFormat="1" ht="41.25" customHeight="1">
      <c r="A17" s="348" t="s">
        <v>183</v>
      </c>
      <c r="B17" s="282" t="s">
        <v>184</v>
      </c>
      <c r="C17" s="283">
        <v>7</v>
      </c>
      <c r="D17" s="283">
        <v>7</v>
      </c>
      <c r="E17" s="283">
        <v>7</v>
      </c>
    </row>
    <row r="18" spans="1:12" s="3" customFormat="1" ht="24" customHeight="1">
      <c r="A18" s="349"/>
      <c r="B18" s="282" t="s">
        <v>185</v>
      </c>
      <c r="C18" s="284">
        <v>4212.1000000000004</v>
      </c>
      <c r="D18" s="284">
        <v>4212.1000000000004</v>
      </c>
      <c r="E18" s="284">
        <v>4212.1000000000004</v>
      </c>
    </row>
    <row r="19" spans="1:12" s="3" customFormat="1" ht="46.5" customHeight="1">
      <c r="A19" s="350"/>
      <c r="B19" s="282" t="s">
        <v>186</v>
      </c>
      <c r="C19" s="284">
        <v>400</v>
      </c>
      <c r="D19" s="284">
        <v>400</v>
      </c>
      <c r="E19" s="284">
        <v>400</v>
      </c>
    </row>
    <row r="20" spans="1:12">
      <c r="A20" s="353" t="s">
        <v>9</v>
      </c>
      <c r="B20" s="354"/>
      <c r="C20" s="286">
        <f>+'2'!G20</f>
        <v>207203.5</v>
      </c>
      <c r="D20" s="286">
        <f>+'2'!H20</f>
        <v>207203.5</v>
      </c>
      <c r="E20" s="286">
        <f>+'2'!I20</f>
        <v>207203.5</v>
      </c>
      <c r="L20" s="3"/>
    </row>
    <row r="21" spans="1:12" s="66" customFormat="1" ht="54" customHeight="1">
      <c r="A21" s="183" t="s">
        <v>0</v>
      </c>
      <c r="B21" s="183" t="s">
        <v>1</v>
      </c>
      <c r="L21" s="4"/>
    </row>
    <row r="22" spans="1:12" s="66" customFormat="1" ht="76.150000000000006" customHeight="1">
      <c r="A22" s="160">
        <v>1112</v>
      </c>
      <c r="B22" s="164" t="s">
        <v>101</v>
      </c>
      <c r="E22" s="137"/>
    </row>
    <row r="23" spans="1:12" s="66" customFormat="1" ht="55.5" customHeight="1">
      <c r="A23" s="148" t="s">
        <v>2</v>
      </c>
    </row>
    <row r="24" spans="1:12" s="66" customFormat="1" ht="71.25" customHeight="1">
      <c r="A24" s="41" t="s">
        <v>3</v>
      </c>
      <c r="B24" s="150">
        <v>1112</v>
      </c>
      <c r="C24" s="361" t="s">
        <v>85</v>
      </c>
      <c r="D24" s="362"/>
      <c r="E24" s="363"/>
    </row>
    <row r="25" spans="1:12" s="66" customFormat="1" ht="34.5">
      <c r="A25" s="41" t="s">
        <v>4</v>
      </c>
      <c r="B25" s="150">
        <v>31002</v>
      </c>
      <c r="C25" s="202" t="s">
        <v>139</v>
      </c>
      <c r="D25" s="202" t="s">
        <v>140</v>
      </c>
      <c r="E25" s="202" t="s">
        <v>82</v>
      </c>
    </row>
    <row r="26" spans="1:12" s="66" customFormat="1" ht="45" customHeight="1">
      <c r="A26" s="41" t="s">
        <v>5</v>
      </c>
      <c r="B26" s="155" t="s">
        <v>121</v>
      </c>
      <c r="C26" s="199"/>
      <c r="D26" s="199"/>
      <c r="E26" s="199"/>
    </row>
    <row r="27" spans="1:12" s="66" customFormat="1" ht="103.5">
      <c r="A27" s="41" t="s">
        <v>6</v>
      </c>
      <c r="B27" s="99" t="s">
        <v>122</v>
      </c>
      <c r="C27" s="199"/>
      <c r="D27" s="199"/>
      <c r="E27" s="199"/>
    </row>
    <row r="28" spans="1:12" ht="43.5" customHeight="1">
      <c r="A28" s="113" t="s">
        <v>7</v>
      </c>
      <c r="B28" s="99" t="s">
        <v>99</v>
      </c>
      <c r="C28" s="243"/>
      <c r="D28" s="243"/>
      <c r="E28" s="243"/>
      <c r="L28" s="66"/>
    </row>
    <row r="29" spans="1:12" ht="40.5" customHeight="1">
      <c r="A29" s="115" t="s">
        <v>36</v>
      </c>
      <c r="B29" s="101" t="s">
        <v>62</v>
      </c>
      <c r="C29" s="243"/>
      <c r="D29" s="243"/>
      <c r="E29" s="243"/>
    </row>
    <row r="30" spans="1:12" ht="15.75" customHeight="1">
      <c r="A30" s="346" t="s">
        <v>8</v>
      </c>
      <c r="B30" s="347"/>
      <c r="C30" s="243"/>
      <c r="D30" s="243"/>
      <c r="E30" s="243"/>
    </row>
    <row r="31" spans="1:12" s="3" customFormat="1" ht="41.25" customHeight="1">
      <c r="A31" s="281" t="s">
        <v>183</v>
      </c>
      <c r="B31" s="282" t="s">
        <v>184</v>
      </c>
      <c r="C31" s="283">
        <v>1</v>
      </c>
      <c r="D31" s="169">
        <v>1</v>
      </c>
      <c r="E31" s="169">
        <v>1</v>
      </c>
      <c r="L31" s="4"/>
    </row>
    <row r="32" spans="1:12" s="3" customFormat="1" ht="34.5" customHeight="1">
      <c r="A32" s="281" t="s">
        <v>183</v>
      </c>
      <c r="B32" s="282" t="s">
        <v>185</v>
      </c>
      <c r="C32" s="283">
        <v>1734.2</v>
      </c>
      <c r="D32" s="173">
        <v>1734.2</v>
      </c>
      <c r="E32" s="173">
        <v>1734.2</v>
      </c>
    </row>
    <row r="33" spans="1:12" s="149" customFormat="1" ht="23.25" customHeight="1">
      <c r="A33" s="45" t="s">
        <v>9</v>
      </c>
      <c r="B33" s="46"/>
      <c r="C33" s="285">
        <f>+'2'!G32</f>
        <v>11691.1</v>
      </c>
      <c r="D33" s="285">
        <f>+'2'!H32</f>
        <v>11691.1</v>
      </c>
      <c r="E33" s="285">
        <f>+'2'!I32</f>
        <v>11691.1</v>
      </c>
      <c r="L33" s="3"/>
    </row>
    <row r="34" spans="1:12" s="149" customFormat="1" ht="23.25" customHeight="1">
      <c r="A34" s="244"/>
      <c r="B34" s="245"/>
      <c r="C34" s="246"/>
      <c r="D34" s="246"/>
      <c r="E34" s="246"/>
    </row>
    <row r="35" spans="1:12" s="248" customFormat="1">
      <c r="A35" s="355" t="s">
        <v>151</v>
      </c>
      <c r="B35" s="355"/>
      <c r="C35" s="247"/>
      <c r="D35" s="360"/>
      <c r="E35" s="360"/>
      <c r="L35" s="149"/>
    </row>
    <row r="36" spans="1:12" s="248" customFormat="1">
      <c r="A36" s="356" t="s">
        <v>152</v>
      </c>
      <c r="B36" s="356"/>
      <c r="C36" s="356"/>
      <c r="D36" s="356"/>
      <c r="E36" s="356"/>
    </row>
    <row r="37" spans="1:12" s="248" customFormat="1" ht="15.75">
      <c r="A37" s="249"/>
      <c r="B37" s="249"/>
      <c r="C37" s="249"/>
      <c r="D37" s="249"/>
      <c r="E37" s="249"/>
    </row>
    <row r="38" spans="1:12" s="248" customFormat="1">
      <c r="A38" s="250" t="s">
        <v>153</v>
      </c>
      <c r="B38" s="251" t="s">
        <v>154</v>
      </c>
      <c r="C38" s="252"/>
      <c r="D38" s="252"/>
      <c r="E38" s="252"/>
    </row>
    <row r="39" spans="1:12" s="248" customFormat="1">
      <c r="A39" s="253" t="s">
        <v>155</v>
      </c>
      <c r="B39" s="254" t="s">
        <v>156</v>
      </c>
      <c r="C39" s="255"/>
      <c r="D39" s="255"/>
      <c r="E39" s="255"/>
    </row>
    <row r="40" spans="1:12" s="248" customFormat="1" ht="15.75">
      <c r="A40" s="256"/>
      <c r="B40" s="256"/>
      <c r="C40" s="257"/>
      <c r="D40" s="257"/>
      <c r="E40" s="257"/>
    </row>
    <row r="41" spans="1:12" s="248" customFormat="1">
      <c r="A41" s="251" t="s">
        <v>157</v>
      </c>
      <c r="B41" s="251"/>
      <c r="C41" s="252"/>
      <c r="D41" s="252"/>
      <c r="E41" s="252"/>
    </row>
    <row r="42" spans="1:12" s="248" customFormat="1" ht="21.6" customHeight="1">
      <c r="A42" s="256"/>
      <c r="B42" s="256"/>
      <c r="C42" s="357"/>
      <c r="D42" s="357"/>
      <c r="E42" s="357"/>
    </row>
    <row r="43" spans="1:12" s="248" customFormat="1" ht="90.6" customHeight="1">
      <c r="A43" s="132" t="s">
        <v>158</v>
      </c>
      <c r="B43" s="258" t="s">
        <v>155</v>
      </c>
      <c r="C43" s="321" t="s">
        <v>175</v>
      </c>
      <c r="D43" s="322"/>
      <c r="E43" s="323"/>
    </row>
    <row r="44" spans="1:12" s="248" customFormat="1" ht="55.5" customHeight="1">
      <c r="A44" s="132" t="s">
        <v>159</v>
      </c>
      <c r="B44" s="258" t="s">
        <v>160</v>
      </c>
      <c r="C44" s="202" t="s">
        <v>139</v>
      </c>
      <c r="D44" s="202" t="s">
        <v>140</v>
      </c>
      <c r="E44" s="202" t="s">
        <v>82</v>
      </c>
    </row>
    <row r="45" spans="1:12" s="248" customFormat="1">
      <c r="A45" s="132" t="s">
        <v>161</v>
      </c>
      <c r="B45" s="207" t="s">
        <v>156</v>
      </c>
      <c r="C45" s="259"/>
      <c r="D45" s="259"/>
      <c r="E45" s="259"/>
    </row>
    <row r="46" spans="1:12" s="248" customFormat="1" ht="86.25">
      <c r="A46" s="132" t="s">
        <v>162</v>
      </c>
      <c r="B46" s="207" t="s">
        <v>163</v>
      </c>
      <c r="C46" s="259"/>
      <c r="D46" s="259"/>
      <c r="E46" s="259"/>
    </row>
    <row r="47" spans="1:12" s="248" customFormat="1">
      <c r="A47" s="132" t="s">
        <v>164</v>
      </c>
      <c r="B47" s="207" t="s">
        <v>165</v>
      </c>
      <c r="C47" s="259"/>
      <c r="D47" s="259"/>
      <c r="E47" s="259"/>
    </row>
    <row r="48" spans="1:12" s="248" customFormat="1">
      <c r="A48" s="132" t="s">
        <v>166</v>
      </c>
      <c r="B48" s="207" t="s">
        <v>167</v>
      </c>
      <c r="C48" s="259"/>
      <c r="D48" s="259"/>
      <c r="E48" s="259"/>
    </row>
    <row r="49" spans="1:12" s="248" customFormat="1">
      <c r="A49" s="358" t="s">
        <v>167</v>
      </c>
      <c r="B49" s="358"/>
      <c r="C49" s="259"/>
      <c r="D49" s="259"/>
      <c r="E49" s="259"/>
    </row>
    <row r="50" spans="1:12" s="248" customFormat="1">
      <c r="A50" s="359" t="s">
        <v>168</v>
      </c>
      <c r="B50" s="359"/>
      <c r="C50" s="287">
        <f>+'2'!G59</f>
        <v>-218894.6</v>
      </c>
      <c r="D50" s="287">
        <f>+'2'!H59</f>
        <v>-218894.6</v>
      </c>
      <c r="E50" s="287">
        <f>+'2'!I59</f>
        <v>-218894.6</v>
      </c>
    </row>
    <row r="51" spans="1:12" ht="21.75" customHeight="1">
      <c r="A51" s="62"/>
      <c r="B51" s="62"/>
      <c r="L51" s="248"/>
    </row>
    <row r="52" spans="1:12" ht="21.75" customHeight="1">
      <c r="A52" s="62"/>
      <c r="B52" s="62"/>
    </row>
    <row r="54" spans="1:12" s="26" customFormat="1">
      <c r="A54" s="324" t="s">
        <v>51</v>
      </c>
      <c r="B54" s="324"/>
      <c r="L54" s="4"/>
    </row>
    <row r="55" spans="1:12" s="26" customFormat="1">
      <c r="A55" s="27" t="s">
        <v>64</v>
      </c>
      <c r="B55" s="27"/>
    </row>
    <row r="56" spans="1:12">
      <c r="L56" s="26"/>
    </row>
  </sheetData>
  <mergeCells count="17">
    <mergeCell ref="C1:E1"/>
    <mergeCell ref="C43:E43"/>
    <mergeCell ref="A54:B54"/>
    <mergeCell ref="A5:B5"/>
    <mergeCell ref="A16:B16"/>
    <mergeCell ref="A20:B20"/>
    <mergeCell ref="A35:B35"/>
    <mergeCell ref="A36:E36"/>
    <mergeCell ref="C42:E42"/>
    <mergeCell ref="A49:B49"/>
    <mergeCell ref="A50:B50"/>
    <mergeCell ref="D35:E35"/>
    <mergeCell ref="C10:E10"/>
    <mergeCell ref="C24:E24"/>
    <mergeCell ref="A30:B30"/>
    <mergeCell ref="A17:A19"/>
    <mergeCell ref="A3:B3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55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L52"/>
  <sheetViews>
    <sheetView zoomScaleNormal="100" workbookViewId="0">
      <selection activeCell="H42" sqref="H42"/>
    </sheetView>
  </sheetViews>
  <sheetFormatPr defaultColWidth="9.140625" defaultRowHeight="17.25"/>
  <cols>
    <col min="1" max="1" width="39.85546875" style="3" customWidth="1"/>
    <col min="2" max="2" width="64.5703125" style="3" customWidth="1"/>
    <col min="3" max="3" width="19.42578125" style="3" customWidth="1"/>
    <col min="4" max="4" width="15.28515625" style="3" customWidth="1"/>
    <col min="5" max="5" width="14.42578125" style="3" customWidth="1"/>
    <col min="6" max="16384" width="9.140625" style="3"/>
  </cols>
  <sheetData>
    <row r="1" spans="1:5" s="4" customFormat="1" ht="57" customHeight="1">
      <c r="B1" s="338" t="s">
        <v>169</v>
      </c>
      <c r="C1" s="338"/>
    </row>
    <row r="2" spans="1:5" ht="78" customHeight="1">
      <c r="A2" s="364" t="s">
        <v>182</v>
      </c>
      <c r="B2" s="364"/>
      <c r="C2" s="364"/>
    </row>
    <row r="3" spans="1:5">
      <c r="A3" s="352" t="s">
        <v>11</v>
      </c>
      <c r="B3" s="352"/>
      <c r="C3" s="280"/>
    </row>
    <row r="4" spans="1:5" ht="7.5" customHeight="1">
      <c r="A4" s="38"/>
      <c r="B4" s="38"/>
      <c r="C4" s="63"/>
    </row>
    <row r="5" spans="1:5">
      <c r="A5" s="1" t="s">
        <v>12</v>
      </c>
      <c r="B5" s="2"/>
      <c r="C5" s="2"/>
    </row>
    <row r="6" spans="1:5" s="4" customFormat="1" ht="21.75" customHeight="1">
      <c r="A6" s="36" t="s">
        <v>0</v>
      </c>
      <c r="B6" s="33" t="s">
        <v>1</v>
      </c>
    </row>
    <row r="7" spans="1:5" s="4" customFormat="1" ht="24" customHeight="1">
      <c r="A7" s="37">
        <v>1090</v>
      </c>
      <c r="B7" s="165" t="s">
        <v>10</v>
      </c>
    </row>
    <row r="8" spans="1:5" s="4" customFormat="1" ht="34.5" customHeight="1">
      <c r="A8" s="35" t="s">
        <v>2</v>
      </c>
      <c r="B8" s="34"/>
    </row>
    <row r="9" spans="1:5" s="49" customFormat="1" ht="66.75" customHeight="1">
      <c r="A9" s="44" t="s">
        <v>3</v>
      </c>
      <c r="B9" s="100">
        <v>1090</v>
      </c>
      <c r="C9" s="302" t="s">
        <v>85</v>
      </c>
      <c r="D9" s="303"/>
      <c r="E9" s="304"/>
    </row>
    <row r="10" spans="1:5" s="4" customFormat="1" ht="42" customHeight="1">
      <c r="A10" s="114" t="s">
        <v>4</v>
      </c>
      <c r="B10" s="147">
        <v>31007</v>
      </c>
      <c r="C10" s="202" t="s">
        <v>139</v>
      </c>
      <c r="D10" s="202" t="s">
        <v>140</v>
      </c>
      <c r="E10" s="202" t="s">
        <v>82</v>
      </c>
    </row>
    <row r="11" spans="1:5" s="4" customFormat="1" ht="39.75" customHeight="1">
      <c r="A11" s="113" t="s">
        <v>5</v>
      </c>
      <c r="B11" s="155" t="s">
        <v>88</v>
      </c>
      <c r="C11" s="243"/>
      <c r="D11" s="243"/>
      <c r="E11" s="243"/>
    </row>
    <row r="12" spans="1:5" s="4" customFormat="1" ht="53.25" customHeight="1">
      <c r="A12" s="113" t="s">
        <v>6</v>
      </c>
      <c r="B12" s="99" t="s">
        <v>97</v>
      </c>
      <c r="C12" s="243"/>
      <c r="D12" s="243"/>
      <c r="E12" s="243"/>
    </row>
    <row r="13" spans="1:5" s="4" customFormat="1" ht="44.25" customHeight="1">
      <c r="A13" s="113" t="s">
        <v>7</v>
      </c>
      <c r="B13" s="99" t="s">
        <v>99</v>
      </c>
      <c r="C13" s="243"/>
      <c r="D13" s="243"/>
      <c r="E13" s="243"/>
    </row>
    <row r="14" spans="1:5" s="4" customFormat="1" ht="38.25" customHeight="1">
      <c r="A14" s="115" t="s">
        <v>36</v>
      </c>
      <c r="B14" s="101" t="s">
        <v>62</v>
      </c>
      <c r="C14" s="243"/>
      <c r="D14" s="243"/>
      <c r="E14" s="243"/>
    </row>
    <row r="15" spans="1:5" s="4" customFormat="1" ht="21.75" customHeight="1">
      <c r="A15" s="346" t="s">
        <v>8</v>
      </c>
      <c r="B15" s="347"/>
      <c r="C15" s="243"/>
      <c r="D15" s="243"/>
      <c r="E15" s="243"/>
    </row>
    <row r="16" spans="1:5" ht="41.25" customHeight="1">
      <c r="A16" s="348" t="s">
        <v>183</v>
      </c>
      <c r="B16" s="282" t="s">
        <v>184</v>
      </c>
      <c r="C16" s="283">
        <v>7</v>
      </c>
      <c r="D16" s="283">
        <v>7</v>
      </c>
      <c r="E16" s="283">
        <v>7</v>
      </c>
    </row>
    <row r="17" spans="1:12" ht="24" customHeight="1">
      <c r="A17" s="349"/>
      <c r="B17" s="282" t="s">
        <v>185</v>
      </c>
      <c r="C17" s="284">
        <v>4212.1000000000004</v>
      </c>
      <c r="D17" s="284">
        <v>4212.1000000000004</v>
      </c>
      <c r="E17" s="284">
        <v>4212.1000000000004</v>
      </c>
    </row>
    <row r="18" spans="1:12" ht="46.5" customHeight="1">
      <c r="A18" s="350"/>
      <c r="B18" s="282" t="s">
        <v>186</v>
      </c>
      <c r="C18" s="284">
        <v>400</v>
      </c>
      <c r="D18" s="284">
        <v>400</v>
      </c>
      <c r="E18" s="284">
        <v>400</v>
      </c>
    </row>
    <row r="19" spans="1:12" s="4" customFormat="1">
      <c r="A19" s="353" t="s">
        <v>9</v>
      </c>
      <c r="B19" s="354"/>
      <c r="C19" s="223">
        <f>+'5'!C20</f>
        <v>207203.5</v>
      </c>
      <c r="D19" s="223">
        <f>+'5'!D20</f>
        <v>207203.5</v>
      </c>
      <c r="E19" s="223">
        <f>+'5'!E20</f>
        <v>207203.5</v>
      </c>
      <c r="L19" s="3"/>
    </row>
    <row r="20" spans="1:12" s="66" customFormat="1" ht="54" customHeight="1">
      <c r="A20" s="183" t="s">
        <v>0</v>
      </c>
      <c r="B20" s="183" t="s">
        <v>1</v>
      </c>
      <c r="L20" s="4"/>
    </row>
    <row r="21" spans="1:12" s="66" customFormat="1" ht="63.75" customHeight="1">
      <c r="A21" s="160">
        <v>1112</v>
      </c>
      <c r="B21" s="164" t="s">
        <v>101</v>
      </c>
      <c r="E21" s="137"/>
    </row>
    <row r="22" spans="1:12" s="66" customFormat="1" ht="25.5" customHeight="1">
      <c r="A22" s="148" t="s">
        <v>2</v>
      </c>
    </row>
    <row r="23" spans="1:12" s="66" customFormat="1" ht="67.5" customHeight="1">
      <c r="A23" s="41" t="s">
        <v>3</v>
      </c>
      <c r="B23" s="150">
        <v>1112</v>
      </c>
      <c r="C23" s="361" t="s">
        <v>85</v>
      </c>
      <c r="D23" s="362"/>
      <c r="E23" s="363"/>
    </row>
    <row r="24" spans="1:12" s="66" customFormat="1" ht="34.5">
      <c r="A24" s="41" t="s">
        <v>4</v>
      </c>
      <c r="B24" s="150">
        <v>31002</v>
      </c>
      <c r="C24" s="202" t="s">
        <v>139</v>
      </c>
      <c r="D24" s="202" t="s">
        <v>140</v>
      </c>
      <c r="E24" s="202" t="s">
        <v>82</v>
      </c>
    </row>
    <row r="25" spans="1:12" s="66" customFormat="1" ht="45" customHeight="1">
      <c r="A25" s="41" t="s">
        <v>5</v>
      </c>
      <c r="B25" s="155" t="s">
        <v>121</v>
      </c>
      <c r="C25" s="199"/>
      <c r="D25" s="199"/>
      <c r="E25" s="199"/>
    </row>
    <row r="26" spans="1:12" s="66" customFormat="1" ht="94.5" customHeight="1">
      <c r="A26" s="41" t="s">
        <v>6</v>
      </c>
      <c r="B26" s="99" t="s">
        <v>122</v>
      </c>
      <c r="C26" s="199"/>
      <c r="D26" s="199"/>
      <c r="E26" s="199"/>
    </row>
    <row r="27" spans="1:12" s="4" customFormat="1" ht="43.5" customHeight="1">
      <c r="A27" s="113" t="s">
        <v>7</v>
      </c>
      <c r="B27" s="99" t="s">
        <v>99</v>
      </c>
      <c r="C27" s="243"/>
      <c r="D27" s="243"/>
      <c r="E27" s="243"/>
      <c r="L27" s="66"/>
    </row>
    <row r="28" spans="1:12" s="4" customFormat="1" ht="33" customHeight="1">
      <c r="A28" s="115" t="s">
        <v>36</v>
      </c>
      <c r="B28" s="101" t="s">
        <v>62</v>
      </c>
      <c r="C28" s="243"/>
      <c r="D28" s="243"/>
      <c r="E28" s="243"/>
    </row>
    <row r="29" spans="1:12" s="4" customFormat="1" ht="15.75" customHeight="1">
      <c r="A29" s="346" t="s">
        <v>8</v>
      </c>
      <c r="B29" s="347"/>
      <c r="C29" s="243"/>
      <c r="D29" s="243"/>
      <c r="E29" s="243"/>
    </row>
    <row r="30" spans="1:12" ht="41.25" customHeight="1">
      <c r="A30" s="281" t="s">
        <v>183</v>
      </c>
      <c r="B30" s="282" t="s">
        <v>184</v>
      </c>
      <c r="C30" s="283">
        <v>1</v>
      </c>
      <c r="D30" s="169">
        <v>1</v>
      </c>
      <c r="E30" s="169">
        <v>1</v>
      </c>
      <c r="L30" s="4"/>
    </row>
    <row r="31" spans="1:12" ht="34.5" customHeight="1">
      <c r="A31" s="281" t="s">
        <v>183</v>
      </c>
      <c r="B31" s="282" t="s">
        <v>185</v>
      </c>
      <c r="C31" s="283">
        <v>1734.2</v>
      </c>
      <c r="D31" s="173">
        <v>1734.2</v>
      </c>
      <c r="E31" s="173">
        <v>1734.2</v>
      </c>
    </row>
    <row r="32" spans="1:12" s="149" customFormat="1" ht="23.25" customHeight="1">
      <c r="A32" s="45" t="s">
        <v>9</v>
      </c>
      <c r="B32" s="46"/>
      <c r="C32" s="285">
        <f>+'5'!C33</f>
        <v>11691.1</v>
      </c>
      <c r="D32" s="285">
        <f>+'5'!D33</f>
        <v>11691.1</v>
      </c>
      <c r="E32" s="285">
        <f>+'5'!E33</f>
        <v>11691.1</v>
      </c>
      <c r="L32" s="3"/>
    </row>
    <row r="33" spans="1:12" s="149" customFormat="1" ht="23.25" customHeight="1">
      <c r="A33" s="244"/>
      <c r="B33" s="245"/>
      <c r="C33" s="246"/>
      <c r="D33" s="246"/>
      <c r="E33" s="246"/>
    </row>
    <row r="34" spans="1:12" s="248" customFormat="1">
      <c r="A34" s="355" t="s">
        <v>151</v>
      </c>
      <c r="B34" s="355"/>
      <c r="C34" s="247"/>
      <c r="D34" s="360"/>
      <c r="E34" s="360"/>
      <c r="L34" s="149"/>
    </row>
    <row r="35" spans="1:12">
      <c r="A35" s="1" t="s">
        <v>12</v>
      </c>
      <c r="B35" s="2"/>
      <c r="C35" s="2"/>
    </row>
    <row r="36" spans="1:12" s="248" customFormat="1" ht="15.75">
      <c r="A36" s="249"/>
      <c r="B36" s="249"/>
      <c r="C36" s="249"/>
      <c r="D36" s="249"/>
      <c r="E36" s="249"/>
    </row>
    <row r="37" spans="1:12" s="248" customFormat="1">
      <c r="A37" s="250" t="s">
        <v>153</v>
      </c>
      <c r="B37" s="251" t="s">
        <v>154</v>
      </c>
      <c r="C37" s="252"/>
      <c r="D37" s="252"/>
      <c r="E37" s="252"/>
    </row>
    <row r="38" spans="1:12" s="248" customFormat="1">
      <c r="A38" s="253" t="s">
        <v>155</v>
      </c>
      <c r="B38" s="254" t="s">
        <v>156</v>
      </c>
      <c r="C38" s="255"/>
      <c r="D38" s="255"/>
      <c r="E38" s="255"/>
    </row>
    <row r="39" spans="1:12" s="248" customFormat="1" ht="15.75">
      <c r="A39" s="256"/>
      <c r="B39" s="256"/>
      <c r="C39" s="257"/>
      <c r="D39" s="257"/>
      <c r="E39" s="257"/>
    </row>
    <row r="40" spans="1:12" s="248" customFormat="1">
      <c r="A40" s="251" t="s">
        <v>157</v>
      </c>
      <c r="B40" s="251"/>
      <c r="C40" s="252"/>
      <c r="D40" s="252"/>
      <c r="E40" s="252"/>
    </row>
    <row r="41" spans="1:12" s="248" customFormat="1" ht="21.6" customHeight="1">
      <c r="A41" s="256"/>
      <c r="B41" s="256"/>
      <c r="C41" s="357"/>
      <c r="D41" s="357"/>
      <c r="E41" s="357"/>
    </row>
    <row r="42" spans="1:12" s="248" customFormat="1" ht="90.6" customHeight="1">
      <c r="A42" s="276" t="s">
        <v>158</v>
      </c>
      <c r="B42" s="258" t="s">
        <v>155</v>
      </c>
      <c r="C42" s="321" t="s">
        <v>175</v>
      </c>
      <c r="D42" s="322"/>
      <c r="E42" s="323"/>
    </row>
    <row r="43" spans="1:12" s="248" customFormat="1" ht="55.5" customHeight="1">
      <c r="A43" s="276" t="s">
        <v>159</v>
      </c>
      <c r="B43" s="258" t="s">
        <v>160</v>
      </c>
      <c r="C43" s="202" t="s">
        <v>139</v>
      </c>
      <c r="D43" s="202" t="s">
        <v>140</v>
      </c>
      <c r="E43" s="202" t="s">
        <v>82</v>
      </c>
    </row>
    <row r="44" spans="1:12" s="248" customFormat="1">
      <c r="A44" s="276" t="s">
        <v>161</v>
      </c>
      <c r="B44" s="207" t="s">
        <v>156</v>
      </c>
      <c r="C44" s="259"/>
      <c r="D44" s="259"/>
      <c r="E44" s="259"/>
    </row>
    <row r="45" spans="1:12" s="248" customFormat="1" ht="69">
      <c r="A45" s="276" t="s">
        <v>162</v>
      </c>
      <c r="B45" s="207" t="s">
        <v>163</v>
      </c>
      <c r="C45" s="259"/>
      <c r="D45" s="259"/>
      <c r="E45" s="259"/>
    </row>
    <row r="46" spans="1:12" s="248" customFormat="1">
      <c r="A46" s="276" t="s">
        <v>164</v>
      </c>
      <c r="B46" s="207" t="s">
        <v>165</v>
      </c>
      <c r="C46" s="259"/>
      <c r="D46" s="259"/>
      <c r="E46" s="259"/>
    </row>
    <row r="47" spans="1:12" s="248" customFormat="1">
      <c r="A47" s="276" t="s">
        <v>166</v>
      </c>
      <c r="B47" s="207" t="s">
        <v>167</v>
      </c>
      <c r="C47" s="259"/>
      <c r="D47" s="259"/>
      <c r="E47" s="259"/>
    </row>
    <row r="48" spans="1:12" s="248" customFormat="1">
      <c r="A48" s="358" t="s">
        <v>167</v>
      </c>
      <c r="B48" s="358"/>
      <c r="C48" s="259"/>
      <c r="D48" s="259"/>
      <c r="E48" s="259"/>
    </row>
    <row r="49" spans="1:5" s="248" customFormat="1">
      <c r="A49" s="359" t="s">
        <v>168</v>
      </c>
      <c r="B49" s="359"/>
      <c r="C49" s="287">
        <f>+'2'!G58</f>
        <v>-218894.6</v>
      </c>
      <c r="D49" s="287">
        <f>+'2'!H58</f>
        <v>-218894.6</v>
      </c>
      <c r="E49" s="287">
        <f>+'2'!I58</f>
        <v>-218894.6</v>
      </c>
    </row>
    <row r="50" spans="1:5" s="4" customFormat="1"/>
    <row r="51" spans="1:5" s="26" customFormat="1">
      <c r="A51" s="324" t="s">
        <v>51</v>
      </c>
      <c r="B51" s="324"/>
    </row>
    <row r="52" spans="1:5" s="26" customFormat="1">
      <c r="A52" s="27" t="s">
        <v>64</v>
      </c>
      <c r="B52" s="27"/>
    </row>
  </sheetData>
  <mergeCells count="16">
    <mergeCell ref="B1:C1"/>
    <mergeCell ref="A2:C2"/>
    <mergeCell ref="A29:B29"/>
    <mergeCell ref="A34:B34"/>
    <mergeCell ref="D34:E34"/>
    <mergeCell ref="C9:E9"/>
    <mergeCell ref="C23:E23"/>
    <mergeCell ref="A51:B51"/>
    <mergeCell ref="A3:B3"/>
    <mergeCell ref="A15:B15"/>
    <mergeCell ref="A16:A18"/>
    <mergeCell ref="A19:B19"/>
    <mergeCell ref="C41:E41"/>
    <mergeCell ref="A48:B48"/>
    <mergeCell ref="A49:B49"/>
    <mergeCell ref="C42:E42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5"/>
  <sheetViews>
    <sheetView zoomScaleNormal="100" zoomScaleSheetLayoutView="106" workbookViewId="0">
      <selection activeCell="L14" sqref="L14"/>
    </sheetView>
  </sheetViews>
  <sheetFormatPr defaultColWidth="9.140625" defaultRowHeight="17.25"/>
  <cols>
    <col min="1" max="1" width="25.28515625" style="121" customWidth="1"/>
    <col min="2" max="2" width="50.42578125" style="108" customWidth="1"/>
    <col min="3" max="4" width="14.5703125" style="108" customWidth="1"/>
    <col min="5" max="5" width="19" style="166" customWidth="1"/>
    <col min="6" max="6" width="15.7109375" style="108" customWidth="1"/>
    <col min="7" max="7" width="19.85546875" style="110" customWidth="1"/>
    <col min="8" max="8" width="17.42578125" style="109" customWidth="1"/>
    <col min="9" max="9" width="11.42578125" style="109" bestFit="1" customWidth="1"/>
    <col min="10" max="10" width="11.140625" style="109" bestFit="1" customWidth="1"/>
    <col min="11" max="16384" width="9.140625" style="109"/>
  </cols>
  <sheetData>
    <row r="1" spans="1:10">
      <c r="F1" s="380" t="s">
        <v>119</v>
      </c>
      <c r="G1" s="380"/>
    </row>
    <row r="2" spans="1:10">
      <c r="E2" s="380" t="s">
        <v>172</v>
      </c>
      <c r="F2" s="380"/>
      <c r="G2" s="380"/>
    </row>
    <row r="3" spans="1:10">
      <c r="E3" s="380" t="s">
        <v>13</v>
      </c>
      <c r="F3" s="380"/>
      <c r="G3" s="380"/>
    </row>
    <row r="4" spans="1:10" s="105" customFormat="1" ht="63" customHeight="1">
      <c r="A4" s="381" t="s">
        <v>171</v>
      </c>
      <c r="B4" s="381"/>
      <c r="C4" s="381"/>
      <c r="D4" s="381"/>
      <c r="E4" s="381"/>
      <c r="F4" s="381"/>
      <c r="G4" s="381"/>
    </row>
    <row r="5" spans="1:10">
      <c r="A5" s="382" t="s">
        <v>33</v>
      </c>
      <c r="B5" s="383"/>
      <c r="C5" s="383"/>
      <c r="D5" s="383"/>
      <c r="E5" s="383"/>
      <c r="F5" s="383"/>
      <c r="G5" s="384" t="s">
        <v>87</v>
      </c>
    </row>
    <row r="6" spans="1:10" ht="16.5" customHeight="1">
      <c r="A6" s="387" t="s">
        <v>14</v>
      </c>
      <c r="B6" s="373" t="s">
        <v>15</v>
      </c>
      <c r="C6" s="373" t="s">
        <v>34</v>
      </c>
      <c r="D6" s="373" t="s">
        <v>16</v>
      </c>
      <c r="E6" s="372" t="s">
        <v>17</v>
      </c>
      <c r="F6" s="373" t="s">
        <v>18</v>
      </c>
      <c r="G6" s="385"/>
    </row>
    <row r="7" spans="1:10" ht="136.5" customHeight="1">
      <c r="A7" s="388"/>
      <c r="B7" s="373"/>
      <c r="C7" s="373"/>
      <c r="D7" s="373"/>
      <c r="E7" s="372"/>
      <c r="F7" s="373"/>
      <c r="G7" s="386"/>
    </row>
    <row r="8" spans="1:10" ht="52.5" customHeight="1">
      <c r="A8" s="374" t="s">
        <v>26</v>
      </c>
      <c r="B8" s="375"/>
      <c r="C8" s="375"/>
      <c r="D8" s="375"/>
      <c r="E8" s="375"/>
      <c r="F8" s="376"/>
      <c r="G8" s="182">
        <f>+G9+G36</f>
        <v>218894.58</v>
      </c>
    </row>
    <row r="9" spans="1:10" ht="36" customHeight="1">
      <c r="A9" s="122" t="s">
        <v>53</v>
      </c>
      <c r="B9" s="106" t="s">
        <v>54</v>
      </c>
      <c r="C9" s="106" t="s">
        <v>55</v>
      </c>
      <c r="D9" s="377" t="s">
        <v>49</v>
      </c>
      <c r="E9" s="378"/>
      <c r="F9" s="379"/>
      <c r="G9" s="182">
        <f>+G10</f>
        <v>207203.47999999998</v>
      </c>
      <c r="H9" s="184"/>
    </row>
    <row r="10" spans="1:10" ht="30" customHeight="1">
      <c r="A10" s="123" t="s">
        <v>104</v>
      </c>
      <c r="B10" s="365" t="s">
        <v>52</v>
      </c>
      <c r="C10" s="366"/>
      <c r="D10" s="366"/>
      <c r="E10" s="366"/>
      <c r="F10" s="367"/>
      <c r="G10" s="13">
        <f>+G11</f>
        <v>207203.47999999998</v>
      </c>
    </row>
    <row r="11" spans="1:10" s="3" customFormat="1" ht="36" customHeight="1">
      <c r="A11" s="124" t="s">
        <v>89</v>
      </c>
      <c r="B11" s="368" t="s">
        <v>88</v>
      </c>
      <c r="C11" s="369"/>
      <c r="D11" s="369"/>
      <c r="E11" s="369"/>
      <c r="F11" s="370"/>
      <c r="G11" s="13">
        <f>+G12+G21</f>
        <v>207203.47999999998</v>
      </c>
      <c r="H11" s="261"/>
    </row>
    <row r="12" spans="1:10" s="3" customFormat="1" ht="30" customHeight="1">
      <c r="A12" s="169" t="s">
        <v>90</v>
      </c>
      <c r="B12" s="170"/>
      <c r="C12" s="170"/>
      <c r="D12" s="170"/>
      <c r="E12" s="171"/>
      <c r="F12" s="172"/>
      <c r="G12" s="13">
        <f>SUM(G13:G19,G20)</f>
        <v>202528.08</v>
      </c>
      <c r="I12" s="261"/>
    </row>
    <row r="13" spans="1:10" s="3" customFormat="1" ht="39.75" customHeight="1">
      <c r="A13" s="173">
        <v>45611300</v>
      </c>
      <c r="B13" s="112" t="s">
        <v>105</v>
      </c>
      <c r="C13" s="53" t="s">
        <v>56</v>
      </c>
      <c r="D13" s="53" t="s">
        <v>92</v>
      </c>
      <c r="E13" s="174">
        <v>21601379</v>
      </c>
      <c r="F13" s="53">
        <v>1</v>
      </c>
      <c r="G13" s="157">
        <f t="shared" ref="G13:G15" si="0">+E13*F13/1000</f>
        <v>21601.379000000001</v>
      </c>
      <c r="H13" s="274"/>
    </row>
    <row r="14" spans="1:10" s="3" customFormat="1" ht="39.75" customHeight="1">
      <c r="A14" s="173">
        <v>45611300</v>
      </c>
      <c r="B14" s="112" t="s">
        <v>105</v>
      </c>
      <c r="C14" s="53" t="s">
        <v>56</v>
      </c>
      <c r="D14" s="53" t="s">
        <v>92</v>
      </c>
      <c r="E14" s="174">
        <v>1937368</v>
      </c>
      <c r="F14" s="53">
        <v>1</v>
      </c>
      <c r="G14" s="157">
        <f t="shared" si="0"/>
        <v>1937.3679999999999</v>
      </c>
      <c r="H14" s="262"/>
    </row>
    <row r="15" spans="1:10" s="3" customFormat="1" ht="39.75" customHeight="1">
      <c r="A15" s="173">
        <v>45611300</v>
      </c>
      <c r="B15" s="112" t="s">
        <v>105</v>
      </c>
      <c r="C15" s="53" t="s">
        <v>56</v>
      </c>
      <c r="D15" s="53" t="s">
        <v>92</v>
      </c>
      <c r="E15" s="174">
        <v>6104529</v>
      </c>
      <c r="F15" s="53">
        <v>1</v>
      </c>
      <c r="G15" s="157">
        <f t="shared" si="0"/>
        <v>6104.5290000000005</v>
      </c>
      <c r="J15" s="262"/>
    </row>
    <row r="16" spans="1:10" s="3" customFormat="1" ht="33.75" customHeight="1">
      <c r="A16" s="173">
        <v>45611300</v>
      </c>
      <c r="B16" s="112" t="s">
        <v>105</v>
      </c>
      <c r="C16" s="53" t="s">
        <v>56</v>
      </c>
      <c r="D16" s="53" t="s">
        <v>92</v>
      </c>
      <c r="E16" s="174">
        <v>58344206</v>
      </c>
      <c r="F16" s="53">
        <v>1</v>
      </c>
      <c r="G16" s="157">
        <f t="shared" ref="G16:G18" si="1">+E16*F16/1000</f>
        <v>58344.205999999998</v>
      </c>
    </row>
    <row r="17" spans="1:10" s="3" customFormat="1" ht="43.5" customHeight="1">
      <c r="A17" s="173">
        <v>45611300</v>
      </c>
      <c r="B17" s="112" t="s">
        <v>105</v>
      </c>
      <c r="C17" s="53" t="s">
        <v>56</v>
      </c>
      <c r="D17" s="53" t="s">
        <v>92</v>
      </c>
      <c r="E17" s="174">
        <v>16495728</v>
      </c>
      <c r="F17" s="53">
        <v>1</v>
      </c>
      <c r="G17" s="157">
        <f t="shared" si="1"/>
        <v>16495.727999999999</v>
      </c>
    </row>
    <row r="18" spans="1:10" s="3" customFormat="1" ht="30" customHeight="1">
      <c r="A18" s="173">
        <v>45611300</v>
      </c>
      <c r="B18" s="112" t="s">
        <v>105</v>
      </c>
      <c r="C18" s="53" t="s">
        <v>56</v>
      </c>
      <c r="D18" s="53" t="s">
        <v>92</v>
      </c>
      <c r="E18" s="174">
        <v>63513000</v>
      </c>
      <c r="F18" s="53">
        <v>1</v>
      </c>
      <c r="G18" s="157">
        <f t="shared" si="1"/>
        <v>63513</v>
      </c>
      <c r="J18" s="261"/>
    </row>
    <row r="19" spans="1:10" s="3" customFormat="1" ht="39.75" customHeight="1">
      <c r="A19" s="173">
        <v>45611300</v>
      </c>
      <c r="B19" s="112" t="s">
        <v>105</v>
      </c>
      <c r="C19" s="53" t="s">
        <v>56</v>
      </c>
      <c r="D19" s="53" t="s">
        <v>92</v>
      </c>
      <c r="E19" s="174">
        <v>28353000</v>
      </c>
      <c r="F19" s="53">
        <v>1</v>
      </c>
      <c r="G19" s="157">
        <f t="shared" ref="G19" si="2">+E19*F19/1000</f>
        <v>28353</v>
      </c>
    </row>
    <row r="20" spans="1:10" s="188" customFormat="1" ht="34.5">
      <c r="A20" s="185">
        <v>45231116</v>
      </c>
      <c r="B20" s="112" t="s">
        <v>127</v>
      </c>
      <c r="C20" s="186" t="s">
        <v>176</v>
      </c>
      <c r="D20" s="186" t="s">
        <v>92</v>
      </c>
      <c r="E20" s="174">
        <v>6178870</v>
      </c>
      <c r="F20" s="186">
        <v>1</v>
      </c>
      <c r="G20" s="187">
        <f t="shared" ref="G20" si="3">F20*E20/1000</f>
        <v>6178.87</v>
      </c>
      <c r="H20" s="270"/>
    </row>
    <row r="21" spans="1:10">
      <c r="A21" s="175" t="s">
        <v>107</v>
      </c>
      <c r="B21" s="176"/>
      <c r="C21" s="177"/>
      <c r="D21" s="177"/>
      <c r="E21" s="178"/>
      <c r="F21" s="177"/>
      <c r="G21" s="13">
        <f>SUM(G22:G35)</f>
        <v>4675.3999999999987</v>
      </c>
      <c r="I21" s="263"/>
    </row>
    <row r="22" spans="1:10" ht="21" customHeight="1">
      <c r="A22" s="173">
        <v>71351540</v>
      </c>
      <c r="B22" s="179" t="s">
        <v>106</v>
      </c>
      <c r="C22" s="53" t="s">
        <v>56</v>
      </c>
      <c r="D22" s="53" t="s">
        <v>92</v>
      </c>
      <c r="E22" s="174">
        <v>540000</v>
      </c>
      <c r="F22" s="53">
        <v>1</v>
      </c>
      <c r="G22" s="157">
        <f t="shared" ref="G22:G35" si="4">+E22*F22/1000</f>
        <v>540</v>
      </c>
      <c r="I22" s="263"/>
    </row>
    <row r="23" spans="1:10" ht="21" customHeight="1">
      <c r="A23" s="173">
        <v>71351540</v>
      </c>
      <c r="B23" s="179" t="s">
        <v>106</v>
      </c>
      <c r="C23" s="53" t="s">
        <v>56</v>
      </c>
      <c r="D23" s="53" t="s">
        <v>92</v>
      </c>
      <c r="E23" s="174">
        <v>480000</v>
      </c>
      <c r="F23" s="53">
        <v>1</v>
      </c>
      <c r="G23" s="157">
        <f t="shared" si="4"/>
        <v>480</v>
      </c>
    </row>
    <row r="24" spans="1:10" ht="21" customHeight="1">
      <c r="A24" s="173">
        <v>71351540</v>
      </c>
      <c r="B24" s="179" t="s">
        <v>106</v>
      </c>
      <c r="C24" s="53" t="s">
        <v>56</v>
      </c>
      <c r="D24" s="53" t="s">
        <v>92</v>
      </c>
      <c r="E24" s="174">
        <v>350000</v>
      </c>
      <c r="F24" s="53">
        <v>1</v>
      </c>
      <c r="G24" s="157">
        <f t="shared" si="4"/>
        <v>350</v>
      </c>
    </row>
    <row r="25" spans="1:10" ht="21" customHeight="1">
      <c r="A25" s="173">
        <v>71351540</v>
      </c>
      <c r="B25" s="179" t="s">
        <v>106</v>
      </c>
      <c r="C25" s="53" t="s">
        <v>56</v>
      </c>
      <c r="D25" s="53" t="s">
        <v>92</v>
      </c>
      <c r="E25" s="174">
        <v>653000</v>
      </c>
      <c r="F25" s="53">
        <v>1</v>
      </c>
      <c r="G25" s="157">
        <f t="shared" si="4"/>
        <v>653</v>
      </c>
    </row>
    <row r="26" spans="1:10" ht="21" customHeight="1">
      <c r="A26" s="173">
        <v>71351540</v>
      </c>
      <c r="B26" s="179" t="s">
        <v>106</v>
      </c>
      <c r="C26" s="53" t="s">
        <v>56</v>
      </c>
      <c r="D26" s="53" t="s">
        <v>92</v>
      </c>
      <c r="E26" s="174">
        <v>235000</v>
      </c>
      <c r="F26" s="53">
        <v>1</v>
      </c>
      <c r="G26" s="157">
        <f t="shared" si="4"/>
        <v>235</v>
      </c>
    </row>
    <row r="27" spans="1:10" ht="21" customHeight="1">
      <c r="A27" s="173">
        <v>71351540</v>
      </c>
      <c r="B27" s="179" t="s">
        <v>106</v>
      </c>
      <c r="C27" s="53" t="s">
        <v>56</v>
      </c>
      <c r="D27" s="53" t="s">
        <v>92</v>
      </c>
      <c r="E27" s="174">
        <v>400000</v>
      </c>
      <c r="F27" s="53">
        <v>1</v>
      </c>
      <c r="G27" s="157">
        <f t="shared" si="4"/>
        <v>400</v>
      </c>
    </row>
    <row r="28" spans="1:10" ht="21" customHeight="1">
      <c r="A28" s="173">
        <v>71351540</v>
      </c>
      <c r="B28" s="179" t="s">
        <v>106</v>
      </c>
      <c r="C28" s="53" t="s">
        <v>56</v>
      </c>
      <c r="D28" s="53" t="s">
        <v>92</v>
      </c>
      <c r="E28" s="174">
        <v>330000</v>
      </c>
      <c r="F28" s="53">
        <v>1</v>
      </c>
      <c r="G28" s="157">
        <f t="shared" si="4"/>
        <v>330</v>
      </c>
    </row>
    <row r="29" spans="1:10">
      <c r="A29" s="173">
        <v>98111140</v>
      </c>
      <c r="B29" s="112" t="s">
        <v>109</v>
      </c>
      <c r="C29" s="53" t="s">
        <v>91</v>
      </c>
      <c r="D29" s="53" t="s">
        <v>92</v>
      </c>
      <c r="E29" s="174">
        <v>228220</v>
      </c>
      <c r="F29" s="53">
        <v>1</v>
      </c>
      <c r="G29" s="157">
        <f t="shared" si="4"/>
        <v>228.22</v>
      </c>
    </row>
    <row r="30" spans="1:10">
      <c r="A30" s="173">
        <v>98111140</v>
      </c>
      <c r="B30" s="112" t="s">
        <v>109</v>
      </c>
      <c r="C30" s="53" t="s">
        <v>91</v>
      </c>
      <c r="D30" s="53" t="s">
        <v>92</v>
      </c>
      <c r="E30" s="174">
        <v>201050</v>
      </c>
      <c r="F30" s="53">
        <v>1</v>
      </c>
      <c r="G30" s="157">
        <f t="shared" si="4"/>
        <v>201.05</v>
      </c>
    </row>
    <row r="31" spans="1:10">
      <c r="A31" s="173">
        <v>98111140</v>
      </c>
      <c r="B31" s="112" t="s">
        <v>109</v>
      </c>
      <c r="C31" s="53" t="s">
        <v>91</v>
      </c>
      <c r="D31" s="53" t="s">
        <v>92</v>
      </c>
      <c r="E31" s="174">
        <v>216510</v>
      </c>
      <c r="F31" s="53">
        <v>1</v>
      </c>
      <c r="G31" s="157">
        <f t="shared" si="4"/>
        <v>216.51</v>
      </c>
    </row>
    <row r="32" spans="1:10">
      <c r="A32" s="173">
        <v>98111140</v>
      </c>
      <c r="B32" s="112" t="s">
        <v>109</v>
      </c>
      <c r="C32" s="53" t="s">
        <v>91</v>
      </c>
      <c r="D32" s="53" t="s">
        <v>92</v>
      </c>
      <c r="E32" s="174">
        <v>410650</v>
      </c>
      <c r="F32" s="53">
        <v>1</v>
      </c>
      <c r="G32" s="157">
        <f t="shared" si="4"/>
        <v>410.65</v>
      </c>
    </row>
    <row r="33" spans="1:7">
      <c r="A33" s="173">
        <v>98111140</v>
      </c>
      <c r="B33" s="112" t="s">
        <v>109</v>
      </c>
      <c r="C33" s="53" t="s">
        <v>91</v>
      </c>
      <c r="D33" s="53" t="s">
        <v>92</v>
      </c>
      <c r="E33" s="174">
        <v>135670</v>
      </c>
      <c r="F33" s="53">
        <v>1</v>
      </c>
      <c r="G33" s="157">
        <f t="shared" si="4"/>
        <v>135.66999999999999</v>
      </c>
    </row>
    <row r="34" spans="1:7">
      <c r="A34" s="173">
        <v>98111140</v>
      </c>
      <c r="B34" s="112" t="s">
        <v>109</v>
      </c>
      <c r="C34" s="53" t="s">
        <v>91</v>
      </c>
      <c r="D34" s="53" t="s">
        <v>92</v>
      </c>
      <c r="E34" s="174">
        <v>360190</v>
      </c>
      <c r="F34" s="53">
        <v>1</v>
      </c>
      <c r="G34" s="157">
        <f t="shared" si="4"/>
        <v>360.19</v>
      </c>
    </row>
    <row r="35" spans="1:7">
      <c r="A35" s="173">
        <v>98111140</v>
      </c>
      <c r="B35" s="112" t="s">
        <v>109</v>
      </c>
      <c r="C35" s="53" t="s">
        <v>91</v>
      </c>
      <c r="D35" s="53" t="s">
        <v>92</v>
      </c>
      <c r="E35" s="174">
        <v>135110</v>
      </c>
      <c r="F35" s="53">
        <v>1</v>
      </c>
      <c r="G35" s="157">
        <f t="shared" si="4"/>
        <v>135.11000000000001</v>
      </c>
    </row>
    <row r="36" spans="1:7" ht="45.75" customHeight="1">
      <c r="A36" s="123" t="s">
        <v>108</v>
      </c>
      <c r="B36" s="365" t="s">
        <v>94</v>
      </c>
      <c r="C36" s="366"/>
      <c r="D36" s="366"/>
      <c r="E36" s="366"/>
      <c r="F36" s="367"/>
      <c r="G36" s="182">
        <f>G37</f>
        <v>11691.1</v>
      </c>
    </row>
    <row r="37" spans="1:7" ht="29.25" customHeight="1">
      <c r="A37" s="124" t="s">
        <v>124</v>
      </c>
      <c r="B37" s="368" t="s">
        <v>121</v>
      </c>
      <c r="C37" s="369"/>
      <c r="D37" s="369"/>
      <c r="E37" s="369"/>
      <c r="F37" s="370"/>
      <c r="G37" s="13">
        <f>+G38+G40</f>
        <v>11691.1</v>
      </c>
    </row>
    <row r="38" spans="1:7">
      <c r="A38" s="169" t="s">
        <v>90</v>
      </c>
      <c r="B38" s="170"/>
      <c r="C38" s="170"/>
      <c r="D38" s="170"/>
      <c r="E38" s="171"/>
      <c r="F38" s="172"/>
      <c r="G38" s="13">
        <f>+G39</f>
        <v>11339</v>
      </c>
    </row>
    <row r="39" spans="1:7" ht="34.5">
      <c r="A39" s="173" t="s">
        <v>126</v>
      </c>
      <c r="B39" s="112" t="s">
        <v>105</v>
      </c>
      <c r="C39" s="53" t="s">
        <v>56</v>
      </c>
      <c r="D39" s="53" t="s">
        <v>92</v>
      </c>
      <c r="E39" s="174">
        <v>11339000</v>
      </c>
      <c r="F39" s="53">
        <v>1</v>
      </c>
      <c r="G39" s="157">
        <f t="shared" ref="G39" si="5">+E39*F39/1000</f>
        <v>11339</v>
      </c>
    </row>
    <row r="40" spans="1:7">
      <c r="A40" s="175" t="s">
        <v>107</v>
      </c>
      <c r="B40" s="176"/>
      <c r="C40" s="177"/>
      <c r="D40" s="177"/>
      <c r="E40" s="178"/>
      <c r="F40" s="177"/>
      <c r="G40" s="13">
        <f>+SUM(G41:G42)</f>
        <v>352.1</v>
      </c>
    </row>
    <row r="41" spans="1:7" ht="26.45" customHeight="1">
      <c r="A41" s="173">
        <v>71351540</v>
      </c>
      <c r="B41" s="179" t="s">
        <v>106</v>
      </c>
      <c r="C41" s="53" t="s">
        <v>56</v>
      </c>
      <c r="D41" s="53" t="s">
        <v>92</v>
      </c>
      <c r="E41" s="174">
        <v>120000</v>
      </c>
      <c r="F41" s="53">
        <v>1</v>
      </c>
      <c r="G41" s="157">
        <f>+E41*F41/1000</f>
        <v>120</v>
      </c>
    </row>
    <row r="42" spans="1:7">
      <c r="A42" s="173">
        <v>98111140</v>
      </c>
      <c r="B42" s="112" t="s">
        <v>109</v>
      </c>
      <c r="C42" s="53" t="s">
        <v>91</v>
      </c>
      <c r="D42" s="53" t="s">
        <v>92</v>
      </c>
      <c r="E42" s="174">
        <v>232100</v>
      </c>
      <c r="F42" s="53">
        <v>1</v>
      </c>
      <c r="G42" s="157">
        <f>+E42*F42/1000</f>
        <v>232.1</v>
      </c>
    </row>
    <row r="44" spans="1:7" s="180" customFormat="1">
      <c r="A44" s="371" t="s">
        <v>51</v>
      </c>
      <c r="B44" s="371"/>
      <c r="C44" s="371"/>
    </row>
    <row r="45" spans="1:7" s="180" customFormat="1">
      <c r="A45" s="181" t="s">
        <v>64</v>
      </c>
      <c r="B45" s="181"/>
    </row>
  </sheetData>
  <mergeCells count="19"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B36:F36"/>
    <mergeCell ref="B37:F37"/>
    <mergeCell ref="A44:C44"/>
    <mergeCell ref="E6:E7"/>
    <mergeCell ref="F6:F7"/>
    <mergeCell ref="A8:F8"/>
    <mergeCell ref="D9:F9"/>
    <mergeCell ref="B10:F10"/>
    <mergeCell ref="B11:F11"/>
  </mergeCells>
  <pageMargins left="0.2" right="0.70866141732283472" top="0.33" bottom="0.69" header="0.31496062992125984" footer="0.31496062992125984"/>
  <pageSetup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'1'!Область_печати</vt:lpstr>
      <vt:lpstr>'2'!Область_печати</vt:lpstr>
      <vt:lpstr>'3'!Область_печати</vt:lpstr>
      <vt:lpstr>'4'!Область_печати</vt:lpstr>
      <vt:lpstr>'5'!Область_печати</vt:lpstr>
      <vt:lpstr>'6'!Область_печати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Администратор</cp:lastModifiedBy>
  <cp:lastPrinted>2023-01-25T08:02:39Z</cp:lastPrinted>
  <dcterms:created xsi:type="dcterms:W3CDTF">2017-12-06T07:28:20Z</dcterms:created>
  <dcterms:modified xsi:type="dcterms:W3CDTF">2023-04-05T11:50:02Z</dcterms:modified>
</cp:coreProperties>
</file>