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/>
  <xr:revisionPtr revIDLastSave="0" documentId="13_ncr:1_{F1A8E631-41DC-45E4-861B-F1348D33615B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Հավելված 1" sheetId="1" r:id="rId1"/>
    <sheet name="Հավելված 2" sheetId="7" r:id="rId2"/>
    <sheet name="Հավելված 3" sheetId="2" r:id="rId3"/>
  </sheets>
  <definedNames>
    <definedName name="_xlnm.Print_Area" localSheetId="0">'Հավելված 1'!$A$1:$F$44</definedName>
    <definedName name="_xlnm.Print_Area" localSheetId="1">'Հավելված 2'!$A$1:$H$15</definedName>
    <definedName name="_xlnm.Print_Area" localSheetId="2">'Հավելված 3'!$A$1:$I$59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7" l="1"/>
  <c r="D14" i="7" s="1"/>
  <c r="E19" i="1"/>
  <c r="E15" i="7" l="1"/>
  <c r="G30" i="2" l="1"/>
  <c r="G29" i="2" s="1"/>
  <c r="G28" i="2" s="1"/>
  <c r="G27" i="2" s="1"/>
  <c r="G26" i="2" s="1"/>
  <c r="G24" i="2" s="1"/>
  <c r="G22" i="2" s="1"/>
  <c r="H30" i="2"/>
  <c r="H29" i="2" s="1"/>
  <c r="H28" i="2" s="1"/>
  <c r="H27" i="2" s="1"/>
  <c r="H26" i="2" s="1"/>
  <c r="H24" i="2" s="1"/>
  <c r="H22" i="2" s="1"/>
  <c r="D12" i="1" l="1"/>
  <c r="D39" i="1" s="1"/>
  <c r="E12" i="1"/>
  <c r="E39" i="1" s="1"/>
  <c r="F19" i="1"/>
  <c r="I30" i="2" s="1"/>
  <c r="I29" i="2" s="1"/>
  <c r="I28" i="2" s="1"/>
  <c r="I27" i="2" s="1"/>
  <c r="I26" i="2" s="1"/>
  <c r="I24" i="2" s="1"/>
  <c r="I22" i="2" s="1"/>
  <c r="F12" i="1" l="1"/>
  <c r="F39" i="1" s="1"/>
  <c r="F15" i="7"/>
  <c r="F12" i="7" s="1"/>
  <c r="G15" i="7"/>
  <c r="G12" i="7" s="1"/>
  <c r="G10" i="7" s="1"/>
  <c r="H15" i="7"/>
  <c r="H12" i="7" s="1"/>
  <c r="E12" i="7"/>
  <c r="D25" i="7" l="1"/>
  <c r="D18" i="7"/>
  <c r="D19" i="7"/>
  <c r="D20" i="7"/>
  <c r="D21" i="7"/>
  <c r="D22" i="7"/>
  <c r="D23" i="7"/>
  <c r="D24" i="7"/>
  <c r="D17" i="7"/>
  <c r="D15" i="7" l="1"/>
  <c r="D12" i="7" s="1"/>
  <c r="G40" i="2"/>
  <c r="H40" i="2"/>
  <c r="I40" i="2"/>
  <c r="F32" i="1" l="1"/>
  <c r="E32" i="1"/>
  <c r="D32" i="1" l="1"/>
  <c r="D31" i="1" s="1"/>
  <c r="I38" i="2" l="1"/>
  <c r="E31" i="1"/>
  <c r="F31" i="1"/>
  <c r="G38" i="2"/>
  <c r="G37" i="2" s="1"/>
  <c r="H38" i="2"/>
  <c r="H37" i="2" s="1"/>
  <c r="I37" i="2" l="1"/>
  <c r="I36" i="2" s="1"/>
  <c r="I35" i="2" s="1"/>
  <c r="I33" i="2" s="1"/>
  <c r="I31" i="2" s="1"/>
  <c r="D11" i="1"/>
  <c r="D10" i="1" s="1"/>
  <c r="H36" i="2"/>
  <c r="H35" i="2" s="1"/>
  <c r="H33" i="2" s="1"/>
  <c r="H31" i="2" s="1"/>
  <c r="G36" i="2"/>
  <c r="G35" i="2" s="1"/>
  <c r="G33" i="2" s="1"/>
  <c r="G31" i="2" s="1"/>
  <c r="D10" i="7"/>
  <c r="G21" i="2" l="1"/>
  <c r="G19" i="2" s="1"/>
  <c r="G59" i="2" s="1"/>
  <c r="G58" i="2" s="1"/>
  <c r="H21" i="2"/>
  <c r="H19" i="2" s="1"/>
  <c r="H59" i="2" s="1"/>
  <c r="H58" i="2" s="1"/>
  <c r="I21" i="2"/>
  <c r="I19" i="2" s="1"/>
  <c r="I59" i="2" s="1"/>
  <c r="I58" i="2" s="1"/>
  <c r="G17" i="2" l="1"/>
  <c r="G15" i="2" s="1"/>
  <c r="G13" i="2" s="1"/>
  <c r="G57" i="2"/>
  <c r="G56" i="2" s="1"/>
  <c r="G55" i="2" s="1"/>
  <c r="G53" i="2" s="1"/>
  <c r="G51" i="2" s="1"/>
  <c r="G50" i="2" s="1"/>
  <c r="G48" i="2" l="1"/>
  <c r="G46" i="2" s="1"/>
  <c r="G44" i="2" s="1"/>
  <c r="G42" i="2" s="1"/>
  <c r="G11" i="2" s="1"/>
  <c r="H10" i="7"/>
  <c r="F10" i="7"/>
  <c r="E10" i="7" l="1"/>
  <c r="I57" i="2" l="1"/>
  <c r="I56" i="2" s="1"/>
  <c r="I55" i="2" s="1"/>
  <c r="I53" i="2" s="1"/>
  <c r="I51" i="2" s="1"/>
  <c r="I50" i="2" s="1"/>
  <c r="I48" i="2" s="1"/>
  <c r="H57" i="2"/>
  <c r="H56" i="2" s="1"/>
  <c r="H55" i="2" s="1"/>
  <c r="H53" i="2" l="1"/>
  <c r="H51" i="2" s="1"/>
  <c r="H50" i="2" s="1"/>
  <c r="H48" i="2" s="1"/>
  <c r="H17" i="2"/>
  <c r="H15" i="2" s="1"/>
  <c r="H13" i="2" s="1"/>
  <c r="I17" i="2"/>
  <c r="I15" i="2" s="1"/>
  <c r="I13" i="2" s="1"/>
  <c r="I46" i="2" l="1"/>
  <c r="I44" i="2" s="1"/>
  <c r="I42" i="2" s="1"/>
  <c r="I11" i="2" s="1"/>
  <c r="H46" i="2"/>
  <c r="H44" i="2" s="1"/>
  <c r="H42" i="2" s="1"/>
  <c r="H11" i="2" s="1"/>
  <c r="F11" i="1" l="1"/>
  <c r="F10" i="1" s="1"/>
  <c r="E11" i="1"/>
  <c r="E10" i="1" s="1"/>
</calcChain>
</file>

<file path=xl/sharedStrings.xml><?xml version="1.0" encoding="utf-8"?>
<sst xmlns="http://schemas.openxmlformats.org/spreadsheetml/2006/main" count="159" uniqueCount="98">
  <si>
    <t>Հավելված 1</t>
  </si>
  <si>
    <t>հազար դրամներով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</si>
  <si>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</si>
  <si>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</si>
  <si>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>Ցուցանիշների փոփոխությունը (ավելացումները նշված են դրական նշանով)</t>
  </si>
  <si>
    <t xml:space="preserve"> Ծրագիր</t>
  </si>
  <si>
    <t xml:space="preserve"> Միջոց առում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</si>
  <si>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</si>
  <si>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</si>
  <si>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</si>
  <si>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</si>
  <si>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</si>
  <si>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</si>
  <si>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</si>
  <si>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</si>
  <si>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</si>
  <si>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</si>
  <si>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</si>
  <si>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</si>
  <si>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</si>
  <si>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</si>
  <si>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</si>
  <si>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</si>
  <si>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Հավելված 2</t>
  </si>
  <si>
    <t>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</si>
  <si>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</si>
  <si>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նվազեցումները՝ փակագծերում)</t>
  </si>
  <si>
    <t xml:space="preserve"> Բաժին</t>
  </si>
  <si>
    <t xml:space="preserve"> Խումբ</t>
  </si>
  <si>
    <t xml:space="preserve"> Դաս</t>
  </si>
  <si>
    <t xml:space="preserve"> Ինն ամիս</t>
  </si>
  <si>
    <t xml:space="preserve"> Տարի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</si>
  <si>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</si>
  <si>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</si>
  <si>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</si>
  <si>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</si>
  <si>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</si>
  <si>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</si>
  <si>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</si>
  <si>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</si>
  <si>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ՀՀ ազգային անվտանգության ծառայություն</t>
  </si>
  <si>
    <t xml:space="preserve"> Ազգային անվտանգություն</t>
  </si>
  <si>
    <t xml:space="preserve"> Ներքին և արտաքին սպառնալիքներից անձի՝ հասարակության ու պետության անվտանգության ապահովում</t>
  </si>
  <si>
    <t xml:space="preserve"> Այլ պետությունների կողմից հետախուզական գործունեության կասեցում՝պետական սահմանի անձեռնամխելիության ապահովում՝ կոռուպցիոն ռիսկերի շեշտակի նվազեցում</t>
  </si>
  <si>
    <t>01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</si>
  <si>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</si>
  <si>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</si>
  <si>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</si>
  <si>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ՀՀ ազգային անվտանգության ծառայություն</t>
  </si>
  <si>
    <t>02</t>
  </si>
  <si>
    <t>Հավելված 3</t>
  </si>
  <si>
    <t>Ցուցանիշների փոփոխությունը (ավելացումները նշված են դրական նշանով, իսկ նվազեցումները փակագծերում)</t>
  </si>
  <si>
    <t>___________  ___-ի N _______ -Ն որոշման</t>
  </si>
  <si>
    <t xml:space="preserve"> Պետական մարմինների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</si>
  <si>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</si>
  <si>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</si>
  <si>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</si>
  <si>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</si>
  <si>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</si>
  <si>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</si>
  <si>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</si>
  <si>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</si>
  <si>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</si>
  <si>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</si>
  <si>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</si>
  <si>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</si>
  <si>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</si>
  <si>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</si>
  <si>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</si>
  <si>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ԱԶԳԱՅԻՆ ԱՆՎՏԱՆԳՈՒԹՅԱՆ ԾԱՌԱՅՈՒԹՅՈՒՆ</t>
  </si>
  <si>
    <t>այդ թվում`</t>
  </si>
  <si>
    <t xml:space="preserve"> Ազգային անվտանգության համակարգի շենքային ապահովվածության բարելավում</t>
  </si>
  <si>
    <t xml:space="preserve"> Ազգային անվտանգության համակարգի ստորաբաժանումների վարչական շենքերի կառուցում, կապիտալ վերանորոգում, շինարարական և կապիտալ նորոգման օբյեկտների նախագծահետազոտական փաստաթղթերի պատրաստում</t>
  </si>
  <si>
    <t>Ազգային անվտանգության համակարգի շենքային ապահովվածության բարելավում</t>
  </si>
  <si>
    <t>որից՝</t>
  </si>
  <si>
    <t xml:space="preserve"> ՇԵՆՔԵՐ ԵՎ ՇԻՆՈՒԹՅՈՒՆՆԵՐ</t>
  </si>
  <si>
    <t xml:space="preserve"> - Նախագծահետազոտական ծախսեր</t>
  </si>
  <si>
    <t xml:space="preserve"> Առաջին կիսամյակ</t>
  </si>
  <si>
    <t>«ՀԱՅԱUՏԱՆԻ ՀԱՆՐԱՊԵՏՈՒԹՅԱՆ 2023 ԹՎԱԿԱՆԻ ՊԵՏԱԿԱՆ ԲՅՈՒՋԵԻ ՄԱUԻՆ»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</si>
  <si>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 xml:space="preserve">ՀՀ կառավարության 2023 թվականի </t>
  </si>
  <si>
    <t xml:space="preserve"> - Շենքերի և շինությունների շինարարություն</t>
  </si>
  <si>
    <t>ՀՀ ԱԱԾ ՍԶ 8-րդ սահմանապահ ուղեկալի կառուցում</t>
  </si>
  <si>
    <t>ՀՀ ԱԱԾ ՍԶ 7-րդ սահմանապահ ուղեկալի կառուցում</t>
  </si>
  <si>
    <t>ՀՀ ԱԱԾ ՍԶ 6-րդ սահմանապահ ուղեկալի կառուցում</t>
  </si>
  <si>
    <t>ՀՀ ԱԱԾ ՍԶ 5-րդ սահմանապահ ուղեկալի կառուցում</t>
  </si>
  <si>
    <t>ՀՀ ԱԱԾ ՍԶ 4-րդ սահմանապահ ուղեկալի կառուցում</t>
  </si>
  <si>
    <t>ՀՀ ԱԱԾ ՍԶ 3-րդ սահմանապահ ուղեկալի կառուցում</t>
  </si>
  <si>
    <t>ՀՀ ԱԱԾ ՍԶ 2-րդ սահմանապահ ուղեկալի կառուցում</t>
  </si>
  <si>
    <t>ՀՀ ԱԱԾ ՍԶ 1-ին սահմանապահ ուղեկալի կառուցում</t>
  </si>
  <si>
    <t xml:space="preserve"> 31001</t>
  </si>
  <si>
    <t xml:space="preserve"> Ազգային անվտանգության համակարգի տեխնիկական հագեցվածության բարելավում</t>
  </si>
  <si>
    <t xml:space="preserve"> Ազգային անվտանգության համակարգի ստորաբաժանումների համար վարչական սարքավորումների ձեռքբերում</t>
  </si>
  <si>
    <t>8 սահմանապահ օբյեկտների վերանորոգման համար անհրաժեշտ նախագծանախահաշվային փաստաթղթերի պատրաստում</t>
  </si>
  <si>
    <t>Ազգային անվտանգության համակարգի տեխնիկական հագեցվածության բարելավում</t>
  </si>
  <si>
    <t xml:space="preserve"> ՄԵՔԵՆԱՆԵՐ  ԵՎ  ՍԱՐՔԱՎՈՐՈՒՄՆԵՐ</t>
  </si>
  <si>
    <t xml:space="preserve"> - Վարչական սարքավորումներ</t>
  </si>
  <si>
    <t>«ՀԱՅԱՍՏԱՆԻ ՀԱՆՐԱՊԵՏՈՒԹՅԱՆ 2023 ԹՎԱԿԱՆԻ ՊԵՏԱԿԱՆ ԲՅՈՒՋԵԻ ՄԱՍԻՆ» ՀԱՅԱՍՏԱՆԻ ՀԱՆՐԱՊԵՏՈՒԹՅԱՆ 
ՕՐԵՆՔԻ N 1 ՀԱՎԵԼՎԱԾԻ N 3 ԱՂՅՈՒՍԱԿՈՒՄ ԿԱՏԱՐՎՈՂ ՓՈՓՈԽՈՒԹՅՈՒՆՆԵՐԸ</t>
  </si>
  <si>
    <t>ՀԱՅԱՍՏԱՆԻ ՀԱՆՐԱՊԵՏՈՒԹՅԱՆ ԿԱՌԱՎԱՐՈՒԹՅԱՆ 2022 ԹՎԱԿԱՆԻ ԴԵԿՏԵՄԲԵՐԻ 29-Ի N 2111-Ն ՈՐՈՇՄԱՆ N 3 ԵՎ N 4 ՀԱՎԵԼՎԱԾՆԵՐՈՒՄ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</si>
</sst>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-* #,##0.00_-;\-* #,##0.00_-;_-* &quot;-&quot;??_-;_-@_-"/>
    <numFmt numFmtId="165" formatCode="_-* #,##0.00\ _֏_-;\-* #,##0.00\ _֏_-;_-* &quot;-&quot;??\ _֏_-;_-@_-"/>
    <numFmt numFmtId="166" formatCode="#,##0.0"/>
    <numFmt numFmtId="167" formatCode="##,##0.0;\(##,##0.0\);\-"/>
    <numFmt numFmtId="168" formatCode="_ * #,##0.0_)_€_ ;_ * \(#,##0.0\)_€_ ;_ * &quot;-&quot;??_)_€_ ;_ @_ "/>
    <numFmt numFmtId="169" formatCode="#,##0.0_);\(#,##0.0\)"/>
    <numFmt numFmtId="170" formatCode="_-* #,##0.0\ _֏_-;\-* #,##0.0\ _֏_-;_-* &quot;-&quot;?\ _֏_-;_-@_-"/>
  </numFmts>
  <fonts count="7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sz val="8"/>
      <name val="GHEA Grapalat"/>
      <family val="2"/>
    </font>
    <font>
      <b/>
      <sz val="10"/>
      <name val="GHEA Grapalat"/>
      <family val="3"/>
    </font>
    <font>
      <b/>
      <sz val="11"/>
      <color indexed="8"/>
      <name val="GHEA Grapalat"/>
      <family val="3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9"/>
      <color theme="1"/>
      <name val="GHEA Grapalat"/>
      <family val="3"/>
    </font>
    <font>
      <sz val="9"/>
      <color indexed="8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b/>
      <sz val="8"/>
      <name val="GHEA Grapalat"/>
      <family val="2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sz val="12"/>
      <name val="GHEA Grapalat"/>
      <family val="3"/>
    </font>
    <font>
      <i/>
      <sz val="11"/>
      <name val="GHEA Grapalat"/>
      <family val="2"/>
    </font>
    <font>
      <sz val="10"/>
      <color indexed="8"/>
      <name val="GHEA Grapalat"/>
      <family val="3"/>
    </font>
    <font>
      <sz val="11"/>
      <color indexed="8"/>
      <name val="GHEA Grapalat"/>
      <family val="3"/>
    </font>
    <font>
      <sz val="12"/>
      <color theme="1"/>
      <name val="Calibri"/>
      <family val="2"/>
      <scheme val="minor"/>
    </font>
    <font>
      <b/>
      <sz val="10"/>
      <color indexed="8"/>
      <name val="GHEA Grapalat"/>
      <family val="3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GHEA Grapalat"/>
      <family val="3"/>
    </font>
    <font>
      <b/>
      <sz val="9"/>
      <color rgb="FF000000"/>
      <name val="GHEA Grapalat"/>
      <family val="3"/>
    </font>
    <font>
      <b/>
      <sz val="8"/>
      <color rgb="FF000000"/>
      <name val="GHEA Grapalat"/>
      <family val="3"/>
    </font>
    <font>
      <b/>
      <sz val="10"/>
      <color rgb="FF000000"/>
      <name val="GHEA Grapalat"/>
      <family val="3"/>
    </font>
    <font>
      <b/>
      <u/>
      <sz val="12"/>
      <color rgb="FF000000"/>
      <name val="GHEA Grapalat"/>
      <family val="3"/>
    </font>
    <font>
      <b/>
      <i/>
      <sz val="12"/>
      <name val="GHEA Grapalat"/>
      <family val="3"/>
    </font>
    <font>
      <sz val="10"/>
      <name val="Arial"/>
      <family val="2"/>
    </font>
    <font>
      <i/>
      <sz val="12"/>
      <name val="GHEA Grapalat"/>
      <family val="3"/>
    </font>
    <font>
      <b/>
      <sz val="10"/>
      <name val="GHEA Grapalat"/>
    </font>
    <font>
      <b/>
      <sz val="10"/>
      <color rgb="FF000000"/>
      <name val="GHEA Grapalat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b/>
      <sz val="11"/>
      <name val="GHEA Grapalat"/>
    </font>
    <font>
      <sz val="12"/>
      <color rgb="FF000000"/>
      <name val="GHEA Grapalat"/>
    </font>
    <font>
      <i/>
      <sz val="11"/>
      <name val="GHEA Grapalat"/>
    </font>
    <font>
      <i/>
      <sz val="11"/>
      <color theme="1"/>
      <name val="GHEA Grapalat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1">
    <xf numFmtId="0" fontId="0" fillId="0" borderId="0"/>
    <xf numFmtId="165" fontId="2" fillId="0" borderId="0" applyFont="0" applyFill="0" applyBorder="0" applyAlignment="0" applyProtection="0"/>
    <xf numFmtId="0" fontId="3" fillId="0" borderId="0"/>
    <xf numFmtId="0" fontId="5" fillId="0" borderId="0">
      <alignment horizontal="left" vertical="top" wrapText="1"/>
    </xf>
    <xf numFmtId="167" fontId="5" fillId="0" borderId="0" applyFill="0" applyBorder="0" applyProtection="0">
      <alignment horizontal="right" vertical="top"/>
    </xf>
    <xf numFmtId="167" fontId="15" fillId="0" borderId="0" applyFill="0" applyBorder="0" applyProtection="0">
      <alignment horizontal="right" vertical="top"/>
    </xf>
    <xf numFmtId="0" fontId="1" fillId="0" borderId="0"/>
    <xf numFmtId="0" fontId="2" fillId="8" borderId="14" applyNumberFormat="0" applyFont="0" applyAlignment="0" applyProtection="0"/>
    <xf numFmtId="0" fontId="5" fillId="0" borderId="0">
      <alignment horizontal="left" vertical="top" wrapText="1"/>
    </xf>
    <xf numFmtId="0" fontId="27" fillId="0" borderId="0" applyNumberFormat="0" applyFill="0" applyBorder="0" applyAlignment="0" applyProtection="0"/>
    <xf numFmtId="0" fontId="28" fillId="0" borderId="7" applyNumberFormat="0" applyFill="0" applyAlignment="0" applyProtection="0"/>
    <xf numFmtId="0" fontId="29" fillId="0" borderId="8" applyNumberFormat="0" applyFill="0" applyAlignment="0" applyProtection="0"/>
    <xf numFmtId="0" fontId="30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31" fillId="2" borderId="0" applyNumberFormat="0" applyBorder="0" applyAlignment="0" applyProtection="0"/>
    <xf numFmtId="0" fontId="32" fillId="3" borderId="0" applyNumberFormat="0" applyBorder="0" applyAlignment="0" applyProtection="0"/>
    <xf numFmtId="0" fontId="33" fillId="4" borderId="0" applyNumberFormat="0" applyBorder="0" applyAlignment="0" applyProtection="0"/>
    <xf numFmtId="0" fontId="34" fillId="5" borderId="10" applyNumberFormat="0" applyAlignment="0" applyProtection="0"/>
    <xf numFmtId="0" fontId="35" fillId="6" borderId="11" applyNumberFormat="0" applyAlignment="0" applyProtection="0"/>
    <xf numFmtId="0" fontId="36" fillId="6" borderId="10" applyNumberFormat="0" applyAlignment="0" applyProtection="0"/>
    <xf numFmtId="0" fontId="37" fillId="0" borderId="12" applyNumberFormat="0" applyFill="0" applyAlignment="0" applyProtection="0"/>
    <xf numFmtId="0" fontId="38" fillId="7" borderId="13" applyNumberFormat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15" applyNumberFormat="0" applyFill="0" applyAlignment="0" applyProtection="0"/>
    <xf numFmtId="0" fontId="4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42" fillId="20" borderId="0" applyNumberFormat="0" applyBorder="0" applyAlignment="0" applyProtection="0"/>
    <xf numFmtId="0" fontId="4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42" fillId="24" borderId="0" applyNumberFormat="0" applyBorder="0" applyAlignment="0" applyProtection="0"/>
    <xf numFmtId="0" fontId="4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42" fillId="28" borderId="0" applyNumberFormat="0" applyBorder="0" applyAlignment="0" applyProtection="0"/>
    <xf numFmtId="0" fontId="4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2" fillId="32" borderId="0" applyNumberFormat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0" fontId="49" fillId="0" borderId="0"/>
    <xf numFmtId="0" fontId="49" fillId="0" borderId="0"/>
    <xf numFmtId="165" fontId="54" fillId="0" borderId="0" applyFont="0" applyFill="0" applyBorder="0" applyAlignment="0" applyProtection="0"/>
    <xf numFmtId="0" fontId="2" fillId="0" borderId="0"/>
    <xf numFmtId="0" fontId="56" fillId="4" borderId="0" applyNumberFormat="0" applyBorder="0" applyAlignment="0" applyProtection="0"/>
    <xf numFmtId="165" fontId="49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54" fillId="0" borderId="0"/>
    <xf numFmtId="165" fontId="54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55" fillId="0" borderId="0"/>
    <xf numFmtId="0" fontId="57" fillId="49" borderId="0" applyNumberFormat="0" applyBorder="0" applyAlignment="0" applyProtection="0"/>
    <xf numFmtId="0" fontId="53" fillId="43" borderId="0" applyNumberFormat="0" applyBorder="0" applyAlignment="0" applyProtection="0"/>
    <xf numFmtId="0" fontId="53" fillId="45" borderId="0" applyNumberFormat="0" applyBorder="0" applyAlignment="0" applyProtection="0"/>
    <xf numFmtId="0" fontId="57" fillId="47" borderId="0" applyNumberFormat="0" applyBorder="0" applyAlignment="0" applyProtection="0"/>
    <xf numFmtId="165" fontId="49" fillId="0" borderId="0" applyFont="0" applyFill="0" applyBorder="0" applyAlignment="0" applyProtection="0"/>
    <xf numFmtId="0" fontId="53" fillId="35" borderId="0" applyNumberFormat="0" applyBorder="0" applyAlignment="0" applyProtection="0"/>
    <xf numFmtId="0" fontId="53" fillId="38" borderId="0" applyNumberFormat="0" applyBorder="0" applyAlignment="0" applyProtection="0"/>
    <xf numFmtId="0" fontId="58" fillId="35" borderId="0" applyNumberFormat="0" applyBorder="0" applyAlignment="0" applyProtection="0"/>
    <xf numFmtId="0" fontId="3" fillId="0" borderId="0"/>
    <xf numFmtId="0" fontId="53" fillId="44" borderId="0" applyNumberFormat="0" applyBorder="0" applyAlignment="0" applyProtection="0"/>
    <xf numFmtId="0" fontId="53" fillId="42" borderId="0" applyNumberFormat="0" applyBorder="0" applyAlignment="0" applyProtection="0"/>
    <xf numFmtId="0" fontId="57" fillId="47" borderId="0" applyNumberFormat="0" applyBorder="0" applyAlignment="0" applyProtection="0"/>
    <xf numFmtId="0" fontId="49" fillId="0" borderId="0"/>
    <xf numFmtId="0" fontId="57" fillId="46" borderId="0" applyNumberFormat="0" applyBorder="0" applyAlignment="0" applyProtection="0"/>
    <xf numFmtId="0" fontId="53" fillId="34" borderId="0" applyNumberFormat="0" applyBorder="0" applyAlignment="0" applyProtection="0"/>
    <xf numFmtId="0" fontId="53" fillId="43" borderId="0" applyNumberFormat="0" applyBorder="0" applyAlignment="0" applyProtection="0"/>
    <xf numFmtId="165" fontId="2" fillId="0" borderId="0" applyFont="0" applyFill="0" applyBorder="0" applyAlignment="0" applyProtection="0"/>
    <xf numFmtId="0" fontId="57" fillId="44" borderId="0" applyNumberFormat="0" applyBorder="0" applyAlignment="0" applyProtection="0"/>
    <xf numFmtId="0" fontId="60" fillId="53" borderId="18" applyNumberFormat="0" applyAlignment="0" applyProtection="0"/>
    <xf numFmtId="0" fontId="53" fillId="41" borderId="0" applyNumberFormat="0" applyBorder="0" applyAlignment="0" applyProtection="0"/>
    <xf numFmtId="0" fontId="54" fillId="0" borderId="0"/>
    <xf numFmtId="0" fontId="57" fillId="50" borderId="0" applyNumberFormat="0" applyBorder="0" applyAlignment="0" applyProtection="0"/>
    <xf numFmtId="0" fontId="57" fillId="38" borderId="0" applyNumberFormat="0" applyBorder="0" applyAlignment="0" applyProtection="0"/>
    <xf numFmtId="0" fontId="57" fillId="39" borderId="0" applyNumberFormat="0" applyBorder="0" applyAlignment="0" applyProtection="0"/>
    <xf numFmtId="0" fontId="59" fillId="52" borderId="17" applyNumberFormat="0" applyAlignment="0" applyProtection="0"/>
    <xf numFmtId="0" fontId="57" fillId="51" borderId="0" applyNumberFormat="0" applyBorder="0" applyAlignment="0" applyProtection="0"/>
    <xf numFmtId="0" fontId="57" fillId="39" borderId="0" applyNumberFormat="0" applyBorder="0" applyAlignment="0" applyProtection="0"/>
    <xf numFmtId="0" fontId="53" fillId="36" borderId="0" applyNumberFormat="0" applyBorder="0" applyAlignment="0" applyProtection="0"/>
    <xf numFmtId="0" fontId="53" fillId="37" borderId="0" applyNumberFormat="0" applyBorder="0" applyAlignment="0" applyProtection="0"/>
    <xf numFmtId="0" fontId="57" fillId="40" borderId="0" applyNumberFormat="0" applyBorder="0" applyAlignment="0" applyProtection="0"/>
    <xf numFmtId="0" fontId="57" fillId="48" borderId="0" applyNumberFormat="0" applyBorder="0" applyAlignment="0" applyProtection="0"/>
    <xf numFmtId="0" fontId="53" fillId="37" borderId="0" applyNumberFormat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36" borderId="0" applyNumberFormat="0" applyBorder="0" applyAlignment="0" applyProtection="0"/>
    <xf numFmtId="0" fontId="63" fillId="0" borderId="19" applyNumberFormat="0" applyFill="0" applyAlignment="0" applyProtection="0"/>
    <xf numFmtId="0" fontId="64" fillId="0" borderId="20" applyNumberFormat="0" applyFill="0" applyAlignment="0" applyProtection="0"/>
    <xf numFmtId="0" fontId="65" fillId="0" borderId="21" applyNumberFormat="0" applyFill="0" applyAlignment="0" applyProtection="0"/>
    <xf numFmtId="0" fontId="65" fillId="0" borderId="0" applyNumberFormat="0" applyFill="0" applyBorder="0" applyAlignment="0" applyProtection="0"/>
    <xf numFmtId="0" fontId="66" fillId="42" borderId="17" applyNumberFormat="0" applyAlignment="0" applyProtection="0"/>
    <xf numFmtId="0" fontId="67" fillId="0" borderId="22" applyNumberFormat="0" applyFill="0" applyAlignment="0" applyProtection="0"/>
    <xf numFmtId="0" fontId="68" fillId="54" borderId="0" applyNumberFormat="0" applyBorder="0" applyAlignment="0" applyProtection="0"/>
    <xf numFmtId="1" fontId="74" fillId="0" borderId="0"/>
    <xf numFmtId="1" fontId="74" fillId="0" borderId="0"/>
    <xf numFmtId="1" fontId="74" fillId="0" borderId="0"/>
    <xf numFmtId="0" fontId="2" fillId="0" borderId="0"/>
    <xf numFmtId="0" fontId="49" fillId="0" borderId="0"/>
    <xf numFmtId="0" fontId="49" fillId="0" borderId="0"/>
    <xf numFmtId="0" fontId="3" fillId="55" borderId="23" applyNumberFormat="0" applyFont="0" applyAlignment="0" applyProtection="0"/>
    <xf numFmtId="0" fontId="69" fillId="52" borderId="24" applyNumberFormat="0" applyAlignment="0" applyProtection="0"/>
    <xf numFmtId="0" fontId="73" fillId="0" borderId="0"/>
    <xf numFmtId="0" fontId="73" fillId="0" borderId="0"/>
    <xf numFmtId="0" fontId="73" fillId="0" borderId="0"/>
    <xf numFmtId="0" fontId="70" fillId="0" borderId="0" applyNumberFormat="0" applyFill="0" applyBorder="0" applyAlignment="0" applyProtection="0"/>
    <xf numFmtId="0" fontId="71" fillId="0" borderId="25" applyNumberFormat="0" applyFill="0" applyAlignment="0" applyProtection="0"/>
    <xf numFmtId="0" fontId="72" fillId="0" borderId="0" applyNumberFormat="0" applyFill="0" applyBorder="0" applyAlignment="0" applyProtection="0"/>
    <xf numFmtId="0" fontId="55" fillId="0" borderId="0"/>
    <xf numFmtId="1" fontId="74" fillId="0" borderId="0"/>
    <xf numFmtId="0" fontId="73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</cellStyleXfs>
  <cellXfs count="110">
    <xf numFmtId="0" fontId="0" fillId="0" borderId="0" xfId="0"/>
    <xf numFmtId="0" fontId="4" fillId="0" borderId="0" xfId="2" applyFont="1" applyFill="1" applyAlignment="1">
      <alignment vertical="center" wrapText="1"/>
    </xf>
    <xf numFmtId="166" fontId="8" fillId="0" borderId="0" xfId="0" applyNumberFormat="1" applyFont="1" applyFill="1"/>
    <xf numFmtId="3" fontId="8" fillId="0" borderId="0" xfId="0" applyNumberFormat="1" applyFont="1" applyFill="1"/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horizontal="right" vertical="top"/>
    </xf>
    <xf numFmtId="0" fontId="10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6" fontId="12" fillId="0" borderId="0" xfId="0" applyNumberFormat="1" applyFont="1" applyFill="1" applyAlignment="1">
      <alignment horizontal="center" vertical="center"/>
    </xf>
    <xf numFmtId="0" fontId="13" fillId="0" borderId="1" xfId="0" applyFont="1" applyBorder="1" applyAlignment="1">
      <alignment horizontal="left" vertical="top" wrapText="1"/>
    </xf>
    <xf numFmtId="167" fontId="13" fillId="0" borderId="1" xfId="4" applyNumberFormat="1" applyFont="1" applyBorder="1" applyAlignment="1">
      <alignment horizontal="right" vertical="top"/>
    </xf>
    <xf numFmtId="0" fontId="14" fillId="0" borderId="1" xfId="0" applyFont="1" applyBorder="1" applyAlignment="1">
      <alignment horizontal="left" vertical="top" wrapText="1"/>
    </xf>
    <xf numFmtId="167" fontId="13" fillId="0" borderId="1" xfId="5" applyNumberFormat="1" applyFont="1" applyBorder="1" applyAlignment="1">
      <alignment horizontal="right" vertical="top"/>
    </xf>
    <xf numFmtId="0" fontId="16" fillId="0" borderId="1" xfId="0" applyFont="1" applyBorder="1" applyAlignment="1">
      <alignment horizontal="left" vertical="top" wrapText="1"/>
    </xf>
    <xf numFmtId="168" fontId="14" fillId="0" borderId="1" xfId="1" applyNumberFormat="1" applyFont="1" applyBorder="1" applyAlignment="1">
      <alignment horizontal="left" vertical="top" wrapText="1"/>
    </xf>
    <xf numFmtId="167" fontId="17" fillId="0" borderId="1" xfId="4" applyNumberFormat="1" applyFont="1" applyBorder="1" applyAlignment="1">
      <alignment horizontal="right" vertical="top"/>
    </xf>
    <xf numFmtId="0" fontId="17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9" fillId="0" borderId="0" xfId="0" applyFont="1" applyFill="1"/>
    <xf numFmtId="0" fontId="20" fillId="0" borderId="1" xfId="0" applyFont="1" applyBorder="1" applyAlignment="1">
      <alignment horizontal="left" vertical="top" wrapText="1"/>
    </xf>
    <xf numFmtId="0" fontId="4" fillId="0" borderId="0" xfId="3" applyFont="1" applyFill="1" applyAlignment="1">
      <alignment vertical="center"/>
    </xf>
    <xf numFmtId="0" fontId="4" fillId="0" borderId="0" xfId="3" applyFont="1" applyFill="1" applyAlignment="1">
      <alignment horizontal="right" vertical="center"/>
    </xf>
    <xf numFmtId="166" fontId="21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66" fontId="21" fillId="0" borderId="1" xfId="0" applyNumberFormat="1" applyFont="1" applyFill="1" applyBorder="1"/>
    <xf numFmtId="0" fontId="10" fillId="0" borderId="1" xfId="0" applyFont="1" applyBorder="1" applyAlignment="1">
      <alignment horizontal="left" vertical="top" wrapText="1"/>
    </xf>
    <xf numFmtId="168" fontId="14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168" fontId="9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168" fontId="16" fillId="0" borderId="1" xfId="1" applyNumberFormat="1" applyFont="1" applyBorder="1" applyAlignment="1">
      <alignment horizontal="center" vertical="center"/>
    </xf>
    <xf numFmtId="166" fontId="8" fillId="0" borderId="1" xfId="0" applyNumberFormat="1" applyFont="1" applyFill="1" applyBorder="1"/>
    <xf numFmtId="168" fontId="22" fillId="0" borderId="1" xfId="1" applyNumberFormat="1" applyFont="1" applyFill="1" applyBorder="1" applyAlignment="1">
      <alignment horizontal="center" vertical="center"/>
    </xf>
    <xf numFmtId="0" fontId="23" fillId="0" borderId="0" xfId="0" applyFont="1" applyFill="1"/>
    <xf numFmtId="49" fontId="14" fillId="0" borderId="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center" wrapText="1"/>
    </xf>
    <xf numFmtId="0" fontId="6" fillId="0" borderId="0" xfId="3" applyFont="1" applyFill="1" applyAlignment="1">
      <alignment vertical="top" wrapText="1"/>
    </xf>
    <xf numFmtId="0" fontId="6" fillId="0" borderId="0" xfId="3" applyFont="1" applyFill="1" applyAlignment="1">
      <alignment horizontal="right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4" fillId="0" borderId="0" xfId="6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 wrapText="1"/>
    </xf>
    <xf numFmtId="49" fontId="44" fillId="0" borderId="1" xfId="0" applyNumberFormat="1" applyFont="1" applyFill="1" applyBorder="1" applyAlignment="1">
      <alignment horizontal="center" vertical="center" textRotation="90" wrapText="1"/>
    </xf>
    <xf numFmtId="0" fontId="13" fillId="0" borderId="0" xfId="49" applyFont="1" applyAlignment="1">
      <alignment horizontal="center" vertical="center" wrapText="1"/>
    </xf>
    <xf numFmtId="169" fontId="46" fillId="0" borderId="3" xfId="0" applyNumberFormat="1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vertical="center" wrapText="1"/>
    </xf>
    <xf numFmtId="0" fontId="26" fillId="0" borderId="1" xfId="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left" vertical="center" wrapText="1"/>
    </xf>
    <xf numFmtId="49" fontId="26" fillId="0" borderId="1" xfId="0" applyNumberFormat="1" applyFont="1" applyFill="1" applyBorder="1" applyAlignment="1">
      <alignment horizontal="center" vertical="center" textRotation="90" wrapText="1"/>
    </xf>
    <xf numFmtId="0" fontId="6" fillId="0" borderId="1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169" fontId="45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47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center" wrapText="1"/>
    </xf>
    <xf numFmtId="169" fontId="4" fillId="0" borderId="1" xfId="0" applyNumberFormat="1" applyFont="1" applyFill="1" applyBorder="1" applyAlignment="1">
      <alignment horizontal="center" vertical="center" wrapText="1"/>
    </xf>
    <xf numFmtId="0" fontId="48" fillId="0" borderId="0" xfId="0" applyFont="1" applyFill="1" applyBorder="1" applyAlignment="1">
      <alignment vertical="center" wrapText="1"/>
    </xf>
    <xf numFmtId="43" fontId="48" fillId="0" borderId="0" xfId="1" applyNumberFormat="1" applyFont="1" applyFill="1" applyBorder="1" applyAlignment="1">
      <alignment vertical="center" wrapText="1"/>
    </xf>
    <xf numFmtId="0" fontId="19" fillId="33" borderId="1" xfId="0" applyFont="1" applyFill="1" applyBorder="1" applyAlignment="1">
      <alignment horizontal="center" vertical="center" wrapText="1"/>
    </xf>
    <xf numFmtId="169" fontId="51" fillId="0" borderId="1" xfId="0" applyNumberFormat="1" applyFont="1" applyFill="1" applyBorder="1" applyAlignment="1">
      <alignment horizontal="center" vertical="center" wrapText="1"/>
    </xf>
    <xf numFmtId="169" fontId="52" fillId="0" borderId="1" xfId="0" applyNumberFormat="1" applyFont="1" applyFill="1" applyBorder="1" applyAlignment="1">
      <alignment horizontal="center" vertical="center" wrapText="1"/>
    </xf>
    <xf numFmtId="0" fontId="25" fillId="33" borderId="1" xfId="58" applyFont="1" applyFill="1" applyBorder="1" applyAlignment="1">
      <alignment horizontal="center" vertical="center" wrapText="1"/>
    </xf>
    <xf numFmtId="0" fontId="14" fillId="0" borderId="4" xfId="0" applyFont="1" applyBorder="1" applyAlignment="1">
      <alignment vertical="top" wrapText="1"/>
    </xf>
    <xf numFmtId="0" fontId="14" fillId="0" borderId="5" xfId="0" applyFont="1" applyBorder="1" applyAlignment="1">
      <alignment vertical="top" wrapText="1"/>
    </xf>
    <xf numFmtId="0" fontId="14" fillId="0" borderId="6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168" fontId="9" fillId="0" borderId="1" xfId="0" applyNumberFormat="1" applyFont="1" applyBorder="1" applyAlignment="1">
      <alignment horizontal="left" vertical="top" wrapText="1"/>
    </xf>
    <xf numFmtId="168" fontId="16" fillId="0" borderId="1" xfId="0" applyNumberFormat="1" applyFont="1" applyBorder="1" applyAlignment="1">
      <alignment horizontal="left" vertical="top" wrapText="1"/>
    </xf>
    <xf numFmtId="168" fontId="14" fillId="0" borderId="1" xfId="0" applyNumberFormat="1" applyFont="1" applyBorder="1" applyAlignment="1">
      <alignment horizontal="left" vertical="center" wrapText="1"/>
    </xf>
    <xf numFmtId="168" fontId="9" fillId="0" borderId="1" xfId="0" applyNumberFormat="1" applyFont="1" applyFill="1" applyBorder="1" applyAlignment="1">
      <alignment horizontal="left" vertical="center" wrapText="1"/>
    </xf>
    <xf numFmtId="170" fontId="14" fillId="0" borderId="1" xfId="0" applyNumberFormat="1" applyFont="1" applyBorder="1" applyAlignment="1">
      <alignment horizontal="left" vertical="top" wrapText="1"/>
    </xf>
    <xf numFmtId="0" fontId="51" fillId="0" borderId="1" xfId="0" applyFont="1" applyBorder="1" applyAlignment="1">
      <alignment horizontal="left" vertical="top" wrapText="1"/>
    </xf>
    <xf numFmtId="0" fontId="75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76" fillId="0" borderId="1" xfId="0" applyNumberFormat="1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50" fillId="0" borderId="1" xfId="0" applyFont="1" applyBorder="1" applyAlignment="1">
      <alignment vertical="center" wrapText="1"/>
    </xf>
    <xf numFmtId="0" fontId="0" fillId="0" borderId="1" xfId="0" applyBorder="1"/>
    <xf numFmtId="169" fontId="77" fillId="0" borderId="1" xfId="0" applyNumberFormat="1" applyFont="1" applyFill="1" applyBorder="1" applyAlignment="1">
      <alignment horizontal="center" vertical="center" wrapText="1"/>
    </xf>
    <xf numFmtId="166" fontId="78" fillId="0" borderId="1" xfId="0" applyNumberFormat="1" applyFont="1" applyBorder="1" applyAlignment="1">
      <alignment vertical="center"/>
    </xf>
    <xf numFmtId="0" fontId="50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/>
    <xf numFmtId="3" fontId="7" fillId="0" borderId="0" xfId="0" applyNumberFormat="1" applyFont="1" applyFill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13" fillId="0" borderId="0" xfId="49" applyFont="1" applyAlignment="1">
      <alignment horizontal="center" vertical="center" wrapText="1"/>
    </xf>
    <xf numFmtId="169" fontId="43" fillId="0" borderId="0" xfId="0" applyNumberFormat="1" applyFont="1" applyFill="1" applyBorder="1" applyAlignment="1">
      <alignment horizontal="right" vertical="center" wrapText="1"/>
    </xf>
    <xf numFmtId="169" fontId="44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44" fillId="0" borderId="1" xfId="0" applyNumberFormat="1" applyFont="1" applyFill="1" applyBorder="1" applyAlignment="1">
      <alignment horizontal="center" vertical="center" wrapText="1"/>
    </xf>
    <xf numFmtId="169" fontId="45" fillId="0" borderId="1" xfId="0" applyNumberFormat="1" applyFont="1" applyFill="1" applyBorder="1" applyAlignment="1">
      <alignment horizontal="center" vertical="center" wrapText="1"/>
    </xf>
    <xf numFmtId="49" fontId="44" fillId="0" borderId="1" xfId="0" applyNumberFormat="1" applyFont="1" applyFill="1" applyBorder="1" applyAlignment="1">
      <alignment horizontal="center" vertical="center" wrapText="1"/>
    </xf>
    <xf numFmtId="166" fontId="7" fillId="0" borderId="0" xfId="0" applyNumberFormat="1" applyFont="1" applyFill="1" applyAlignment="1">
      <alignment horizontal="center" wrapText="1"/>
    </xf>
    <xf numFmtId="166" fontId="21" fillId="0" borderId="4" xfId="0" applyNumberFormat="1" applyFont="1" applyFill="1" applyBorder="1" applyAlignment="1">
      <alignment horizontal="center" vertical="center"/>
    </xf>
    <xf numFmtId="166" fontId="21" fillId="0" borderId="5" xfId="0" applyNumberFormat="1" applyFont="1" applyFill="1" applyBorder="1" applyAlignment="1">
      <alignment horizontal="center" vertical="center"/>
    </xf>
    <xf numFmtId="166" fontId="21" fillId="0" borderId="6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right" vertical="top"/>
    </xf>
  </cellXfs>
  <cellStyles count="131">
    <cellStyle name="20% - Accent1 2" xfId="79" xr:uid="{00000000-0005-0000-0000-000000000000}"/>
    <cellStyle name="20% - Accent2 2" xfId="70" xr:uid="{00000000-0005-0000-0000-000001000000}"/>
    <cellStyle name="20% - Accent3 2" xfId="92" xr:uid="{00000000-0005-0000-0000-000002000000}"/>
    <cellStyle name="20% - Accent4 2" xfId="93" xr:uid="{00000000-0005-0000-0000-000003000000}"/>
    <cellStyle name="20% - Accent5 2" xfId="84" xr:uid="{00000000-0005-0000-0000-000004000000}"/>
    <cellStyle name="20% - Accent6 2" xfId="75" xr:uid="{00000000-0005-0000-0000-000005000000}"/>
    <cellStyle name="20% — акцент1 2" xfId="26" xr:uid="{00000000-0005-0000-0000-000006000000}"/>
    <cellStyle name="20% — акцент2 2" xfId="30" xr:uid="{00000000-0005-0000-0000-000007000000}"/>
    <cellStyle name="20% — акцент3 2" xfId="34" xr:uid="{00000000-0005-0000-0000-000008000000}"/>
    <cellStyle name="20% — акцент4 2" xfId="38" xr:uid="{00000000-0005-0000-0000-000009000000}"/>
    <cellStyle name="20% — акцент5 2" xfId="42" xr:uid="{00000000-0005-0000-0000-00000A000000}"/>
    <cellStyle name="20% — акцент6 2" xfId="46" xr:uid="{00000000-0005-0000-0000-00000B000000}"/>
    <cellStyle name="40% - Accent1 2" xfId="66" xr:uid="{00000000-0005-0000-0000-00000C000000}"/>
    <cellStyle name="40% - Accent2 2" xfId="74" xr:uid="{00000000-0005-0000-0000-00000D000000}"/>
    <cellStyle name="40% - Accent3 2" xfId="71" xr:uid="{00000000-0005-0000-0000-00000E000000}"/>
    <cellStyle name="40% - Accent4 2" xfId="96" xr:uid="{00000000-0005-0000-0000-00000F000000}"/>
    <cellStyle name="40% - Accent5 2" xfId="80" xr:uid="{00000000-0005-0000-0000-000010000000}"/>
    <cellStyle name="40% - Accent6 2" xfId="67" xr:uid="{00000000-0005-0000-0000-000011000000}"/>
    <cellStyle name="40% — акцент1 2" xfId="27" xr:uid="{00000000-0005-0000-0000-000012000000}"/>
    <cellStyle name="40% — акцент2 2" xfId="31" xr:uid="{00000000-0005-0000-0000-000013000000}"/>
    <cellStyle name="40% — акцент3 2" xfId="35" xr:uid="{00000000-0005-0000-0000-000014000000}"/>
    <cellStyle name="40% — акцент4 2" xfId="39" xr:uid="{00000000-0005-0000-0000-000015000000}"/>
    <cellStyle name="40% — акцент5 2" xfId="43" xr:uid="{00000000-0005-0000-0000-000016000000}"/>
    <cellStyle name="40% — акцент6 2" xfId="47" xr:uid="{00000000-0005-0000-0000-000017000000}"/>
    <cellStyle name="60% - Accent1 2" xfId="78" xr:uid="{00000000-0005-0000-0000-000018000000}"/>
    <cellStyle name="60% - Accent2 2" xfId="82" xr:uid="{00000000-0005-0000-0000-000019000000}"/>
    <cellStyle name="60% - Accent3 2" xfId="87" xr:uid="{00000000-0005-0000-0000-00001A000000}"/>
    <cellStyle name="60% - Accent4 2" xfId="88" xr:uid="{00000000-0005-0000-0000-00001B000000}"/>
    <cellStyle name="60% - Accent5 2" xfId="76" xr:uid="{00000000-0005-0000-0000-00001C000000}"/>
    <cellStyle name="60% - Accent6 2" xfId="94" xr:uid="{00000000-0005-0000-0000-00001D000000}"/>
    <cellStyle name="60% — акцент1 2" xfId="28" xr:uid="{00000000-0005-0000-0000-00001E000000}"/>
    <cellStyle name="60% — акцент2 2" xfId="32" xr:uid="{00000000-0005-0000-0000-00001F000000}"/>
    <cellStyle name="60% — акцент3 2" xfId="36" xr:uid="{00000000-0005-0000-0000-000020000000}"/>
    <cellStyle name="60% — акцент4 2" xfId="40" xr:uid="{00000000-0005-0000-0000-000021000000}"/>
    <cellStyle name="60% — акцент5 2" xfId="44" xr:uid="{00000000-0005-0000-0000-000022000000}"/>
    <cellStyle name="60% — акцент6 2" xfId="48" xr:uid="{00000000-0005-0000-0000-000023000000}"/>
    <cellStyle name="Accent1 2" xfId="95" xr:uid="{00000000-0005-0000-0000-000024000000}"/>
    <cellStyle name="Accent2 2" xfId="65" xr:uid="{00000000-0005-0000-0000-000025000000}"/>
    <cellStyle name="Accent3 2" xfId="86" xr:uid="{00000000-0005-0000-0000-000026000000}"/>
    <cellStyle name="Accent4 2" xfId="91" xr:uid="{00000000-0005-0000-0000-000027000000}"/>
    <cellStyle name="Accent5 2" xfId="68" xr:uid="{00000000-0005-0000-0000-000028000000}"/>
    <cellStyle name="Accent6 2" xfId="90" xr:uid="{00000000-0005-0000-0000-000029000000}"/>
    <cellStyle name="Bad 2" xfId="72" xr:uid="{00000000-0005-0000-0000-00002A000000}"/>
    <cellStyle name="Calculation 2" xfId="89" xr:uid="{00000000-0005-0000-0000-00002B000000}"/>
    <cellStyle name="Check Cell 2" xfId="83" xr:uid="{00000000-0005-0000-0000-00002C000000}"/>
    <cellStyle name="Comma" xfId="1" builtinId="3"/>
    <cellStyle name="Comma 2" xfId="57" xr:uid="{00000000-0005-0000-0000-00002E000000}"/>
    <cellStyle name="Comma 2 2" xfId="53" xr:uid="{00000000-0005-0000-0000-00002F000000}"/>
    <cellStyle name="Comma 2 2 2" xfId="97" xr:uid="{00000000-0005-0000-0000-000030000000}"/>
    <cellStyle name="Comma 2 3" xfId="56" xr:uid="{00000000-0005-0000-0000-000031000000}"/>
    <cellStyle name="Comma 3" xfId="61" xr:uid="{00000000-0005-0000-0000-000032000000}"/>
    <cellStyle name="Comma 3 2" xfId="98" xr:uid="{00000000-0005-0000-0000-000033000000}"/>
    <cellStyle name="Comma 3 2 2" xfId="129" xr:uid="{00000000-0005-0000-0000-000034000000}"/>
    <cellStyle name="Comma 4" xfId="69" xr:uid="{00000000-0005-0000-0000-000035000000}"/>
    <cellStyle name="Comma 5" xfId="81" xr:uid="{00000000-0005-0000-0000-000036000000}"/>
    <cellStyle name="Comma 6" xfId="128" xr:uid="{00000000-0005-0000-0000-000037000000}"/>
    <cellStyle name="Explanatory Text 2" xfId="99" xr:uid="{00000000-0005-0000-0000-000038000000}"/>
    <cellStyle name="Good 2" xfId="100" xr:uid="{00000000-0005-0000-0000-000039000000}"/>
    <cellStyle name="Heading 1 2" xfId="101" xr:uid="{00000000-0005-0000-0000-00003A000000}"/>
    <cellStyle name="Heading 2 2" xfId="102" xr:uid="{00000000-0005-0000-0000-00003B000000}"/>
    <cellStyle name="Heading 3 2" xfId="103" xr:uid="{00000000-0005-0000-0000-00003C000000}"/>
    <cellStyle name="Heading 4 2" xfId="104" xr:uid="{00000000-0005-0000-0000-00003D000000}"/>
    <cellStyle name="Input 2" xfId="105" xr:uid="{00000000-0005-0000-0000-00003E000000}"/>
    <cellStyle name="Linked Cell 2" xfId="106" xr:uid="{00000000-0005-0000-0000-00003F000000}"/>
    <cellStyle name="Neutral 2" xfId="55" xr:uid="{00000000-0005-0000-0000-000040000000}"/>
    <cellStyle name="Neutral 3" xfId="107" xr:uid="{00000000-0005-0000-0000-000041000000}"/>
    <cellStyle name="Normal" xfId="0" builtinId="0"/>
    <cellStyle name="Normal 10" xfId="126" xr:uid="{00000000-0005-0000-0000-000043000000}"/>
    <cellStyle name="Normal 11" xfId="127" xr:uid="{00000000-0005-0000-0000-000044000000}"/>
    <cellStyle name="Normal 2" xfId="6" xr:uid="{00000000-0005-0000-0000-000045000000}"/>
    <cellStyle name="Normal 2 2" xfId="108" xr:uid="{00000000-0005-0000-0000-000046000000}"/>
    <cellStyle name="Normal 2 3" xfId="109" xr:uid="{00000000-0005-0000-0000-000047000000}"/>
    <cellStyle name="Normal 2 4" xfId="62" xr:uid="{00000000-0005-0000-0000-000048000000}"/>
    <cellStyle name="Normal 3" xfId="51" xr:uid="{00000000-0005-0000-0000-000049000000}"/>
    <cellStyle name="Normal 3 2" xfId="64" xr:uid="{00000000-0005-0000-0000-00004A000000}"/>
    <cellStyle name="Normal 3 2 2" xfId="110" xr:uid="{00000000-0005-0000-0000-00004B000000}"/>
    <cellStyle name="Normal 3 3" xfId="60" xr:uid="{00000000-0005-0000-0000-00004C000000}"/>
    <cellStyle name="Normal 3_HavelvacN2axjusakN3" xfId="85" xr:uid="{00000000-0005-0000-0000-00004D000000}"/>
    <cellStyle name="Normal 4" xfId="52" xr:uid="{00000000-0005-0000-0000-00004E000000}"/>
    <cellStyle name="Normal 4 2" xfId="73" xr:uid="{00000000-0005-0000-0000-00004F000000}"/>
    <cellStyle name="Normal 5" xfId="2" xr:uid="{00000000-0005-0000-0000-000050000000}"/>
    <cellStyle name="Normal 5 2" xfId="111" xr:uid="{00000000-0005-0000-0000-000051000000}"/>
    <cellStyle name="Normal 5 2 2" xfId="130" xr:uid="{00000000-0005-0000-0000-000052000000}"/>
    <cellStyle name="Normal 5 3" xfId="77" xr:uid="{00000000-0005-0000-0000-000053000000}"/>
    <cellStyle name="Normal 6" xfId="112" xr:uid="{00000000-0005-0000-0000-000054000000}"/>
    <cellStyle name="Normal 7" xfId="113" xr:uid="{00000000-0005-0000-0000-000055000000}"/>
    <cellStyle name="Normal 8" xfId="3" xr:uid="{00000000-0005-0000-0000-000056000000}"/>
    <cellStyle name="Normal 8 2" xfId="54" xr:uid="{00000000-0005-0000-0000-000057000000}"/>
    <cellStyle name="Normal 9" xfId="125" xr:uid="{00000000-0005-0000-0000-000058000000}"/>
    <cellStyle name="Normal_General 17.02.04" xfId="49" xr:uid="{00000000-0005-0000-0000-000059000000}"/>
    <cellStyle name="Note" xfId="7" builtinId="10" customBuiltin="1"/>
    <cellStyle name="Note 2" xfId="114" xr:uid="{00000000-0005-0000-0000-00005B000000}"/>
    <cellStyle name="Output 2" xfId="115" xr:uid="{00000000-0005-0000-0000-00005C000000}"/>
    <cellStyle name="Percent 2" xfId="59" xr:uid="{00000000-0005-0000-0000-00005D000000}"/>
    <cellStyle name="SN_241" xfId="4" xr:uid="{00000000-0005-0000-0000-00005E000000}"/>
    <cellStyle name="SN_b" xfId="5" xr:uid="{00000000-0005-0000-0000-00005F000000}"/>
    <cellStyle name="Style 1" xfId="116" xr:uid="{00000000-0005-0000-0000-000060000000}"/>
    <cellStyle name="Style 1 2" xfId="117" xr:uid="{00000000-0005-0000-0000-000061000000}"/>
    <cellStyle name="Style 1 2 2" xfId="124" xr:uid="{00000000-0005-0000-0000-000062000000}"/>
    <cellStyle name="Style 1_verchnakan_ax21-25_2018" xfId="118" xr:uid="{00000000-0005-0000-0000-000063000000}"/>
    <cellStyle name="Title 2" xfId="119" xr:uid="{00000000-0005-0000-0000-000064000000}"/>
    <cellStyle name="Total 2" xfId="120" xr:uid="{00000000-0005-0000-0000-000065000000}"/>
    <cellStyle name="Warning Text 2" xfId="121" xr:uid="{00000000-0005-0000-0000-000066000000}"/>
    <cellStyle name="Акцент1 2" xfId="25" xr:uid="{00000000-0005-0000-0000-000067000000}"/>
    <cellStyle name="Акцент2 2" xfId="29" xr:uid="{00000000-0005-0000-0000-000068000000}"/>
    <cellStyle name="Акцент3 2" xfId="33" xr:uid="{00000000-0005-0000-0000-000069000000}"/>
    <cellStyle name="Акцент4 2" xfId="37" xr:uid="{00000000-0005-0000-0000-00006A000000}"/>
    <cellStyle name="Акцент5 2" xfId="41" xr:uid="{00000000-0005-0000-0000-00006B000000}"/>
    <cellStyle name="Акцент6 2" xfId="45" xr:uid="{00000000-0005-0000-0000-00006C000000}"/>
    <cellStyle name="Ввод  2" xfId="17" xr:uid="{00000000-0005-0000-0000-00006D000000}"/>
    <cellStyle name="Вывод 2" xfId="18" xr:uid="{00000000-0005-0000-0000-00006E000000}"/>
    <cellStyle name="Вычисление 2" xfId="19" xr:uid="{00000000-0005-0000-0000-00006F000000}"/>
    <cellStyle name="Заголовок 1 2" xfId="10" xr:uid="{00000000-0005-0000-0000-000070000000}"/>
    <cellStyle name="Заголовок 2 2" xfId="11" xr:uid="{00000000-0005-0000-0000-000071000000}"/>
    <cellStyle name="Заголовок 3 2" xfId="12" xr:uid="{00000000-0005-0000-0000-000072000000}"/>
    <cellStyle name="Заголовок 4 2" xfId="13" xr:uid="{00000000-0005-0000-0000-000073000000}"/>
    <cellStyle name="Итог 2" xfId="24" xr:uid="{00000000-0005-0000-0000-000074000000}"/>
    <cellStyle name="Контрольная ячейка 2" xfId="21" xr:uid="{00000000-0005-0000-0000-000075000000}"/>
    <cellStyle name="Название 2" xfId="9" xr:uid="{00000000-0005-0000-0000-000076000000}"/>
    <cellStyle name="Нейтральный 2" xfId="16" xr:uid="{00000000-0005-0000-0000-000077000000}"/>
    <cellStyle name="Обычный 2" xfId="8" xr:uid="{00000000-0005-0000-0000-000078000000}"/>
    <cellStyle name="Обычный 2 2" xfId="123" xr:uid="{00000000-0005-0000-0000-000079000000}"/>
    <cellStyle name="Обычный 2 3" xfId="122" xr:uid="{00000000-0005-0000-0000-00007A000000}"/>
    <cellStyle name="Обычный 3" xfId="58" xr:uid="{00000000-0005-0000-0000-00007B000000}"/>
    <cellStyle name="Плохой 2" xfId="15" xr:uid="{00000000-0005-0000-0000-00007C000000}"/>
    <cellStyle name="Пояснение 2" xfId="23" xr:uid="{00000000-0005-0000-0000-00007D000000}"/>
    <cellStyle name="Связанная ячейка 2" xfId="20" xr:uid="{00000000-0005-0000-0000-00007E000000}"/>
    <cellStyle name="Текст предупреждения 2" xfId="22" xr:uid="{00000000-0005-0000-0000-00007F000000}"/>
    <cellStyle name="Финансовый 2" xfId="50" xr:uid="{00000000-0005-0000-0000-000080000000}"/>
    <cellStyle name="Финансовый 3" xfId="63" xr:uid="{00000000-0005-0000-0000-000081000000}"/>
    <cellStyle name="Хороший 2" xfId="14" xr:uid="{00000000-0005-0000-0000-00008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4"/>
  <sheetViews>
    <sheetView topLeftCell="A34" zoomScaleNormal="100" zoomScaleSheetLayoutView="100" workbookViewId="0">
      <selection activeCell="C57" sqref="C57"/>
    </sheetView>
  </sheetViews>
  <sheetFormatPr defaultColWidth="9.109375" defaultRowHeight="17.399999999999999" x14ac:dyDescent="0.4"/>
  <cols>
    <col min="1" max="1" width="8.109375" style="19" customWidth="1"/>
    <col min="2" max="2" width="10" style="19" customWidth="1"/>
    <col min="3" max="3" width="47.109375" style="19" customWidth="1"/>
    <col min="4" max="4" width="18.6640625" style="19" customWidth="1"/>
    <col min="5" max="5" width="18.33203125" style="19" customWidth="1"/>
    <col min="6" max="6" width="19.5546875" style="19" customWidth="1"/>
    <col min="7" max="7" width="11.5546875" style="19" bestFit="1" customWidth="1"/>
    <col min="8" max="8" width="11.6640625" style="19" bestFit="1" customWidth="1"/>
    <col min="9" max="9" width="12.109375" style="19" bestFit="1" customWidth="1"/>
    <col min="10" max="10" width="11.88671875" style="19" bestFit="1" customWidth="1"/>
    <col min="11" max="16384" width="9.109375" style="19"/>
  </cols>
  <sheetData>
    <row r="1" spans="1:6" s="1" customFormat="1" ht="16.5" customHeight="1" x14ac:dyDescent="0.3">
      <c r="D1" s="38"/>
      <c r="F1" s="39" t="s">
        <v>0</v>
      </c>
    </row>
    <row r="2" spans="1:6" s="1" customFormat="1" ht="16.5" customHeight="1" x14ac:dyDescent="0.3">
      <c r="E2" s="40"/>
      <c r="F2" s="77" t="s">
        <v>79</v>
      </c>
    </row>
    <row r="3" spans="1:6" s="1" customFormat="1" ht="17.25" customHeight="1" x14ac:dyDescent="0.3">
      <c r="E3" s="41"/>
      <c r="F3" s="78" t="s">
        <v>52</v>
      </c>
    </row>
    <row r="4" spans="1:6" s="2" customFormat="1" ht="75.75" customHeight="1" x14ac:dyDescent="0.4">
      <c r="A4" s="87" t="s">
        <v>78</v>
      </c>
      <c r="B4" s="87"/>
      <c r="C4" s="87"/>
      <c r="D4" s="87"/>
      <c r="E4" s="87"/>
      <c r="F4" s="87"/>
    </row>
    <row r="5" spans="1:6" s="2" customFormat="1" x14ac:dyDescent="0.4">
      <c r="A5" s="3"/>
    </row>
    <row r="6" spans="1:6" s="2" customFormat="1" x14ac:dyDescent="0.4">
      <c r="A6" s="4"/>
      <c r="B6" s="4"/>
      <c r="C6" s="4"/>
      <c r="D6" s="4"/>
      <c r="E6" s="4"/>
      <c r="F6" s="5" t="s">
        <v>1</v>
      </c>
    </row>
    <row r="7" spans="1:6" s="2" customFormat="1" ht="60.75" customHeight="1" x14ac:dyDescent="0.4">
      <c r="A7" s="88" t="s">
        <v>2</v>
      </c>
      <c r="B7" s="88"/>
      <c r="C7" s="89" t="s">
        <v>3</v>
      </c>
      <c r="D7" s="92" t="s">
        <v>51</v>
      </c>
      <c r="E7" s="93"/>
      <c r="F7" s="94"/>
    </row>
    <row r="8" spans="1:6" s="2" customFormat="1" ht="39.75" customHeight="1" x14ac:dyDescent="0.4">
      <c r="A8" s="6" t="s">
        <v>5</v>
      </c>
      <c r="B8" s="6" t="s">
        <v>6</v>
      </c>
      <c r="C8" s="90"/>
      <c r="D8" s="91" t="s">
        <v>77</v>
      </c>
      <c r="E8" s="91" t="s">
        <v>30</v>
      </c>
      <c r="F8" s="91" t="s">
        <v>31</v>
      </c>
    </row>
    <row r="9" spans="1:6" s="9" customFormat="1" ht="13.5" customHeight="1" x14ac:dyDescent="0.3">
      <c r="A9" s="7"/>
      <c r="B9" s="7"/>
      <c r="C9" s="8"/>
      <c r="D9" s="91"/>
      <c r="E9" s="91"/>
      <c r="F9" s="91"/>
    </row>
    <row r="10" spans="1:6" s="2" customFormat="1" x14ac:dyDescent="0.4">
      <c r="A10" s="10"/>
      <c r="B10" s="10"/>
      <c r="C10" s="10" t="s">
        <v>7</v>
      </c>
      <c r="D10" s="11">
        <f>D11+D31</f>
        <v>0</v>
      </c>
      <c r="E10" s="11">
        <f>E11+E31</f>
        <v>0</v>
      </c>
      <c r="F10" s="11">
        <f>F11+F31</f>
        <v>0</v>
      </c>
    </row>
    <row r="11" spans="1:6" s="2" customFormat="1" x14ac:dyDescent="0.4">
      <c r="A11" s="12"/>
      <c r="B11" s="12"/>
      <c r="C11" s="10" t="s">
        <v>40</v>
      </c>
      <c r="D11" s="13">
        <f t="shared" ref="D11:F11" si="0">+D12</f>
        <v>423881.23700000002</v>
      </c>
      <c r="E11" s="13">
        <f t="shared" si="0"/>
        <v>532851.71700000006</v>
      </c>
      <c r="F11" s="13">
        <f t="shared" si="0"/>
        <v>576439.81700000004</v>
      </c>
    </row>
    <row r="12" spans="1:6" s="2" customFormat="1" x14ac:dyDescent="0.4">
      <c r="A12" s="12">
        <v>1138</v>
      </c>
      <c r="B12" s="12"/>
      <c r="C12" s="10" t="s">
        <v>8</v>
      </c>
      <c r="D12" s="13">
        <f t="shared" ref="D12:F12" si="1">+D25+D19</f>
        <v>423881.23700000002</v>
      </c>
      <c r="E12" s="13">
        <f t="shared" si="1"/>
        <v>532851.71700000006</v>
      </c>
      <c r="F12" s="13">
        <f t="shared" si="1"/>
        <v>576439.81700000004</v>
      </c>
    </row>
    <row r="13" spans="1:6" s="2" customFormat="1" x14ac:dyDescent="0.4">
      <c r="A13" s="12"/>
      <c r="B13" s="12"/>
      <c r="C13" s="17" t="s">
        <v>41</v>
      </c>
      <c r="D13" s="17"/>
      <c r="E13" s="12"/>
      <c r="F13" s="12"/>
    </row>
    <row r="14" spans="1:6" s="2" customFormat="1" x14ac:dyDescent="0.4">
      <c r="A14" s="12"/>
      <c r="B14" s="12"/>
      <c r="C14" s="14" t="s">
        <v>9</v>
      </c>
      <c r="D14" s="14"/>
      <c r="E14" s="14"/>
      <c r="F14" s="12"/>
    </row>
    <row r="15" spans="1:6" s="2" customFormat="1" ht="46.8" x14ac:dyDescent="0.4">
      <c r="A15" s="12"/>
      <c r="B15" s="12"/>
      <c r="C15" s="17" t="s">
        <v>42</v>
      </c>
      <c r="D15" s="17"/>
      <c r="E15" s="12"/>
      <c r="F15" s="12"/>
    </row>
    <row r="16" spans="1:6" s="2" customFormat="1" x14ac:dyDescent="0.4">
      <c r="A16" s="12"/>
      <c r="B16" s="12"/>
      <c r="C16" s="14" t="s">
        <v>10</v>
      </c>
      <c r="D16" s="14"/>
      <c r="E16" s="14"/>
      <c r="F16" s="12"/>
    </row>
    <row r="17" spans="1:6" s="2" customFormat="1" ht="75" customHeight="1" x14ac:dyDescent="0.4">
      <c r="A17" s="12"/>
      <c r="B17" s="12"/>
      <c r="C17" s="17" t="s">
        <v>43</v>
      </c>
      <c r="D17" s="17"/>
      <c r="E17" s="12"/>
      <c r="F17" s="12"/>
    </row>
    <row r="18" spans="1:6" s="2" customFormat="1" ht="17.25" customHeight="1" x14ac:dyDescent="0.4">
      <c r="A18" s="65" t="s">
        <v>11</v>
      </c>
      <c r="B18" s="66"/>
      <c r="C18" s="1" t="s">
        <v>11</v>
      </c>
      <c r="D18" s="66"/>
      <c r="E18" s="66"/>
      <c r="F18" s="67"/>
    </row>
    <row r="19" spans="1:6" s="2" customFormat="1" x14ac:dyDescent="0.4">
      <c r="A19" s="12"/>
      <c r="B19" s="12" t="s">
        <v>89</v>
      </c>
      <c r="C19" s="12" t="s">
        <v>13</v>
      </c>
      <c r="D19" s="15">
        <v>18000</v>
      </c>
      <c r="E19" s="15">
        <f>D19</f>
        <v>18000</v>
      </c>
      <c r="F19" s="15">
        <f t="shared" ref="F19" si="2">E19</f>
        <v>18000</v>
      </c>
    </row>
    <row r="20" spans="1:6" s="2" customFormat="1" ht="31.2" x14ac:dyDescent="0.4">
      <c r="A20" s="12"/>
      <c r="B20" s="12"/>
      <c r="C20" s="17" t="s">
        <v>90</v>
      </c>
      <c r="D20" s="17"/>
      <c r="E20" s="12"/>
      <c r="F20" s="12"/>
    </row>
    <row r="21" spans="1:6" s="2" customFormat="1" x14ac:dyDescent="0.4">
      <c r="A21" s="12"/>
      <c r="B21" s="12"/>
      <c r="C21" s="12" t="s">
        <v>14</v>
      </c>
      <c r="D21" s="12"/>
      <c r="E21" s="12"/>
      <c r="F21" s="12"/>
    </row>
    <row r="22" spans="1:6" s="2" customFormat="1" ht="46.8" x14ac:dyDescent="0.4">
      <c r="A22" s="12"/>
      <c r="B22" s="12"/>
      <c r="C22" s="17" t="s">
        <v>91</v>
      </c>
      <c r="D22" s="17"/>
      <c r="E22" s="12"/>
      <c r="F22" s="12"/>
    </row>
    <row r="23" spans="1:6" s="2" customFormat="1" x14ac:dyDescent="0.4">
      <c r="A23" s="12"/>
      <c r="B23" s="12"/>
      <c r="C23" s="12" t="s">
        <v>15</v>
      </c>
      <c r="D23" s="12"/>
      <c r="E23" s="12"/>
      <c r="F23" s="12"/>
    </row>
    <row r="24" spans="1:6" s="2" customFormat="1" ht="57" customHeight="1" x14ac:dyDescent="0.4">
      <c r="A24" s="12"/>
      <c r="B24" s="12"/>
      <c r="C24" s="12" t="s">
        <v>53</v>
      </c>
      <c r="D24" s="12"/>
      <c r="E24" s="12"/>
      <c r="F24" s="12"/>
    </row>
    <row r="25" spans="1:6" s="2" customFormat="1" x14ac:dyDescent="0.4">
      <c r="A25" s="12"/>
      <c r="B25" s="12">
        <v>31002</v>
      </c>
      <c r="C25" s="12" t="s">
        <v>13</v>
      </c>
      <c r="D25" s="15">
        <v>405881.23700000002</v>
      </c>
      <c r="E25" s="15">
        <v>514851.71700000006</v>
      </c>
      <c r="F25" s="15">
        <v>558439.81700000004</v>
      </c>
    </row>
    <row r="26" spans="1:6" s="2" customFormat="1" ht="31.2" x14ac:dyDescent="0.4">
      <c r="A26" s="12"/>
      <c r="B26" s="12"/>
      <c r="C26" s="17" t="s">
        <v>71</v>
      </c>
      <c r="D26" s="17"/>
      <c r="E26" s="12"/>
      <c r="F26" s="12"/>
    </row>
    <row r="27" spans="1:6" s="2" customFormat="1" x14ac:dyDescent="0.4">
      <c r="A27" s="12"/>
      <c r="B27" s="12"/>
      <c r="C27" s="12" t="s">
        <v>14</v>
      </c>
      <c r="D27" s="12"/>
      <c r="E27" s="12"/>
      <c r="F27" s="12"/>
    </row>
    <row r="28" spans="1:6" s="2" customFormat="1" ht="104.25" customHeight="1" x14ac:dyDescent="0.4">
      <c r="A28" s="12"/>
      <c r="B28" s="12"/>
      <c r="C28" s="17" t="s">
        <v>72</v>
      </c>
      <c r="D28" s="17"/>
      <c r="E28" s="12"/>
      <c r="F28" s="12"/>
    </row>
    <row r="29" spans="1:6" s="2" customFormat="1" x14ac:dyDescent="0.4">
      <c r="A29" s="12"/>
      <c r="B29" s="12"/>
      <c r="C29" s="12" t="s">
        <v>15</v>
      </c>
      <c r="D29" s="12"/>
      <c r="E29" s="12"/>
      <c r="F29" s="12"/>
    </row>
    <row r="30" spans="1:6" s="2" customFormat="1" ht="57" customHeight="1" x14ac:dyDescent="0.4">
      <c r="A30" s="12"/>
      <c r="B30" s="12"/>
      <c r="C30" s="12" t="s">
        <v>53</v>
      </c>
      <c r="D30" s="12"/>
      <c r="E30" s="12"/>
      <c r="F30" s="12"/>
    </row>
    <row r="31" spans="1:6" x14ac:dyDescent="0.4">
      <c r="A31" s="17"/>
      <c r="B31" s="17"/>
      <c r="C31" s="18" t="s">
        <v>17</v>
      </c>
      <c r="D31" s="16">
        <f>D32</f>
        <v>-423881.23700000002</v>
      </c>
      <c r="E31" s="16">
        <f t="shared" ref="E31:F31" si="3">E32</f>
        <v>-532851.71700000006</v>
      </c>
      <c r="F31" s="16">
        <f t="shared" si="3"/>
        <v>-576439.81700000004</v>
      </c>
    </row>
    <row r="32" spans="1:6" x14ac:dyDescent="0.4">
      <c r="A32" s="17" t="s">
        <v>18</v>
      </c>
      <c r="B32" s="17"/>
      <c r="C32" s="20" t="s">
        <v>8</v>
      </c>
      <c r="D32" s="16">
        <f>D39</f>
        <v>-423881.23700000002</v>
      </c>
      <c r="E32" s="16">
        <f>E39</f>
        <v>-532851.71700000006</v>
      </c>
      <c r="F32" s="16">
        <f>F39</f>
        <v>-576439.81700000004</v>
      </c>
    </row>
    <row r="33" spans="1:6" x14ac:dyDescent="0.4">
      <c r="A33" s="17"/>
      <c r="B33" s="17"/>
      <c r="C33" s="17" t="s">
        <v>19</v>
      </c>
      <c r="D33" s="17"/>
      <c r="E33" s="12"/>
      <c r="F33" s="12"/>
    </row>
    <row r="34" spans="1:6" x14ac:dyDescent="0.4">
      <c r="A34" s="17"/>
      <c r="B34" s="17"/>
      <c r="C34" s="20" t="s">
        <v>9</v>
      </c>
      <c r="D34" s="20"/>
      <c r="E34" s="12"/>
      <c r="F34" s="12"/>
    </row>
    <row r="35" spans="1:6" ht="56.25" customHeight="1" x14ac:dyDescent="0.4">
      <c r="A35" s="17"/>
      <c r="B35" s="17"/>
      <c r="C35" s="17" t="s">
        <v>20</v>
      </c>
      <c r="D35" s="17"/>
      <c r="E35" s="12"/>
      <c r="F35" s="12"/>
    </row>
    <row r="36" spans="1:6" x14ac:dyDescent="0.4">
      <c r="A36" s="17"/>
      <c r="B36" s="17"/>
      <c r="C36" s="20" t="s">
        <v>10</v>
      </c>
      <c r="D36" s="20"/>
      <c r="E36" s="12"/>
      <c r="F36" s="12"/>
    </row>
    <row r="37" spans="1:6" ht="46.8" x14ac:dyDescent="0.4">
      <c r="A37" s="17"/>
      <c r="B37" s="17"/>
      <c r="C37" s="17" t="s">
        <v>21</v>
      </c>
      <c r="D37" s="17"/>
      <c r="E37" s="12"/>
      <c r="F37" s="12"/>
    </row>
    <row r="38" spans="1:6" s="2" customFormat="1" ht="16.5" customHeight="1" x14ac:dyDescent="0.4">
      <c r="A38" s="68"/>
      <c r="B38" s="68"/>
      <c r="C38" s="1" t="s">
        <v>11</v>
      </c>
      <c r="D38" s="68"/>
      <c r="E38" s="68"/>
      <c r="F38" s="68"/>
    </row>
    <row r="39" spans="1:6" x14ac:dyDescent="0.4">
      <c r="A39" s="17"/>
      <c r="B39" s="17" t="s">
        <v>12</v>
      </c>
      <c r="C39" s="20" t="s">
        <v>13</v>
      </c>
      <c r="D39" s="16">
        <f>-D12</f>
        <v>-423881.23700000002</v>
      </c>
      <c r="E39" s="16">
        <f t="shared" ref="E39:F39" si="4">-E12</f>
        <v>-532851.71700000006</v>
      </c>
      <c r="F39" s="16">
        <f t="shared" si="4"/>
        <v>-576439.81700000004</v>
      </c>
    </row>
    <row r="40" spans="1:6" x14ac:dyDescent="0.4">
      <c r="A40" s="17"/>
      <c r="B40" s="17"/>
      <c r="C40" s="17" t="s">
        <v>19</v>
      </c>
      <c r="D40" s="17"/>
      <c r="E40" s="12"/>
      <c r="F40" s="12"/>
    </row>
    <row r="41" spans="1:6" x14ac:dyDescent="0.4">
      <c r="A41" s="17"/>
      <c r="B41" s="17"/>
      <c r="C41" s="20" t="s">
        <v>14</v>
      </c>
      <c r="D41" s="20"/>
      <c r="E41" s="12"/>
      <c r="F41" s="12"/>
    </row>
    <row r="42" spans="1:6" ht="81.599999999999994" customHeight="1" x14ac:dyDescent="0.4">
      <c r="A42" s="17"/>
      <c r="B42" s="17"/>
      <c r="C42" s="17" t="s">
        <v>22</v>
      </c>
      <c r="D42" s="17"/>
      <c r="E42" s="12"/>
      <c r="F42" s="12"/>
    </row>
    <row r="43" spans="1:6" x14ac:dyDescent="0.4">
      <c r="A43" s="17"/>
      <c r="B43" s="17"/>
      <c r="C43" s="20" t="s">
        <v>15</v>
      </c>
      <c r="D43" s="20"/>
      <c r="E43" s="12"/>
      <c r="F43" s="12"/>
    </row>
    <row r="44" spans="1:6" x14ac:dyDescent="0.4">
      <c r="A44" s="17"/>
      <c r="B44" s="17"/>
      <c r="C44" s="17" t="s">
        <v>16</v>
      </c>
      <c r="D44" s="17"/>
      <c r="E44" s="12"/>
      <c r="F44" s="12"/>
    </row>
  </sheetData>
  <mergeCells count="7">
    <mergeCell ref="A4:F4"/>
    <mergeCell ref="A7:B7"/>
    <mergeCell ref="C7:C8"/>
    <mergeCell ref="D8:D9"/>
    <mergeCell ref="E8:E9"/>
    <mergeCell ref="F8:F9"/>
    <mergeCell ref="D7:F7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5"/>
  <sheetViews>
    <sheetView tabSelected="1" topLeftCell="A10" zoomScale="110" zoomScaleNormal="110" zoomScaleSheetLayoutView="100" workbookViewId="0">
      <selection activeCell="H15" sqref="H15"/>
    </sheetView>
  </sheetViews>
  <sheetFormatPr defaultRowHeight="14.4" x14ac:dyDescent="0.3"/>
  <cols>
    <col min="1" max="1" width="6.44140625" customWidth="1"/>
    <col min="2" max="2" width="8.33203125" customWidth="1"/>
    <col min="3" max="3" width="49.44140625" customWidth="1"/>
    <col min="4" max="4" width="11.5546875" customWidth="1"/>
    <col min="5" max="5" width="15.109375" customWidth="1"/>
    <col min="6" max="6" width="17.44140625" customWidth="1"/>
    <col min="7" max="7" width="16" customWidth="1"/>
    <col min="8" max="8" width="14.5546875" customWidth="1"/>
    <col min="9" max="10" width="14.109375" customWidth="1"/>
    <col min="11" max="11" width="13.88671875" bestFit="1" customWidth="1"/>
    <col min="12" max="13" width="13.6640625" bestFit="1" customWidth="1"/>
  </cols>
  <sheetData>
    <row r="1" spans="1:10" ht="24.75" customHeight="1" x14ac:dyDescent="0.3">
      <c r="F1" s="54"/>
      <c r="G1" s="54"/>
      <c r="H1" s="42" t="s">
        <v>23</v>
      </c>
    </row>
    <row r="2" spans="1:10" ht="15.6" x14ac:dyDescent="0.3">
      <c r="F2" s="95" t="s">
        <v>79</v>
      </c>
      <c r="G2" s="95"/>
      <c r="H2" s="95"/>
      <c r="I2" s="45"/>
      <c r="J2" s="45"/>
    </row>
    <row r="3" spans="1:10" ht="15.6" x14ac:dyDescent="0.3">
      <c r="F3" s="96" t="s">
        <v>52</v>
      </c>
      <c r="G3" s="96"/>
      <c r="H3" s="96"/>
      <c r="I3" s="45"/>
      <c r="J3" s="45"/>
    </row>
    <row r="4" spans="1:10" ht="15.6" x14ac:dyDescent="0.3">
      <c r="I4" s="45"/>
      <c r="J4" s="45"/>
    </row>
    <row r="5" spans="1:10" ht="43.5" customHeight="1" x14ac:dyDescent="0.3">
      <c r="A5" s="97" t="s">
        <v>96</v>
      </c>
      <c r="B5" s="97"/>
      <c r="C5" s="97"/>
      <c r="D5" s="97"/>
      <c r="E5" s="97"/>
      <c r="F5" s="97"/>
      <c r="G5" s="97"/>
      <c r="H5" s="97"/>
    </row>
    <row r="6" spans="1:10" ht="15" x14ac:dyDescent="0.3">
      <c r="G6" s="98" t="s">
        <v>1</v>
      </c>
      <c r="H6" s="98"/>
      <c r="I6" s="43"/>
      <c r="J6" s="43"/>
    </row>
    <row r="7" spans="1:10" ht="37.5" customHeight="1" x14ac:dyDescent="0.3">
      <c r="A7" s="103" t="s">
        <v>57</v>
      </c>
      <c r="B7" s="103"/>
      <c r="C7" s="101" t="s">
        <v>58</v>
      </c>
      <c r="D7" s="102" t="s">
        <v>59</v>
      </c>
      <c r="E7" s="100" t="s">
        <v>4</v>
      </c>
      <c r="F7" s="100"/>
      <c r="G7" s="100"/>
      <c r="H7" s="100"/>
      <c r="I7" s="43"/>
      <c r="J7" s="43"/>
    </row>
    <row r="8" spans="1:10" s="43" customFormat="1" ht="31.5" customHeight="1" x14ac:dyDescent="0.3">
      <c r="A8" s="103"/>
      <c r="B8" s="103"/>
      <c r="C8" s="101"/>
      <c r="D8" s="102"/>
      <c r="E8" s="99" t="s">
        <v>60</v>
      </c>
      <c r="F8" s="99"/>
      <c r="G8" s="99"/>
      <c r="H8" s="99"/>
    </row>
    <row r="9" spans="1:10" s="43" customFormat="1" ht="68.400000000000006" x14ac:dyDescent="0.3">
      <c r="A9" s="44" t="s">
        <v>61</v>
      </c>
      <c r="B9" s="44" t="s">
        <v>62</v>
      </c>
      <c r="C9" s="101"/>
      <c r="D9" s="102"/>
      <c r="E9" s="53" t="s">
        <v>63</v>
      </c>
      <c r="F9" s="53" t="s">
        <v>64</v>
      </c>
      <c r="G9" s="53" t="s">
        <v>65</v>
      </c>
      <c r="H9" s="53" t="s">
        <v>66</v>
      </c>
      <c r="I9" s="52"/>
      <c r="J9" s="52"/>
    </row>
    <row r="10" spans="1:10" s="52" customFormat="1" ht="17.399999999999999" x14ac:dyDescent="0.3">
      <c r="A10" s="50"/>
      <c r="B10" s="50"/>
      <c r="C10" s="48" t="s">
        <v>67</v>
      </c>
      <c r="D10" s="46">
        <f>D12</f>
        <v>576439.81700000004</v>
      </c>
      <c r="E10" s="46">
        <f>E12</f>
        <v>538587.41700000002</v>
      </c>
      <c r="F10" s="46">
        <f>F12</f>
        <v>0</v>
      </c>
      <c r="G10" s="46">
        <f>G12</f>
        <v>19852.400000000001</v>
      </c>
      <c r="H10" s="46">
        <f>H12</f>
        <v>18000</v>
      </c>
      <c r="I10" s="57"/>
      <c r="J10" s="57"/>
    </row>
    <row r="11" spans="1:10" s="57" customFormat="1" ht="17.399999999999999" x14ac:dyDescent="0.3">
      <c r="A11" s="50"/>
      <c r="B11" s="50"/>
      <c r="C11" s="79" t="s">
        <v>68</v>
      </c>
      <c r="D11" s="46"/>
      <c r="E11" s="46"/>
      <c r="F11" s="46"/>
      <c r="G11" s="46"/>
      <c r="H11" s="46"/>
      <c r="I11"/>
      <c r="J11"/>
    </row>
    <row r="12" spans="1:10" s="52" customFormat="1" ht="33.6" x14ac:dyDescent="0.3">
      <c r="A12" s="56"/>
      <c r="B12" s="55"/>
      <c r="C12" s="55" t="s">
        <v>69</v>
      </c>
      <c r="D12" s="63">
        <f>D15+D14</f>
        <v>576439.81700000004</v>
      </c>
      <c r="E12" s="63">
        <f>E14+E15</f>
        <v>538587.41700000002</v>
      </c>
      <c r="F12" s="63">
        <f>F14+F15</f>
        <v>0</v>
      </c>
      <c r="G12" s="63">
        <f t="shared" ref="G12:H12" si="0">G14+G15</f>
        <v>19852.400000000001</v>
      </c>
      <c r="H12" s="63">
        <f t="shared" si="0"/>
        <v>18000</v>
      </c>
    </row>
    <row r="13" spans="1:10" s="52" customFormat="1" ht="17.399999999999999" x14ac:dyDescent="0.3">
      <c r="A13" s="56"/>
      <c r="B13" s="56"/>
      <c r="C13" s="80" t="s">
        <v>70</v>
      </c>
      <c r="D13" s="58"/>
      <c r="E13" s="58"/>
      <c r="F13" s="58"/>
      <c r="G13" s="58"/>
      <c r="H13" s="58"/>
    </row>
    <row r="14" spans="1:10" s="52" customFormat="1" ht="50.4" x14ac:dyDescent="0.3">
      <c r="A14" s="51">
        <v>1138</v>
      </c>
      <c r="B14" s="51">
        <v>31001</v>
      </c>
      <c r="C14" s="49" t="s">
        <v>93</v>
      </c>
      <c r="D14" s="63">
        <f>E14+F14+G14+H14</f>
        <v>18000</v>
      </c>
      <c r="E14" s="63">
        <v>0</v>
      </c>
      <c r="F14" s="63">
        <v>0</v>
      </c>
      <c r="G14" s="63">
        <v>0</v>
      </c>
      <c r="H14" s="63">
        <f>'Հավելված 1'!D19</f>
        <v>18000</v>
      </c>
    </row>
    <row r="15" spans="1:10" s="47" customFormat="1" ht="44.25" customHeight="1" x14ac:dyDescent="0.3">
      <c r="A15" s="51">
        <v>1138</v>
      </c>
      <c r="B15" s="51">
        <v>31002</v>
      </c>
      <c r="C15" s="49" t="s">
        <v>73</v>
      </c>
      <c r="D15" s="62">
        <f>D17+D18+D19+D20+D21+D22+D23+D24+D25</f>
        <v>558439.81700000004</v>
      </c>
      <c r="E15" s="62">
        <f>E17+E18+E19+E20+E21+E22+E23+E24+E25</f>
        <v>538587.41700000002</v>
      </c>
      <c r="F15" s="62">
        <f t="shared" ref="F15:H15" si="1">F17+F18+F19+F20+F21+F22+F23+F24+F25</f>
        <v>0</v>
      </c>
      <c r="G15" s="62">
        <f t="shared" si="1"/>
        <v>19852.400000000001</v>
      </c>
      <c r="H15" s="62">
        <f t="shared" si="1"/>
        <v>0</v>
      </c>
    </row>
    <row r="16" spans="1:10" s="47" customFormat="1" ht="17.399999999999999" hidden="1" x14ac:dyDescent="0.3">
      <c r="A16" s="51"/>
      <c r="B16" s="51"/>
      <c r="C16" s="61" t="s">
        <v>74</v>
      </c>
      <c r="D16" s="58"/>
      <c r="E16" s="58"/>
      <c r="F16" s="58"/>
      <c r="G16" s="58"/>
      <c r="H16" s="58"/>
    </row>
    <row r="17" spans="1:12" ht="34.799999999999997" hidden="1" x14ac:dyDescent="0.3">
      <c r="A17" s="82"/>
      <c r="B17" s="82"/>
      <c r="C17" s="81" t="s">
        <v>81</v>
      </c>
      <c r="D17" s="84">
        <f>E17+F17+G17+H17</f>
        <v>192407.61</v>
      </c>
      <c r="E17" s="83">
        <v>192407.61</v>
      </c>
      <c r="F17" s="83">
        <v>0</v>
      </c>
      <c r="G17" s="83">
        <v>0</v>
      </c>
      <c r="H17" s="83">
        <v>0</v>
      </c>
    </row>
    <row r="18" spans="1:12" ht="34.799999999999997" hidden="1" x14ac:dyDescent="0.3">
      <c r="A18" s="82"/>
      <c r="B18" s="82"/>
      <c r="C18" s="81" t="s">
        <v>82</v>
      </c>
      <c r="D18" s="84">
        <f t="shared" ref="D18:D23" si="2">E18+F18+G18+H18</f>
        <v>173660.21</v>
      </c>
      <c r="E18" s="83">
        <v>173660.21</v>
      </c>
      <c r="F18" s="83">
        <v>0</v>
      </c>
      <c r="G18" s="83">
        <v>0</v>
      </c>
      <c r="H18" s="83">
        <v>0</v>
      </c>
    </row>
    <row r="19" spans="1:12" ht="34.799999999999997" hidden="1" x14ac:dyDescent="0.3">
      <c r="A19" s="82"/>
      <c r="B19" s="82"/>
      <c r="C19" s="81" t="s">
        <v>83</v>
      </c>
      <c r="D19" s="84">
        <f t="shared" si="2"/>
        <v>17678.18</v>
      </c>
      <c r="E19" s="83">
        <v>17678.18</v>
      </c>
      <c r="F19" s="83">
        <v>0</v>
      </c>
      <c r="G19" s="83">
        <v>0</v>
      </c>
      <c r="H19" s="83">
        <v>0</v>
      </c>
    </row>
    <row r="20" spans="1:12" ht="34.799999999999997" hidden="1" x14ac:dyDescent="0.3">
      <c r="A20" s="82"/>
      <c r="B20" s="82"/>
      <c r="C20" s="81" t="s">
        <v>84</v>
      </c>
      <c r="D20" s="84">
        <f t="shared" si="2"/>
        <v>22445.22</v>
      </c>
      <c r="E20" s="83">
        <v>22445.22</v>
      </c>
      <c r="F20" s="83">
        <v>0</v>
      </c>
      <c r="G20" s="83">
        <v>0</v>
      </c>
      <c r="H20" s="83">
        <v>0</v>
      </c>
    </row>
    <row r="21" spans="1:12" ht="34.799999999999997" hidden="1" x14ac:dyDescent="0.3">
      <c r="A21" s="82"/>
      <c r="B21" s="82"/>
      <c r="C21" s="81" t="s">
        <v>85</v>
      </c>
      <c r="D21" s="84">
        <f t="shared" si="2"/>
        <v>30173.759999999998</v>
      </c>
      <c r="E21" s="83">
        <v>30173.759999999998</v>
      </c>
      <c r="F21" s="83">
        <v>0</v>
      </c>
      <c r="G21" s="83">
        <v>0</v>
      </c>
      <c r="H21" s="83">
        <v>0</v>
      </c>
    </row>
    <row r="22" spans="1:12" ht="34.799999999999997" hidden="1" x14ac:dyDescent="0.3">
      <c r="A22" s="82"/>
      <c r="B22" s="82"/>
      <c r="C22" s="81" t="s">
        <v>86</v>
      </c>
      <c r="D22" s="84">
        <f t="shared" si="2"/>
        <v>62965.63</v>
      </c>
      <c r="E22" s="83">
        <v>62965.63</v>
      </c>
      <c r="F22" s="83">
        <v>0</v>
      </c>
      <c r="G22" s="83">
        <v>0</v>
      </c>
      <c r="H22" s="83">
        <v>0</v>
      </c>
    </row>
    <row r="23" spans="1:12" ht="34.799999999999997" hidden="1" x14ac:dyDescent="0.3">
      <c r="A23" s="82"/>
      <c r="B23" s="82"/>
      <c r="C23" s="81" t="s">
        <v>87</v>
      </c>
      <c r="D23" s="84">
        <f t="shared" si="2"/>
        <v>8511.4060000000009</v>
      </c>
      <c r="E23" s="83">
        <v>8511.4060000000009</v>
      </c>
      <c r="F23" s="83">
        <v>0</v>
      </c>
      <c r="G23" s="83">
        <v>0</v>
      </c>
      <c r="H23" s="83">
        <v>0</v>
      </c>
    </row>
    <row r="24" spans="1:12" ht="34.799999999999997" hidden="1" x14ac:dyDescent="0.3">
      <c r="A24" s="82"/>
      <c r="B24" s="82"/>
      <c r="C24" s="81" t="s">
        <v>88</v>
      </c>
      <c r="D24" s="84">
        <f>E24+F24+G24+H24</f>
        <v>30745.401000000002</v>
      </c>
      <c r="E24" s="83">
        <v>30745.401000000002</v>
      </c>
      <c r="F24" s="83">
        <v>0</v>
      </c>
      <c r="G24" s="83">
        <v>0</v>
      </c>
      <c r="H24" s="83">
        <v>0</v>
      </c>
    </row>
    <row r="25" spans="1:12" s="59" customFormat="1" ht="81" hidden="1" customHeight="1" x14ac:dyDescent="0.3">
      <c r="A25" s="64"/>
      <c r="B25" s="64"/>
      <c r="C25" s="85" t="s">
        <v>92</v>
      </c>
      <c r="D25" s="84">
        <f>E25+F25+G25+H25</f>
        <v>19852.400000000001</v>
      </c>
      <c r="E25" s="83">
        <v>0</v>
      </c>
      <c r="F25" s="83">
        <v>0</v>
      </c>
      <c r="G25" s="83">
        <v>19852.400000000001</v>
      </c>
      <c r="H25" s="83">
        <v>0</v>
      </c>
      <c r="I25" s="60"/>
      <c r="J25" s="60"/>
      <c r="K25" s="60"/>
      <c r="L25" s="60"/>
    </row>
  </sheetData>
  <mergeCells count="9">
    <mergeCell ref="F2:H2"/>
    <mergeCell ref="F3:H3"/>
    <mergeCell ref="A5:H5"/>
    <mergeCell ref="G6:H6"/>
    <mergeCell ref="E8:H8"/>
    <mergeCell ref="E7:H7"/>
    <mergeCell ref="C7:C9"/>
    <mergeCell ref="D7:D9"/>
    <mergeCell ref="A7:B8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59"/>
  <sheetViews>
    <sheetView view="pageBreakPreview" topLeftCell="A40" zoomScaleNormal="100" zoomScaleSheetLayoutView="100" workbookViewId="0">
      <selection activeCell="F32" sqref="F32"/>
    </sheetView>
  </sheetViews>
  <sheetFormatPr defaultColWidth="9.109375" defaultRowHeight="15.6" x14ac:dyDescent="0.3"/>
  <cols>
    <col min="1" max="1" width="7.33203125" style="35" customWidth="1"/>
    <col min="2" max="2" width="6.88671875" style="35" customWidth="1"/>
    <col min="3" max="3" width="6.33203125" style="35" customWidth="1"/>
    <col min="4" max="4" width="9" style="35" customWidth="1"/>
    <col min="5" max="5" width="7.109375" style="35" customWidth="1"/>
    <col min="6" max="6" width="45.33203125" style="35" customWidth="1"/>
    <col min="7" max="7" width="18" style="35" customWidth="1"/>
    <col min="8" max="8" width="18.33203125" style="35" customWidth="1"/>
    <col min="9" max="9" width="18.109375" style="35" customWidth="1"/>
    <col min="10" max="11" width="9.109375" style="35"/>
    <col min="12" max="13" width="12" style="35" customWidth="1"/>
    <col min="14" max="14" width="11.33203125" style="35" customWidth="1"/>
    <col min="15" max="15" width="13.5546875" style="35" customWidth="1"/>
    <col min="16" max="16384" width="9.109375" style="35"/>
  </cols>
  <sheetData>
    <row r="1" spans="1:9" s="1" customFormat="1" ht="16.5" customHeight="1" x14ac:dyDescent="0.3">
      <c r="A1" s="21"/>
      <c r="B1" s="21"/>
      <c r="C1" s="21"/>
      <c r="D1" s="21"/>
      <c r="I1" s="39" t="s">
        <v>50</v>
      </c>
    </row>
    <row r="2" spans="1:9" s="1" customFormat="1" ht="16.5" customHeight="1" x14ac:dyDescent="0.3">
      <c r="A2" s="21"/>
      <c r="B2" s="21"/>
      <c r="C2" s="21"/>
      <c r="D2" s="21"/>
      <c r="G2" s="40" t="s">
        <v>79</v>
      </c>
      <c r="H2" s="40"/>
    </row>
    <row r="3" spans="1:9" s="1" customFormat="1" ht="16.5" customHeight="1" x14ac:dyDescent="0.3">
      <c r="A3" s="21"/>
      <c r="B3" s="21"/>
      <c r="C3" s="21"/>
      <c r="D3" s="21"/>
      <c r="G3" s="41" t="s">
        <v>52</v>
      </c>
      <c r="H3" s="41"/>
    </row>
    <row r="4" spans="1:9" s="1" customFormat="1" ht="16.5" customHeight="1" x14ac:dyDescent="0.3">
      <c r="A4" s="21"/>
      <c r="B4" s="21"/>
      <c r="C4" s="21"/>
      <c r="D4" s="21"/>
      <c r="E4" s="22"/>
    </row>
    <row r="5" spans="1:9" s="2" customFormat="1" ht="45" customHeight="1" x14ac:dyDescent="0.4">
      <c r="A5" s="104" t="s">
        <v>97</v>
      </c>
      <c r="B5" s="104"/>
      <c r="C5" s="104"/>
      <c r="D5" s="104"/>
      <c r="E5" s="104"/>
      <c r="F5" s="104"/>
      <c r="G5" s="104"/>
      <c r="H5" s="104"/>
      <c r="I5" s="104"/>
    </row>
    <row r="6" spans="1:9" s="2" customFormat="1" ht="17.399999999999999" x14ac:dyDescent="0.4">
      <c r="D6" s="3"/>
    </row>
    <row r="7" spans="1:9" s="2" customFormat="1" ht="17.399999999999999" x14ac:dyDescent="0.4">
      <c r="D7" s="4"/>
      <c r="E7" s="4"/>
      <c r="F7" s="4"/>
      <c r="G7" s="4"/>
      <c r="H7" s="109" t="s">
        <v>1</v>
      </c>
      <c r="I7" s="109"/>
    </row>
    <row r="8" spans="1:9" s="2" customFormat="1" ht="47.25" customHeight="1" x14ac:dyDescent="0.4">
      <c r="A8" s="105" t="s">
        <v>24</v>
      </c>
      <c r="B8" s="106"/>
      <c r="C8" s="107"/>
      <c r="D8" s="108" t="s">
        <v>2</v>
      </c>
      <c r="E8" s="108"/>
      <c r="F8" s="88" t="s">
        <v>25</v>
      </c>
      <c r="G8" s="92" t="s">
        <v>26</v>
      </c>
      <c r="H8" s="93"/>
      <c r="I8" s="94"/>
    </row>
    <row r="9" spans="1:9" s="2" customFormat="1" ht="33" customHeight="1" x14ac:dyDescent="0.4">
      <c r="A9" s="23" t="s">
        <v>27</v>
      </c>
      <c r="B9" s="23" t="s">
        <v>28</v>
      </c>
      <c r="C9" s="23" t="s">
        <v>29</v>
      </c>
      <c r="D9" s="24" t="s">
        <v>5</v>
      </c>
      <c r="E9" s="76" t="s">
        <v>6</v>
      </c>
      <c r="F9" s="88"/>
      <c r="G9" s="91" t="s">
        <v>77</v>
      </c>
      <c r="H9" s="91" t="s">
        <v>30</v>
      </c>
      <c r="I9" s="91" t="s">
        <v>31</v>
      </c>
    </row>
    <row r="10" spans="1:9" s="9" customFormat="1" ht="13.5" customHeight="1" x14ac:dyDescent="0.3">
      <c r="A10" s="7">
        <v>1</v>
      </c>
      <c r="B10" s="7">
        <v>2</v>
      </c>
      <c r="C10" s="8">
        <v>3</v>
      </c>
      <c r="D10" s="7">
        <v>4</v>
      </c>
      <c r="E10" s="7">
        <v>5</v>
      </c>
      <c r="F10" s="7">
        <v>6</v>
      </c>
      <c r="G10" s="91"/>
      <c r="H10" s="91"/>
      <c r="I10" s="91"/>
    </row>
    <row r="11" spans="1:9" s="2" customFormat="1" ht="17.399999999999999" x14ac:dyDescent="0.4">
      <c r="A11" s="25"/>
      <c r="B11" s="25"/>
      <c r="C11" s="25"/>
      <c r="D11" s="26"/>
      <c r="E11" s="26"/>
      <c r="F11" s="74" t="s">
        <v>36</v>
      </c>
      <c r="G11" s="27">
        <f>+G13+G42</f>
        <v>0</v>
      </c>
      <c r="H11" s="27">
        <f>+H13+H42</f>
        <v>0</v>
      </c>
      <c r="I11" s="27">
        <f>+I13+I42</f>
        <v>0</v>
      </c>
    </row>
    <row r="12" spans="1:9" s="4" customFormat="1" x14ac:dyDescent="0.3">
      <c r="A12" s="28"/>
      <c r="B12" s="28"/>
      <c r="C12" s="28"/>
      <c r="D12" s="28"/>
      <c r="E12" s="28"/>
      <c r="F12" s="26" t="s">
        <v>32</v>
      </c>
      <c r="G12" s="26"/>
      <c r="H12" s="29"/>
      <c r="I12" s="29"/>
    </row>
    <row r="13" spans="1:9" s="30" customFormat="1" ht="46.8" x14ac:dyDescent="0.3">
      <c r="A13" s="36" t="s">
        <v>45</v>
      </c>
      <c r="B13" s="28"/>
      <c r="C13" s="28"/>
      <c r="D13" s="28"/>
      <c r="E13" s="28"/>
      <c r="F13" s="75" t="s">
        <v>46</v>
      </c>
      <c r="G13" s="27">
        <f>+G15</f>
        <v>423881.23700000002</v>
      </c>
      <c r="H13" s="27">
        <f>+H15</f>
        <v>532851.71700000006</v>
      </c>
      <c r="I13" s="27">
        <f>+I15</f>
        <v>576439.81700000004</v>
      </c>
    </row>
    <row r="14" spans="1:9" s="30" customFormat="1" x14ac:dyDescent="0.3">
      <c r="A14" s="28"/>
      <c r="B14" s="28"/>
      <c r="C14" s="28"/>
      <c r="D14" s="28"/>
      <c r="E14" s="28"/>
      <c r="F14" s="26" t="s">
        <v>32</v>
      </c>
      <c r="G14" s="26"/>
      <c r="H14" s="29"/>
      <c r="I14" s="29"/>
    </row>
    <row r="15" spans="1:9" s="30" customFormat="1" x14ac:dyDescent="0.3">
      <c r="A15" s="28"/>
      <c r="B15" s="36" t="s">
        <v>44</v>
      </c>
      <c r="C15" s="28"/>
      <c r="D15" s="28"/>
      <c r="E15" s="28"/>
      <c r="F15" s="75" t="s">
        <v>47</v>
      </c>
      <c r="G15" s="27">
        <f t="shared" ref="G15" si="0">+G17</f>
        <v>423881.23700000002</v>
      </c>
      <c r="H15" s="27">
        <f>+H17</f>
        <v>532851.71700000006</v>
      </c>
      <c r="I15" s="27">
        <f>+I17</f>
        <v>576439.81700000004</v>
      </c>
    </row>
    <row r="16" spans="1:9" s="30" customFormat="1" x14ac:dyDescent="0.3">
      <c r="A16" s="28"/>
      <c r="B16" s="28"/>
      <c r="C16" s="28"/>
      <c r="D16" s="28"/>
      <c r="E16" s="28"/>
      <c r="F16" s="26" t="s">
        <v>32</v>
      </c>
      <c r="G16" s="26"/>
      <c r="H16" s="27"/>
      <c r="I16" s="27"/>
    </row>
    <row r="17" spans="1:9" s="30" customFormat="1" x14ac:dyDescent="0.3">
      <c r="A17" s="28"/>
      <c r="B17" s="28"/>
      <c r="C17" s="36" t="s">
        <v>49</v>
      </c>
      <c r="D17" s="28"/>
      <c r="E17" s="28"/>
      <c r="F17" s="75" t="s">
        <v>41</v>
      </c>
      <c r="G17" s="27">
        <f t="shared" ref="G17" si="1">+G19</f>
        <v>423881.23700000002</v>
      </c>
      <c r="H17" s="27">
        <f>+H19</f>
        <v>532851.71700000006</v>
      </c>
      <c r="I17" s="27">
        <f>+I19</f>
        <v>576439.81700000004</v>
      </c>
    </row>
    <row r="18" spans="1:9" s="30" customFormat="1" x14ac:dyDescent="0.3">
      <c r="A18" s="28"/>
      <c r="B18" s="28"/>
      <c r="C18" s="28"/>
      <c r="D18" s="28"/>
      <c r="E18" s="28"/>
      <c r="F18" s="26" t="s">
        <v>32</v>
      </c>
      <c r="G18" s="26"/>
      <c r="H18" s="27"/>
      <c r="I18" s="27"/>
    </row>
    <row r="19" spans="1:9" s="2" customFormat="1" ht="17.399999999999999" x14ac:dyDescent="0.4">
      <c r="A19" s="28"/>
      <c r="B19" s="28"/>
      <c r="C19" s="28"/>
      <c r="D19" s="28">
        <v>1138</v>
      </c>
      <c r="E19" s="26"/>
      <c r="F19" s="12" t="s">
        <v>41</v>
      </c>
      <c r="G19" s="73">
        <f t="shared" ref="G19:I19" si="2">G21</f>
        <v>423881.23700000002</v>
      </c>
      <c r="H19" s="73">
        <f t="shared" si="2"/>
        <v>532851.71700000006</v>
      </c>
      <c r="I19" s="73">
        <f t="shared" si="2"/>
        <v>576439.81700000004</v>
      </c>
    </row>
    <row r="20" spans="1:9" s="2" customFormat="1" ht="17.399999999999999" x14ac:dyDescent="0.4">
      <c r="A20" s="28"/>
      <c r="B20" s="28"/>
      <c r="C20" s="28"/>
      <c r="D20" s="26"/>
      <c r="E20" s="26"/>
      <c r="F20" s="26" t="s">
        <v>32</v>
      </c>
      <c r="G20" s="26"/>
      <c r="H20" s="29"/>
      <c r="I20" s="29"/>
    </row>
    <row r="21" spans="1:9" s="2" customFormat="1" ht="23.25" customHeight="1" x14ac:dyDescent="0.4">
      <c r="A21" s="28"/>
      <c r="B21" s="28"/>
      <c r="C21" s="28"/>
      <c r="D21" s="26"/>
      <c r="E21" s="26"/>
      <c r="F21" s="37" t="s">
        <v>40</v>
      </c>
      <c r="G21" s="71">
        <f t="shared" ref="G21:I21" si="3">G31+G22</f>
        <v>423881.23700000002</v>
      </c>
      <c r="H21" s="71">
        <f t="shared" si="3"/>
        <v>532851.71700000006</v>
      </c>
      <c r="I21" s="71">
        <f t="shared" si="3"/>
        <v>576439.81700000004</v>
      </c>
    </row>
    <row r="22" spans="1:9" s="2" customFormat="1" ht="43.5" customHeight="1" x14ac:dyDescent="0.4">
      <c r="A22" s="28"/>
      <c r="B22" s="28"/>
      <c r="C22" s="28"/>
      <c r="D22" s="26"/>
      <c r="E22" s="31" t="s">
        <v>89</v>
      </c>
      <c r="F22" s="37" t="s">
        <v>90</v>
      </c>
      <c r="G22" s="71">
        <f t="shared" ref="G22:I22" si="4">G24</f>
        <v>18000</v>
      </c>
      <c r="H22" s="71">
        <f t="shared" si="4"/>
        <v>18000</v>
      </c>
      <c r="I22" s="71">
        <f t="shared" si="4"/>
        <v>18000</v>
      </c>
    </row>
    <row r="23" spans="1:9" s="2" customFormat="1" ht="23.25" customHeight="1" x14ac:dyDescent="0.4">
      <c r="A23" s="28"/>
      <c r="B23" s="28"/>
      <c r="C23" s="28"/>
      <c r="D23" s="26"/>
      <c r="E23" s="26"/>
      <c r="F23" s="37" t="s">
        <v>34</v>
      </c>
      <c r="G23" s="71"/>
      <c r="H23" s="71"/>
      <c r="I23" s="71"/>
    </row>
    <row r="24" spans="1:9" s="2" customFormat="1" ht="23.25" customHeight="1" x14ac:dyDescent="0.4">
      <c r="A24" s="28"/>
      <c r="B24" s="28"/>
      <c r="C24" s="28"/>
      <c r="D24" s="26"/>
      <c r="E24" s="26"/>
      <c r="F24" s="37" t="s">
        <v>48</v>
      </c>
      <c r="G24" s="71">
        <f t="shared" ref="G24:I24" si="5">G26</f>
        <v>18000</v>
      </c>
      <c r="H24" s="71">
        <f t="shared" si="5"/>
        <v>18000</v>
      </c>
      <c r="I24" s="71">
        <f t="shared" si="5"/>
        <v>18000</v>
      </c>
    </row>
    <row r="25" spans="1:9" s="2" customFormat="1" ht="30" x14ac:dyDescent="0.4">
      <c r="A25" s="28"/>
      <c r="B25" s="28"/>
      <c r="C25" s="28"/>
      <c r="D25" s="26"/>
      <c r="E25" s="26"/>
      <c r="F25" s="26" t="s">
        <v>35</v>
      </c>
      <c r="G25" s="71"/>
      <c r="H25" s="71"/>
      <c r="I25" s="71"/>
    </row>
    <row r="26" spans="1:9" s="2" customFormat="1" ht="23.25" customHeight="1" x14ac:dyDescent="0.4">
      <c r="A26" s="28"/>
      <c r="B26" s="28"/>
      <c r="C26" s="28"/>
      <c r="D26" s="26"/>
      <c r="E26" s="26"/>
      <c r="F26" s="37" t="s">
        <v>36</v>
      </c>
      <c r="G26" s="71">
        <f t="shared" ref="G26:I26" si="6">G27</f>
        <v>18000</v>
      </c>
      <c r="H26" s="71">
        <f t="shared" si="6"/>
        <v>18000</v>
      </c>
      <c r="I26" s="71">
        <f t="shared" si="6"/>
        <v>18000</v>
      </c>
    </row>
    <row r="27" spans="1:9" s="2" customFormat="1" ht="33" customHeight="1" x14ac:dyDescent="0.4">
      <c r="A27" s="28"/>
      <c r="B27" s="28"/>
      <c r="C27" s="28"/>
      <c r="D27" s="26"/>
      <c r="E27" s="26"/>
      <c r="F27" s="37" t="s">
        <v>54</v>
      </c>
      <c r="G27" s="71">
        <f t="shared" ref="G27:I27" si="7">G28</f>
        <v>18000</v>
      </c>
      <c r="H27" s="71">
        <f t="shared" si="7"/>
        <v>18000</v>
      </c>
      <c r="I27" s="71">
        <f t="shared" si="7"/>
        <v>18000</v>
      </c>
    </row>
    <row r="28" spans="1:9" s="2" customFormat="1" ht="23.25" customHeight="1" x14ac:dyDescent="0.4">
      <c r="A28" s="28"/>
      <c r="B28" s="28"/>
      <c r="C28" s="28"/>
      <c r="D28" s="26"/>
      <c r="E28" s="26"/>
      <c r="F28" s="37" t="s">
        <v>55</v>
      </c>
      <c r="G28" s="71">
        <f t="shared" ref="G28:I28" si="8">G29</f>
        <v>18000</v>
      </c>
      <c r="H28" s="71">
        <f t="shared" si="8"/>
        <v>18000</v>
      </c>
      <c r="I28" s="71">
        <f t="shared" si="8"/>
        <v>18000</v>
      </c>
    </row>
    <row r="29" spans="1:9" s="2" customFormat="1" ht="23.25" customHeight="1" x14ac:dyDescent="0.4">
      <c r="A29" s="28"/>
      <c r="B29" s="28"/>
      <c r="C29" s="28"/>
      <c r="D29" s="26"/>
      <c r="E29" s="26"/>
      <c r="F29" s="37" t="s">
        <v>94</v>
      </c>
      <c r="G29" s="71">
        <f t="shared" ref="G29:I29" si="9">G30</f>
        <v>18000</v>
      </c>
      <c r="H29" s="71">
        <f t="shared" si="9"/>
        <v>18000</v>
      </c>
      <c r="I29" s="71">
        <f t="shared" si="9"/>
        <v>18000</v>
      </c>
    </row>
    <row r="30" spans="1:9" s="2" customFormat="1" ht="23.25" customHeight="1" x14ac:dyDescent="0.4">
      <c r="A30" s="28"/>
      <c r="B30" s="28"/>
      <c r="C30" s="28"/>
      <c r="D30" s="26"/>
      <c r="E30" s="26"/>
      <c r="F30" s="37" t="s">
        <v>95</v>
      </c>
      <c r="G30" s="71">
        <f>'Հավելված 1'!D19</f>
        <v>18000</v>
      </c>
      <c r="H30" s="71">
        <f>'Հավելված 1'!E19</f>
        <v>18000</v>
      </c>
      <c r="I30" s="71">
        <f>'Հավելված 1'!F19</f>
        <v>18000</v>
      </c>
    </row>
    <row r="31" spans="1:9" s="2" customFormat="1" ht="31.2" x14ac:dyDescent="0.4">
      <c r="A31" s="33"/>
      <c r="B31" s="33"/>
      <c r="C31" s="33"/>
      <c r="D31" s="28"/>
      <c r="E31" s="31">
        <v>31002</v>
      </c>
      <c r="F31" s="31" t="s">
        <v>71</v>
      </c>
      <c r="G31" s="72">
        <f t="shared" ref="G31:I31" si="10">G33</f>
        <v>405881.23700000002</v>
      </c>
      <c r="H31" s="72">
        <f t="shared" si="10"/>
        <v>514851.71700000006</v>
      </c>
      <c r="I31" s="72">
        <f t="shared" si="10"/>
        <v>558439.81700000004</v>
      </c>
    </row>
    <row r="32" spans="1:9" s="2" customFormat="1" ht="17.399999999999999" x14ac:dyDescent="0.4">
      <c r="A32" s="33"/>
      <c r="B32" s="33"/>
      <c r="C32" s="33"/>
      <c r="D32" s="28"/>
      <c r="E32" s="28"/>
      <c r="F32" s="26" t="s">
        <v>34</v>
      </c>
      <c r="G32" s="26"/>
      <c r="H32" s="29"/>
      <c r="I32" s="29"/>
    </row>
    <row r="33" spans="1:9" s="2" customFormat="1" ht="17.399999999999999" x14ac:dyDescent="0.4">
      <c r="A33" s="33"/>
      <c r="B33" s="33"/>
      <c r="C33" s="33"/>
      <c r="D33" s="28"/>
      <c r="E33" s="28"/>
      <c r="F33" s="37" t="s">
        <v>48</v>
      </c>
      <c r="G33" s="71">
        <f t="shared" ref="G33:I33" si="11">G35</f>
        <v>405881.23700000002</v>
      </c>
      <c r="H33" s="71">
        <f t="shared" si="11"/>
        <v>514851.71700000006</v>
      </c>
      <c r="I33" s="71">
        <f t="shared" si="11"/>
        <v>558439.81700000004</v>
      </c>
    </row>
    <row r="34" spans="1:9" s="2" customFormat="1" ht="33.75" customHeight="1" x14ac:dyDescent="0.4">
      <c r="A34" s="33"/>
      <c r="B34" s="33"/>
      <c r="C34" s="33"/>
      <c r="D34" s="28"/>
      <c r="E34" s="28"/>
      <c r="F34" s="26" t="s">
        <v>35</v>
      </c>
      <c r="G34" s="26"/>
      <c r="H34" s="29"/>
      <c r="I34" s="29"/>
    </row>
    <row r="35" spans="1:9" s="2" customFormat="1" ht="17.399999999999999" x14ac:dyDescent="0.4">
      <c r="A35" s="33"/>
      <c r="B35" s="33"/>
      <c r="C35" s="33"/>
      <c r="D35" s="28"/>
      <c r="E35" s="28"/>
      <c r="F35" s="14" t="s">
        <v>36</v>
      </c>
      <c r="G35" s="70">
        <f t="shared" ref="G35:I35" si="12">G36</f>
        <v>405881.23700000002</v>
      </c>
      <c r="H35" s="70">
        <f t="shared" si="12"/>
        <v>514851.71700000006</v>
      </c>
      <c r="I35" s="70">
        <f t="shared" si="12"/>
        <v>558439.81700000004</v>
      </c>
    </row>
    <row r="36" spans="1:9" s="2" customFormat="1" ht="30" x14ac:dyDescent="0.4">
      <c r="A36" s="33"/>
      <c r="B36" s="33"/>
      <c r="C36" s="33"/>
      <c r="D36" s="28"/>
      <c r="E36" s="28"/>
      <c r="F36" s="26" t="s">
        <v>54</v>
      </c>
      <c r="G36" s="69">
        <f t="shared" ref="G36:I36" si="13">G37</f>
        <v>405881.23700000002</v>
      </c>
      <c r="H36" s="69">
        <f t="shared" si="13"/>
        <v>514851.71700000006</v>
      </c>
      <c r="I36" s="69">
        <f t="shared" si="13"/>
        <v>558439.81700000004</v>
      </c>
    </row>
    <row r="37" spans="1:9" s="2" customFormat="1" ht="17.399999999999999" x14ac:dyDescent="0.4">
      <c r="A37" s="33"/>
      <c r="B37" s="33"/>
      <c r="C37" s="33"/>
      <c r="D37" s="28"/>
      <c r="E37" s="28"/>
      <c r="F37" s="28" t="s">
        <v>55</v>
      </c>
      <c r="G37" s="69">
        <f>G38+G40</f>
        <v>405881.23700000002</v>
      </c>
      <c r="H37" s="69">
        <f>H38+H40</f>
        <v>514851.71700000006</v>
      </c>
      <c r="I37" s="69">
        <f>I38+I40</f>
        <v>558439.81700000004</v>
      </c>
    </row>
    <row r="38" spans="1:9" s="2" customFormat="1" ht="17.399999999999999" x14ac:dyDescent="0.4">
      <c r="A38" s="33"/>
      <c r="B38" s="33"/>
      <c r="C38" s="33"/>
      <c r="D38" s="28"/>
      <c r="E38" s="28"/>
      <c r="F38" s="28" t="s">
        <v>75</v>
      </c>
      <c r="G38" s="69">
        <f t="shared" ref="G38:I38" si="14">G39</f>
        <v>389999.31700000004</v>
      </c>
      <c r="H38" s="69">
        <f t="shared" si="14"/>
        <v>494999.31700000004</v>
      </c>
      <c r="I38" s="69">
        <f t="shared" si="14"/>
        <v>538587.41700000002</v>
      </c>
    </row>
    <row r="39" spans="1:9" s="2" customFormat="1" ht="21.75" customHeight="1" x14ac:dyDescent="0.4">
      <c r="A39" s="33"/>
      <c r="B39" s="33"/>
      <c r="C39" s="33"/>
      <c r="D39" s="28"/>
      <c r="E39" s="28"/>
      <c r="F39" s="28" t="s">
        <v>80</v>
      </c>
      <c r="G39" s="69">
        <v>389999.31700000004</v>
      </c>
      <c r="H39" s="69">
        <v>494999.31700000004</v>
      </c>
      <c r="I39" s="69">
        <v>538587.41700000002</v>
      </c>
    </row>
    <row r="40" spans="1:9" s="2" customFormat="1" ht="19.5" customHeight="1" x14ac:dyDescent="0.4">
      <c r="A40" s="33"/>
      <c r="B40" s="33"/>
      <c r="C40" s="33"/>
      <c r="D40" s="28"/>
      <c r="E40" s="28"/>
      <c r="F40" s="28" t="s">
        <v>56</v>
      </c>
      <c r="G40" s="34">
        <f t="shared" ref="G40:I40" si="15">G41</f>
        <v>15881.92</v>
      </c>
      <c r="H40" s="34">
        <f t="shared" si="15"/>
        <v>19852.400000000001</v>
      </c>
      <c r="I40" s="34">
        <f t="shared" si="15"/>
        <v>19852.400000000001</v>
      </c>
    </row>
    <row r="41" spans="1:9" s="2" customFormat="1" ht="19.5" customHeight="1" x14ac:dyDescent="0.4">
      <c r="A41" s="33"/>
      <c r="B41" s="33"/>
      <c r="C41" s="33"/>
      <c r="D41" s="28"/>
      <c r="E41" s="28"/>
      <c r="F41" s="28" t="s">
        <v>76</v>
      </c>
      <c r="G41" s="34">
        <v>15881.92</v>
      </c>
      <c r="H41" s="34">
        <v>19852.400000000001</v>
      </c>
      <c r="I41" s="34">
        <v>19852.400000000001</v>
      </c>
    </row>
    <row r="42" spans="1:9" s="2" customFormat="1" ht="31.2" x14ac:dyDescent="0.4">
      <c r="A42" s="12" t="s">
        <v>37</v>
      </c>
      <c r="B42" s="28"/>
      <c r="C42" s="28"/>
      <c r="D42" s="28"/>
      <c r="E42" s="28"/>
      <c r="F42" s="12" t="s">
        <v>38</v>
      </c>
      <c r="G42" s="27">
        <f t="shared" ref="G42" si="16">+G44</f>
        <v>-423881.23700000002</v>
      </c>
      <c r="H42" s="27">
        <f>+H44</f>
        <v>-532851.71700000006</v>
      </c>
      <c r="I42" s="27">
        <f>+I44</f>
        <v>-576439.81700000004</v>
      </c>
    </row>
    <row r="43" spans="1:9" s="2" customFormat="1" ht="17.399999999999999" x14ac:dyDescent="0.4">
      <c r="A43" s="28"/>
      <c r="B43" s="28"/>
      <c r="C43" s="28"/>
      <c r="D43" s="28"/>
      <c r="E43" s="28"/>
      <c r="F43" s="26" t="s">
        <v>32</v>
      </c>
      <c r="G43" s="26"/>
      <c r="H43" s="29"/>
      <c r="I43" s="29"/>
    </row>
    <row r="44" spans="1:9" s="2" customFormat="1" ht="31.2" x14ac:dyDescent="0.4">
      <c r="A44" s="28"/>
      <c r="B44" s="12" t="s">
        <v>33</v>
      </c>
      <c r="C44" s="28"/>
      <c r="D44" s="28"/>
      <c r="E44" s="28"/>
      <c r="F44" s="12" t="s">
        <v>39</v>
      </c>
      <c r="G44" s="27">
        <f t="shared" ref="G44" si="17">+G46</f>
        <v>-423881.23700000002</v>
      </c>
      <c r="H44" s="27">
        <f>+H46</f>
        <v>-532851.71700000006</v>
      </c>
      <c r="I44" s="27">
        <f>+I46</f>
        <v>-576439.81700000004</v>
      </c>
    </row>
    <row r="45" spans="1:9" x14ac:dyDescent="0.3">
      <c r="A45" s="28"/>
      <c r="B45" s="28"/>
      <c r="C45" s="28"/>
      <c r="D45" s="28"/>
      <c r="E45" s="28"/>
      <c r="F45" s="26" t="s">
        <v>32</v>
      </c>
      <c r="G45" s="26"/>
      <c r="H45" s="27"/>
      <c r="I45" s="27"/>
    </row>
    <row r="46" spans="1:9" x14ac:dyDescent="0.3">
      <c r="A46" s="28"/>
      <c r="B46" s="28"/>
      <c r="C46" s="12" t="s">
        <v>33</v>
      </c>
      <c r="D46" s="28"/>
      <c r="E46" s="28"/>
      <c r="F46" s="12" t="s">
        <v>19</v>
      </c>
      <c r="G46" s="27">
        <f t="shared" ref="G46" si="18">+G48</f>
        <v>-423881.23700000002</v>
      </c>
      <c r="H46" s="27">
        <f>+H48</f>
        <v>-532851.71700000006</v>
      </c>
      <c r="I46" s="27">
        <f>+I48</f>
        <v>-576439.81700000004</v>
      </c>
    </row>
    <row r="47" spans="1:9" x14ac:dyDescent="0.3">
      <c r="A47" s="28"/>
      <c r="B47" s="28"/>
      <c r="C47" s="28"/>
      <c r="D47" s="28"/>
      <c r="E47" s="28"/>
      <c r="F47" s="26" t="s">
        <v>32</v>
      </c>
      <c r="G47" s="26"/>
      <c r="H47" s="27"/>
      <c r="I47" s="27"/>
    </row>
    <row r="48" spans="1:9" x14ac:dyDescent="0.3">
      <c r="A48" s="28"/>
      <c r="B48" s="28"/>
      <c r="C48" s="28"/>
      <c r="D48" s="28" t="s">
        <v>18</v>
      </c>
      <c r="E48" s="26"/>
      <c r="F48" s="12" t="s">
        <v>19</v>
      </c>
      <c r="G48" s="27">
        <f>G50</f>
        <v>-423881.23700000002</v>
      </c>
      <c r="H48" s="27">
        <f t="shared" ref="H48:I48" si="19">H50</f>
        <v>-532851.71700000006</v>
      </c>
      <c r="I48" s="27">
        <f t="shared" si="19"/>
        <v>-576439.81700000004</v>
      </c>
    </row>
    <row r="49" spans="1:9" x14ac:dyDescent="0.3">
      <c r="A49" s="28"/>
      <c r="B49" s="28"/>
      <c r="C49" s="28"/>
      <c r="D49" s="26"/>
      <c r="E49" s="26"/>
      <c r="F49" s="26" t="s">
        <v>32</v>
      </c>
      <c r="G49" s="26"/>
      <c r="H49" s="29"/>
      <c r="I49" s="29"/>
    </row>
    <row r="50" spans="1:9" x14ac:dyDescent="0.3">
      <c r="A50" s="28"/>
      <c r="B50" s="28"/>
      <c r="C50" s="28"/>
      <c r="D50" s="26"/>
      <c r="E50" s="26"/>
      <c r="F50" s="28" t="s">
        <v>17</v>
      </c>
      <c r="G50" s="27">
        <f t="shared" ref="G50:I50" si="20">+G51</f>
        <v>-423881.23700000002</v>
      </c>
      <c r="H50" s="27">
        <f t="shared" si="20"/>
        <v>-532851.71700000006</v>
      </c>
      <c r="I50" s="27">
        <f t="shared" si="20"/>
        <v>-576439.81700000004</v>
      </c>
    </row>
    <row r="51" spans="1:9" x14ac:dyDescent="0.3">
      <c r="A51" s="28"/>
      <c r="B51" s="28"/>
      <c r="C51" s="28"/>
      <c r="D51" s="28"/>
      <c r="E51" s="31" t="s">
        <v>12</v>
      </c>
      <c r="F51" s="31" t="s">
        <v>19</v>
      </c>
      <c r="G51" s="27">
        <f t="shared" ref="G51" si="21">+G53</f>
        <v>-423881.23700000002</v>
      </c>
      <c r="H51" s="27">
        <f>+H53</f>
        <v>-532851.71700000006</v>
      </c>
      <c r="I51" s="27">
        <f>+I53</f>
        <v>-576439.81700000004</v>
      </c>
    </row>
    <row r="52" spans="1:9" x14ac:dyDescent="0.3">
      <c r="A52" s="28"/>
      <c r="B52" s="28"/>
      <c r="C52" s="28"/>
      <c r="D52" s="28"/>
      <c r="E52" s="28"/>
      <c r="F52" s="26" t="s">
        <v>34</v>
      </c>
      <c r="G52" s="26"/>
      <c r="H52" s="29"/>
      <c r="I52" s="29"/>
    </row>
    <row r="53" spans="1:9" x14ac:dyDescent="0.3">
      <c r="A53" s="28"/>
      <c r="B53" s="28"/>
      <c r="C53" s="28"/>
      <c r="D53" s="28"/>
      <c r="E53" s="28"/>
      <c r="F53" s="28" t="s">
        <v>17</v>
      </c>
      <c r="G53" s="27">
        <f t="shared" ref="G53" si="22">+G55</f>
        <v>-423881.23700000002</v>
      </c>
      <c r="H53" s="27">
        <f>+H55</f>
        <v>-532851.71700000006</v>
      </c>
      <c r="I53" s="27">
        <f>+I55</f>
        <v>-576439.81700000004</v>
      </c>
    </row>
    <row r="54" spans="1:9" ht="43.5" customHeight="1" x14ac:dyDescent="0.3">
      <c r="A54" s="28"/>
      <c r="B54" s="28"/>
      <c r="C54" s="28"/>
      <c r="D54" s="28"/>
      <c r="E54" s="28"/>
      <c r="F54" s="26" t="s">
        <v>35</v>
      </c>
      <c r="G54" s="26"/>
      <c r="H54" s="29"/>
      <c r="I54" s="29"/>
    </row>
    <row r="55" spans="1:9" x14ac:dyDescent="0.3">
      <c r="A55" s="28"/>
      <c r="B55" s="28"/>
      <c r="C55" s="28"/>
      <c r="D55" s="28"/>
      <c r="E55" s="28"/>
      <c r="F55" s="14" t="s">
        <v>36</v>
      </c>
      <c r="G55" s="32">
        <f t="shared" ref="G55:I58" si="23">+G56</f>
        <v>-423881.23700000002</v>
      </c>
      <c r="H55" s="32">
        <f t="shared" si="23"/>
        <v>-532851.71700000006</v>
      </c>
      <c r="I55" s="32">
        <f t="shared" si="23"/>
        <v>-576439.81700000004</v>
      </c>
    </row>
    <row r="56" spans="1:9" ht="30" x14ac:dyDescent="0.4">
      <c r="A56" s="33"/>
      <c r="B56" s="33"/>
      <c r="C56" s="33"/>
      <c r="D56" s="28"/>
      <c r="E56" s="28"/>
      <c r="F56" s="26" t="s">
        <v>54</v>
      </c>
      <c r="G56" s="34">
        <f t="shared" si="23"/>
        <v>-423881.23700000002</v>
      </c>
      <c r="H56" s="34">
        <f t="shared" si="23"/>
        <v>-532851.71700000006</v>
      </c>
      <c r="I56" s="34">
        <f t="shared" si="23"/>
        <v>-576439.81700000004</v>
      </c>
    </row>
    <row r="57" spans="1:9" ht="17.399999999999999" x14ac:dyDescent="0.4">
      <c r="A57" s="33"/>
      <c r="B57" s="33"/>
      <c r="C57" s="33"/>
      <c r="D57" s="28"/>
      <c r="E57" s="28"/>
      <c r="F57" s="28" t="s">
        <v>55</v>
      </c>
      <c r="G57" s="34">
        <f t="shared" si="23"/>
        <v>-423881.23700000002</v>
      </c>
      <c r="H57" s="34">
        <f t="shared" si="23"/>
        <v>-532851.71700000006</v>
      </c>
      <c r="I57" s="34">
        <f t="shared" si="23"/>
        <v>-576439.81700000004</v>
      </c>
    </row>
    <row r="58" spans="1:9" ht="17.399999999999999" x14ac:dyDescent="0.4">
      <c r="A58" s="33"/>
      <c r="B58" s="33"/>
      <c r="C58" s="33"/>
      <c r="D58" s="28"/>
      <c r="E58" s="28"/>
      <c r="F58" s="28" t="s">
        <v>75</v>
      </c>
      <c r="G58" s="34">
        <f t="shared" si="23"/>
        <v>-423881.23700000002</v>
      </c>
      <c r="H58" s="34">
        <f t="shared" si="23"/>
        <v>-532851.71700000006</v>
      </c>
      <c r="I58" s="34">
        <f>+I59</f>
        <v>-576439.81700000004</v>
      </c>
    </row>
    <row r="59" spans="1:9" ht="21" customHeight="1" x14ac:dyDescent="0.3">
      <c r="A59" s="86"/>
      <c r="B59" s="86"/>
      <c r="C59" s="86"/>
      <c r="D59" s="86"/>
      <c r="E59" s="86"/>
      <c r="F59" s="31" t="s">
        <v>80</v>
      </c>
      <c r="G59" s="34">
        <f t="shared" ref="G59:H59" si="24">-G19</f>
        <v>-423881.23700000002</v>
      </c>
      <c r="H59" s="34">
        <f t="shared" si="24"/>
        <v>-532851.71700000006</v>
      </c>
      <c r="I59" s="34">
        <f>-I19</f>
        <v>-576439.81700000004</v>
      </c>
    </row>
  </sheetData>
  <mergeCells count="9">
    <mergeCell ref="A5:I5"/>
    <mergeCell ref="A8:C8"/>
    <mergeCell ref="D8:E8"/>
    <mergeCell ref="F8:F9"/>
    <mergeCell ref="H7:I7"/>
    <mergeCell ref="G9:G10"/>
    <mergeCell ref="H9:H10"/>
    <mergeCell ref="I9:I10"/>
    <mergeCell ref="G8:I8"/>
  </mergeCells>
  <pageMargins left="0.36" right="0.21" top="0.33" bottom="0.16" header="0.31496062992125984" footer="0.31496062992125984"/>
  <pageSetup paperSize="9" scale="60" orientation="portrait" r:id="rId1"/>
  <ignoredErrors>
    <ignoredError sqref="G37:I3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Հավելված 1</vt:lpstr>
      <vt:lpstr>Հավելված 2</vt:lpstr>
      <vt:lpstr>Հավելված 3</vt:lpstr>
      <vt:lpstr>'Հավելված 1'!Print_Area</vt:lpstr>
      <vt:lpstr>'Հավելված 2'!Print_Area</vt:lpstr>
      <vt:lpstr>'Հավելված 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https://mul2.gov.am/tasks/768977/oneclick/0b904f9f9189fce44b1e527baadc6e7c3aab4b882609471ed22dd83520ff5c90.xlsx?token=dd877b1d255bdbf2deec952257d725ba</cp:keywords>
  <cp:lastModifiedBy/>
  <dcterms:created xsi:type="dcterms:W3CDTF">2015-06-05T18:19:34Z</dcterms:created>
  <dcterms:modified xsi:type="dcterms:W3CDTF">2023-03-29T19:55:34Z</dcterms:modified>
</cp:coreProperties>
</file>