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eramsyakayin texasharj MSC\tarberak 20.03.2023\"/>
    </mc:Choice>
  </mc:AlternateContent>
  <bookViews>
    <workbookView xWindow="14385" yWindow="-15" windowWidth="14430" windowHeight="12330" tabRatio="563" activeTab="3"/>
  </bookViews>
  <sheets>
    <sheet name="1" sheetId="77" r:id="rId1"/>
    <sheet name="2" sheetId="76" r:id="rId2"/>
    <sheet name="3" sheetId="80" r:id="rId3"/>
    <sheet name="4" sheetId="84" r:id="rId4"/>
  </sheets>
  <externalReferences>
    <externalReference r:id="rId5"/>
  </externalReferences>
  <definedNames>
    <definedName name="_xlnm._FilterDatabase" localSheetId="0" hidden="1">'1'!$A$10:$G$23</definedName>
    <definedName name="_xlnm._FilterDatabase" localSheetId="1" hidden="1">'2'!$D$1:$E$51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'1'!$A$1:$G$48</definedName>
    <definedName name="_xlnm.Print_Area" localSheetId="1">'2'!$A$1:$J$60</definedName>
    <definedName name="_xlnm.Print_Area" localSheetId="2">'3'!$A$1:$F$56</definedName>
    <definedName name="_xlnm.Print_Area" localSheetId="3">'4'!$A$1:$F$56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37" i="77" l="1"/>
  <c r="I18" i="77"/>
  <c r="F30" i="77" l="1"/>
  <c r="G30" i="77"/>
  <c r="D30" i="77"/>
  <c r="F56" i="84" l="1"/>
  <c r="E56" i="84"/>
  <c r="C56" i="84"/>
  <c r="E46" i="84"/>
  <c r="C46" i="84"/>
  <c r="F45" i="84"/>
  <c r="F31" i="84"/>
  <c r="F30" i="84" s="1"/>
  <c r="E31" i="84"/>
  <c r="E30" i="84" s="1"/>
  <c r="C31" i="84"/>
  <c r="C30" i="84" s="1"/>
  <c r="F20" i="84"/>
  <c r="F19" i="84" s="1"/>
  <c r="E20" i="84"/>
  <c r="E19" i="84" s="1"/>
  <c r="C20" i="84"/>
  <c r="C19" i="84" s="1"/>
  <c r="F11" i="77" l="1"/>
  <c r="F10" i="77" s="1"/>
  <c r="F9" i="77" s="1"/>
  <c r="G11" i="77"/>
  <c r="G10" i="77" s="1"/>
  <c r="G9" i="77" s="1"/>
  <c r="D11" i="77"/>
  <c r="D10" i="77" l="1"/>
  <c r="D9" i="77" s="1"/>
  <c r="I11" i="77"/>
  <c r="E43" i="77"/>
  <c r="D56" i="84" s="1"/>
  <c r="E37" i="77"/>
  <c r="E24" i="77"/>
  <c r="D31" i="84" s="1"/>
  <c r="D30" i="84" s="1"/>
  <c r="E18" i="77"/>
  <c r="D46" i="84" l="1"/>
  <c r="E30" i="77"/>
  <c r="D20" i="84"/>
  <c r="D19" i="84" s="1"/>
  <c r="E11" i="77"/>
  <c r="E10" i="77" s="1"/>
  <c r="E9" i="77" s="1"/>
  <c r="E46" i="80"/>
  <c r="F56" i="80"/>
  <c r="E56" i="80"/>
  <c r="D56" i="80"/>
  <c r="C56" i="80"/>
  <c r="D46" i="80"/>
  <c r="C46" i="80"/>
  <c r="F45" i="80"/>
  <c r="F31" i="80"/>
  <c r="F30" i="80" s="1"/>
  <c r="E31" i="80"/>
  <c r="E30" i="80" s="1"/>
  <c r="D31" i="80"/>
  <c r="D30" i="80" s="1"/>
  <c r="C31" i="80"/>
  <c r="F20" i="80"/>
  <c r="F19" i="80" s="1"/>
  <c r="E20" i="80"/>
  <c r="E19" i="80" s="1"/>
  <c r="D20" i="80"/>
  <c r="D19" i="80" s="1"/>
  <c r="C20" i="80"/>
  <c r="C19" i="80" s="1"/>
  <c r="C30" i="80" l="1"/>
  <c r="H30" i="80"/>
  <c r="I36" i="76"/>
  <c r="H36" i="76" l="1"/>
  <c r="G36" i="76"/>
  <c r="J36" i="76"/>
  <c r="J35" i="76" s="1"/>
  <c r="J34" i="76" s="1"/>
  <c r="J33" i="76" s="1"/>
  <c r="J32" i="76" s="1"/>
  <c r="J30" i="76" s="1"/>
  <c r="J28" i="76" s="1"/>
  <c r="G35" i="76" l="1"/>
  <c r="H35" i="76"/>
  <c r="I35" i="76" l="1"/>
  <c r="I34" i="76" s="1"/>
  <c r="I33" i="76" s="1"/>
  <c r="I32" i="76" s="1"/>
  <c r="I30" i="76" s="1"/>
  <c r="I28" i="76" s="1"/>
  <c r="H60" i="76"/>
  <c r="H59" i="76" s="1"/>
  <c r="H58" i="76" s="1"/>
  <c r="H57" i="76" s="1"/>
  <c r="H56" i="76" s="1"/>
  <c r="H54" i="76" s="1"/>
  <c r="H53" i="76" s="1"/>
  <c r="H52" i="76" s="1"/>
  <c r="I60" i="76"/>
  <c r="I59" i="76" s="1"/>
  <c r="I58" i="76" s="1"/>
  <c r="I57" i="76" s="1"/>
  <c r="I56" i="76" s="1"/>
  <c r="I54" i="76" s="1"/>
  <c r="I53" i="76" s="1"/>
  <c r="I52" i="76" s="1"/>
  <c r="J60" i="76"/>
  <c r="J59" i="76" s="1"/>
  <c r="J58" i="76" s="1"/>
  <c r="J57" i="76" s="1"/>
  <c r="J56" i="76" s="1"/>
  <c r="J54" i="76" s="1"/>
  <c r="J53" i="76" s="1"/>
  <c r="J52" i="76" s="1"/>
  <c r="G60" i="76"/>
  <c r="G59" i="76" s="1"/>
  <c r="G58" i="76" s="1"/>
  <c r="G57" i="76" s="1"/>
  <c r="G56" i="76" s="1"/>
  <c r="G54" i="76" s="1"/>
  <c r="G53" i="76" s="1"/>
  <c r="G52" i="76" s="1"/>
  <c r="I27" i="76" l="1"/>
  <c r="I17" i="76" s="1"/>
  <c r="I15" i="76" s="1"/>
  <c r="I13" i="76" s="1"/>
  <c r="J27" i="76"/>
  <c r="J17" i="76" s="1"/>
  <c r="J15" i="76" s="1"/>
  <c r="J13" i="76" s="1"/>
  <c r="H27" i="76"/>
  <c r="H17" i="76" s="1"/>
  <c r="H15" i="76" s="1"/>
  <c r="H13" i="76" s="1"/>
  <c r="G27" i="76"/>
  <c r="G17" i="76" s="1"/>
  <c r="G15" i="76" s="1"/>
  <c r="J26" i="76" l="1"/>
  <c r="H26" i="76"/>
  <c r="I26" i="76"/>
  <c r="G26" i="76"/>
  <c r="H25" i="76" l="1"/>
  <c r="H24" i="76" s="1"/>
  <c r="H23" i="76" s="1"/>
  <c r="H21" i="76" s="1"/>
  <c r="H19" i="76" s="1"/>
  <c r="I25" i="76"/>
  <c r="I24" i="76" s="1"/>
  <c r="I23" i="76" s="1"/>
  <c r="I21" i="76" s="1"/>
  <c r="I19" i="76" s="1"/>
  <c r="G13" i="76"/>
  <c r="J25" i="76" l="1"/>
  <c r="J24" i="76" s="1"/>
  <c r="J23" i="76" s="1"/>
  <c r="J21" i="76" s="1"/>
  <c r="J19" i="76" s="1"/>
  <c r="H34" i="76"/>
  <c r="H33" i="76" s="1"/>
  <c r="H32" i="76" s="1"/>
  <c r="H30" i="76" s="1"/>
  <c r="H28" i="76" s="1"/>
  <c r="G34" i="76"/>
  <c r="G33" i="76" s="1"/>
  <c r="G32" i="76" s="1"/>
  <c r="G30" i="76" s="1"/>
  <c r="G28" i="76" s="1"/>
  <c r="G25" i="76"/>
  <c r="G24" i="76" s="1"/>
  <c r="G23" i="76" s="1"/>
  <c r="G21" i="76" s="1"/>
  <c r="G19" i="76" s="1"/>
  <c r="K19" i="76" s="1"/>
  <c r="G51" i="76" l="1"/>
  <c r="G50" i="76" s="1"/>
  <c r="G49" i="76" s="1"/>
  <c r="G48" i="76" s="1"/>
  <c r="G47" i="76" s="1"/>
  <c r="G45" i="76" s="1"/>
  <c r="G44" i="76" s="1"/>
  <c r="G43" i="76" s="1"/>
  <c r="G41" i="76" s="1"/>
  <c r="H51" i="76"/>
  <c r="H50" i="76" s="1"/>
  <c r="H49" i="76" s="1"/>
  <c r="H48" i="76" s="1"/>
  <c r="H47" i="76" s="1"/>
  <c r="H45" i="76" s="1"/>
  <c r="H44" i="76" s="1"/>
  <c r="H43" i="76" s="1"/>
  <c r="H41" i="76" s="1"/>
  <c r="I51" i="76"/>
  <c r="I50" i="76" s="1"/>
  <c r="I49" i="76" s="1"/>
  <c r="I48" i="76" s="1"/>
  <c r="I47" i="76" s="1"/>
  <c r="I45" i="76" s="1"/>
  <c r="I44" i="76" s="1"/>
  <c r="I43" i="76" s="1"/>
  <c r="I41" i="76" s="1"/>
  <c r="H39" i="76" l="1"/>
  <c r="H37" i="76" s="1"/>
  <c r="H11" i="76" s="1"/>
  <c r="H9" i="76" s="1"/>
  <c r="G39" i="76"/>
  <c r="G37" i="76" s="1"/>
  <c r="G11" i="76" s="1"/>
  <c r="G9" i="76" s="1"/>
  <c r="I39" i="76"/>
  <c r="I37" i="76" s="1"/>
  <c r="I11" i="76" s="1"/>
  <c r="I9" i="76" s="1"/>
  <c r="J51" i="76" l="1"/>
  <c r="J50" i="76" l="1"/>
  <c r="J49" i="76" s="1"/>
  <c r="J48" i="76" s="1"/>
  <c r="J47" i="76" s="1"/>
  <c r="J45" i="76" s="1"/>
  <c r="J44" i="76" s="1"/>
  <c r="J43" i="76" s="1"/>
  <c r="J41" i="76" s="1"/>
  <c r="J39" i="76" l="1"/>
  <c r="J37" i="76" s="1"/>
  <c r="J11" i="76" s="1"/>
  <c r="J9" i="76" s="1"/>
</calcChain>
</file>

<file path=xl/sharedStrings.xml><?xml version="1.0" encoding="utf-8"?>
<sst xmlns="http://schemas.openxmlformats.org/spreadsheetml/2006/main" count="318" uniqueCount="110">
  <si>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</si>
  <si>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</si>
  <si>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</si>
  <si>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</si>
  <si>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</si>
  <si>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</si>
  <si>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</si>
  <si>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</si>
  <si>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</si>
  <si>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</si>
  <si>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</si>
  <si>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</si>
  <si>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</si>
  <si>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</si>
  <si>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</si>
  <si>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</si>
  <si>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</si>
  <si>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</si>
  <si>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</si>
  <si>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</si>
  <si>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</si>
  <si>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</si>
  <si>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</si>
  <si>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</si>
  <si>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</si>
  <si>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</si>
  <si>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</si>
  <si>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</si>
  <si>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</si>
  <si>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</si>
  <si>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</si>
  <si>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</si>
  <si>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</si>
  <si>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</si>
  <si>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</si>
  <si>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</si>
  <si>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</si>
  <si>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</si>
  <si>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</si>
  <si>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</si>
  <si>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</si>
  <si>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</si>
  <si>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</si>
  <si>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</si>
  <si>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</si>
  <si>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</si>
  <si>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</si>
  <si>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</si>
  <si>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</si>
  <si>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</si>
  <si>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</si>
  <si>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</si>
  <si>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</si>
  <si>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</si>
  <si>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</si>
  <si>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</si>
  <si>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 Ժողովրդագրական վիճակի բարելավում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</si>
  <si>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</si>
  <si>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</si>
  <si>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</si>
  <si>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 xml:space="preserve"> - Մայրության նպաստներ բյուջեից</t>
  </si>
  <si>
    <t xml:space="preserve"> Մինչև 2 տարեկան երեխայի խնամքի նպաստի տրամադրում</t>
  </si>
  <si>
    <t>Մինչև 2 տարեկան երեխայի խնամքի նպաստի տրամադրում</t>
  </si>
  <si>
    <t xml:space="preserve">Մինչև 2 տարեկան երեխայի խնամքի նպաստի տրամադրում </t>
  </si>
  <si>
    <t xml:space="preserve"> Մինչև 2 տարեկան երեխայի խնամքի նպաստ ստացող  քաղաքացիների թիվ, մարդ</t>
  </si>
  <si>
    <t>ՄԱՍ 2. ՊԵՏԱԿԱՆ ՄԱՐՄՆԻ ԳԾՈՎ ԱՐԴՅՈՒՆՔԱՅԻՆ (ԿԱՏԱՐՈՂԱԿԱՆ) ՑՈՒՑԱՆԻՇՆԵՐԸ</t>
  </si>
  <si>
    <t>(հազար դրամ)</t>
  </si>
  <si>
    <t>Հավելված N 3</t>
  </si>
  <si>
    <t>Հավելված N 4</t>
  </si>
  <si>
    <t xml:space="preserve"> - Երեխաների կամ ընտանեկան նպաստներ բյուջեից</t>
  </si>
  <si>
    <t>Ցուցանիշների փոփոխությունները ավելացումները նշված են դրական նշանով, իսկ նվազեցումը՝ փակագծերում</t>
  </si>
  <si>
    <t xml:space="preserve">Մինչև երեք տարեկան երեխայի խնամքի արձակուրդում գտնվող անձը` մինչև երեխայի 2 տարեկանը լրանալը, </t>
  </si>
  <si>
    <t xml:space="preserve"> ՀՀ կառավարության 2023 թվականի</t>
  </si>
  <si>
    <t>առաջին եռամսյակ</t>
  </si>
  <si>
    <t>առաջին կիսամյակ</t>
  </si>
  <si>
    <t>9 ամիս</t>
  </si>
  <si>
    <t xml:space="preserve"> 02</t>
  </si>
  <si>
    <t xml:space="preserve"> Ծերություն</t>
  </si>
  <si>
    <t xml:space="preserve"> 1102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</si>
  <si>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</si>
  <si>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</si>
  <si>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</si>
  <si>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</si>
  <si>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</si>
  <si>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1102 </t>
  </si>
  <si>
    <t xml:space="preserve"> Կենսաթոշակային ապահովություն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</si>
  <si>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</si>
  <si>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</si>
  <si>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</si>
  <si>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Կենսաթոշակառուների թիվ, մարդ, </t>
  </si>
  <si>
    <t xml:space="preserve"> - Կենսաթոշակներ</t>
  </si>
  <si>
    <t xml:space="preserve"> Դրամական աջակցություն ընտանիքում 3 և ավելի երեխա ունեցող ընտանիքներին </t>
  </si>
  <si>
    <t xml:space="preserve"> 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</si>
  <si>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 xml:space="preserve"> 3 և ավելի երեխաներ ունեցող ընտանիքներ, որոնք կդիմեն 2022թ հունվարի 1-ից հետո ընտանիքում ծնված երեխայի համար դրամական աջակցություն ստանալու համար </t>
  </si>
  <si>
    <t xml:space="preserve"> Շահառուների  թվաքանակ, ընտանիք (յուրաքանչյուր երեխայի համար դիմած) </t>
  </si>
  <si>
    <t>ՀՀ օրենքով նշանակված կենսաթոշակներ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</si>
  <si>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</t>
  </si>
  <si>
    <t xml:space="preserve">  ՀՀ օրենքով նշանակված կենսաթոշակներ</t>
  </si>
  <si>
    <t xml:space="preserve"> ՀՀ օրենքով նշանակված կենսաթոշակներ 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</si>
  <si>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 </t>
  </si>
  <si>
    <t xml:space="preserve"> ՀՀ օրենքներով պետական պաշտոն զբաղեցրած անձանց կենսաթոշակային իրավունքի իրացում`համապատասխան պաշտոններում աշխատանքային ստաժի առկայություն և  կենսաթոշակի իրավունք տրվող տարիք </t>
  </si>
  <si>
    <t xml:space="preserve"> Կենսաթոշակառուների թիվ, մարդ, այդ թվում </t>
  </si>
  <si>
    <t>.</t>
  </si>
  <si>
    <t xml:space="preserve"> Կենսաթոշակներ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</si>
  <si>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</si>
  <si>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 xml:space="preserve"> ՀԱՅԱՍՏԱՆԻ ՀԱՆՐԱՊԵՏՈՒԹՅԱՆ ԿԱՌԱՎԱՐՈՒԹՅԱՆ 2022 ԹՎԱԿԱՆԻ ԴԵԿՏԵՄԲԵՐԻ 29-Ի N 2111-Ն ՈՐՈՇՄԱՆ  N 3 ԵՎ N 4  ՀԱՎԵԼՎԱԾՆԵՐՈՒՄ ԿԱՏԱՐՎՈՂ ՓՈՓՈԽՈՒԹՅՈՒՆՆԵՐԸ</t>
  </si>
  <si>
    <r>
      <t xml:space="preserve">
 ՀԱՅԱՍՏԱՆԻ ՀԱՆՐԱՊԵՏՈՒԹՅԱՆ ԿԱՌԱՎԱՐՈՒԹՅԱՆ 2022 ԹՎԱԿԱՆԻ ԴԵԿՏԵՄԲԵՐԻ 29-Ի N 2111-Ն ՈՐՈՇՄԱՆ N 9 ՀԱՎԵԼՎԱԾԻ N 9.15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 ԱՂՅՈՒՍԱԿՈՒՄ ԿԱՏԱՐՎՈՂ ՓՈՓՈԽՈՒԹՅՈՒՆՆԵՐԸ </t>
    </r>
  </si>
  <si>
    <t xml:space="preserve">Ցուցանիշների փոփոխությունները
նվազեցումները նշված են փակագծերում 
</t>
  </si>
  <si>
    <t xml:space="preserve">Ցուցանիշների փոփոխությունները
(ավելացումները նշված են դրական նշանով) </t>
  </si>
  <si>
    <r>
      <t>ՀԱՅԱՍՏԱՆԻ ՀԱՆՐԱՊԵՏՈՒԹՅԱՆ ԿԱՌԱՎԱՐՈՒԹՅԱՆ 2022 ԹՎԱԿԱՆԻ ԴԵԿՏԵՄԲԵՐԻ 29-Ի N 2111-Ն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N 9.1.19 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>ԱՂՅՈՒՍԱԿՈՒՄ ԿԱՏԱՐՎՈՂ ՓՈՓՈԽՈՒԹՅՈՒՆՆԵՐԸ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</si>
</sst>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</numFmts>
  <fonts count="1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763">
    <xf numFmtId="0" fontId="0" fillId="0" borderId="0"/>
    <xf numFmtId="43" fontId="13" fillId="0" borderId="0" applyFont="0" applyFill="0" applyBorder="0" applyAlignment="0" applyProtection="0"/>
    <xf numFmtId="0" fontId="23" fillId="0" borderId="0">
      <alignment horizontal="left" vertical="top" wrapText="1"/>
    </xf>
    <xf numFmtId="0" fontId="24" fillId="0" borderId="0">
      <alignment horizontal="left" vertical="top" wrapText="1"/>
    </xf>
    <xf numFmtId="0" fontId="14" fillId="0" borderId="0"/>
    <xf numFmtId="0" fontId="13" fillId="0" borderId="0"/>
    <xf numFmtId="0" fontId="14" fillId="0" borderId="0"/>
    <xf numFmtId="0" fontId="22" fillId="0" borderId="0"/>
    <xf numFmtId="0" fontId="16" fillId="0" borderId="0"/>
    <xf numFmtId="0" fontId="1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5" fillId="0" borderId="0"/>
    <xf numFmtId="9" fontId="22" fillId="0" borderId="0" applyFont="0" applyFill="0" applyBorder="0" applyAlignment="0" applyProtection="0"/>
    <xf numFmtId="167" fontId="24" fillId="0" borderId="0" applyFill="0" applyBorder="0" applyProtection="0">
      <alignment horizontal="right" vertical="top"/>
    </xf>
    <xf numFmtId="0" fontId="15" fillId="0" borderId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0" applyNumberFormat="0" applyAlignment="0" applyProtection="0"/>
    <xf numFmtId="0" fontId="34" fillId="7" borderId="11" applyNumberFormat="0" applyAlignment="0" applyProtection="0"/>
    <xf numFmtId="0" fontId="35" fillId="7" borderId="10" applyNumberFormat="0" applyAlignment="0" applyProtection="0"/>
    <xf numFmtId="0" fontId="36" fillId="0" borderId="12" applyNumberFormat="0" applyFill="0" applyAlignment="0" applyProtection="0"/>
    <xf numFmtId="0" fontId="37" fillId="8" borderId="13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5" applyNumberFormat="0" applyFill="0" applyAlignment="0" applyProtection="0"/>
    <xf numFmtId="0" fontId="41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41" fillId="33" borderId="0" applyNumberFormat="0" applyBorder="0" applyAlignment="0" applyProtection="0"/>
    <xf numFmtId="43" fontId="42" fillId="0" borderId="0" applyFont="0" applyFill="0" applyBorder="0" applyAlignment="0" applyProtection="0"/>
    <xf numFmtId="0" fontId="12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43" fillId="0" borderId="0"/>
    <xf numFmtId="0" fontId="10" fillId="11" borderId="0" applyNumberFormat="0" applyBorder="0" applyAlignment="0" applyProtection="0"/>
    <xf numFmtId="0" fontId="46" fillId="11" borderId="0" applyNumberFormat="0" applyBorder="0" applyAlignment="0" applyProtection="0"/>
    <xf numFmtId="0" fontId="10" fillId="15" borderId="0" applyNumberFormat="0" applyBorder="0" applyAlignment="0" applyProtection="0"/>
    <xf numFmtId="0" fontId="46" fillId="15" borderId="0" applyNumberFormat="0" applyBorder="0" applyAlignment="0" applyProtection="0"/>
    <xf numFmtId="0" fontId="10" fillId="19" borderId="0" applyNumberFormat="0" applyBorder="0" applyAlignment="0" applyProtection="0"/>
    <xf numFmtId="0" fontId="46" fillId="19" borderId="0" applyNumberFormat="0" applyBorder="0" applyAlignment="0" applyProtection="0"/>
    <xf numFmtId="0" fontId="10" fillId="23" borderId="0" applyNumberFormat="0" applyBorder="0" applyAlignment="0" applyProtection="0"/>
    <xf numFmtId="0" fontId="46" fillId="23" borderId="0" applyNumberFormat="0" applyBorder="0" applyAlignment="0" applyProtection="0"/>
    <xf numFmtId="0" fontId="10" fillId="27" borderId="0" applyNumberFormat="0" applyBorder="0" applyAlignment="0" applyProtection="0"/>
    <xf numFmtId="0" fontId="46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31" borderId="0" applyNumberFormat="0" applyBorder="0" applyAlignment="0" applyProtection="0"/>
    <xf numFmtId="0" fontId="10" fillId="12" borderId="0" applyNumberFormat="0" applyBorder="0" applyAlignment="0" applyProtection="0"/>
    <xf numFmtId="0" fontId="46" fillId="12" borderId="0" applyNumberFormat="0" applyBorder="0" applyAlignment="0" applyProtection="0"/>
    <xf numFmtId="0" fontId="10" fillId="16" borderId="0" applyNumberFormat="0" applyBorder="0" applyAlignment="0" applyProtection="0"/>
    <xf numFmtId="0" fontId="46" fillId="16" borderId="0" applyNumberFormat="0" applyBorder="0" applyAlignment="0" applyProtection="0"/>
    <xf numFmtId="0" fontId="10" fillId="20" borderId="0" applyNumberFormat="0" applyBorder="0" applyAlignment="0" applyProtection="0"/>
    <xf numFmtId="0" fontId="46" fillId="20" borderId="0" applyNumberFormat="0" applyBorder="0" applyAlignment="0" applyProtection="0"/>
    <xf numFmtId="0" fontId="10" fillId="24" borderId="0" applyNumberFormat="0" applyBorder="0" applyAlignment="0" applyProtection="0"/>
    <xf numFmtId="0" fontId="46" fillId="24" borderId="0" applyNumberFormat="0" applyBorder="0" applyAlignment="0" applyProtection="0"/>
    <xf numFmtId="0" fontId="10" fillId="28" borderId="0" applyNumberFormat="0" applyBorder="0" applyAlignment="0" applyProtection="0"/>
    <xf numFmtId="0" fontId="46" fillId="28" borderId="0" applyNumberFormat="0" applyBorder="0" applyAlignment="0" applyProtection="0"/>
    <xf numFmtId="0" fontId="10" fillId="32" borderId="0" applyNumberFormat="0" applyBorder="0" applyAlignment="0" applyProtection="0"/>
    <xf numFmtId="0" fontId="46" fillId="32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33" borderId="0" applyNumberFormat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4" borderId="0" applyNumberFormat="0" applyBorder="0" applyAlignment="0" applyProtection="0"/>
    <xf numFmtId="0" fontId="49" fillId="7" borderId="10" applyNumberFormat="0" applyAlignment="0" applyProtection="0"/>
    <xf numFmtId="0" fontId="50" fillId="8" borderId="13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" borderId="0" applyNumberFormat="0" applyBorder="0" applyAlignment="0" applyProtection="0"/>
    <xf numFmtId="0" fontId="53" fillId="0" borderId="7" applyNumberFormat="0" applyFill="0" applyAlignment="0" applyProtection="0"/>
    <xf numFmtId="0" fontId="54" fillId="0" borderId="8" applyNumberFormat="0" applyFill="0" applyAlignment="0" applyProtection="0"/>
    <xf numFmtId="0" fontId="55" fillId="0" borderId="9" applyNumberFormat="0" applyFill="0" applyAlignment="0" applyProtection="0"/>
    <xf numFmtId="0" fontId="55" fillId="0" borderId="0" applyNumberFormat="0" applyFill="0" applyBorder="0" applyAlignment="0" applyProtection="0"/>
    <xf numFmtId="0" fontId="56" fillId="6" borderId="10" applyNumberFormat="0" applyAlignment="0" applyProtection="0"/>
    <xf numFmtId="0" fontId="57" fillId="0" borderId="12" applyNumberFormat="0" applyFill="0" applyAlignment="0" applyProtection="0"/>
    <xf numFmtId="0" fontId="58" fillId="5" borderId="0" applyNumberFormat="0" applyBorder="0" applyAlignment="0" applyProtection="0"/>
    <xf numFmtId="0" fontId="44" fillId="0" borderId="0"/>
    <xf numFmtId="0" fontId="44" fillId="0" borderId="0"/>
    <xf numFmtId="0" fontId="24" fillId="0" borderId="0">
      <alignment horizontal="left" vertical="top" wrapText="1"/>
    </xf>
    <xf numFmtId="0" fontId="59" fillId="0" borderId="0"/>
    <xf numFmtId="0" fontId="60" fillId="0" borderId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6" fillId="9" borderId="14" applyNumberFormat="0" applyFont="0" applyAlignment="0" applyProtection="0"/>
    <xf numFmtId="0" fontId="10" fillId="9" borderId="14" applyNumberFormat="0" applyFont="0" applyAlignment="0" applyProtection="0"/>
    <xf numFmtId="0" fontId="61" fillId="7" borderId="11" applyNumberFormat="0" applyAlignment="0" applyProtection="0"/>
    <xf numFmtId="0" fontId="62" fillId="0" borderId="0" applyNumberFormat="0" applyFill="0" applyBorder="0" applyAlignment="0" applyProtection="0"/>
    <xf numFmtId="0" fontId="63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45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4" applyNumberFormat="0" applyFont="0" applyAlignment="0" applyProtection="0"/>
    <xf numFmtId="167" fontId="65" fillId="0" borderId="0" applyFill="0" applyBorder="0" applyProtection="0">
      <alignment horizontal="right" vertical="top"/>
    </xf>
    <xf numFmtId="0" fontId="8" fillId="0" borderId="0"/>
    <xf numFmtId="43" fontId="8" fillId="0" borderId="0" applyFont="0" applyFill="0" applyBorder="0" applyAlignment="0" applyProtection="0"/>
    <xf numFmtId="6" fontId="66" fillId="0" borderId="0" applyFont="0" applyFill="0" applyBorder="0" applyAlignment="0" applyProtection="0"/>
    <xf numFmtId="6" fontId="66" fillId="0" borderId="0" applyFont="0" applyFill="0" applyBorder="0" applyAlignment="0" applyProtection="0"/>
    <xf numFmtId="0" fontId="13" fillId="0" borderId="0"/>
    <xf numFmtId="0" fontId="13" fillId="0" borderId="0"/>
    <xf numFmtId="0" fontId="67" fillId="0" borderId="0"/>
    <xf numFmtId="0" fontId="13" fillId="0" borderId="0"/>
    <xf numFmtId="0" fontId="13" fillId="0" borderId="0"/>
    <xf numFmtId="0" fontId="15" fillId="0" borderId="0"/>
    <xf numFmtId="0" fontId="68" fillId="35" borderId="0" applyNumberFormat="0" applyBorder="0" applyAlignment="0" applyProtection="0"/>
    <xf numFmtId="0" fontId="8" fillId="35" borderId="0" applyNumberFormat="0" applyBorder="0" applyAlignment="0" applyProtection="0"/>
    <xf numFmtId="0" fontId="46" fillId="11" borderId="0" applyNumberFormat="0" applyBorder="0" applyAlignment="0" applyProtection="0"/>
    <xf numFmtId="0" fontId="69" fillId="36" borderId="0" applyNumberFormat="0" applyBorder="0" applyAlignment="0" applyProtection="0"/>
    <xf numFmtId="0" fontId="68" fillId="35" borderId="0" applyNumberFormat="0" applyBorder="0" applyAlignment="0" applyProtection="0"/>
    <xf numFmtId="0" fontId="25" fillId="11" borderId="0" applyNumberFormat="0" applyBorder="0" applyAlignment="0" applyProtection="0"/>
    <xf numFmtId="0" fontId="70" fillId="37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68" fillId="38" borderId="0" applyNumberFormat="0" applyBorder="0" applyAlignment="0" applyProtection="0"/>
    <xf numFmtId="0" fontId="8" fillId="38" borderId="0" applyNumberFormat="0" applyBorder="0" applyAlignment="0" applyProtection="0"/>
    <xf numFmtId="0" fontId="46" fillId="15" borderId="0" applyNumberFormat="0" applyBorder="0" applyAlignment="0" applyProtection="0"/>
    <xf numFmtId="0" fontId="69" fillId="39" borderId="0" applyNumberFormat="0" applyBorder="0" applyAlignment="0" applyProtection="0"/>
    <xf numFmtId="0" fontId="68" fillId="38" borderId="0" applyNumberFormat="0" applyBorder="0" applyAlignment="0" applyProtection="0"/>
    <xf numFmtId="0" fontId="25" fillId="15" borderId="0" applyNumberFormat="0" applyBorder="0" applyAlignment="0" applyProtection="0"/>
    <xf numFmtId="0" fontId="70" fillId="3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68" fillId="40" borderId="0" applyNumberFormat="0" applyBorder="0" applyAlignment="0" applyProtection="0"/>
    <xf numFmtId="0" fontId="8" fillId="40" borderId="0" applyNumberFormat="0" applyBorder="0" applyAlignment="0" applyProtection="0"/>
    <xf numFmtId="0" fontId="46" fillId="19" borderId="0" applyNumberFormat="0" applyBorder="0" applyAlignment="0" applyProtection="0"/>
    <xf numFmtId="0" fontId="69" fillId="41" borderId="0" applyNumberFormat="0" applyBorder="0" applyAlignment="0" applyProtection="0"/>
    <xf numFmtId="0" fontId="68" fillId="40" borderId="0" applyNumberFormat="0" applyBorder="0" applyAlignment="0" applyProtection="0"/>
    <xf numFmtId="0" fontId="25" fillId="19" borderId="0" applyNumberFormat="0" applyBorder="0" applyAlignment="0" applyProtection="0"/>
    <xf numFmtId="0" fontId="70" fillId="41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68" fillId="42" borderId="0" applyNumberFormat="0" applyBorder="0" applyAlignment="0" applyProtection="0"/>
    <xf numFmtId="0" fontId="8" fillId="42" borderId="0" applyNumberFormat="0" applyBorder="0" applyAlignment="0" applyProtection="0"/>
    <xf numFmtId="0" fontId="46" fillId="23" borderId="0" applyNumberFormat="0" applyBorder="0" applyAlignment="0" applyProtection="0"/>
    <xf numFmtId="0" fontId="69" fillId="37" borderId="0" applyNumberFormat="0" applyBorder="0" applyAlignment="0" applyProtection="0"/>
    <xf numFmtId="0" fontId="68" fillId="42" borderId="0" applyNumberFormat="0" applyBorder="0" applyAlignment="0" applyProtection="0"/>
    <xf numFmtId="0" fontId="25" fillId="23" borderId="0" applyNumberFormat="0" applyBorder="0" applyAlignment="0" applyProtection="0"/>
    <xf numFmtId="0" fontId="70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68" fillId="43" borderId="0" applyNumberFormat="0" applyBorder="0" applyAlignment="0" applyProtection="0"/>
    <xf numFmtId="0" fontId="8" fillId="27" borderId="0" applyNumberFormat="0" applyBorder="0" applyAlignment="0" applyProtection="0"/>
    <xf numFmtId="0" fontId="46" fillId="27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25" fillId="27" borderId="0" applyNumberFormat="0" applyBorder="0" applyAlignment="0" applyProtection="0"/>
    <xf numFmtId="0" fontId="70" fillId="4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8" fillId="37" borderId="0" applyNumberFormat="0" applyBorder="0" applyAlignment="0" applyProtection="0"/>
    <xf numFmtId="0" fontId="8" fillId="31" borderId="0" applyNumberFormat="0" applyBorder="0" applyAlignment="0" applyProtection="0"/>
    <xf numFmtId="0" fontId="46" fillId="31" borderId="0" applyNumberFormat="0" applyBorder="0" applyAlignment="0" applyProtection="0"/>
    <xf numFmtId="0" fontId="69" fillId="41" borderId="0" applyNumberFormat="0" applyBorder="0" applyAlignment="0" applyProtection="0"/>
    <xf numFmtId="0" fontId="68" fillId="37" borderId="0" applyNumberFormat="0" applyBorder="0" applyAlignment="0" applyProtection="0"/>
    <xf numFmtId="0" fontId="25" fillId="31" borderId="0" applyNumberFormat="0" applyBorder="0" applyAlignment="0" applyProtection="0"/>
    <xf numFmtId="0" fontId="70" fillId="4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68" fillId="36" borderId="0" applyNumberFormat="0" applyBorder="0" applyAlignment="0" applyProtection="0"/>
    <xf numFmtId="0" fontId="8" fillId="12" borderId="0" applyNumberFormat="0" applyBorder="0" applyAlignment="0" applyProtection="0"/>
    <xf numFmtId="0" fontId="46" fillId="12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12" borderId="0" applyNumberFormat="0" applyBorder="0" applyAlignment="0" applyProtection="0"/>
    <xf numFmtId="0" fontId="70" fillId="4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68" fillId="39" borderId="0" applyNumberFormat="0" applyBorder="0" applyAlignment="0" applyProtection="0"/>
    <xf numFmtId="0" fontId="8" fillId="16" borderId="0" applyNumberFormat="0" applyBorder="0" applyAlignment="0" applyProtection="0"/>
    <xf numFmtId="0" fontId="46" fillId="16" borderId="0" applyNumberFormat="0" applyBorder="0" applyAlignment="0" applyProtection="0"/>
    <xf numFmtId="0" fontId="69" fillId="39" borderId="0" applyNumberFormat="0" applyBorder="0" applyAlignment="0" applyProtection="0"/>
    <xf numFmtId="0" fontId="68" fillId="39" borderId="0" applyNumberFormat="0" applyBorder="0" applyAlignment="0" applyProtection="0"/>
    <xf numFmtId="0" fontId="25" fillId="16" borderId="0" applyNumberFormat="0" applyBorder="0" applyAlignment="0" applyProtection="0"/>
    <xf numFmtId="0" fontId="70" fillId="39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68" fillId="45" borderId="0" applyNumberFormat="0" applyBorder="0" applyAlignment="0" applyProtection="0"/>
    <xf numFmtId="0" fontId="8" fillId="45" borderId="0" applyNumberFormat="0" applyBorder="0" applyAlignment="0" applyProtection="0"/>
    <xf numFmtId="0" fontId="46" fillId="20" borderId="0" applyNumberFormat="0" applyBorder="0" applyAlignment="0" applyProtection="0"/>
    <xf numFmtId="0" fontId="69" fillId="46" borderId="0" applyNumberFormat="0" applyBorder="0" applyAlignment="0" applyProtection="0"/>
    <xf numFmtId="0" fontId="68" fillId="45" borderId="0" applyNumberFormat="0" applyBorder="0" applyAlignment="0" applyProtection="0"/>
    <xf numFmtId="0" fontId="25" fillId="20" borderId="0" applyNumberFormat="0" applyBorder="0" applyAlignment="0" applyProtection="0"/>
    <xf numFmtId="0" fontId="70" fillId="4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68" fillId="42" borderId="0" applyNumberFormat="0" applyBorder="0" applyAlignment="0" applyProtection="0"/>
    <xf numFmtId="0" fontId="8" fillId="24" borderId="0" applyNumberFormat="0" applyBorder="0" applyAlignment="0" applyProtection="0"/>
    <xf numFmtId="0" fontId="46" fillId="24" borderId="0" applyNumberFormat="0" applyBorder="0" applyAlignment="0" applyProtection="0"/>
    <xf numFmtId="0" fontId="69" fillId="38" borderId="0" applyNumberFormat="0" applyBorder="0" applyAlignment="0" applyProtection="0"/>
    <xf numFmtId="0" fontId="68" fillId="42" borderId="0" applyNumberFormat="0" applyBorder="0" applyAlignment="0" applyProtection="0"/>
    <xf numFmtId="0" fontId="25" fillId="24" borderId="0" applyNumberFormat="0" applyBorder="0" applyAlignment="0" applyProtection="0"/>
    <xf numFmtId="0" fontId="70" fillId="4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68" fillId="36" borderId="0" applyNumberFormat="0" applyBorder="0" applyAlignment="0" applyProtection="0"/>
    <xf numFmtId="0" fontId="8" fillId="28" borderId="0" applyNumberFormat="0" applyBorder="0" applyAlignment="0" applyProtection="0"/>
    <xf numFmtId="0" fontId="46" fillId="28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28" borderId="0" applyNumberFormat="0" applyBorder="0" applyAlignment="0" applyProtection="0"/>
    <xf numFmtId="0" fontId="70" fillId="36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68" fillId="47" borderId="0" applyNumberFormat="0" applyBorder="0" applyAlignment="0" applyProtection="0"/>
    <xf numFmtId="0" fontId="8" fillId="32" borderId="0" applyNumberFormat="0" applyBorder="0" applyAlignment="0" applyProtection="0"/>
    <xf numFmtId="0" fontId="46" fillId="32" borderId="0" applyNumberFormat="0" applyBorder="0" applyAlignment="0" applyProtection="0"/>
    <xf numFmtId="0" fontId="69" fillId="41" borderId="0" applyNumberFormat="0" applyBorder="0" applyAlignment="0" applyProtection="0"/>
    <xf numFmtId="0" fontId="68" fillId="47" borderId="0" applyNumberFormat="0" applyBorder="0" applyAlignment="0" applyProtection="0"/>
    <xf numFmtId="0" fontId="25" fillId="32" borderId="0" applyNumberFormat="0" applyBorder="0" applyAlignment="0" applyProtection="0"/>
    <xf numFmtId="0" fontId="70" fillId="46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71" fillId="48" borderId="0" applyNumberFormat="0" applyBorder="0" applyAlignment="0" applyProtection="0"/>
    <xf numFmtId="0" fontId="41" fillId="13" borderId="0" applyNumberFormat="0" applyBorder="0" applyAlignment="0" applyProtection="0"/>
    <xf numFmtId="0" fontId="47" fillId="13" borderId="0" applyNumberFormat="0" applyBorder="0" applyAlignment="0" applyProtection="0"/>
    <xf numFmtId="0" fontId="72" fillId="43" borderId="0" applyNumberFormat="0" applyBorder="0" applyAlignment="0" applyProtection="0"/>
    <xf numFmtId="0" fontId="73" fillId="13" borderId="0" applyNumberFormat="0" applyBorder="0" applyAlignment="0" applyProtection="0"/>
    <xf numFmtId="0" fontId="74" fillId="49" borderId="0" applyNumberFormat="0" applyBorder="0" applyAlignment="0" applyProtection="0"/>
    <xf numFmtId="0" fontId="41" fillId="13" borderId="0" applyNumberFormat="0" applyBorder="0" applyAlignment="0" applyProtection="0"/>
    <xf numFmtId="0" fontId="71" fillId="39" borderId="0" applyNumberFormat="0" applyBorder="0" applyAlignment="0" applyProtection="0"/>
    <xf numFmtId="0" fontId="41" fillId="17" borderId="0" applyNumberFormat="0" applyBorder="0" applyAlignment="0" applyProtection="0"/>
    <xf numFmtId="0" fontId="47" fillId="17" borderId="0" applyNumberFormat="0" applyBorder="0" applyAlignment="0" applyProtection="0"/>
    <xf numFmtId="0" fontId="72" fillId="50" borderId="0" applyNumberFormat="0" applyBorder="0" applyAlignment="0" applyProtection="0"/>
    <xf numFmtId="0" fontId="73" fillId="17" borderId="0" applyNumberFormat="0" applyBorder="0" applyAlignment="0" applyProtection="0"/>
    <xf numFmtId="0" fontId="74" fillId="39" borderId="0" applyNumberFormat="0" applyBorder="0" applyAlignment="0" applyProtection="0"/>
    <xf numFmtId="0" fontId="41" fillId="17" borderId="0" applyNumberFormat="0" applyBorder="0" applyAlignment="0" applyProtection="0"/>
    <xf numFmtId="0" fontId="71" fillId="45" borderId="0" applyNumberFormat="0" applyBorder="0" applyAlignment="0" applyProtection="0"/>
    <xf numFmtId="0" fontId="41" fillId="45" borderId="0" applyNumberFormat="0" applyBorder="0" applyAlignment="0" applyProtection="0"/>
    <xf numFmtId="0" fontId="47" fillId="21" borderId="0" applyNumberFormat="0" applyBorder="0" applyAlignment="0" applyProtection="0"/>
    <xf numFmtId="0" fontId="72" fillId="47" borderId="0" applyNumberFormat="0" applyBorder="0" applyAlignment="0" applyProtection="0"/>
    <xf numFmtId="0" fontId="73" fillId="21" borderId="0" applyNumberFormat="0" applyBorder="0" applyAlignment="0" applyProtection="0"/>
    <xf numFmtId="0" fontId="74" fillId="46" borderId="0" applyNumberFormat="0" applyBorder="0" applyAlignment="0" applyProtection="0"/>
    <xf numFmtId="0" fontId="41" fillId="21" borderId="0" applyNumberFormat="0" applyBorder="0" applyAlignment="0" applyProtection="0"/>
    <xf numFmtId="0" fontId="71" fillId="51" borderId="0" applyNumberFormat="0" applyBorder="0" applyAlignment="0" applyProtection="0"/>
    <xf numFmtId="0" fontId="41" fillId="51" borderId="0" applyNumberFormat="0" applyBorder="0" applyAlignment="0" applyProtection="0"/>
    <xf numFmtId="0" fontId="47" fillId="25" borderId="0" applyNumberFormat="0" applyBorder="0" applyAlignment="0" applyProtection="0"/>
    <xf numFmtId="0" fontId="72" fillId="38" borderId="0" applyNumberFormat="0" applyBorder="0" applyAlignment="0" applyProtection="0"/>
    <xf numFmtId="0" fontId="73" fillId="25" borderId="0" applyNumberFormat="0" applyBorder="0" applyAlignment="0" applyProtection="0"/>
    <xf numFmtId="0" fontId="74" fillId="44" borderId="0" applyNumberFormat="0" applyBorder="0" applyAlignment="0" applyProtection="0"/>
    <xf numFmtId="0" fontId="41" fillId="25" borderId="0" applyNumberFormat="0" applyBorder="0" applyAlignment="0" applyProtection="0"/>
    <xf numFmtId="0" fontId="71" fillId="49" borderId="0" applyNumberFormat="0" applyBorder="0" applyAlignment="0" applyProtection="0"/>
    <xf numFmtId="0" fontId="41" fillId="29" borderId="0" applyNumberFormat="0" applyBorder="0" applyAlignment="0" applyProtection="0"/>
    <xf numFmtId="0" fontId="47" fillId="29" borderId="0" applyNumberFormat="0" applyBorder="0" applyAlignment="0" applyProtection="0"/>
    <xf numFmtId="0" fontId="72" fillId="43" borderId="0" applyNumberFormat="0" applyBorder="0" applyAlignment="0" applyProtection="0"/>
    <xf numFmtId="0" fontId="73" fillId="29" borderId="0" applyNumberFormat="0" applyBorder="0" applyAlignment="0" applyProtection="0"/>
    <xf numFmtId="0" fontId="74" fillId="49" borderId="0" applyNumberFormat="0" applyBorder="0" applyAlignment="0" applyProtection="0"/>
    <xf numFmtId="0" fontId="41" fillId="29" borderId="0" applyNumberFormat="0" applyBorder="0" applyAlignment="0" applyProtection="0"/>
    <xf numFmtId="0" fontId="71" fillId="52" borderId="0" applyNumberFormat="0" applyBorder="0" applyAlignment="0" applyProtection="0"/>
    <xf numFmtId="0" fontId="41" fillId="52" borderId="0" applyNumberFormat="0" applyBorder="0" applyAlignment="0" applyProtection="0"/>
    <xf numFmtId="0" fontId="47" fillId="33" borderId="0" applyNumberFormat="0" applyBorder="0" applyAlignment="0" applyProtection="0"/>
    <xf numFmtId="0" fontId="72" fillId="39" borderId="0" applyNumberFormat="0" applyBorder="0" applyAlignment="0" applyProtection="0"/>
    <xf numFmtId="0" fontId="73" fillId="33" borderId="0" applyNumberFormat="0" applyBorder="0" applyAlignment="0" applyProtection="0"/>
    <xf numFmtId="0" fontId="74" fillId="39" borderId="0" applyNumberFormat="0" applyBorder="0" applyAlignment="0" applyProtection="0"/>
    <xf numFmtId="0" fontId="41" fillId="33" borderId="0" applyNumberFormat="0" applyBorder="0" applyAlignment="0" applyProtection="0"/>
    <xf numFmtId="0" fontId="75" fillId="53" borderId="0" applyNumberFormat="0" applyBorder="0" applyAlignment="0" applyProtection="0"/>
    <xf numFmtId="0" fontId="75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1" fillId="57" borderId="0" applyNumberFormat="0" applyBorder="0" applyAlignment="0" applyProtection="0"/>
    <xf numFmtId="0" fontId="41" fillId="10" borderId="0" applyNumberFormat="0" applyBorder="0" applyAlignment="0" applyProtection="0"/>
    <xf numFmtId="0" fontId="47" fillId="10" borderId="0" applyNumberFormat="0" applyBorder="0" applyAlignment="0" applyProtection="0"/>
    <xf numFmtId="0" fontId="76" fillId="56" borderId="0" applyNumberFormat="0" applyBorder="0" applyAlignment="0" applyProtection="0"/>
    <xf numFmtId="0" fontId="73" fillId="10" borderId="0" applyNumberFormat="0" applyBorder="0" applyAlignment="0" applyProtection="0"/>
    <xf numFmtId="0" fontId="74" fillId="49" borderId="0" applyNumberFormat="0" applyBorder="0" applyAlignment="0" applyProtection="0"/>
    <xf numFmtId="0" fontId="41" fillId="10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1" fillId="61" borderId="0" applyNumberFormat="0" applyBorder="0" applyAlignment="0" applyProtection="0"/>
    <xf numFmtId="0" fontId="41" fillId="14" borderId="0" applyNumberFormat="0" applyBorder="0" applyAlignment="0" applyProtection="0"/>
    <xf numFmtId="0" fontId="47" fillId="14" borderId="0" applyNumberFormat="0" applyBorder="0" applyAlignment="0" applyProtection="0"/>
    <xf numFmtId="0" fontId="76" fillId="60" borderId="0" applyNumberFormat="0" applyBorder="0" applyAlignment="0" applyProtection="0"/>
    <xf numFmtId="0" fontId="73" fillId="14" borderId="0" applyNumberFormat="0" applyBorder="0" applyAlignment="0" applyProtection="0"/>
    <xf numFmtId="0" fontId="74" fillId="61" borderId="0" applyNumberFormat="0" applyBorder="0" applyAlignment="0" applyProtection="0"/>
    <xf numFmtId="0" fontId="41" fillId="14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6" fillId="5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1" fillId="63" borderId="0" applyNumberFormat="0" applyBorder="0" applyAlignment="0" applyProtection="0"/>
    <xf numFmtId="0" fontId="41" fillId="18" borderId="0" applyNumberFormat="0" applyBorder="0" applyAlignment="0" applyProtection="0"/>
    <xf numFmtId="0" fontId="47" fillId="18" borderId="0" applyNumberFormat="0" applyBorder="0" applyAlignment="0" applyProtection="0"/>
    <xf numFmtId="0" fontId="76" fillId="62" borderId="0" applyNumberFormat="0" applyBorder="0" applyAlignment="0" applyProtection="0"/>
    <xf numFmtId="0" fontId="73" fillId="18" borderId="0" applyNumberFormat="0" applyBorder="0" applyAlignment="0" applyProtection="0"/>
    <xf numFmtId="0" fontId="74" fillId="63" borderId="0" applyNumberFormat="0" applyBorder="0" applyAlignment="0" applyProtection="0"/>
    <xf numFmtId="0" fontId="41" fillId="1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64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1" fillId="51" borderId="0" applyNumberFormat="0" applyBorder="0" applyAlignment="0" applyProtection="0"/>
    <xf numFmtId="0" fontId="41" fillId="22" borderId="0" applyNumberFormat="0" applyBorder="0" applyAlignment="0" applyProtection="0"/>
    <xf numFmtId="0" fontId="47" fillId="22" borderId="0" applyNumberFormat="0" applyBorder="0" applyAlignment="0" applyProtection="0"/>
    <xf numFmtId="0" fontId="76" fillId="65" borderId="0" applyNumberFormat="0" applyBorder="0" applyAlignment="0" applyProtection="0"/>
    <xf numFmtId="0" fontId="73" fillId="22" borderId="0" applyNumberFormat="0" applyBorder="0" applyAlignment="0" applyProtection="0"/>
    <xf numFmtId="0" fontId="74" fillId="66" borderId="0" applyNumberFormat="0" applyBorder="0" applyAlignment="0" applyProtection="0"/>
    <xf numFmtId="0" fontId="41" fillId="22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5" fillId="53" borderId="0" applyNumberFormat="0" applyBorder="0" applyAlignment="0" applyProtection="0"/>
    <xf numFmtId="0" fontId="75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1" fillId="49" borderId="0" applyNumberFormat="0" applyBorder="0" applyAlignment="0" applyProtection="0"/>
    <xf numFmtId="0" fontId="41" fillId="26" borderId="0" applyNumberFormat="0" applyBorder="0" applyAlignment="0" applyProtection="0"/>
    <xf numFmtId="0" fontId="47" fillId="26" borderId="0" applyNumberFormat="0" applyBorder="0" applyAlignment="0" applyProtection="0"/>
    <xf numFmtId="0" fontId="76" fillId="67" borderId="0" applyNumberFormat="0" applyBorder="0" applyAlignment="0" applyProtection="0"/>
    <xf numFmtId="0" fontId="73" fillId="26" borderId="0" applyNumberFormat="0" applyBorder="0" applyAlignment="0" applyProtection="0"/>
    <xf numFmtId="0" fontId="74" fillId="49" borderId="0" applyNumberFormat="0" applyBorder="0" applyAlignment="0" applyProtection="0"/>
    <xf numFmtId="0" fontId="41" fillId="26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5" fillId="53" borderId="0" applyNumberFormat="0" applyBorder="0" applyAlignment="0" applyProtection="0"/>
    <xf numFmtId="0" fontId="75" fillId="68" borderId="0" applyNumberFormat="0" applyBorder="0" applyAlignment="0" applyProtection="0"/>
    <xf numFmtId="0" fontId="76" fillId="69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1" fillId="50" borderId="0" applyNumberFormat="0" applyBorder="0" applyAlignment="0" applyProtection="0"/>
    <xf numFmtId="0" fontId="41" fillId="30" borderId="0" applyNumberFormat="0" applyBorder="0" applyAlignment="0" applyProtection="0"/>
    <xf numFmtId="0" fontId="47" fillId="30" borderId="0" applyNumberFormat="0" applyBorder="0" applyAlignment="0" applyProtection="0"/>
    <xf numFmtId="0" fontId="76" fillId="70" borderId="0" applyNumberFormat="0" applyBorder="0" applyAlignment="0" applyProtection="0"/>
    <xf numFmtId="0" fontId="73" fillId="30" borderId="0" applyNumberFormat="0" applyBorder="0" applyAlignment="0" applyProtection="0"/>
    <xf numFmtId="0" fontId="74" fillId="50" borderId="0" applyNumberFormat="0" applyBorder="0" applyAlignment="0" applyProtection="0"/>
    <xf numFmtId="0" fontId="41" fillId="3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6" fontId="66" fillId="0" borderId="0" applyFont="0" applyFill="0" applyBorder="0" applyAlignment="0" applyProtection="0"/>
    <xf numFmtId="0" fontId="77" fillId="38" borderId="0" applyNumberFormat="0" applyBorder="0" applyAlignment="0" applyProtection="0"/>
    <xf numFmtId="0" fontId="31" fillId="4" borderId="0" applyNumberFormat="0" applyBorder="0" applyAlignment="0" applyProtection="0"/>
    <xf numFmtId="0" fontId="48" fillId="4" borderId="0" applyNumberFormat="0" applyBorder="0" applyAlignment="0" applyProtection="0"/>
    <xf numFmtId="0" fontId="78" fillId="68" borderId="0" applyNumberFormat="0" applyBorder="0" applyAlignment="0" applyProtection="0"/>
    <xf numFmtId="0" fontId="79" fillId="4" borderId="0" applyNumberFormat="0" applyBorder="0" applyAlignment="0" applyProtection="0"/>
    <xf numFmtId="0" fontId="80" fillId="38" borderId="0" applyNumberFormat="0" applyBorder="0" applyAlignment="0" applyProtection="0"/>
    <xf numFmtId="0" fontId="31" fillId="4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49" fillId="7" borderId="10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4" fillId="7" borderId="10" applyNumberFormat="0" applyAlignment="0" applyProtection="0"/>
    <xf numFmtId="0" fontId="82" fillId="44" borderId="17" applyNumberFormat="0" applyAlignment="0" applyProtection="0"/>
    <xf numFmtId="0" fontId="85" fillId="72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35" fillId="7" borderId="10" applyNumberFormat="0" applyAlignment="0" applyProtection="0"/>
    <xf numFmtId="0" fontId="86" fillId="73" borderId="18" applyNumberFormat="0" applyAlignment="0" applyProtection="0"/>
    <xf numFmtId="0" fontId="37" fillId="8" borderId="13" applyNumberFormat="0" applyAlignment="0" applyProtection="0"/>
    <xf numFmtId="0" fontId="50" fillId="8" borderId="13" applyNumberFormat="0" applyAlignment="0" applyProtection="0"/>
    <xf numFmtId="0" fontId="87" fillId="59" borderId="18" applyNumberFormat="0" applyAlignment="0" applyProtection="0"/>
    <xf numFmtId="0" fontId="88" fillId="8" borderId="13" applyNumberFormat="0" applyAlignment="0" applyProtection="0"/>
    <xf numFmtId="0" fontId="89" fillId="73" borderId="18" applyNumberFormat="0" applyAlignment="0" applyProtection="0"/>
    <xf numFmtId="0" fontId="37" fillId="8" borderId="13" applyNumberFormat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1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2" fontId="92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173" fontId="42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42" fillId="0" borderId="0" applyFont="0" applyFill="0" applyBorder="0" applyAlignment="0" applyProtection="0"/>
    <xf numFmtId="174" fontId="13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73" fontId="13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8" fontId="13" fillId="0" borderId="0" applyFont="0" applyFill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3" fillId="0" borderId="0" applyFont="0" applyFill="0" applyBorder="0" applyAlignment="0" applyProtection="0"/>
    <xf numFmtId="175" fontId="67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3" fillId="0" borderId="0" applyFont="0" applyFill="0" applyBorder="0" applyAlignment="0" applyProtection="0"/>
    <xf numFmtId="176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8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24" fillId="0" borderId="0" applyFont="0" applyFill="0" applyBorder="0" applyAlignment="0" applyProtection="0">
      <alignment horizontal="left" vertical="top" wrapText="1"/>
    </xf>
    <xf numFmtId="169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17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>
      <alignment horizontal="left" vertical="top" wrapText="1"/>
    </xf>
    <xf numFmtId="177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74" borderId="0" applyNumberFormat="0" applyBorder="0" applyAlignment="0" applyProtection="0"/>
    <xf numFmtId="0" fontId="94" fillId="75" borderId="0" applyNumberFormat="0" applyBorder="0" applyAlignment="0" applyProtection="0"/>
    <xf numFmtId="0" fontId="94" fillId="76" borderId="0" applyNumberFormat="0" applyBorder="0" applyAlignment="0" applyProtection="0"/>
    <xf numFmtId="179" fontId="42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9" fillId="40" borderId="0" applyNumberFormat="0" applyBorder="0" applyAlignment="0" applyProtection="0"/>
    <xf numFmtId="0" fontId="30" fillId="3" borderId="0" applyNumberFormat="0" applyBorder="0" applyAlignment="0" applyProtection="0"/>
    <xf numFmtId="0" fontId="52" fillId="3" borderId="0" applyNumberFormat="0" applyBorder="0" applyAlignment="0" applyProtection="0"/>
    <xf numFmtId="0" fontId="100" fillId="77" borderId="0" applyNumberFormat="0" applyBorder="0" applyAlignment="0" applyProtection="0"/>
    <xf numFmtId="0" fontId="101" fillId="3" borderId="0" applyNumberFormat="0" applyBorder="0" applyAlignment="0" applyProtection="0"/>
    <xf numFmtId="0" fontId="102" fillId="40" borderId="0" applyNumberFormat="0" applyBorder="0" applyAlignment="0" applyProtection="0"/>
    <xf numFmtId="0" fontId="30" fillId="3" borderId="0" applyNumberFormat="0" applyBorder="0" applyAlignment="0" applyProtection="0"/>
    <xf numFmtId="0" fontId="103" fillId="0" borderId="19" applyNumberFormat="0" applyFill="0" applyAlignment="0" applyProtection="0"/>
    <xf numFmtId="0" fontId="27" fillId="0" borderId="7" applyNumberFormat="0" applyFill="0" applyAlignment="0" applyProtection="0"/>
    <xf numFmtId="0" fontId="53" fillId="0" borderId="7" applyNumberFormat="0" applyFill="0" applyAlignment="0" applyProtection="0"/>
    <xf numFmtId="0" fontId="104" fillId="0" borderId="20" applyNumberFormat="0" applyFill="0" applyAlignment="0" applyProtection="0"/>
    <xf numFmtId="0" fontId="105" fillId="0" borderId="7" applyNumberFormat="0" applyFill="0" applyAlignment="0" applyProtection="0"/>
    <xf numFmtId="0" fontId="106" fillId="0" borderId="21" applyNumberFormat="0" applyFill="0" applyAlignment="0" applyProtection="0"/>
    <xf numFmtId="0" fontId="27" fillId="0" borderId="7" applyNumberFormat="0" applyFill="0" applyAlignment="0" applyProtection="0"/>
    <xf numFmtId="0" fontId="107" fillId="0" borderId="22" applyNumberFormat="0" applyFill="0" applyAlignment="0" applyProtection="0"/>
    <xf numFmtId="0" fontId="28" fillId="0" borderId="8" applyNumberFormat="0" applyFill="0" applyAlignment="0" applyProtection="0"/>
    <xf numFmtId="0" fontId="54" fillId="0" borderId="8" applyNumberFormat="0" applyFill="0" applyAlignment="0" applyProtection="0"/>
    <xf numFmtId="0" fontId="108" fillId="0" borderId="23" applyNumberFormat="0" applyFill="0" applyAlignment="0" applyProtection="0"/>
    <xf numFmtId="0" fontId="109" fillId="0" borderId="8" applyNumberFormat="0" applyFill="0" applyAlignment="0" applyProtection="0"/>
    <xf numFmtId="0" fontId="110" fillId="0" borderId="22" applyNumberFormat="0" applyFill="0" applyAlignment="0" applyProtection="0"/>
    <xf numFmtId="0" fontId="28" fillId="0" borderId="8" applyNumberFormat="0" applyFill="0" applyAlignment="0" applyProtection="0"/>
    <xf numFmtId="0" fontId="111" fillId="0" borderId="24" applyNumberFormat="0" applyFill="0" applyAlignment="0" applyProtection="0"/>
    <xf numFmtId="0" fontId="29" fillId="0" borderId="9" applyNumberFormat="0" applyFill="0" applyAlignment="0" applyProtection="0"/>
    <xf numFmtId="0" fontId="55" fillId="0" borderId="9" applyNumberFormat="0" applyFill="0" applyAlignment="0" applyProtection="0"/>
    <xf numFmtId="0" fontId="112" fillId="0" borderId="25" applyNumberFormat="0" applyFill="0" applyAlignment="0" applyProtection="0"/>
    <xf numFmtId="0" fontId="113" fillId="0" borderId="9" applyNumberFormat="0" applyFill="0" applyAlignment="0" applyProtection="0"/>
    <xf numFmtId="0" fontId="114" fillId="0" borderId="26" applyNumberFormat="0" applyFill="0" applyAlignment="0" applyProtection="0"/>
    <xf numFmtId="0" fontId="29" fillId="0" borderId="9" applyNumberFormat="0" applyFill="0" applyAlignment="0" applyProtection="0"/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56" fillId="6" borderId="10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20" fillId="6" borderId="10" applyNumberFormat="0" applyAlignment="0" applyProtection="0"/>
    <xf numFmtId="0" fontId="118" fillId="37" borderId="17" applyNumberFormat="0" applyAlignment="0" applyProtection="0"/>
    <xf numFmtId="0" fontId="121" fillId="46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33" fillId="6" borderId="10" applyNumberFormat="0" applyAlignment="0" applyProtection="0"/>
    <xf numFmtId="38" fontId="122" fillId="0" borderId="0"/>
    <xf numFmtId="38" fontId="123" fillId="0" borderId="0"/>
    <xf numFmtId="38" fontId="124" fillId="0" borderId="0"/>
    <xf numFmtId="38" fontId="125" fillId="0" borderId="0"/>
    <xf numFmtId="0" fontId="126" fillId="0" borderId="0"/>
    <xf numFmtId="0" fontId="126" fillId="0" borderId="0"/>
    <xf numFmtId="0" fontId="127" fillId="0" borderId="0"/>
    <xf numFmtId="0" fontId="128" fillId="0" borderId="27" applyNumberFormat="0" applyFill="0" applyAlignment="0" applyProtection="0"/>
    <xf numFmtId="0" fontId="36" fillId="0" borderId="12" applyNumberFormat="0" applyFill="0" applyAlignment="0" applyProtection="0"/>
    <xf numFmtId="0" fontId="57" fillId="0" borderId="12" applyNumberFormat="0" applyFill="0" applyAlignment="0" applyProtection="0"/>
    <xf numFmtId="0" fontId="129" fillId="0" borderId="28" applyNumberFormat="0" applyFill="0" applyAlignment="0" applyProtection="0"/>
    <xf numFmtId="0" fontId="130" fillId="0" borderId="12" applyNumberFormat="0" applyFill="0" applyAlignment="0" applyProtection="0"/>
    <xf numFmtId="0" fontId="131" fillId="0" borderId="27" applyNumberFormat="0" applyFill="0" applyAlignment="0" applyProtection="0"/>
    <xf numFmtId="0" fontId="36" fillId="0" borderId="12" applyNumberForma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2" fillId="5" borderId="0" applyNumberFormat="0" applyBorder="0" applyAlignment="0" applyProtection="0"/>
    <xf numFmtId="0" fontId="32" fillId="5" borderId="0" applyNumberFormat="0" applyBorder="0" applyAlignment="0" applyProtection="0"/>
    <xf numFmtId="0" fontId="58" fillId="5" borderId="0" applyNumberFormat="0" applyBorder="0" applyAlignment="0" applyProtection="0"/>
    <xf numFmtId="0" fontId="129" fillId="69" borderId="0" applyNumberFormat="0" applyBorder="0" applyAlignment="0" applyProtection="0"/>
    <xf numFmtId="0" fontId="133" fillId="5" borderId="0" applyNumberFormat="0" applyBorder="0" applyAlignment="0" applyProtection="0"/>
    <xf numFmtId="0" fontId="134" fillId="46" borderId="0" applyNumberFormat="0" applyBorder="0" applyAlignment="0" applyProtection="0"/>
    <xf numFmtId="0" fontId="135" fillId="46" borderId="0" applyNumberFormat="0" applyBorder="0" applyAlignment="0" applyProtection="0"/>
    <xf numFmtId="0" fontId="32" fillId="5" borderId="0" applyNumberFormat="0" applyBorder="0" applyAlignment="0" applyProtection="0"/>
    <xf numFmtId="37" fontId="136" fillId="0" borderId="0"/>
    <xf numFmtId="0" fontId="93" fillId="0" borderId="0"/>
    <xf numFmtId="0" fontId="137" fillId="0" borderId="0"/>
    <xf numFmtId="0" fontId="42" fillId="0" borderId="0"/>
    <xf numFmtId="0" fontId="43" fillId="0" borderId="0"/>
    <xf numFmtId="0" fontId="23" fillId="0" borderId="0">
      <alignment horizontal="left" vertical="top" wrapText="1"/>
    </xf>
    <xf numFmtId="0" fontId="43" fillId="0" borderId="0"/>
    <xf numFmtId="0" fontId="8" fillId="0" borderId="0"/>
    <xf numFmtId="0" fontId="68" fillId="0" borderId="0"/>
    <xf numFmtId="0" fontId="70" fillId="0" borderId="0"/>
    <xf numFmtId="0" fontId="42" fillId="0" borderId="0"/>
    <xf numFmtId="0" fontId="8" fillId="0" borderId="0"/>
    <xf numFmtId="0" fontId="8" fillId="0" borderId="0"/>
    <xf numFmtId="0" fontId="43" fillId="0" borderId="0"/>
    <xf numFmtId="0" fontId="8" fillId="0" borderId="0"/>
    <xf numFmtId="0" fontId="8" fillId="0" borderId="0"/>
    <xf numFmtId="0" fontId="8" fillId="0" borderId="0"/>
    <xf numFmtId="0" fontId="24" fillId="0" borderId="0">
      <alignment horizontal="left" vertical="top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68" fillId="0" borderId="0"/>
    <xf numFmtId="0" fontId="42" fillId="0" borderId="0"/>
    <xf numFmtId="0" fontId="43" fillId="0" borderId="0"/>
    <xf numFmtId="0" fontId="24" fillId="0" borderId="0">
      <alignment horizontal="left" vertical="top" wrapText="1"/>
    </xf>
    <xf numFmtId="0" fontId="67" fillId="0" borderId="0"/>
    <xf numFmtId="0" fontId="4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43" fillId="0" borderId="0"/>
    <xf numFmtId="0" fontId="13" fillId="0" borderId="0"/>
    <xf numFmtId="0" fontId="43" fillId="0" borderId="0"/>
    <xf numFmtId="0" fontId="8" fillId="0" borderId="0"/>
    <xf numFmtId="0" fontId="13" fillId="0" borderId="0"/>
    <xf numFmtId="0" fontId="25" fillId="0" borderId="0"/>
    <xf numFmtId="0" fontId="43" fillId="0" borderId="0"/>
    <xf numFmtId="0" fontId="4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3" fillId="0" borderId="0"/>
    <xf numFmtId="1" fontId="138" fillId="0" borderId="0"/>
    <xf numFmtId="0" fontId="139" fillId="0" borderId="0"/>
    <xf numFmtId="0" fontId="42" fillId="0" borderId="0"/>
    <xf numFmtId="0" fontId="8" fillId="0" borderId="0"/>
    <xf numFmtId="1" fontId="138" fillId="0" borderId="0"/>
    <xf numFmtId="1" fontId="138" fillId="0" borderId="0"/>
    <xf numFmtId="0" fontId="42" fillId="0" borderId="0"/>
    <xf numFmtId="0" fontId="42" fillId="0" borderId="0"/>
    <xf numFmtId="0" fontId="42" fillId="0" borderId="0"/>
    <xf numFmtId="0" fontId="13" fillId="0" borderId="0"/>
    <xf numFmtId="1" fontId="138" fillId="0" borderId="0"/>
    <xf numFmtId="0" fontId="43" fillId="0" borderId="0"/>
    <xf numFmtId="0" fontId="13" fillId="0" borderId="0"/>
    <xf numFmtId="0" fontId="25" fillId="0" borderId="0"/>
    <xf numFmtId="0" fontId="140" fillId="0" borderId="0"/>
    <xf numFmtId="0" fontId="42" fillId="0" borderId="0"/>
    <xf numFmtId="0" fontId="43" fillId="0" borderId="0"/>
    <xf numFmtId="0" fontId="22" fillId="0" borderId="0"/>
    <xf numFmtId="0" fontId="60" fillId="0" borderId="0"/>
    <xf numFmtId="0" fontId="13" fillId="0" borderId="0"/>
    <xf numFmtId="0" fontId="43" fillId="0" borderId="0"/>
    <xf numFmtId="0" fontId="43" fillId="0" borderId="0"/>
    <xf numFmtId="0" fontId="24" fillId="0" borderId="0">
      <alignment horizontal="left" vertical="top" wrapText="1"/>
    </xf>
    <xf numFmtId="0" fontId="8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0" fillId="0" borderId="0"/>
    <xf numFmtId="0" fontId="90" fillId="0" borderId="0"/>
    <xf numFmtId="0" fontId="90" fillId="0" borderId="0"/>
    <xf numFmtId="1" fontId="138" fillId="0" borderId="0"/>
    <xf numFmtId="0" fontId="67" fillId="0" borderId="0"/>
    <xf numFmtId="0" fontId="91" fillId="0" borderId="0"/>
    <xf numFmtId="0" fontId="13" fillId="0" borderId="0"/>
    <xf numFmtId="0" fontId="141" fillId="0" borderId="0"/>
    <xf numFmtId="0" fontId="43" fillId="0" borderId="0"/>
    <xf numFmtId="0" fontId="13" fillId="0" borderId="0"/>
    <xf numFmtId="0" fontId="42" fillId="0" borderId="0"/>
    <xf numFmtId="0" fontId="13" fillId="0" borderId="0"/>
    <xf numFmtId="0" fontId="142" fillId="0" borderId="0"/>
    <xf numFmtId="0" fontId="13" fillId="0" borderId="0"/>
    <xf numFmtId="0" fontId="43" fillId="0" borderId="0"/>
    <xf numFmtId="0" fontId="67" fillId="0" borderId="0"/>
    <xf numFmtId="0" fontId="91" fillId="0" borderId="0"/>
    <xf numFmtId="0" fontId="13" fillId="0" borderId="0"/>
    <xf numFmtId="0" fontId="24" fillId="0" borderId="0">
      <alignment horizontal="left" vertical="top" wrapText="1"/>
    </xf>
    <xf numFmtId="0" fontId="43" fillId="0" borderId="0"/>
    <xf numFmtId="0" fontId="8" fillId="0" borderId="0"/>
    <xf numFmtId="0" fontId="43" fillId="0" borderId="0"/>
    <xf numFmtId="0" fontId="90" fillId="0" borderId="0"/>
    <xf numFmtId="0" fontId="13" fillId="0" borderId="0"/>
    <xf numFmtId="0" fontId="90" fillId="0" borderId="0"/>
    <xf numFmtId="0" fontId="90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68" fillId="0" borderId="0"/>
    <xf numFmtId="0" fontId="68" fillId="0" borderId="0"/>
    <xf numFmtId="0" fontId="13" fillId="0" borderId="0"/>
    <xf numFmtId="0" fontId="13" fillId="0" borderId="0"/>
    <xf numFmtId="0" fontId="42" fillId="0" borderId="0"/>
    <xf numFmtId="0" fontId="1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>
      <alignment horizontal="left" vertical="top" wrapText="1"/>
    </xf>
    <xf numFmtId="0" fontId="141" fillId="0" borderId="0"/>
    <xf numFmtId="0" fontId="13" fillId="0" borderId="0"/>
    <xf numFmtId="0" fontId="8" fillId="0" borderId="0"/>
    <xf numFmtId="0" fontId="8" fillId="0" borderId="0"/>
    <xf numFmtId="0" fontId="6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8" fillId="0" borderId="0"/>
    <xf numFmtId="0" fontId="13" fillId="0" borderId="0"/>
    <xf numFmtId="0" fontId="25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25" fillId="0" borderId="0"/>
    <xf numFmtId="0" fontId="25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42" fillId="0" borderId="0"/>
    <xf numFmtId="0" fontId="69" fillId="0" borderId="0"/>
    <xf numFmtId="0" fontId="137" fillId="0" borderId="0"/>
    <xf numFmtId="0" fontId="9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0"/>
    <xf numFmtId="0" fontId="141" fillId="0" borderId="0"/>
    <xf numFmtId="0" fontId="91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67" fillId="0" borderId="0"/>
    <xf numFmtId="0" fontId="42" fillId="0" borderId="0"/>
    <xf numFmtId="0" fontId="42" fillId="0" borderId="0"/>
    <xf numFmtId="0" fontId="42" fillId="0" borderId="0"/>
    <xf numFmtId="0" fontId="69" fillId="0" borderId="0"/>
    <xf numFmtId="0" fontId="137" fillId="0" borderId="0"/>
    <xf numFmtId="0" fontId="67" fillId="0" borderId="0"/>
    <xf numFmtId="0" fontId="13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9" fillId="0" borderId="0"/>
    <xf numFmtId="0" fontId="8" fillId="0" borderId="0"/>
    <xf numFmtId="0" fontId="13" fillId="0" borderId="0"/>
    <xf numFmtId="0" fontId="140" fillId="0" borderId="0"/>
    <xf numFmtId="0" fontId="24" fillId="0" borderId="0">
      <alignment horizontal="left" vertical="top" wrapText="1"/>
    </xf>
    <xf numFmtId="0" fontId="8" fillId="0" borderId="0"/>
    <xf numFmtId="0" fontId="23" fillId="0" borderId="0"/>
    <xf numFmtId="0" fontId="25" fillId="0" borderId="0"/>
    <xf numFmtId="0" fontId="68" fillId="0" borderId="0"/>
    <xf numFmtId="0" fontId="68" fillId="0" borderId="0"/>
    <xf numFmtId="0" fontId="143" fillId="0" borderId="0"/>
    <xf numFmtId="0" fontId="8" fillId="0" borderId="0"/>
    <xf numFmtId="0" fontId="67" fillId="0" borderId="0"/>
    <xf numFmtId="0" fontId="42" fillId="0" borderId="0"/>
    <xf numFmtId="0" fontId="13" fillId="0" borderId="0"/>
    <xf numFmtId="0" fontId="24" fillId="0" borderId="0">
      <alignment horizontal="left" vertical="top" wrapText="1"/>
    </xf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7" fillId="0" borderId="0"/>
    <xf numFmtId="0" fontId="8" fillId="0" borderId="0"/>
    <xf numFmtId="0" fontId="42" fillId="0" borderId="0"/>
    <xf numFmtId="0" fontId="13" fillId="0" borderId="0"/>
    <xf numFmtId="0" fontId="8" fillId="0" borderId="0"/>
    <xf numFmtId="0" fontId="8" fillId="0" borderId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6" fillId="9" borderId="14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25" fillId="9" borderId="14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8" fillId="9" borderId="14" applyNumberFormat="0" applyFont="0" applyAlignment="0" applyProtection="0"/>
    <xf numFmtId="0" fontId="42" fillId="41" borderId="29" applyNumberFormat="0" applyFont="0" applyAlignment="0" applyProtection="0"/>
    <xf numFmtId="0" fontId="13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68" fillId="9" borderId="14" applyNumberFormat="0" applyFont="0" applyAlignment="0" applyProtection="0"/>
    <xf numFmtId="0" fontId="8" fillId="9" borderId="14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8" fillId="9" borderId="14" applyNumberFormat="0" applyFont="0" applyAlignment="0" applyProtection="0"/>
    <xf numFmtId="0" fontId="25" fillId="9" borderId="14" applyNumberFormat="0" applyFon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61" fillId="7" borderId="11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6" fillId="7" borderId="11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7" fillId="72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34" fillId="7" borderId="11" applyNumberFormat="0" applyAlignment="0" applyProtection="0"/>
    <xf numFmtId="9" fontId="4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49" fillId="0" borderId="0"/>
    <xf numFmtId="0" fontId="150" fillId="0" borderId="0" applyNumberForma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45" fillId="0" borderId="0"/>
    <xf numFmtId="0" fontId="45" fillId="0" borderId="0"/>
    <xf numFmtId="0" fontId="15" fillId="0" borderId="0"/>
    <xf numFmtId="0" fontId="67" fillId="0" borderId="0"/>
    <xf numFmtId="0" fontId="15" fillId="0" borderId="0"/>
    <xf numFmtId="6" fontId="66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63" fillId="0" borderId="15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6" fillId="0" borderId="15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7" fillId="0" borderId="33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40" fillId="0" borderId="15" applyNumberFormat="0" applyFill="0" applyAlignment="0" applyProtection="0"/>
    <xf numFmtId="0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5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5" fontId="162" fillId="0" borderId="34">
      <protection locked="0"/>
    </xf>
    <xf numFmtId="175" fontId="163" fillId="78" borderId="34"/>
    <xf numFmtId="0" fontId="67" fillId="0" borderId="0"/>
    <xf numFmtId="1" fontId="138" fillId="0" borderId="0"/>
    <xf numFmtId="0" fontId="67" fillId="0" borderId="0"/>
    <xf numFmtId="0" fontId="8" fillId="0" borderId="0"/>
    <xf numFmtId="0" fontId="42" fillId="0" borderId="0"/>
    <xf numFmtId="0" fontId="67" fillId="0" borderId="0"/>
    <xf numFmtId="0" fontId="24" fillId="0" borderId="0">
      <alignment horizontal="left" vertical="top" wrapText="1"/>
    </xf>
    <xf numFmtId="0" fontId="8" fillId="0" borderId="0"/>
    <xf numFmtId="0" fontId="67" fillId="0" borderId="0"/>
    <xf numFmtId="0" fontId="8" fillId="9" borderId="14" applyNumberFormat="0" applyFont="0" applyAlignment="0" applyProtection="0"/>
    <xf numFmtId="9" fontId="8" fillId="0" borderId="0" applyFont="0" applyFill="0" applyBorder="0" applyAlignment="0" applyProtection="0"/>
    <xf numFmtId="0" fontId="13" fillId="0" borderId="0"/>
    <xf numFmtId="0" fontId="15" fillId="0" borderId="0"/>
    <xf numFmtId="0" fontId="45" fillId="0" borderId="0"/>
    <xf numFmtId="173" fontId="42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3" fontId="67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4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24" fillId="0" borderId="0">
      <alignment horizontal="left" vertical="top" wrapText="1"/>
    </xf>
    <xf numFmtId="0" fontId="7" fillId="9" borderId="14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24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3" fillId="0" borderId="0"/>
    <xf numFmtId="0" fontId="43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0" borderId="0"/>
    <xf numFmtId="0" fontId="4" fillId="0" borderId="0"/>
    <xf numFmtId="0" fontId="4" fillId="9" borderId="14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164" fillId="0" borderId="0"/>
    <xf numFmtId="176" fontId="16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0" borderId="0"/>
    <xf numFmtId="0" fontId="3" fillId="0" borderId="0"/>
    <xf numFmtId="0" fontId="3" fillId="9" borderId="14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9" borderId="14" applyNumberFormat="0" applyFont="0" applyAlignment="0" applyProtection="0"/>
    <xf numFmtId="0" fontId="3" fillId="0" borderId="0"/>
    <xf numFmtId="0" fontId="3" fillId="0" borderId="0"/>
    <xf numFmtId="0" fontId="3" fillId="9" borderId="14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42" fillId="0" borderId="0"/>
    <xf numFmtId="176" fontId="42" fillId="0" borderId="0" applyFont="0" applyFill="0" applyBorder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4" fillId="0" borderId="0">
      <alignment horizontal="left" vertical="top" wrapText="1"/>
    </xf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2">
    <xf numFmtId="0" fontId="0" fillId="0" borderId="0" xfId="0"/>
    <xf numFmtId="0" fontId="19" fillId="2" borderId="0" xfId="0" applyFont="1" applyFill="1"/>
    <xf numFmtId="0" fontId="19" fillId="2" borderId="0" xfId="0" applyFont="1" applyFill="1" applyAlignment="1">
      <alignment horizontal="left" indent="15"/>
    </xf>
    <xf numFmtId="0" fontId="19" fillId="2" borderId="0" xfId="0" applyFont="1" applyFill="1" applyAlignment="1">
      <alignment wrapText="1"/>
    </xf>
    <xf numFmtId="165" fontId="19" fillId="2" borderId="0" xfId="0" applyNumberFormat="1" applyFont="1" applyFill="1"/>
    <xf numFmtId="166" fontId="19" fillId="2" borderId="0" xfId="0" applyNumberFormat="1" applyFont="1" applyFill="1" applyAlignment="1">
      <alignment wrapText="1"/>
    </xf>
    <xf numFmtId="0" fontId="19" fillId="2" borderId="38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left"/>
    </xf>
    <xf numFmtId="0" fontId="18" fillId="2" borderId="3" xfId="0" applyFont="1" applyFill="1" applyBorder="1" applyAlignment="1">
      <alignment horizontal="left" vertical="center" wrapText="1"/>
    </xf>
    <xf numFmtId="0" fontId="19" fillId="2" borderId="1" xfId="1" applyNumberFormat="1" applyFont="1" applyFill="1" applyBorder="1" applyAlignment="1">
      <alignment horizontal="left" vertical="center" wrapText="1"/>
    </xf>
    <xf numFmtId="0" fontId="19" fillId="2" borderId="0" xfId="14" applyFont="1" applyFill="1" applyAlignment="1">
      <alignment horizontal="center"/>
    </xf>
    <xf numFmtId="166" fontId="19" fillId="2" borderId="1" xfId="1" applyNumberFormat="1" applyFont="1" applyFill="1" applyBorder="1" applyAlignment="1">
      <alignment horizontal="right" wrapText="1"/>
    </xf>
    <xf numFmtId="166" fontId="19" fillId="2" borderId="0" xfId="0" applyNumberFormat="1" applyFont="1" applyFill="1" applyAlignment="1">
      <alignment horizontal="right"/>
    </xf>
    <xf numFmtId="166" fontId="19" fillId="2" borderId="0" xfId="0" applyNumberFormat="1" applyFont="1" applyFill="1" applyBorder="1" applyAlignment="1">
      <alignment wrapText="1"/>
    </xf>
    <xf numFmtId="166" fontId="19" fillId="2" borderId="0" xfId="0" applyNumberFormat="1" applyFont="1" applyFill="1"/>
    <xf numFmtId="166" fontId="19" fillId="2" borderId="0" xfId="0" applyNumberFormat="1" applyFont="1" applyFill="1" applyBorder="1" applyAlignment="1">
      <alignment horizontal="center"/>
    </xf>
    <xf numFmtId="0" fontId="19" fillId="2" borderId="0" xfId="0" applyFont="1" applyFill="1" applyAlignment="1">
      <alignment horizontal="right"/>
    </xf>
    <xf numFmtId="0" fontId="19" fillId="2" borderId="39" xfId="0" applyFont="1" applyFill="1" applyBorder="1" applyAlignment="1">
      <alignment horizontal="left" vertical="top" wrapText="1"/>
    </xf>
    <xf numFmtId="0" fontId="165" fillId="2" borderId="0" xfId="0" applyFont="1" applyFill="1" applyBorder="1" applyAlignment="1">
      <alignment horizontal="left" vertical="center" wrapText="1"/>
    </xf>
    <xf numFmtId="43" fontId="19" fillId="2" borderId="0" xfId="1" applyFont="1" applyFill="1" applyAlignment="1">
      <alignment wrapText="1"/>
    </xf>
    <xf numFmtId="0" fontId="21" fillId="2" borderId="0" xfId="0" applyFont="1" applyFill="1" applyBorder="1" applyAlignment="1">
      <alignment vertical="center" wrapText="1"/>
    </xf>
    <xf numFmtId="0" fontId="18" fillId="2" borderId="0" xfId="0" applyFont="1" applyFill="1" applyAlignment="1">
      <alignment vertical="top" wrapText="1"/>
    </xf>
    <xf numFmtId="0" fontId="19" fillId="2" borderId="0" xfId="0" applyFont="1" applyFill="1" applyBorder="1" applyAlignment="1">
      <alignment horizontal="right" wrapText="1"/>
    </xf>
    <xf numFmtId="0" fontId="19" fillId="2" borderId="6" xfId="0" applyFont="1" applyFill="1" applyBorder="1" applyAlignment="1">
      <alignment horizontal="left" vertical="top" wrapText="1"/>
    </xf>
    <xf numFmtId="0" fontId="17" fillId="2" borderId="0" xfId="0" applyFont="1" applyFill="1"/>
    <xf numFmtId="164" fontId="19" fillId="2" borderId="1" xfId="1" applyNumberFormat="1" applyFont="1" applyFill="1" applyBorder="1" applyAlignment="1">
      <alignment horizontal="right"/>
    </xf>
    <xf numFmtId="0" fontId="19" fillId="2" borderId="1" xfId="0" applyFont="1" applyFill="1" applyBorder="1" applyAlignment="1">
      <alignment horizontal="left" wrapText="1"/>
    </xf>
    <xf numFmtId="0" fontId="20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/>
    </xf>
    <xf numFmtId="0" fontId="18" fillId="2" borderId="1" xfId="0" applyFont="1" applyFill="1" applyBorder="1" applyAlignment="1">
      <alignment horizontal="left" wrapText="1"/>
    </xf>
    <xf numFmtId="0" fontId="19" fillId="2" borderId="4" xfId="0" applyFont="1" applyFill="1" applyBorder="1" applyAlignment="1">
      <alignment horizontal="left" vertical="top" wrapText="1"/>
    </xf>
    <xf numFmtId="0" fontId="19" fillId="2" borderId="42" xfId="0" applyFont="1" applyFill="1" applyBorder="1" applyAlignment="1">
      <alignment horizontal="left" vertical="top" wrapText="1"/>
    </xf>
    <xf numFmtId="0" fontId="18" fillId="2" borderId="0" xfId="14" applyFont="1" applyFill="1" applyAlignment="1"/>
    <xf numFmtId="180" fontId="19" fillId="2" borderId="1" xfId="1" applyNumberFormat="1" applyFont="1" applyFill="1" applyBorder="1" applyAlignment="1">
      <alignment horizontal="right" vertical="center"/>
    </xf>
    <xf numFmtId="1" fontId="19" fillId="2" borderId="1" xfId="0" applyNumberFormat="1" applyFont="1" applyFill="1" applyBorder="1" applyAlignment="1">
      <alignment horizontal="right" vertical="center"/>
    </xf>
    <xf numFmtId="0" fontId="19" fillId="34" borderId="1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wrapText="1"/>
    </xf>
    <xf numFmtId="167" fontId="19" fillId="2" borderId="1" xfId="17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horizontal="left" vertical="center" wrapText="1"/>
    </xf>
    <xf numFmtId="164" fontId="19" fillId="2" borderId="1" xfId="1" applyNumberFormat="1" applyFont="1" applyFill="1" applyBorder="1" applyAlignment="1">
      <alignment horizontal="right" vertical="center"/>
    </xf>
    <xf numFmtId="2" fontId="19" fillId="2" borderId="40" xfId="0" applyNumberFormat="1" applyFont="1" applyFill="1" applyBorder="1" applyAlignment="1"/>
    <xf numFmtId="2" fontId="19" fillId="2" borderId="41" xfId="0" applyNumberFormat="1" applyFont="1" applyFill="1" applyBorder="1" applyAlignment="1"/>
    <xf numFmtId="2" fontId="19" fillId="2" borderId="38" xfId="0" applyNumberFormat="1" applyFont="1" applyFill="1" applyBorder="1" applyAlignment="1"/>
    <xf numFmtId="2" fontId="19" fillId="2" borderId="1" xfId="0" applyNumberFormat="1" applyFont="1" applyFill="1" applyBorder="1" applyAlignment="1">
      <alignment horizontal="right"/>
    </xf>
    <xf numFmtId="0" fontId="19" fillId="2" borderId="3" xfId="0" applyFont="1" applyFill="1" applyBorder="1" applyAlignment="1">
      <alignment wrapText="1"/>
    </xf>
    <xf numFmtId="0" fontId="19" fillId="2" borderId="6" xfId="0" applyFont="1" applyFill="1" applyBorder="1" applyAlignment="1">
      <alignment wrapText="1"/>
    </xf>
    <xf numFmtId="167" fontId="19" fillId="2" borderId="1" xfId="17" applyNumberFormat="1" applyFont="1" applyFill="1" applyBorder="1" applyAlignment="1">
      <alignment horizontal="left" vertical="top"/>
    </xf>
    <xf numFmtId="167" fontId="19" fillId="2" borderId="38" xfId="0" applyNumberFormat="1" applyFont="1" applyFill="1" applyBorder="1" applyAlignment="1">
      <alignment horizontal="center" wrapText="1"/>
    </xf>
    <xf numFmtId="164" fontId="17" fillId="2" borderId="0" xfId="1" applyNumberFormat="1" applyFont="1" applyFill="1"/>
    <xf numFmtId="37" fontId="19" fillId="2" borderId="1" xfId="1" applyNumberFormat="1" applyFont="1" applyFill="1" applyBorder="1" applyAlignment="1">
      <alignment horizontal="right" wrapText="1"/>
    </xf>
    <xf numFmtId="0" fontId="17" fillId="79" borderId="0" xfId="0" applyFont="1" applyFill="1"/>
    <xf numFmtId="0" fontId="19" fillId="2" borderId="0" xfId="0" applyFont="1" applyFill="1" applyBorder="1" applyAlignment="1">
      <alignment horizontal="right"/>
    </xf>
    <xf numFmtId="43" fontId="19" fillId="2" borderId="0" xfId="1" applyFont="1" applyFill="1"/>
    <xf numFmtId="0" fontId="19" fillId="2" borderId="1" xfId="0" applyFont="1" applyFill="1" applyBorder="1" applyAlignment="1">
      <alignment horizontal="right" vertical="top" wrapText="1"/>
    </xf>
    <xf numFmtId="0" fontId="19" fillId="2" borderId="0" xfId="0" applyFont="1" applyFill="1" applyAlignment="1">
      <alignment horizontal="right" wrapText="1"/>
    </xf>
    <xf numFmtId="0" fontId="19" fillId="2" borderId="6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167" fontId="19" fillId="2" borderId="0" xfId="0" applyNumberFormat="1" applyFont="1" applyFill="1"/>
    <xf numFmtId="164" fontId="19" fillId="2" borderId="0" xfId="0" applyNumberFormat="1" applyFont="1" applyFill="1" applyAlignment="1">
      <alignment wrapText="1"/>
    </xf>
    <xf numFmtId="43" fontId="19" fillId="2" borderId="0" xfId="0" applyNumberFormat="1" applyFont="1" applyFill="1" applyAlignment="1">
      <alignment wrapText="1"/>
    </xf>
    <xf numFmtId="0" fontId="19" fillId="2" borderId="1" xfId="0" applyFont="1" applyFill="1" applyBorder="1" applyAlignment="1">
      <alignment horizontal="right" vertical="top" wrapText="1"/>
    </xf>
    <xf numFmtId="0" fontId="19" fillId="2" borderId="0" xfId="0" applyFont="1" applyFill="1" applyAlignment="1">
      <alignment horizontal="right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3" xfId="2720" applyFont="1" applyFill="1" applyBorder="1" applyAlignment="1">
      <alignment horizontal="left" vertical="top" wrapText="1"/>
    </xf>
    <xf numFmtId="0" fontId="19" fillId="2" borderId="6" xfId="2720" applyFont="1" applyFill="1" applyBorder="1" applyAlignment="1">
      <alignment horizontal="left" vertical="top" wrapText="1"/>
    </xf>
    <xf numFmtId="0" fontId="19" fillId="2" borderId="36" xfId="0" applyFont="1" applyFill="1" applyBorder="1" applyAlignment="1">
      <alignment horizontal="left" vertical="top" wrapText="1"/>
    </xf>
    <xf numFmtId="0" fontId="19" fillId="2" borderId="37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top" wrapText="1"/>
    </xf>
    <xf numFmtId="0" fontId="166" fillId="2" borderId="0" xfId="0" applyFont="1" applyFill="1" applyBorder="1" applyAlignment="1">
      <alignment horizontal="right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8" fillId="2" borderId="0" xfId="14" applyFont="1" applyFill="1" applyAlignment="1">
      <alignment horizontal="left"/>
    </xf>
    <xf numFmtId="0" fontId="18" fillId="2" borderId="0" xfId="0" applyFont="1" applyFill="1" applyAlignment="1">
      <alignment horizontal="center" vertical="top" wrapText="1"/>
    </xf>
    <xf numFmtId="166" fontId="19" fillId="34" borderId="1" xfId="0" applyNumberFormat="1" applyFont="1" applyFill="1" applyBorder="1" applyAlignment="1">
      <alignment horizontal="center" wrapText="1"/>
    </xf>
    <xf numFmtId="166" fontId="19" fillId="2" borderId="1" xfId="0" applyNumberFormat="1" applyFont="1" applyFill="1" applyBorder="1" applyAlignment="1">
      <alignment horizontal="center" wrapText="1"/>
    </xf>
    <xf numFmtId="166" fontId="19" fillId="2" borderId="38" xfId="0" applyNumberFormat="1" applyFont="1" applyFill="1" applyBorder="1" applyAlignment="1">
      <alignment horizontal="center" wrapText="1"/>
    </xf>
    <xf numFmtId="166" fontId="19" fillId="2" borderId="1" xfId="17" applyNumberFormat="1" applyFont="1" applyFill="1" applyBorder="1" applyAlignment="1">
      <alignment horizontal="center"/>
    </xf>
    <xf numFmtId="166" fontId="19" fillId="2" borderId="44" xfId="0" applyNumberFormat="1" applyFont="1" applyFill="1" applyBorder="1" applyAlignment="1">
      <alignment horizontal="center" wrapText="1"/>
    </xf>
    <xf numFmtId="166" fontId="19" fillId="2" borderId="44" xfId="17" applyNumberFormat="1" applyFont="1" applyFill="1" applyBorder="1" applyAlignment="1">
      <alignment horizontal="center"/>
    </xf>
    <xf numFmtId="2" fontId="19" fillId="2" borderId="3" xfId="0" applyNumberFormat="1" applyFont="1" applyFill="1" applyBorder="1" applyAlignment="1">
      <alignment horizontal="center" vertical="center" wrapText="1"/>
    </xf>
    <xf numFmtId="2" fontId="19" fillId="2" borderId="35" xfId="0" applyNumberFormat="1" applyFont="1" applyFill="1" applyBorder="1" applyAlignment="1">
      <alignment horizontal="center" vertical="center" wrapText="1"/>
    </xf>
    <xf numFmtId="2" fontId="19" fillId="2" borderId="6" xfId="0" applyNumberFormat="1" applyFont="1" applyFill="1" applyBorder="1" applyAlignment="1">
      <alignment horizontal="center" vertical="center" wrapText="1"/>
    </xf>
    <xf numFmtId="49" fontId="19" fillId="0" borderId="43" xfId="0" applyNumberFormat="1" applyFont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left" vertical="top" wrapText="1"/>
    </xf>
    <xf numFmtId="0" fontId="19" fillId="2" borderId="6" xfId="0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center" vertical="top"/>
    </xf>
    <xf numFmtId="2" fontId="19" fillId="2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2" fontId="19" fillId="2" borderId="40" xfId="0" applyNumberFormat="1" applyFont="1" applyFill="1" applyBorder="1" applyAlignment="1">
      <alignment horizontal="center"/>
    </xf>
    <xf numFmtId="2" fontId="19" fillId="2" borderId="41" xfId="0" applyNumberFormat="1" applyFont="1" applyFill="1" applyBorder="1" applyAlignment="1">
      <alignment horizontal="center"/>
    </xf>
    <xf numFmtId="2" fontId="19" fillId="2" borderId="38" xfId="0" applyNumberFormat="1" applyFont="1" applyFill="1" applyBorder="1" applyAlignment="1">
      <alignment horizontal="center"/>
    </xf>
    <xf numFmtId="0" fontId="18" fillId="2" borderId="36" xfId="0" applyFont="1" applyFill="1" applyBorder="1" applyAlignment="1">
      <alignment horizontal="left" vertical="center" wrapText="1"/>
    </xf>
    <xf numFmtId="0" fontId="18" fillId="2" borderId="38" xfId="0" applyFont="1" applyFill="1" applyBorder="1" applyAlignment="1">
      <alignment horizontal="left" vertical="center" wrapText="1"/>
    </xf>
    <xf numFmtId="0" fontId="19" fillId="2" borderId="40" xfId="0" applyFont="1" applyFill="1" applyBorder="1" applyAlignment="1">
      <alignment horizontal="center" vertical="top" wrapText="1"/>
    </xf>
    <xf numFmtId="0" fontId="19" fillId="2" borderId="41" xfId="0" applyFont="1" applyFill="1" applyBorder="1" applyAlignment="1">
      <alignment horizontal="center" vertical="top" wrapText="1"/>
    </xf>
    <xf numFmtId="0" fontId="19" fillId="2" borderId="38" xfId="0" applyFont="1" applyFill="1" applyBorder="1" applyAlignment="1">
      <alignment horizontal="center" vertical="top" wrapText="1"/>
    </xf>
    <xf numFmtId="43" fontId="19" fillId="2" borderId="1" xfId="1" applyFont="1" applyFill="1" applyBorder="1" applyAlignment="1">
      <alignment horizontal="center" wrapText="1"/>
    </xf>
    <xf numFmtId="166" fontId="19" fillId="2" borderId="1" xfId="1" applyNumberFormat="1" applyFont="1" applyFill="1" applyBorder="1" applyAlignment="1">
      <alignment horizontal="center" wrapText="1"/>
    </xf>
    <xf numFmtId="164" fontId="19" fillId="2" borderId="1" xfId="1" applyNumberFormat="1" applyFont="1" applyFill="1" applyBorder="1" applyAlignment="1">
      <alignment horizontal="center" wrapText="1"/>
    </xf>
    <xf numFmtId="167" fontId="19" fillId="2" borderId="1" xfId="17" applyNumberFormat="1" applyFont="1" applyFill="1" applyBorder="1" applyAlignment="1">
      <alignment horizontal="center" wrapText="1"/>
    </xf>
    <xf numFmtId="166" fontId="19" fillId="2" borderId="1" xfId="17" applyNumberFormat="1" applyFont="1" applyFill="1" applyBorder="1" applyAlignment="1">
      <alignment horizont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center" wrapText="1"/>
    </xf>
    <xf numFmtId="0" fontId="19" fillId="2" borderId="5" xfId="0" applyFont="1" applyFill="1" applyBorder="1" applyAlignment="1">
      <alignment horizontal="center" vertical="center" wrapText="1"/>
    </xf>
    <xf numFmtId="0" fontId="166" fillId="2" borderId="3" xfId="0" applyFont="1" applyFill="1" applyBorder="1" applyAlignment="1">
      <alignment horizontal="center" vertical="top" wrapText="1"/>
    </xf>
    <xf numFmtId="0" fontId="166" fillId="2" borderId="35" xfId="0" applyFont="1" applyFill="1" applyBorder="1" applyAlignment="1">
      <alignment horizontal="center" vertical="top" wrapText="1"/>
    </xf>
    <xf numFmtId="0" fontId="166" fillId="2" borderId="6" xfId="0" applyFont="1" applyFill="1" applyBorder="1" applyAlignment="1">
      <alignment horizontal="center" vertical="top" wrapText="1"/>
    </xf>
    <xf numFmtId="164" fontId="19" fillId="2" borderId="1" xfId="1" applyNumberFormat="1" applyFont="1" applyFill="1" applyBorder="1" applyAlignment="1">
      <alignment horizontal="center" vertical="top" wrapText="1"/>
    </xf>
    <xf numFmtId="166" fontId="19" fillId="2" borderId="1" xfId="1" applyNumberFormat="1" applyFont="1" applyFill="1" applyBorder="1" applyAlignment="1">
      <alignment horizontal="center" vertical="top" wrapText="1"/>
    </xf>
    <xf numFmtId="0" fontId="166" fillId="2" borderId="1" xfId="15" applyFont="1" applyFill="1" applyBorder="1" applyAlignment="1">
      <alignment horizontal="right" vertical="top" wrapText="1"/>
    </xf>
    <xf numFmtId="0" fontId="19" fillId="2" borderId="1" xfId="0" applyFont="1" applyFill="1" applyBorder="1" applyAlignment="1">
      <alignment horizontal="center" vertical="center" wrapText="1"/>
    </xf>
    <xf numFmtId="0" fontId="166" fillId="2" borderId="1" xfId="0" applyFont="1" applyFill="1" applyBorder="1" applyAlignment="1">
      <alignment horizontal="center" vertical="top" wrapText="1"/>
    </xf>
    <xf numFmtId="0" fontId="166" fillId="2" borderId="1" xfId="15" applyFont="1" applyFill="1" applyBorder="1" applyAlignment="1">
      <alignment horizontal="right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textRotation="90" wrapText="1"/>
    </xf>
    <xf numFmtId="0" fontId="19" fillId="2" borderId="1" xfId="0" applyFont="1" applyFill="1" applyBorder="1" applyAlignment="1">
      <alignment horizontal="center" textRotation="90" wrapText="1"/>
    </xf>
    <xf numFmtId="0" fontId="19" fillId="2" borderId="6" xfId="0" applyFont="1" applyFill="1" applyBorder="1" applyAlignment="1">
      <alignment horizontal="center" textRotation="90" wrapText="1"/>
    </xf>
    <xf numFmtId="49" fontId="19" fillId="2" borderId="43" xfId="0" applyNumberFormat="1" applyFont="1" applyFill="1" applyBorder="1" applyAlignment="1">
      <alignment horizontal="center" vertical="center" wrapText="1"/>
    </xf>
    <xf numFmtId="166" fontId="19" fillId="2" borderId="1" xfId="152" applyNumberFormat="1" applyFont="1" applyFill="1" applyBorder="1" applyAlignment="1">
      <alignment horizontal="center"/>
    </xf>
    <xf numFmtId="167" fontId="19" fillId="2" borderId="1" xfId="152" applyNumberFormat="1" applyFont="1" applyFill="1" applyBorder="1" applyAlignment="1">
      <alignment horizontal="center"/>
    </xf>
    <xf numFmtId="167" fontId="19" fillId="2" borderId="38" xfId="152" applyNumberFormat="1" applyFont="1" applyFill="1" applyBorder="1" applyAlignment="1">
      <alignment horizontal="center"/>
    </xf>
    <xf numFmtId="166" fontId="19" fillId="2" borderId="38" xfId="152" applyNumberFormat="1" applyFont="1" applyFill="1" applyBorder="1" applyAlignment="1">
      <alignment horizontal="center"/>
    </xf>
    <xf numFmtId="167" fontId="19" fillId="2" borderId="38" xfId="17" applyNumberFormat="1" applyFont="1" applyFill="1" applyBorder="1" applyAlignment="1">
      <alignment horizontal="center"/>
    </xf>
    <xf numFmtId="166" fontId="19" fillId="2" borderId="38" xfId="17" applyNumberFormat="1" applyFont="1" applyFill="1" applyBorder="1" applyAlignment="1">
      <alignment horizontal="center"/>
    </xf>
    <xf numFmtId="166" fontId="19" fillId="2" borderId="45" xfId="17" applyNumberFormat="1" applyFont="1" applyFill="1" applyBorder="1" applyAlignment="1">
      <alignment horizontal="center"/>
    </xf>
  </cellXfs>
  <cellStyles count="2763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4"/>
    <cellStyle name="20% - Accent1 12" xfId="275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2 9" xfId="2737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6"/>
    <cellStyle name="20% - Accent2 12" xfId="2753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2 9" xfId="2739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8"/>
    <cellStyle name="20% - Accent3 12" xfId="2755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2 9" xfId="2741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30"/>
    <cellStyle name="20% - Accent4 12" xfId="2757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2 9" xfId="2743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32"/>
    <cellStyle name="20% - Accent5 12" xfId="2759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2 9" xfId="2745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34"/>
    <cellStyle name="20% - Accent6 12" xfId="2761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2 9" xfId="2747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5"/>
    <cellStyle name="40% - Accent1 12" xfId="2752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2 9" xfId="2738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7"/>
    <cellStyle name="40% - Accent2 12" xfId="2754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2 9" xfId="2740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56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2 9" xfId="2742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1"/>
    <cellStyle name="40% - Accent4 12" xfId="2758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2 9" xfId="274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3"/>
    <cellStyle name="40% - Accent5 12" xfId="2760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2 9" xfId="2746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5"/>
    <cellStyle name="40% - Accent6 12" xfId="276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2 9" xfId="2748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1"/>
    <cellStyle name="Normal 65" xfId="2722"/>
    <cellStyle name="Normal 66" xfId="2749"/>
    <cellStyle name="Normal 68" xfId="2720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13" xfId="2736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23"/>
    <cellStyle name="Note 9" xfId="2750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11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lza.shahinyan/Desktop/&#1358;&#1381;&#1408;&#1377;&#1378;&#1377;&#1399;&#1389;&#1400;&#1410;&#1396;%202020/&#1358;&#1381;&#1408;&#1377;&#1378;&#1377;&#1399;&#1389;&#1400;&#1410;&#1396;-&#1329;&#1350;&#1350;&#1329;/2023/&#1358;&#1381;&#1408;&#1377;&#1378;&#1377;&#1399;&#1389;&#1396;&#1377;&#1398;%20&#1398;&#1377;&#1389;&#1377;&#1379;&#1387;&#1390;/28%2002%2023%20&#1400;&#1410;&#1394;&#1377;&#1408;&#1391;&#1406;&#1377;&#1390;/havelvac-2023-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43">
          <cell r="D43">
            <v>-834941.4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zoomScaleNormal="100" zoomScaleSheetLayoutView="100" workbookViewId="0">
      <selection activeCell="A7" sqref="A7:G48"/>
    </sheetView>
  </sheetViews>
  <sheetFormatPr defaultRowHeight="17.25"/>
  <cols>
    <col min="1" max="1" width="11.28515625" style="56" customWidth="1"/>
    <col min="2" max="2" width="13" style="56" customWidth="1"/>
    <col min="3" max="3" width="55.85546875" style="3" customWidth="1"/>
    <col min="4" max="7" width="17.28515625" style="3" customWidth="1"/>
    <col min="8" max="8" width="17" style="3" hidden="1" customWidth="1"/>
    <col min="9" max="9" width="14.28515625" style="3" hidden="1" customWidth="1"/>
    <col min="10" max="16384" width="9.140625" style="3"/>
  </cols>
  <sheetData>
    <row r="1" spans="1:9">
      <c r="G1" s="56" t="s">
        <v>18</v>
      </c>
    </row>
    <row r="2" spans="1:9">
      <c r="A2" s="56" t="s">
        <v>0</v>
      </c>
      <c r="G2" s="18" t="s">
        <v>72</v>
      </c>
    </row>
    <row r="3" spans="1:9">
      <c r="C3" s="64" t="s">
        <v>1</v>
      </c>
      <c r="D3" s="64"/>
      <c r="E3" s="64"/>
      <c r="F3" s="64"/>
      <c r="G3" s="64"/>
    </row>
    <row r="4" spans="1:9">
      <c r="G4" s="56"/>
    </row>
    <row r="5" spans="1:9" ht="63" customHeight="1">
      <c r="A5" s="107" t="s">
        <v>104</v>
      </c>
      <c r="B5" s="107"/>
      <c r="C5" s="107"/>
      <c r="D5" s="107"/>
      <c r="E5" s="107"/>
      <c r="F5" s="107"/>
      <c r="G5" s="107"/>
    </row>
    <row r="6" spans="1:9">
      <c r="A6" s="24"/>
      <c r="B6" s="24"/>
      <c r="C6" s="108"/>
      <c r="D6" s="108"/>
      <c r="E6" s="108"/>
      <c r="F6" s="108"/>
      <c r="G6" s="24" t="s">
        <v>66</v>
      </c>
    </row>
    <row r="7" spans="1:9" ht="38.25" customHeight="1">
      <c r="A7" s="115" t="s">
        <v>3</v>
      </c>
      <c r="B7" s="115"/>
      <c r="C7" s="116" t="s">
        <v>16</v>
      </c>
      <c r="D7" s="117" t="s">
        <v>70</v>
      </c>
      <c r="E7" s="117"/>
      <c r="F7" s="117"/>
      <c r="G7" s="117"/>
    </row>
    <row r="8" spans="1:9" ht="51.75">
      <c r="A8" s="118" t="s">
        <v>4</v>
      </c>
      <c r="B8" s="118" t="s">
        <v>5</v>
      </c>
      <c r="C8" s="116"/>
      <c r="D8" s="92" t="s">
        <v>73</v>
      </c>
      <c r="E8" s="92" t="s">
        <v>74</v>
      </c>
      <c r="F8" s="92" t="s">
        <v>75</v>
      </c>
      <c r="G8" s="93" t="s">
        <v>14</v>
      </c>
    </row>
    <row r="9" spans="1:9">
      <c r="A9" s="55"/>
      <c r="B9" s="55"/>
      <c r="C9" s="59" t="s">
        <v>45</v>
      </c>
      <c r="D9" s="106">
        <f>D10</f>
        <v>0</v>
      </c>
      <c r="E9" s="106">
        <f t="shared" ref="E9:G9" si="0">E10</f>
        <v>0</v>
      </c>
      <c r="F9" s="106">
        <f t="shared" si="0"/>
        <v>0</v>
      </c>
      <c r="G9" s="106">
        <f t="shared" si="0"/>
        <v>0</v>
      </c>
    </row>
    <row r="10" spans="1:9" ht="34.5">
      <c r="A10" s="55"/>
      <c r="B10" s="55"/>
      <c r="C10" s="59" t="s">
        <v>38</v>
      </c>
      <c r="D10" s="106">
        <f>D11+D30</f>
        <v>0</v>
      </c>
      <c r="E10" s="106">
        <f t="shared" ref="E10:G10" si="1">E11+E30</f>
        <v>0</v>
      </c>
      <c r="F10" s="106">
        <f t="shared" si="1"/>
        <v>0</v>
      </c>
      <c r="G10" s="106">
        <f t="shared" si="1"/>
        <v>0</v>
      </c>
      <c r="I10" s="5"/>
    </row>
    <row r="11" spans="1:9">
      <c r="A11" s="55" t="s">
        <v>43</v>
      </c>
      <c r="B11" s="55"/>
      <c r="C11" s="29" t="s">
        <v>46</v>
      </c>
      <c r="D11" s="113">
        <f>SUM(D18,D24)</f>
        <v>528239.39999999991</v>
      </c>
      <c r="E11" s="113">
        <f t="shared" ref="E11:G11" si="2">SUM(E18,E24)</f>
        <v>528239.39999999991</v>
      </c>
      <c r="F11" s="114">
        <f t="shared" si="2"/>
        <v>0</v>
      </c>
      <c r="G11" s="114">
        <f t="shared" si="2"/>
        <v>0</v>
      </c>
      <c r="H11" s="3">
        <v>537942</v>
      </c>
      <c r="I11" s="61">
        <f>+D11-H11</f>
        <v>-9702.6000000000931</v>
      </c>
    </row>
    <row r="12" spans="1:9">
      <c r="A12" s="55"/>
      <c r="B12" s="55"/>
      <c r="C12" s="59" t="s">
        <v>44</v>
      </c>
      <c r="D12" s="113"/>
      <c r="E12" s="113"/>
      <c r="F12" s="114"/>
      <c r="G12" s="114"/>
    </row>
    <row r="13" spans="1:9">
      <c r="A13" s="55"/>
      <c r="B13" s="55"/>
      <c r="C13" s="29" t="s">
        <v>47</v>
      </c>
      <c r="D13" s="113"/>
      <c r="E13" s="113"/>
      <c r="F13" s="114"/>
      <c r="G13" s="114"/>
    </row>
    <row r="14" spans="1:9" ht="34.5">
      <c r="A14" s="55"/>
      <c r="B14" s="55"/>
      <c r="C14" s="59" t="s">
        <v>50</v>
      </c>
      <c r="D14" s="113"/>
      <c r="E14" s="113"/>
      <c r="F14" s="114"/>
      <c r="G14" s="114"/>
    </row>
    <row r="15" spans="1:9">
      <c r="A15" s="55"/>
      <c r="B15" s="55"/>
      <c r="C15" s="29" t="s">
        <v>48</v>
      </c>
      <c r="D15" s="113"/>
      <c r="E15" s="113"/>
      <c r="F15" s="114"/>
      <c r="G15" s="114"/>
    </row>
    <row r="16" spans="1:9" ht="35.25" customHeight="1">
      <c r="A16" s="55"/>
      <c r="B16" s="55"/>
      <c r="C16" s="59" t="s">
        <v>51</v>
      </c>
      <c r="D16" s="113"/>
      <c r="E16" s="113"/>
      <c r="F16" s="114"/>
      <c r="G16" s="114"/>
    </row>
    <row r="17" spans="1:9">
      <c r="A17" s="72" t="s">
        <v>49</v>
      </c>
      <c r="B17" s="72"/>
      <c r="C17" s="72"/>
      <c r="D17" s="38"/>
      <c r="E17" s="38"/>
      <c r="F17" s="78"/>
      <c r="G17" s="78"/>
    </row>
    <row r="18" spans="1:9">
      <c r="A18" s="55"/>
      <c r="B18" s="63">
        <v>12001</v>
      </c>
      <c r="C18" s="29" t="s">
        <v>6</v>
      </c>
      <c r="D18" s="102">
        <v>372390.6</v>
      </c>
      <c r="E18" s="102">
        <f>SUM(D18)</f>
        <v>372390.6</v>
      </c>
      <c r="F18" s="103">
        <v>0</v>
      </c>
      <c r="G18" s="103">
        <v>0</v>
      </c>
      <c r="H18" s="21">
        <v>154950</v>
      </c>
      <c r="I18" s="62">
        <f>+D18-H18</f>
        <v>217440.59999999998</v>
      </c>
    </row>
    <row r="19" spans="1:9" ht="32.25" customHeight="1">
      <c r="A19" s="55"/>
      <c r="B19" s="63"/>
      <c r="C19" s="59" t="s">
        <v>61</v>
      </c>
      <c r="D19" s="104"/>
      <c r="E19" s="104"/>
      <c r="F19" s="103"/>
      <c r="G19" s="103"/>
    </row>
    <row r="20" spans="1:9">
      <c r="A20" s="55"/>
      <c r="B20" s="63"/>
      <c r="C20" s="29" t="s">
        <v>7</v>
      </c>
      <c r="D20" s="38"/>
      <c r="E20" s="38"/>
      <c r="F20" s="78"/>
      <c r="G20" s="78"/>
    </row>
    <row r="21" spans="1:9" ht="21.75" customHeight="1">
      <c r="A21" s="55"/>
      <c r="B21" s="63"/>
      <c r="C21" s="59" t="s">
        <v>63</v>
      </c>
      <c r="D21" s="38"/>
      <c r="E21" s="38"/>
      <c r="F21" s="78"/>
      <c r="G21" s="78"/>
    </row>
    <row r="22" spans="1:9">
      <c r="A22" s="55"/>
      <c r="B22" s="63"/>
      <c r="C22" s="29" t="s">
        <v>25</v>
      </c>
      <c r="D22" s="38"/>
      <c r="E22" s="38"/>
      <c r="F22" s="78"/>
      <c r="G22" s="78"/>
    </row>
    <row r="23" spans="1:9">
      <c r="A23" s="55"/>
      <c r="B23" s="63"/>
      <c r="C23" s="59" t="s">
        <v>20</v>
      </c>
      <c r="D23" s="38"/>
      <c r="E23" s="38"/>
      <c r="F23" s="78"/>
      <c r="G23" s="78"/>
    </row>
    <row r="24" spans="1:9">
      <c r="A24" s="55"/>
      <c r="B24" s="55">
        <v>12004</v>
      </c>
      <c r="C24" s="29" t="s">
        <v>6</v>
      </c>
      <c r="D24" s="105">
        <v>155848.79999999999</v>
      </c>
      <c r="E24" s="102">
        <f>SUM(D24)</f>
        <v>155848.79999999999</v>
      </c>
      <c r="F24" s="103">
        <v>0</v>
      </c>
      <c r="G24" s="103">
        <v>0</v>
      </c>
    </row>
    <row r="25" spans="1:9" ht="34.5">
      <c r="A25" s="55"/>
      <c r="B25" s="55"/>
      <c r="C25" s="59" t="s">
        <v>91</v>
      </c>
      <c r="D25" s="38"/>
      <c r="E25" s="38"/>
      <c r="F25" s="78"/>
      <c r="G25" s="78"/>
    </row>
    <row r="26" spans="1:9">
      <c r="A26" s="55"/>
      <c r="B26" s="55"/>
      <c r="C26" s="29" t="s">
        <v>7</v>
      </c>
      <c r="D26" s="38"/>
      <c r="E26" s="38"/>
      <c r="F26" s="78"/>
      <c r="G26" s="78"/>
    </row>
    <row r="27" spans="1:9" ht="91.5" customHeight="1">
      <c r="A27" s="55"/>
      <c r="B27" s="55"/>
      <c r="C27" s="59" t="s">
        <v>92</v>
      </c>
      <c r="D27" s="38"/>
      <c r="E27" s="38"/>
      <c r="F27" s="78"/>
      <c r="G27" s="78"/>
    </row>
    <row r="28" spans="1:9">
      <c r="A28" s="55"/>
      <c r="B28" s="55"/>
      <c r="C28" s="29" t="s">
        <v>25</v>
      </c>
      <c r="D28" s="38"/>
      <c r="E28" s="38"/>
      <c r="F28" s="78"/>
      <c r="G28" s="78"/>
    </row>
    <row r="29" spans="1:9">
      <c r="A29" s="55"/>
      <c r="B29" s="55"/>
      <c r="C29" s="59" t="s">
        <v>20</v>
      </c>
      <c r="D29" s="38"/>
      <c r="E29" s="38"/>
      <c r="F29" s="78"/>
      <c r="G29" s="78"/>
    </row>
    <row r="30" spans="1:9">
      <c r="A30" s="55" t="s">
        <v>78</v>
      </c>
      <c r="B30" s="55"/>
      <c r="C30" s="29" t="s">
        <v>46</v>
      </c>
      <c r="D30" s="113">
        <f>+D37+D43</f>
        <v>-528239.39999999991</v>
      </c>
      <c r="E30" s="113">
        <f t="shared" ref="E30:G30" si="3">+E37+E43</f>
        <v>-528239.39999999991</v>
      </c>
      <c r="F30" s="114">
        <f t="shared" si="3"/>
        <v>0</v>
      </c>
      <c r="G30" s="114">
        <f t="shared" si="3"/>
        <v>0</v>
      </c>
    </row>
    <row r="31" spans="1:9">
      <c r="A31" s="55"/>
      <c r="B31" s="55"/>
      <c r="C31" s="59" t="s">
        <v>79</v>
      </c>
      <c r="D31" s="113"/>
      <c r="E31" s="113"/>
      <c r="F31" s="114"/>
      <c r="G31" s="114"/>
    </row>
    <row r="32" spans="1:9">
      <c r="A32" s="55"/>
      <c r="B32" s="55"/>
      <c r="C32" s="29" t="s">
        <v>47</v>
      </c>
      <c r="D32" s="113"/>
      <c r="E32" s="113"/>
      <c r="F32" s="114"/>
      <c r="G32" s="114"/>
    </row>
    <row r="33" spans="1:7">
      <c r="A33" s="55"/>
      <c r="B33" s="55"/>
      <c r="C33" s="59" t="s">
        <v>80</v>
      </c>
      <c r="D33" s="113"/>
      <c r="E33" s="113"/>
      <c r="F33" s="114"/>
      <c r="G33" s="114"/>
    </row>
    <row r="34" spans="1:7">
      <c r="A34" s="55"/>
      <c r="B34" s="55"/>
      <c r="C34" s="29" t="s">
        <v>48</v>
      </c>
      <c r="D34" s="113"/>
      <c r="E34" s="113"/>
      <c r="F34" s="114"/>
      <c r="G34" s="114"/>
    </row>
    <row r="35" spans="1:7" ht="39.75" customHeight="1">
      <c r="A35" s="55"/>
      <c r="B35" s="55"/>
      <c r="C35" s="59" t="s">
        <v>81</v>
      </c>
      <c r="D35" s="113"/>
      <c r="E35" s="113"/>
      <c r="F35" s="114"/>
      <c r="G35" s="114"/>
    </row>
    <row r="36" spans="1:7">
      <c r="A36" s="72" t="s">
        <v>49</v>
      </c>
      <c r="B36" s="72"/>
      <c r="C36" s="72"/>
      <c r="D36" s="38"/>
      <c r="E36" s="38"/>
      <c r="F36" s="78"/>
      <c r="G36" s="78"/>
    </row>
    <row r="37" spans="1:7">
      <c r="A37" s="55"/>
      <c r="B37" s="63">
        <v>12003</v>
      </c>
      <c r="C37" s="29" t="s">
        <v>6</v>
      </c>
      <c r="D37" s="104">
        <f>-+(D18+D24+D43)</f>
        <v>-549279.39999999991</v>
      </c>
      <c r="E37" s="102">
        <f>SUM(D37)</f>
        <v>-549279.39999999991</v>
      </c>
      <c r="F37" s="103">
        <v>0</v>
      </c>
      <c r="G37" s="106">
        <v>0</v>
      </c>
    </row>
    <row r="38" spans="1:7">
      <c r="A38" s="55"/>
      <c r="B38" s="63"/>
      <c r="C38" s="59" t="s">
        <v>82</v>
      </c>
      <c r="D38" s="38"/>
      <c r="E38" s="38"/>
      <c r="F38" s="78"/>
      <c r="G38" s="78"/>
    </row>
    <row r="39" spans="1:7">
      <c r="A39" s="55"/>
      <c r="B39" s="63"/>
      <c r="C39" s="29" t="s">
        <v>7</v>
      </c>
      <c r="D39" s="38"/>
      <c r="E39" s="38"/>
      <c r="F39" s="78"/>
      <c r="G39" s="78"/>
    </row>
    <row r="40" spans="1:7" ht="83.25" customHeight="1">
      <c r="A40" s="55"/>
      <c r="B40" s="63"/>
      <c r="C40" s="59" t="s">
        <v>83</v>
      </c>
      <c r="D40" s="38"/>
      <c r="E40" s="38"/>
      <c r="F40" s="78"/>
      <c r="G40" s="78"/>
    </row>
    <row r="41" spans="1:7">
      <c r="A41" s="55"/>
      <c r="B41" s="63"/>
      <c r="C41" s="29" t="s">
        <v>25</v>
      </c>
      <c r="D41" s="38"/>
      <c r="E41" s="38"/>
      <c r="F41" s="78"/>
      <c r="G41" s="78"/>
    </row>
    <row r="42" spans="1:7" ht="17.25" customHeight="1">
      <c r="A42" s="55"/>
      <c r="B42" s="63"/>
      <c r="C42" s="59" t="s">
        <v>20</v>
      </c>
      <c r="D42" s="38"/>
      <c r="E42" s="38"/>
      <c r="F42" s="78"/>
      <c r="G42" s="78"/>
    </row>
    <row r="43" spans="1:7" ht="17.25" customHeight="1">
      <c r="A43" s="55"/>
      <c r="B43" s="63">
        <v>12004</v>
      </c>
      <c r="C43" s="29" t="s">
        <v>6</v>
      </c>
      <c r="D43" s="104">
        <v>21040</v>
      </c>
      <c r="E43" s="102">
        <f>SUM(D43)</f>
        <v>21040</v>
      </c>
      <c r="F43" s="103">
        <v>0</v>
      </c>
      <c r="G43" s="103">
        <v>0</v>
      </c>
    </row>
    <row r="44" spans="1:7" ht="17.25" customHeight="1">
      <c r="A44" s="55"/>
      <c r="B44" s="63"/>
      <c r="C44" s="59" t="s">
        <v>95</v>
      </c>
      <c r="D44" s="38"/>
      <c r="E44" s="38"/>
      <c r="F44" s="78"/>
      <c r="G44" s="78"/>
    </row>
    <row r="45" spans="1:7" ht="17.25" customHeight="1">
      <c r="A45" s="55"/>
      <c r="B45" s="63"/>
      <c r="C45" s="29" t="s">
        <v>7</v>
      </c>
      <c r="D45" s="38"/>
      <c r="E45" s="38"/>
      <c r="F45" s="78"/>
      <c r="G45" s="78"/>
    </row>
    <row r="46" spans="1:7" ht="87.75" customHeight="1">
      <c r="A46" s="55"/>
      <c r="B46" s="63"/>
      <c r="C46" s="59" t="s">
        <v>96</v>
      </c>
      <c r="D46" s="38"/>
      <c r="E46" s="38"/>
      <c r="F46" s="78"/>
      <c r="G46" s="78"/>
    </row>
    <row r="47" spans="1:7" ht="17.25" customHeight="1">
      <c r="A47" s="55"/>
      <c r="B47" s="63"/>
      <c r="C47" s="29" t="s">
        <v>25</v>
      </c>
      <c r="D47" s="38"/>
      <c r="E47" s="38"/>
      <c r="F47" s="78"/>
      <c r="G47" s="78"/>
    </row>
    <row r="48" spans="1:7" ht="17.25" customHeight="1">
      <c r="A48" s="55"/>
      <c r="B48" s="63"/>
      <c r="C48" s="59" t="s">
        <v>20</v>
      </c>
      <c r="D48" s="38"/>
      <c r="E48" s="38"/>
      <c r="F48" s="78"/>
      <c r="G48" s="78"/>
    </row>
    <row r="49" spans="1:2">
      <c r="A49" s="3"/>
      <c r="B49" s="3"/>
    </row>
  </sheetData>
  <mergeCells count="10">
    <mergeCell ref="B18:B23"/>
    <mergeCell ref="A36:C36"/>
    <mergeCell ref="B37:B42"/>
    <mergeCell ref="B43:B48"/>
    <mergeCell ref="C3:G3"/>
    <mergeCell ref="A5:G5"/>
    <mergeCell ref="A7:B7"/>
    <mergeCell ref="C7:C8"/>
    <mergeCell ref="A17:C17"/>
    <mergeCell ref="D7:G7"/>
  </mergeCells>
  <conditionalFormatting sqref="A17">
    <cfRule type="expression" dxfId="10" priority="55" stopIfTrue="1">
      <formula>#REF!=1</formula>
    </cfRule>
  </conditionalFormatting>
  <conditionalFormatting sqref="C14 C12 C16">
    <cfRule type="expression" dxfId="9" priority="56" stopIfTrue="1">
      <formula>#REF!=1</formula>
    </cfRule>
  </conditionalFormatting>
  <conditionalFormatting sqref="C18">
    <cfRule type="expression" dxfId="8" priority="38" stopIfTrue="1">
      <formula>#REF!=1</formula>
    </cfRule>
  </conditionalFormatting>
  <conditionalFormatting sqref="C20">
    <cfRule type="expression" dxfId="7" priority="34" stopIfTrue="1">
      <formula>#REF!=1</formula>
    </cfRule>
  </conditionalFormatting>
  <conditionalFormatting sqref="C22">
    <cfRule type="expression" dxfId="6" priority="33" stopIfTrue="1">
      <formula>#REF!=1</formula>
    </cfRule>
  </conditionalFormatting>
  <conditionalFormatting sqref="A36">
    <cfRule type="expression" dxfId="5" priority="5" stopIfTrue="1">
      <formula>#REF!=1</formula>
    </cfRule>
  </conditionalFormatting>
  <conditionalFormatting sqref="C33 C31 C35">
    <cfRule type="expression" dxfId="4" priority="4" stopIfTrue="1">
      <formula>#REF!=1</formula>
    </cfRule>
  </conditionalFormatting>
  <conditionalFormatting sqref="C24">
    <cfRule type="expression" dxfId="3" priority="3" stopIfTrue="1">
      <formula>#REF!=1</formula>
    </cfRule>
  </conditionalFormatting>
  <conditionalFormatting sqref="C26">
    <cfRule type="expression" dxfId="2" priority="2" stopIfTrue="1">
      <formula>#REF!=1</formula>
    </cfRule>
  </conditionalFormatting>
  <conditionalFormatting sqref="C28">
    <cfRule type="expression" dxfId="1" priority="1" stopIfTrue="1">
      <formula>#REF!=1</formula>
    </cfRule>
  </conditionalFormatting>
  <pageMargins left="0" right="0" top="0" bottom="0" header="0.05" footer="0"/>
  <pageSetup paperSize="9" scale="64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view="pageBreakPreview" topLeftCell="A40" zoomScaleNormal="100" zoomScaleSheetLayoutView="100" workbookViewId="0">
      <selection activeCell="F63" sqref="F63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2.140625" style="1" customWidth="1"/>
    <col min="7" max="10" width="17.28515625" style="1" customWidth="1"/>
    <col min="11" max="11" width="18.85546875" style="1" hidden="1" customWidth="1"/>
    <col min="12" max="12" width="16.140625" style="1" bestFit="1" customWidth="1"/>
    <col min="13" max="13" width="12.85546875" style="1" bestFit="1" customWidth="1"/>
    <col min="14" max="14" width="14.28515625" style="1" bestFit="1" customWidth="1"/>
    <col min="15" max="15" width="10.85546875" style="1" bestFit="1" customWidth="1"/>
    <col min="16" max="16384" width="9.140625" style="1"/>
  </cols>
  <sheetData>
    <row r="1" spans="1:12">
      <c r="J1" s="18" t="s">
        <v>2</v>
      </c>
    </row>
    <row r="2" spans="1:12">
      <c r="A2" s="2" t="s">
        <v>0</v>
      </c>
      <c r="D2" s="2" t="s">
        <v>0</v>
      </c>
      <c r="J2" s="18" t="s">
        <v>72</v>
      </c>
    </row>
    <row r="3" spans="1:12">
      <c r="J3" s="18" t="s">
        <v>1</v>
      </c>
    </row>
    <row r="4" spans="1:12">
      <c r="F4" s="18"/>
      <c r="G4" s="18"/>
      <c r="H4" s="18"/>
      <c r="I4" s="18"/>
      <c r="J4" s="18"/>
    </row>
    <row r="5" spans="1:12" ht="34.5" customHeight="1">
      <c r="A5" s="107" t="s">
        <v>105</v>
      </c>
      <c r="B5" s="107"/>
      <c r="C5" s="107"/>
      <c r="D5" s="107"/>
      <c r="E5" s="107"/>
      <c r="F5" s="107"/>
      <c r="G5" s="107"/>
      <c r="H5" s="107"/>
      <c r="I5" s="107"/>
      <c r="J5" s="107"/>
    </row>
    <row r="6" spans="1:12" ht="18" thickBot="1">
      <c r="J6" s="53" t="s">
        <v>66</v>
      </c>
    </row>
    <row r="7" spans="1:12" ht="50.25" customHeight="1">
      <c r="A7" s="119" t="s">
        <v>17</v>
      </c>
      <c r="B7" s="109"/>
      <c r="C7" s="109"/>
      <c r="D7" s="120" t="s">
        <v>3</v>
      </c>
      <c r="E7" s="109"/>
      <c r="F7" s="109" t="s">
        <v>13</v>
      </c>
      <c r="G7" s="110" t="s">
        <v>70</v>
      </c>
      <c r="H7" s="111"/>
      <c r="I7" s="111"/>
      <c r="J7" s="112"/>
      <c r="K7" s="3"/>
    </row>
    <row r="8" spans="1:12" ht="63.75" customHeight="1">
      <c r="A8" s="121" t="s">
        <v>8</v>
      </c>
      <c r="B8" s="122" t="s">
        <v>9</v>
      </c>
      <c r="C8" s="122" t="s">
        <v>10</v>
      </c>
      <c r="D8" s="123" t="s">
        <v>11</v>
      </c>
      <c r="E8" s="122" t="s">
        <v>12</v>
      </c>
      <c r="F8" s="116"/>
      <c r="G8" s="124" t="s">
        <v>73</v>
      </c>
      <c r="H8" s="124" t="s">
        <v>74</v>
      </c>
      <c r="I8" s="124" t="s">
        <v>75</v>
      </c>
      <c r="J8" s="87" t="s">
        <v>14</v>
      </c>
    </row>
    <row r="9" spans="1:12">
      <c r="A9" s="32"/>
      <c r="B9" s="59"/>
      <c r="C9" s="59"/>
      <c r="D9" s="59"/>
      <c r="E9" s="59"/>
      <c r="F9" s="59" t="s">
        <v>34</v>
      </c>
      <c r="G9" s="125">
        <f>G11</f>
        <v>0</v>
      </c>
      <c r="H9" s="125">
        <f t="shared" ref="H9:J9" si="0">H11</f>
        <v>0</v>
      </c>
      <c r="I9" s="125">
        <f t="shared" si="0"/>
        <v>0</v>
      </c>
      <c r="J9" s="125">
        <f t="shared" si="0"/>
        <v>0</v>
      </c>
    </row>
    <row r="10" spans="1:12">
      <c r="A10" s="32"/>
      <c r="B10" s="59"/>
      <c r="C10" s="59"/>
      <c r="D10" s="59"/>
      <c r="E10" s="59"/>
      <c r="F10" s="59" t="s">
        <v>33</v>
      </c>
      <c r="G10" s="37"/>
      <c r="H10" s="37"/>
      <c r="I10" s="77"/>
      <c r="J10" s="77"/>
    </row>
    <row r="11" spans="1:12" ht="23.25" customHeight="1">
      <c r="A11" s="33" t="s">
        <v>35</v>
      </c>
      <c r="B11" s="6"/>
      <c r="C11" s="6"/>
      <c r="D11" s="6"/>
      <c r="E11" s="6"/>
      <c r="F11" s="6" t="s">
        <v>36</v>
      </c>
      <c r="G11" s="125">
        <f>G13+G37</f>
        <v>0</v>
      </c>
      <c r="H11" s="125">
        <f t="shared" ref="H11:J11" si="1">H13+H37</f>
        <v>0</v>
      </c>
      <c r="I11" s="125">
        <f t="shared" si="1"/>
        <v>0</v>
      </c>
      <c r="J11" s="125">
        <f t="shared" si="1"/>
        <v>0</v>
      </c>
    </row>
    <row r="12" spans="1:12">
      <c r="A12" s="32"/>
      <c r="B12" s="59"/>
      <c r="C12" s="59"/>
      <c r="D12" s="59"/>
      <c r="E12" s="59"/>
      <c r="F12" s="59" t="s">
        <v>33</v>
      </c>
      <c r="G12" s="38"/>
      <c r="H12" s="38"/>
      <c r="I12" s="78"/>
      <c r="J12" s="78"/>
      <c r="K12" s="4"/>
      <c r="L12" s="4"/>
    </row>
    <row r="13" spans="1:12">
      <c r="A13" s="59"/>
      <c r="B13" s="59" t="s">
        <v>76</v>
      </c>
      <c r="C13" s="59"/>
      <c r="D13" s="59"/>
      <c r="E13" s="59"/>
      <c r="F13" s="59" t="s">
        <v>77</v>
      </c>
      <c r="G13" s="126">
        <f>G15</f>
        <v>-528239.39999999991</v>
      </c>
      <c r="H13" s="126">
        <f t="shared" ref="H13:J13" si="2">H15</f>
        <v>-528239.39999999991</v>
      </c>
      <c r="I13" s="125">
        <f t="shared" si="2"/>
        <v>0</v>
      </c>
      <c r="J13" s="125">
        <f t="shared" si="2"/>
        <v>0</v>
      </c>
    </row>
    <row r="14" spans="1:12">
      <c r="A14" s="59"/>
      <c r="B14" s="59"/>
      <c r="C14" s="59"/>
      <c r="D14" s="59"/>
      <c r="E14" s="59"/>
      <c r="F14" s="48" t="s">
        <v>33</v>
      </c>
      <c r="G14" s="38"/>
      <c r="H14" s="38"/>
      <c r="I14" s="78"/>
      <c r="J14" s="78"/>
    </row>
    <row r="15" spans="1:12">
      <c r="A15" s="59"/>
      <c r="B15" s="59"/>
      <c r="C15" s="59" t="s">
        <v>37</v>
      </c>
      <c r="D15" s="59"/>
      <c r="E15" s="59"/>
      <c r="F15" s="59" t="s">
        <v>77</v>
      </c>
      <c r="G15" s="126">
        <f>+G17</f>
        <v>-528239.39999999991</v>
      </c>
      <c r="H15" s="126">
        <f t="shared" ref="H15:J15" si="3">+H17</f>
        <v>-528239.39999999991</v>
      </c>
      <c r="I15" s="125">
        <f t="shared" si="3"/>
        <v>0</v>
      </c>
      <c r="J15" s="125">
        <f t="shared" si="3"/>
        <v>0</v>
      </c>
    </row>
    <row r="16" spans="1:12">
      <c r="A16" s="6"/>
      <c r="B16" s="6"/>
      <c r="C16" s="6"/>
      <c r="D16" s="6"/>
      <c r="E16" s="6"/>
      <c r="F16" s="48" t="s">
        <v>33</v>
      </c>
      <c r="G16" s="127"/>
      <c r="H16" s="127"/>
      <c r="I16" s="128"/>
      <c r="J16" s="128"/>
    </row>
    <row r="17" spans="1:11">
      <c r="A17" s="6"/>
      <c r="B17" s="6"/>
      <c r="C17" s="6"/>
      <c r="D17" s="6">
        <v>1102</v>
      </c>
      <c r="E17" s="6"/>
      <c r="F17" s="25" t="s">
        <v>79</v>
      </c>
      <c r="G17" s="49">
        <f>+G27+G36</f>
        <v>-528239.39999999991</v>
      </c>
      <c r="H17" s="49">
        <f t="shared" ref="H17:J17" si="4">+H27+H36</f>
        <v>-528239.39999999991</v>
      </c>
      <c r="I17" s="79">
        <f t="shared" si="4"/>
        <v>0</v>
      </c>
      <c r="J17" s="79">
        <f t="shared" si="4"/>
        <v>0</v>
      </c>
    </row>
    <row r="18" spans="1:11">
      <c r="A18" s="6"/>
      <c r="B18" s="6"/>
      <c r="C18" s="6"/>
      <c r="D18" s="59"/>
      <c r="E18" s="59"/>
      <c r="F18" s="59" t="s">
        <v>33</v>
      </c>
      <c r="G18" s="39"/>
      <c r="H18" s="39"/>
      <c r="I18" s="80"/>
      <c r="J18" s="80"/>
    </row>
    <row r="19" spans="1:11">
      <c r="A19" s="6"/>
      <c r="B19" s="6"/>
      <c r="C19" s="6"/>
      <c r="D19" s="59"/>
      <c r="E19" s="59">
        <v>12003</v>
      </c>
      <c r="F19" s="59" t="s">
        <v>82</v>
      </c>
      <c r="G19" s="39">
        <f>+G21</f>
        <v>-549279.39999999991</v>
      </c>
      <c r="H19" s="39">
        <f t="shared" ref="H19:J19" si="5">+H21</f>
        <v>-549279.39999999991</v>
      </c>
      <c r="I19" s="80">
        <f t="shared" si="5"/>
        <v>0</v>
      </c>
      <c r="J19" s="80">
        <f t="shared" si="5"/>
        <v>0</v>
      </c>
      <c r="K19" s="60">
        <f>+G19-'[1]1'!$D$43</f>
        <v>285662.00000000012</v>
      </c>
    </row>
    <row r="20" spans="1:11">
      <c r="A20" s="6"/>
      <c r="B20" s="6"/>
      <c r="C20" s="6"/>
      <c r="D20" s="59"/>
      <c r="E20" s="59"/>
      <c r="F20" s="59" t="s">
        <v>23</v>
      </c>
      <c r="G20" s="39"/>
      <c r="H20" s="39"/>
      <c r="I20" s="80"/>
      <c r="J20" s="80"/>
    </row>
    <row r="21" spans="1:11" ht="34.5">
      <c r="A21" s="6"/>
      <c r="B21" s="6"/>
      <c r="C21" s="6"/>
      <c r="D21" s="59"/>
      <c r="E21" s="59"/>
      <c r="F21" s="29" t="s">
        <v>59</v>
      </c>
      <c r="G21" s="39">
        <f>+G23</f>
        <v>-549279.39999999991</v>
      </c>
      <c r="H21" s="39">
        <f t="shared" ref="H21:J21" si="6">+H23</f>
        <v>-549279.39999999991</v>
      </c>
      <c r="I21" s="80">
        <f t="shared" si="6"/>
        <v>0</v>
      </c>
      <c r="J21" s="80">
        <f t="shared" si="6"/>
        <v>0</v>
      </c>
    </row>
    <row r="22" spans="1:11" ht="34.5">
      <c r="A22" s="6"/>
      <c r="B22" s="6"/>
      <c r="C22" s="6"/>
      <c r="D22" s="59"/>
      <c r="E22" s="59"/>
      <c r="F22" s="59" t="s">
        <v>24</v>
      </c>
      <c r="G22" s="39"/>
      <c r="H22" s="39"/>
      <c r="I22" s="80"/>
      <c r="J22" s="80"/>
    </row>
    <row r="23" spans="1:11">
      <c r="A23" s="6"/>
      <c r="B23" s="6"/>
      <c r="C23" s="6"/>
      <c r="D23" s="59"/>
      <c r="E23" s="59"/>
      <c r="F23" s="59" t="s">
        <v>34</v>
      </c>
      <c r="G23" s="39">
        <f t="shared" ref="G23:J25" si="7">+G24</f>
        <v>-549279.39999999991</v>
      </c>
      <c r="H23" s="39">
        <f t="shared" si="7"/>
        <v>-549279.39999999991</v>
      </c>
      <c r="I23" s="80">
        <f t="shared" si="7"/>
        <v>0</v>
      </c>
      <c r="J23" s="80">
        <f t="shared" si="7"/>
        <v>0</v>
      </c>
    </row>
    <row r="24" spans="1:11">
      <c r="A24" s="6"/>
      <c r="B24" s="6"/>
      <c r="C24" s="6"/>
      <c r="D24" s="59"/>
      <c r="E24" s="59"/>
      <c r="F24" s="59" t="s">
        <v>39</v>
      </c>
      <c r="G24" s="39">
        <f t="shared" si="7"/>
        <v>-549279.39999999991</v>
      </c>
      <c r="H24" s="39">
        <f t="shared" si="7"/>
        <v>-549279.39999999991</v>
      </c>
      <c r="I24" s="80">
        <f t="shared" si="7"/>
        <v>0</v>
      </c>
      <c r="J24" s="80">
        <f t="shared" si="7"/>
        <v>0</v>
      </c>
    </row>
    <row r="25" spans="1:11">
      <c r="A25" s="6"/>
      <c r="B25" s="6"/>
      <c r="C25" s="6"/>
      <c r="D25" s="59"/>
      <c r="E25" s="59"/>
      <c r="F25" s="59" t="s">
        <v>40</v>
      </c>
      <c r="G25" s="39">
        <f t="shared" si="7"/>
        <v>-549279.39999999991</v>
      </c>
      <c r="H25" s="39">
        <f t="shared" si="7"/>
        <v>-549279.39999999991</v>
      </c>
      <c r="I25" s="80">
        <f t="shared" si="7"/>
        <v>0</v>
      </c>
      <c r="J25" s="80">
        <f t="shared" si="7"/>
        <v>0</v>
      </c>
    </row>
    <row r="26" spans="1:11">
      <c r="A26" s="6"/>
      <c r="B26" s="6"/>
      <c r="C26" s="6"/>
      <c r="D26" s="59"/>
      <c r="E26" s="59"/>
      <c r="F26" s="59" t="s">
        <v>103</v>
      </c>
      <c r="G26" s="39">
        <f>G27</f>
        <v>-549279.39999999991</v>
      </c>
      <c r="H26" s="39">
        <f t="shared" ref="H26:J26" si="8">H27</f>
        <v>-549279.39999999991</v>
      </c>
      <c r="I26" s="80">
        <f t="shared" si="8"/>
        <v>0</v>
      </c>
      <c r="J26" s="80">
        <f t="shared" si="8"/>
        <v>0</v>
      </c>
    </row>
    <row r="27" spans="1:11">
      <c r="A27" s="6"/>
      <c r="B27" s="6"/>
      <c r="C27" s="6"/>
      <c r="D27" s="6"/>
      <c r="E27" s="6"/>
      <c r="F27" s="59" t="s">
        <v>90</v>
      </c>
      <c r="G27" s="39">
        <f>'1'!D37</f>
        <v>-549279.39999999991</v>
      </c>
      <c r="H27" s="39">
        <f>'1'!E37</f>
        <v>-549279.39999999991</v>
      </c>
      <c r="I27" s="80">
        <f>'1'!F37</f>
        <v>0</v>
      </c>
      <c r="J27" s="80">
        <f>'1'!G37</f>
        <v>0</v>
      </c>
    </row>
    <row r="28" spans="1:11">
      <c r="A28" s="6"/>
      <c r="B28" s="6"/>
      <c r="C28" s="6"/>
      <c r="D28" s="6"/>
      <c r="E28" s="59">
        <v>12004</v>
      </c>
      <c r="F28" s="59" t="s">
        <v>97</v>
      </c>
      <c r="G28" s="39">
        <f>+G30</f>
        <v>21040</v>
      </c>
      <c r="H28" s="39">
        <f t="shared" ref="H28" si="9">+H30</f>
        <v>21040</v>
      </c>
      <c r="I28" s="80">
        <f t="shared" ref="I28:J28" si="10">+I30</f>
        <v>0</v>
      </c>
      <c r="J28" s="80">
        <f t="shared" si="10"/>
        <v>0</v>
      </c>
    </row>
    <row r="29" spans="1:11">
      <c r="A29" s="6"/>
      <c r="B29" s="6"/>
      <c r="C29" s="6"/>
      <c r="D29" s="6"/>
      <c r="E29" s="59"/>
      <c r="F29" s="59" t="s">
        <v>23</v>
      </c>
      <c r="G29" s="39"/>
      <c r="H29" s="39"/>
      <c r="I29" s="80"/>
      <c r="J29" s="80"/>
    </row>
    <row r="30" spans="1:11" ht="34.5">
      <c r="A30" s="6"/>
      <c r="B30" s="6"/>
      <c r="C30" s="6"/>
      <c r="D30" s="6"/>
      <c r="E30" s="59"/>
      <c r="F30" s="29" t="s">
        <v>59</v>
      </c>
      <c r="G30" s="39">
        <f>+G32</f>
        <v>21040</v>
      </c>
      <c r="H30" s="39">
        <f t="shared" ref="H30" si="11">+H32</f>
        <v>21040</v>
      </c>
      <c r="I30" s="80">
        <f t="shared" ref="I30:J30" si="12">+I32</f>
        <v>0</v>
      </c>
      <c r="J30" s="80">
        <f t="shared" si="12"/>
        <v>0</v>
      </c>
    </row>
    <row r="31" spans="1:11" ht="34.5">
      <c r="A31" s="6"/>
      <c r="B31" s="6"/>
      <c r="C31" s="6"/>
      <c r="D31" s="6"/>
      <c r="E31" s="59"/>
      <c r="F31" s="59" t="s">
        <v>24</v>
      </c>
      <c r="G31" s="39"/>
      <c r="H31" s="39"/>
      <c r="I31" s="80"/>
      <c r="J31" s="80"/>
    </row>
    <row r="32" spans="1:11">
      <c r="A32" s="6"/>
      <c r="B32" s="6"/>
      <c r="C32" s="6"/>
      <c r="D32" s="6"/>
      <c r="E32" s="59"/>
      <c r="F32" s="59" t="s">
        <v>34</v>
      </c>
      <c r="G32" s="39">
        <f t="shared" ref="G32:J34" si="13">+G33</f>
        <v>21040</v>
      </c>
      <c r="H32" s="39">
        <f t="shared" si="13"/>
        <v>21040</v>
      </c>
      <c r="I32" s="80">
        <f t="shared" si="13"/>
        <v>0</v>
      </c>
      <c r="J32" s="80">
        <f t="shared" si="13"/>
        <v>0</v>
      </c>
    </row>
    <row r="33" spans="1:10">
      <c r="A33" s="6"/>
      <c r="B33" s="6"/>
      <c r="C33" s="6"/>
      <c r="D33" s="6"/>
      <c r="E33" s="59"/>
      <c r="F33" s="59" t="s">
        <v>39</v>
      </c>
      <c r="G33" s="39">
        <f t="shared" si="13"/>
        <v>21040</v>
      </c>
      <c r="H33" s="39">
        <f t="shared" si="13"/>
        <v>21040</v>
      </c>
      <c r="I33" s="80">
        <f t="shared" si="13"/>
        <v>0</v>
      </c>
      <c r="J33" s="80">
        <f t="shared" si="13"/>
        <v>0</v>
      </c>
    </row>
    <row r="34" spans="1:10">
      <c r="A34" s="6"/>
      <c r="B34" s="6"/>
      <c r="C34" s="6"/>
      <c r="D34" s="6"/>
      <c r="E34" s="59"/>
      <c r="F34" s="59" t="s">
        <v>40</v>
      </c>
      <c r="G34" s="39">
        <f t="shared" si="13"/>
        <v>21040</v>
      </c>
      <c r="H34" s="39">
        <f t="shared" si="13"/>
        <v>21040</v>
      </c>
      <c r="I34" s="80">
        <f t="shared" si="13"/>
        <v>0</v>
      </c>
      <c r="J34" s="80">
        <f t="shared" si="13"/>
        <v>0</v>
      </c>
    </row>
    <row r="35" spans="1:10">
      <c r="A35" s="6"/>
      <c r="B35" s="6"/>
      <c r="C35" s="6"/>
      <c r="D35" s="6"/>
      <c r="E35" s="59"/>
      <c r="F35" s="59" t="s">
        <v>103</v>
      </c>
      <c r="G35" s="39">
        <f>G36</f>
        <v>21040</v>
      </c>
      <c r="H35" s="39">
        <f>H36</f>
        <v>21040</v>
      </c>
      <c r="I35" s="80">
        <f>I36</f>
        <v>0</v>
      </c>
      <c r="J35" s="80">
        <f>J36</f>
        <v>0</v>
      </c>
    </row>
    <row r="36" spans="1:10">
      <c r="A36" s="6"/>
      <c r="B36" s="6"/>
      <c r="C36" s="6"/>
      <c r="D36" s="6"/>
      <c r="E36" s="6"/>
      <c r="F36" s="59" t="s">
        <v>90</v>
      </c>
      <c r="G36" s="39">
        <f>'1'!D43</f>
        <v>21040</v>
      </c>
      <c r="H36" s="39">
        <f>'1'!E43</f>
        <v>21040</v>
      </c>
      <c r="I36" s="80">
        <f>'1'!F43</f>
        <v>0</v>
      </c>
      <c r="J36" s="80">
        <f>'1'!G46</f>
        <v>0</v>
      </c>
    </row>
    <row r="37" spans="1:10">
      <c r="A37" s="33"/>
      <c r="B37" s="6" t="s">
        <v>42</v>
      </c>
      <c r="C37" s="6"/>
      <c r="D37" s="6"/>
      <c r="E37" s="6"/>
      <c r="F37" s="6" t="s">
        <v>32</v>
      </c>
      <c r="G37" s="129">
        <f t="shared" ref="G37:I37" si="14">+G39</f>
        <v>528239.39999999991</v>
      </c>
      <c r="H37" s="129">
        <f t="shared" si="14"/>
        <v>528239.39999999991</v>
      </c>
      <c r="I37" s="130">
        <f t="shared" si="14"/>
        <v>0</v>
      </c>
      <c r="J37" s="131">
        <f>+J39</f>
        <v>0</v>
      </c>
    </row>
    <row r="38" spans="1:10">
      <c r="A38" s="32"/>
      <c r="B38" s="59"/>
      <c r="C38" s="59"/>
      <c r="D38" s="59"/>
      <c r="E38" s="59"/>
      <c r="F38" s="59" t="s">
        <v>33</v>
      </c>
      <c r="G38" s="38"/>
      <c r="H38" s="38"/>
      <c r="I38" s="78"/>
      <c r="J38" s="81"/>
    </row>
    <row r="39" spans="1:10">
      <c r="A39" s="32"/>
      <c r="B39" s="59"/>
      <c r="C39" s="59" t="s">
        <v>37</v>
      </c>
      <c r="D39" s="59"/>
      <c r="E39" s="59"/>
      <c r="F39" s="59" t="s">
        <v>32</v>
      </c>
      <c r="G39" s="39">
        <f t="shared" ref="G39:I39" si="15">G41</f>
        <v>528239.39999999991</v>
      </c>
      <c r="H39" s="39">
        <f t="shared" si="15"/>
        <v>528239.39999999991</v>
      </c>
      <c r="I39" s="80">
        <f t="shared" si="15"/>
        <v>0</v>
      </c>
      <c r="J39" s="82">
        <f>J41</f>
        <v>0</v>
      </c>
    </row>
    <row r="40" spans="1:10">
      <c r="A40" s="32"/>
      <c r="B40" s="59"/>
      <c r="C40" s="59"/>
      <c r="D40" s="59"/>
      <c r="E40" s="59"/>
      <c r="F40" s="59" t="s">
        <v>33</v>
      </c>
      <c r="G40" s="38"/>
      <c r="H40" s="38"/>
      <c r="I40" s="78"/>
      <c r="J40" s="81"/>
    </row>
    <row r="41" spans="1:10">
      <c r="A41" s="32"/>
      <c r="B41" s="59"/>
      <c r="C41" s="59"/>
      <c r="D41" s="59">
        <v>1068</v>
      </c>
      <c r="E41" s="59"/>
      <c r="F41" s="59" t="s">
        <v>44</v>
      </c>
      <c r="G41" s="39">
        <f>G43+G60</f>
        <v>528239.39999999991</v>
      </c>
      <c r="H41" s="39">
        <f t="shared" ref="H41:J41" si="16">H43+H60</f>
        <v>528239.39999999991</v>
      </c>
      <c r="I41" s="80">
        <f t="shared" si="16"/>
        <v>0</v>
      </c>
      <c r="J41" s="80">
        <f t="shared" si="16"/>
        <v>0</v>
      </c>
    </row>
    <row r="42" spans="1:10">
      <c r="A42" s="32"/>
      <c r="B42" s="59"/>
      <c r="C42" s="59"/>
      <c r="D42" s="59"/>
      <c r="E42" s="59"/>
      <c r="F42" s="59" t="s">
        <v>33</v>
      </c>
      <c r="G42" s="38"/>
      <c r="H42" s="38"/>
      <c r="I42" s="78"/>
      <c r="J42" s="81"/>
    </row>
    <row r="43" spans="1:10">
      <c r="A43" s="32"/>
      <c r="B43" s="59"/>
      <c r="C43" s="59"/>
      <c r="D43" s="59"/>
      <c r="E43" s="59">
        <v>12001</v>
      </c>
      <c r="F43" s="59" t="s">
        <v>62</v>
      </c>
      <c r="G43" s="39">
        <f t="shared" ref="G43:I44" si="17">+G44</f>
        <v>372390.6</v>
      </c>
      <c r="H43" s="39">
        <f t="shared" si="17"/>
        <v>372390.6</v>
      </c>
      <c r="I43" s="80">
        <f t="shared" si="17"/>
        <v>0</v>
      </c>
      <c r="J43" s="82">
        <f>+J44</f>
        <v>0</v>
      </c>
    </row>
    <row r="44" spans="1:10">
      <c r="A44" s="32"/>
      <c r="B44" s="59"/>
      <c r="C44" s="59"/>
      <c r="D44" s="59"/>
      <c r="E44" s="59"/>
      <c r="F44" s="59" t="s">
        <v>23</v>
      </c>
      <c r="G44" s="39">
        <f t="shared" si="17"/>
        <v>372390.6</v>
      </c>
      <c r="H44" s="39">
        <f t="shared" si="17"/>
        <v>372390.6</v>
      </c>
      <c r="I44" s="80">
        <f t="shared" si="17"/>
        <v>0</v>
      </c>
      <c r="J44" s="82">
        <f t="shared" ref="J44" si="18">+J45</f>
        <v>0</v>
      </c>
    </row>
    <row r="45" spans="1:10" ht="34.5">
      <c r="A45" s="32"/>
      <c r="B45" s="59"/>
      <c r="C45" s="59"/>
      <c r="D45" s="59"/>
      <c r="E45" s="59"/>
      <c r="F45" s="29" t="s">
        <v>59</v>
      </c>
      <c r="G45" s="39">
        <f t="shared" ref="G45:I45" si="19">+G47</f>
        <v>372390.6</v>
      </c>
      <c r="H45" s="39">
        <f t="shared" si="19"/>
        <v>372390.6</v>
      </c>
      <c r="I45" s="80">
        <f t="shared" si="19"/>
        <v>0</v>
      </c>
      <c r="J45" s="82">
        <f>+J47</f>
        <v>0</v>
      </c>
    </row>
    <row r="46" spans="1:10" ht="34.5">
      <c r="A46" s="32"/>
      <c r="B46" s="59"/>
      <c r="C46" s="59"/>
      <c r="D46" s="59"/>
      <c r="E46" s="59"/>
      <c r="F46" s="59" t="s">
        <v>24</v>
      </c>
      <c r="G46" s="39"/>
      <c r="H46" s="39"/>
      <c r="I46" s="80"/>
      <c r="J46" s="82"/>
    </row>
    <row r="47" spans="1:10">
      <c r="A47" s="32"/>
      <c r="B47" s="59"/>
      <c r="C47" s="59"/>
      <c r="D47" s="59"/>
      <c r="E47" s="59"/>
      <c r="F47" s="59" t="s">
        <v>34</v>
      </c>
      <c r="G47" s="39">
        <f t="shared" ref="G47:I50" si="20">+G48</f>
        <v>372390.6</v>
      </c>
      <c r="H47" s="39">
        <f t="shared" si="20"/>
        <v>372390.6</v>
      </c>
      <c r="I47" s="80">
        <f t="shared" si="20"/>
        <v>0</v>
      </c>
      <c r="J47" s="82">
        <f t="shared" ref="J47:J50" si="21">+J48</f>
        <v>0</v>
      </c>
    </row>
    <row r="48" spans="1:10">
      <c r="A48" s="32"/>
      <c r="B48" s="59"/>
      <c r="C48" s="59"/>
      <c r="D48" s="59"/>
      <c r="E48" s="59"/>
      <c r="F48" s="59" t="s">
        <v>39</v>
      </c>
      <c r="G48" s="39">
        <f t="shared" si="20"/>
        <v>372390.6</v>
      </c>
      <c r="H48" s="39">
        <f t="shared" si="20"/>
        <v>372390.6</v>
      </c>
      <c r="I48" s="80">
        <f t="shared" si="20"/>
        <v>0</v>
      </c>
      <c r="J48" s="82">
        <f t="shared" si="21"/>
        <v>0</v>
      </c>
    </row>
    <row r="49" spans="1:10">
      <c r="A49" s="32"/>
      <c r="B49" s="59"/>
      <c r="C49" s="59"/>
      <c r="D49" s="59"/>
      <c r="E49" s="59"/>
      <c r="F49" s="59" t="s">
        <v>40</v>
      </c>
      <c r="G49" s="39">
        <f t="shared" si="20"/>
        <v>372390.6</v>
      </c>
      <c r="H49" s="39">
        <f t="shared" si="20"/>
        <v>372390.6</v>
      </c>
      <c r="I49" s="80">
        <f t="shared" si="20"/>
        <v>0</v>
      </c>
      <c r="J49" s="82">
        <f t="shared" si="21"/>
        <v>0</v>
      </c>
    </row>
    <row r="50" spans="1:10" ht="34.5">
      <c r="A50" s="32"/>
      <c r="B50" s="59"/>
      <c r="C50" s="59"/>
      <c r="D50" s="59"/>
      <c r="E50" s="59"/>
      <c r="F50" s="59" t="s">
        <v>41</v>
      </c>
      <c r="G50" s="39">
        <f t="shared" si="20"/>
        <v>372390.6</v>
      </c>
      <c r="H50" s="39">
        <f t="shared" si="20"/>
        <v>372390.6</v>
      </c>
      <c r="I50" s="80">
        <f t="shared" si="20"/>
        <v>0</v>
      </c>
      <c r="J50" s="82">
        <f t="shared" si="21"/>
        <v>0</v>
      </c>
    </row>
    <row r="51" spans="1:10">
      <c r="A51" s="32"/>
      <c r="B51" s="59"/>
      <c r="C51" s="59"/>
      <c r="D51" s="59"/>
      <c r="E51" s="59"/>
      <c r="F51" s="59" t="s">
        <v>60</v>
      </c>
      <c r="G51" s="39">
        <f>'1'!D18</f>
        <v>372390.6</v>
      </c>
      <c r="H51" s="39">
        <f>'1'!E18</f>
        <v>372390.6</v>
      </c>
      <c r="I51" s="80">
        <f>'1'!F18</f>
        <v>0</v>
      </c>
      <c r="J51" s="82">
        <f>'1'!G18</f>
        <v>0</v>
      </c>
    </row>
    <row r="52" spans="1:10" ht="34.5">
      <c r="A52" s="32"/>
      <c r="B52" s="59"/>
      <c r="C52" s="59"/>
      <c r="D52" s="59"/>
      <c r="E52" s="59">
        <v>12004</v>
      </c>
      <c r="F52" s="19" t="s">
        <v>91</v>
      </c>
      <c r="G52" s="39">
        <f>+G53</f>
        <v>155848.79999999999</v>
      </c>
      <c r="H52" s="39">
        <f t="shared" ref="H52:J52" si="22">+H53</f>
        <v>155848.79999999999</v>
      </c>
      <c r="I52" s="80">
        <f t="shared" si="22"/>
        <v>0</v>
      </c>
      <c r="J52" s="80">
        <f t="shared" si="22"/>
        <v>0</v>
      </c>
    </row>
    <row r="53" spans="1:10">
      <c r="A53" s="32"/>
      <c r="B53" s="59"/>
      <c r="C53" s="59"/>
      <c r="D53" s="59"/>
      <c r="E53" s="59"/>
      <c r="F53" s="59" t="s">
        <v>23</v>
      </c>
      <c r="G53" s="39">
        <f t="shared" ref="G53:J53" si="23">+G54</f>
        <v>155848.79999999999</v>
      </c>
      <c r="H53" s="39">
        <f t="shared" si="23"/>
        <v>155848.79999999999</v>
      </c>
      <c r="I53" s="80">
        <f t="shared" si="23"/>
        <v>0</v>
      </c>
      <c r="J53" s="80">
        <f t="shared" si="23"/>
        <v>0</v>
      </c>
    </row>
    <row r="54" spans="1:10" ht="34.5">
      <c r="A54" s="32"/>
      <c r="B54" s="59"/>
      <c r="C54" s="59"/>
      <c r="D54" s="59"/>
      <c r="E54" s="59"/>
      <c r="F54" s="29" t="s">
        <v>59</v>
      </c>
      <c r="G54" s="39">
        <f>+G56</f>
        <v>155848.79999999999</v>
      </c>
      <c r="H54" s="39">
        <f t="shared" ref="H54:J54" si="24">+H56</f>
        <v>155848.79999999999</v>
      </c>
      <c r="I54" s="80">
        <f t="shared" si="24"/>
        <v>0</v>
      </c>
      <c r="J54" s="80">
        <f t="shared" si="24"/>
        <v>0</v>
      </c>
    </row>
    <row r="55" spans="1:10" ht="34.5">
      <c r="A55" s="32"/>
      <c r="B55" s="59"/>
      <c r="C55" s="59"/>
      <c r="D55" s="59"/>
      <c r="E55" s="59"/>
      <c r="F55" s="59" t="s">
        <v>24</v>
      </c>
      <c r="G55" s="39"/>
      <c r="H55" s="39"/>
      <c r="I55" s="80"/>
      <c r="J55" s="80"/>
    </row>
    <row r="56" spans="1:10">
      <c r="A56" s="32"/>
      <c r="B56" s="59"/>
      <c r="C56" s="59"/>
      <c r="D56" s="59"/>
      <c r="E56" s="59"/>
      <c r="F56" s="59" t="s">
        <v>34</v>
      </c>
      <c r="G56" s="39">
        <f t="shared" ref="G56:J59" si="25">+G57</f>
        <v>155848.79999999999</v>
      </c>
      <c r="H56" s="39">
        <f t="shared" si="25"/>
        <v>155848.79999999999</v>
      </c>
      <c r="I56" s="80">
        <f t="shared" si="25"/>
        <v>0</v>
      </c>
      <c r="J56" s="80">
        <f t="shared" si="25"/>
        <v>0</v>
      </c>
    </row>
    <row r="57" spans="1:10">
      <c r="A57" s="32"/>
      <c r="B57" s="59"/>
      <c r="C57" s="59"/>
      <c r="D57" s="59"/>
      <c r="E57" s="59"/>
      <c r="F57" s="59" t="s">
        <v>39</v>
      </c>
      <c r="G57" s="39">
        <f t="shared" si="25"/>
        <v>155848.79999999999</v>
      </c>
      <c r="H57" s="39">
        <f t="shared" si="25"/>
        <v>155848.79999999999</v>
      </c>
      <c r="I57" s="80">
        <f t="shared" si="25"/>
        <v>0</v>
      </c>
      <c r="J57" s="80">
        <f t="shared" si="25"/>
        <v>0</v>
      </c>
    </row>
    <row r="58" spans="1:10">
      <c r="A58" s="32"/>
      <c r="B58" s="59"/>
      <c r="C58" s="59"/>
      <c r="D58" s="59"/>
      <c r="E58" s="59"/>
      <c r="F58" s="59" t="s">
        <v>40</v>
      </c>
      <c r="G58" s="39">
        <f>+G59</f>
        <v>155848.79999999999</v>
      </c>
      <c r="H58" s="39">
        <f t="shared" si="25"/>
        <v>155848.79999999999</v>
      </c>
      <c r="I58" s="80">
        <f t="shared" si="25"/>
        <v>0</v>
      </c>
      <c r="J58" s="80">
        <f t="shared" si="25"/>
        <v>0</v>
      </c>
    </row>
    <row r="59" spans="1:10" ht="34.5">
      <c r="A59" s="32"/>
      <c r="B59" s="59"/>
      <c r="C59" s="59"/>
      <c r="D59" s="59"/>
      <c r="E59" s="59"/>
      <c r="F59" s="59" t="s">
        <v>41</v>
      </c>
      <c r="G59" s="39">
        <f t="shared" si="25"/>
        <v>155848.79999999999</v>
      </c>
      <c r="H59" s="39">
        <f t="shared" si="25"/>
        <v>155848.79999999999</v>
      </c>
      <c r="I59" s="80">
        <f t="shared" si="25"/>
        <v>0</v>
      </c>
      <c r="J59" s="80">
        <f t="shared" si="25"/>
        <v>0</v>
      </c>
    </row>
    <row r="60" spans="1:10">
      <c r="A60" s="32"/>
      <c r="B60" s="59"/>
      <c r="C60" s="59"/>
      <c r="D60" s="59"/>
      <c r="E60" s="59"/>
      <c r="F60" s="59" t="s">
        <v>69</v>
      </c>
      <c r="G60" s="39">
        <f>'1'!D24</f>
        <v>155848.79999999999</v>
      </c>
      <c r="H60" s="39">
        <f>'1'!E24</f>
        <v>155848.79999999999</v>
      </c>
      <c r="I60" s="80">
        <f>'1'!F24</f>
        <v>0</v>
      </c>
      <c r="J60" s="80">
        <f>'1'!G24</f>
        <v>0</v>
      </c>
    </row>
  </sheetData>
  <mergeCells count="5">
    <mergeCell ref="A5:J5"/>
    <mergeCell ref="A7:C7"/>
    <mergeCell ref="D7:E7"/>
    <mergeCell ref="F7:F8"/>
    <mergeCell ref="G7:J7"/>
  </mergeCells>
  <conditionalFormatting sqref="F17">
    <cfRule type="expression" dxfId="0" priority="1" stopIfTrue="1">
      <formula>#REF!=1</formula>
    </cfRule>
  </conditionalFormatting>
  <pageMargins left="0" right="0" top="0.25" bottom="0" header="0.3" footer="0.3"/>
  <pageSetup paperSize="9" scale="54" orientation="portrait" r:id="rId1"/>
  <ignoredErrors>
    <ignoredError sqref="G51:J5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view="pageBreakPreview" topLeftCell="A46" zoomScaleNormal="100" zoomScaleSheetLayoutView="100" workbookViewId="0">
      <selection activeCell="A9" sqref="A9:B10"/>
    </sheetView>
  </sheetViews>
  <sheetFormatPr defaultRowHeight="17.25"/>
  <cols>
    <col min="1" max="1" width="50.42578125" style="1" customWidth="1"/>
    <col min="2" max="2" width="74.140625" style="1" customWidth="1"/>
    <col min="3" max="3" width="15.42578125" style="1" customWidth="1"/>
    <col min="4" max="4" width="18.28515625" style="1" customWidth="1"/>
    <col min="5" max="5" width="16.140625" style="1" customWidth="1"/>
    <col min="6" max="6" width="17.140625" style="14" customWidth="1"/>
    <col min="7" max="7" width="12.5703125" style="1" hidden="1" customWidth="1"/>
    <col min="8" max="8" width="25.140625" style="1" hidden="1" customWidth="1"/>
    <col min="9" max="9" width="15.140625" style="1" hidden="1" customWidth="1"/>
    <col min="10" max="10" width="6.7109375" style="1" customWidth="1"/>
    <col min="11" max="11" width="11" style="1" customWidth="1"/>
    <col min="12" max="12" width="9.5703125" style="1" customWidth="1"/>
    <col min="13" max="13" width="16.5703125" style="1" customWidth="1"/>
    <col min="14" max="14" width="10" style="1" customWidth="1"/>
    <col min="15" max="16384" width="9.140625" style="1"/>
  </cols>
  <sheetData>
    <row r="1" spans="1:6">
      <c r="A1" s="18"/>
      <c r="B1" s="18"/>
      <c r="C1" s="18"/>
      <c r="D1" s="18"/>
      <c r="E1" s="18"/>
      <c r="F1" s="14" t="s">
        <v>67</v>
      </c>
    </row>
    <row r="2" spans="1:6">
      <c r="A2" s="18"/>
      <c r="B2" s="18"/>
      <c r="C2" s="18"/>
      <c r="D2" s="18"/>
      <c r="E2" s="18"/>
      <c r="F2" s="14" t="s">
        <v>72</v>
      </c>
    </row>
    <row r="3" spans="1:6">
      <c r="A3" s="18"/>
      <c r="B3" s="18"/>
      <c r="C3" s="18"/>
      <c r="D3" s="18"/>
      <c r="E3" s="18"/>
      <c r="F3" s="14" t="s">
        <v>1</v>
      </c>
    </row>
    <row r="4" spans="1:6" ht="14.25" customHeight="1">
      <c r="A4" s="73" t="s">
        <v>57</v>
      </c>
      <c r="B4" s="73"/>
      <c r="C4" s="73"/>
      <c r="D4" s="73"/>
      <c r="E4" s="73"/>
      <c r="F4" s="73"/>
    </row>
    <row r="5" spans="1:6" ht="72.75" customHeight="1">
      <c r="A5" s="74" t="s">
        <v>106</v>
      </c>
      <c r="B5" s="74"/>
      <c r="C5" s="74"/>
      <c r="D5" s="74"/>
      <c r="E5" s="74"/>
      <c r="F5" s="74"/>
    </row>
    <row r="6" spans="1:6" ht="30.75" customHeight="1">
      <c r="A6" s="76" t="s">
        <v>58</v>
      </c>
      <c r="B6" s="76"/>
      <c r="C6" s="76"/>
      <c r="D6" s="76"/>
      <c r="E6" s="76"/>
      <c r="F6" s="76"/>
    </row>
    <row r="7" spans="1:6">
      <c r="A7" s="75" t="s">
        <v>65</v>
      </c>
      <c r="B7" s="75"/>
      <c r="C7" s="75"/>
      <c r="D7" s="75"/>
      <c r="E7" s="75"/>
      <c r="F7" s="75"/>
    </row>
    <row r="8" spans="1:6">
      <c r="A8" s="12"/>
      <c r="B8" s="12"/>
      <c r="C8" s="12"/>
      <c r="D8" s="12"/>
      <c r="E8" s="12"/>
      <c r="F8" s="15"/>
    </row>
    <row r="9" spans="1:6">
      <c r="A9" s="10" t="s">
        <v>52</v>
      </c>
      <c r="B9" s="7" t="s">
        <v>53</v>
      </c>
      <c r="C9" s="40"/>
      <c r="D9" s="40"/>
      <c r="E9" s="40"/>
      <c r="F9" s="17"/>
    </row>
    <row r="10" spans="1:6" ht="21" customHeight="1">
      <c r="A10" s="97" t="s">
        <v>55</v>
      </c>
      <c r="B10" s="98" t="s">
        <v>56</v>
      </c>
      <c r="C10" s="20"/>
      <c r="D10" s="20"/>
      <c r="E10" s="20"/>
      <c r="F10" s="17"/>
    </row>
    <row r="11" spans="1:6" ht="21" customHeight="1">
      <c r="A11" s="20"/>
      <c r="B11" s="20"/>
      <c r="C11" s="20"/>
      <c r="D11" s="20"/>
      <c r="E11" s="20"/>
      <c r="F11" s="17"/>
    </row>
    <row r="12" spans="1:6" ht="51.75" customHeight="1">
      <c r="A12" s="8" t="s">
        <v>30</v>
      </c>
      <c r="B12" s="8" t="s">
        <v>55</v>
      </c>
      <c r="C12" s="83" t="s">
        <v>108</v>
      </c>
      <c r="D12" s="84"/>
      <c r="E12" s="84"/>
      <c r="F12" s="85"/>
    </row>
    <row r="13" spans="1:6" ht="36.75" customHeight="1">
      <c r="A13" s="8" t="s">
        <v>26</v>
      </c>
      <c r="B13" s="8">
        <v>12001</v>
      </c>
      <c r="C13" s="86" t="s">
        <v>73</v>
      </c>
      <c r="D13" s="86" t="s">
        <v>74</v>
      </c>
      <c r="E13" s="86" t="s">
        <v>75</v>
      </c>
      <c r="F13" s="87" t="s">
        <v>14</v>
      </c>
    </row>
    <row r="14" spans="1:6">
      <c r="A14" s="8" t="s">
        <v>27</v>
      </c>
      <c r="B14" s="59" t="s">
        <v>61</v>
      </c>
      <c r="C14" s="99"/>
      <c r="D14" s="99"/>
      <c r="E14" s="99"/>
      <c r="F14" s="99"/>
    </row>
    <row r="15" spans="1:6" ht="17.25" customHeight="1">
      <c r="A15" s="8" t="s">
        <v>28</v>
      </c>
      <c r="B15" s="11" t="s">
        <v>63</v>
      </c>
      <c r="C15" s="100"/>
      <c r="D15" s="100"/>
      <c r="E15" s="100"/>
      <c r="F15" s="100"/>
    </row>
    <row r="16" spans="1:6" ht="17.25" customHeight="1">
      <c r="A16" s="8" t="s">
        <v>22</v>
      </c>
      <c r="B16" s="28" t="s">
        <v>21</v>
      </c>
      <c r="C16" s="100"/>
      <c r="D16" s="100"/>
      <c r="E16" s="100"/>
      <c r="F16" s="100"/>
    </row>
    <row r="17" spans="1:8" ht="34.5">
      <c r="A17" s="8" t="s">
        <v>15</v>
      </c>
      <c r="B17" s="8" t="s">
        <v>71</v>
      </c>
      <c r="C17" s="101"/>
      <c r="D17" s="101"/>
      <c r="E17" s="101"/>
      <c r="F17" s="101"/>
    </row>
    <row r="18" spans="1:8">
      <c r="A18" s="66" t="s">
        <v>31</v>
      </c>
      <c r="B18" s="67"/>
      <c r="C18" s="57"/>
      <c r="D18" s="57"/>
      <c r="E18" s="57"/>
      <c r="F18" s="13"/>
      <c r="H18" s="54"/>
    </row>
    <row r="19" spans="1:8" ht="17.25" customHeight="1">
      <c r="A19" s="88" t="s">
        <v>64</v>
      </c>
      <c r="B19" s="89"/>
      <c r="C19" s="51">
        <f>SUM(C20/G19/3)*1000</f>
        <v>3419.5647382920106</v>
      </c>
      <c r="D19" s="51">
        <f>SUM(D20/G19/3)*1000</f>
        <v>3419.5647382920106</v>
      </c>
      <c r="E19" s="13">
        <f>SUM(E20/G19/3)*1000</f>
        <v>0</v>
      </c>
      <c r="F19" s="13">
        <f>SUM(F20/G19/3)*1000</f>
        <v>0</v>
      </c>
      <c r="G19" s="52">
        <v>36300</v>
      </c>
      <c r="H19" s="13"/>
    </row>
    <row r="20" spans="1:8" ht="17.25" customHeight="1">
      <c r="A20" s="70" t="s">
        <v>29</v>
      </c>
      <c r="B20" s="71"/>
      <c r="C20" s="13">
        <f>'1'!D18</f>
        <v>372390.6</v>
      </c>
      <c r="D20" s="13">
        <f>'1'!E18</f>
        <v>372390.6</v>
      </c>
      <c r="E20" s="13">
        <f>'1'!F18</f>
        <v>0</v>
      </c>
      <c r="F20" s="13">
        <f>'1'!G18</f>
        <v>0</v>
      </c>
      <c r="G20" s="26" t="s">
        <v>102</v>
      </c>
      <c r="H20" s="26"/>
    </row>
    <row r="21" spans="1:8">
      <c r="A21" s="9"/>
      <c r="B21" s="9"/>
      <c r="C21" s="9"/>
      <c r="D21" s="9"/>
      <c r="E21" s="9"/>
      <c r="F21" s="16"/>
      <c r="G21" s="26"/>
      <c r="H21" s="26"/>
    </row>
    <row r="22" spans="1:8">
      <c r="A22" s="9"/>
      <c r="B22" s="9"/>
      <c r="C22" s="9"/>
      <c r="D22" s="9"/>
      <c r="E22" s="9"/>
      <c r="F22" s="16"/>
      <c r="G22" s="26"/>
      <c r="H22" s="26"/>
    </row>
    <row r="23" spans="1:8" ht="46.5" customHeight="1">
      <c r="A23" s="8" t="s">
        <v>30</v>
      </c>
      <c r="B23" s="8" t="s">
        <v>55</v>
      </c>
      <c r="C23" s="83" t="s">
        <v>108</v>
      </c>
      <c r="D23" s="84"/>
      <c r="E23" s="84"/>
      <c r="F23" s="85"/>
      <c r="G23" s="26"/>
      <c r="H23" s="26"/>
    </row>
    <row r="24" spans="1:8" ht="34.5">
      <c r="A24" s="8" t="s">
        <v>26</v>
      </c>
      <c r="B24" s="8">
        <v>12004</v>
      </c>
      <c r="C24" s="86" t="s">
        <v>73</v>
      </c>
      <c r="D24" s="86" t="s">
        <v>74</v>
      </c>
      <c r="E24" s="86" t="s">
        <v>75</v>
      </c>
      <c r="F24" s="87" t="s">
        <v>14</v>
      </c>
      <c r="G24" s="26"/>
      <c r="H24" s="26"/>
    </row>
    <row r="25" spans="1:8" ht="34.5">
      <c r="A25" s="8" t="s">
        <v>27</v>
      </c>
      <c r="B25" s="59" t="s">
        <v>91</v>
      </c>
      <c r="C25" s="99"/>
      <c r="D25" s="99"/>
      <c r="E25" s="99"/>
      <c r="F25" s="99"/>
      <c r="G25" s="26"/>
      <c r="H25" s="26"/>
    </row>
    <row r="26" spans="1:8" ht="69">
      <c r="A26" s="8" t="s">
        <v>28</v>
      </c>
      <c r="B26" s="11" t="s">
        <v>92</v>
      </c>
      <c r="C26" s="100"/>
      <c r="D26" s="100"/>
      <c r="E26" s="100"/>
      <c r="F26" s="100"/>
      <c r="G26" s="26"/>
      <c r="H26" s="26"/>
    </row>
    <row r="27" spans="1:8">
      <c r="A27" s="8" t="s">
        <v>22</v>
      </c>
      <c r="B27" s="28" t="s">
        <v>21</v>
      </c>
      <c r="C27" s="100"/>
      <c r="D27" s="100"/>
      <c r="E27" s="100"/>
      <c r="F27" s="100"/>
      <c r="G27" s="26"/>
      <c r="H27" s="26"/>
    </row>
    <row r="28" spans="1:8" ht="51.75">
      <c r="A28" s="8" t="s">
        <v>15</v>
      </c>
      <c r="B28" s="8" t="s">
        <v>93</v>
      </c>
      <c r="C28" s="101"/>
      <c r="D28" s="101"/>
      <c r="E28" s="101"/>
      <c r="F28" s="101"/>
      <c r="G28" s="26"/>
      <c r="H28" s="26"/>
    </row>
    <row r="29" spans="1:8">
      <c r="A29" s="66" t="s">
        <v>31</v>
      </c>
      <c r="B29" s="67"/>
      <c r="C29" s="57"/>
      <c r="D29" s="57"/>
      <c r="E29" s="57"/>
      <c r="F29" s="13"/>
      <c r="G29" s="26"/>
      <c r="H29" s="26"/>
    </row>
    <row r="30" spans="1:8" ht="17.25" customHeight="1">
      <c r="A30" s="88" t="s">
        <v>94</v>
      </c>
      <c r="B30" s="89"/>
      <c r="C30" s="51">
        <f>SUM(C31/G30/3)*1000</f>
        <v>1038.992</v>
      </c>
      <c r="D30" s="51">
        <f>SUM(D31/G30/3)*1000</f>
        <v>1038.992</v>
      </c>
      <c r="E30" s="13">
        <f>SUM(E31/G30/3)*1000</f>
        <v>0</v>
      </c>
      <c r="F30" s="13">
        <f>SUM(F31/G30/3)*1000</f>
        <v>0</v>
      </c>
      <c r="G30" s="50">
        <v>50000</v>
      </c>
      <c r="H30" s="26">
        <f>+C31/50000/3</f>
        <v>1.0389919999999999</v>
      </c>
    </row>
    <row r="31" spans="1:8" ht="17.25" customHeight="1">
      <c r="A31" s="70" t="s">
        <v>29</v>
      </c>
      <c r="B31" s="71"/>
      <c r="C31" s="13">
        <f>'1'!D24</f>
        <v>155848.79999999999</v>
      </c>
      <c r="D31" s="13">
        <f>'1'!E24</f>
        <v>155848.79999999999</v>
      </c>
      <c r="E31" s="13">
        <f>'1'!F24</f>
        <v>0</v>
      </c>
      <c r="F31" s="13">
        <f>'1'!G35</f>
        <v>0</v>
      </c>
      <c r="G31" s="26"/>
      <c r="H31" s="26"/>
    </row>
    <row r="32" spans="1:8">
      <c r="A32" s="9"/>
      <c r="B32" s="9"/>
      <c r="C32" s="9"/>
      <c r="D32" s="9"/>
      <c r="E32" s="9"/>
      <c r="F32" s="16"/>
      <c r="G32" s="26"/>
      <c r="H32" s="26"/>
    </row>
    <row r="33" spans="1:8">
      <c r="A33" s="30" t="s">
        <v>52</v>
      </c>
      <c r="B33" s="30" t="s">
        <v>53</v>
      </c>
      <c r="C33" s="9"/>
      <c r="D33" s="9"/>
      <c r="E33" s="9"/>
      <c r="F33" s="16"/>
      <c r="G33" s="26"/>
      <c r="H33" s="26"/>
    </row>
    <row r="34" spans="1:8">
      <c r="A34" s="31" t="s">
        <v>84</v>
      </c>
      <c r="B34" s="31" t="s">
        <v>85</v>
      </c>
      <c r="C34" s="9"/>
      <c r="D34" s="9"/>
      <c r="E34" s="9"/>
      <c r="F34" s="16"/>
      <c r="G34" s="26"/>
      <c r="H34" s="26"/>
    </row>
    <row r="35" spans="1:8">
      <c r="A35" s="46" t="s">
        <v>54</v>
      </c>
      <c r="B35" s="47"/>
      <c r="C35" s="9"/>
      <c r="D35" s="9"/>
      <c r="E35" s="9"/>
      <c r="F35" s="16"/>
      <c r="G35" s="26"/>
      <c r="H35" s="26"/>
    </row>
    <row r="36" spans="1:8">
      <c r="A36" s="9"/>
      <c r="B36" s="9"/>
      <c r="C36" s="9"/>
      <c r="D36" s="9"/>
      <c r="E36" s="9"/>
      <c r="F36" s="16"/>
      <c r="G36" s="26"/>
      <c r="H36" s="26"/>
    </row>
    <row r="37" spans="1:8">
      <c r="A37" s="9"/>
      <c r="B37" s="9"/>
      <c r="C37" s="9"/>
      <c r="D37" s="9"/>
      <c r="E37" s="9"/>
      <c r="F37" s="16"/>
      <c r="G37" s="26"/>
      <c r="H37" s="26"/>
    </row>
    <row r="38" spans="1:8" ht="47.25" customHeight="1">
      <c r="A38" s="8" t="s">
        <v>30</v>
      </c>
      <c r="B38" s="8" t="s">
        <v>84</v>
      </c>
      <c r="C38" s="83" t="s">
        <v>107</v>
      </c>
      <c r="D38" s="84"/>
      <c r="E38" s="84"/>
      <c r="F38" s="85"/>
      <c r="G38" s="26"/>
      <c r="H38" s="26"/>
    </row>
    <row r="39" spans="1:8" ht="34.5">
      <c r="A39" s="8" t="s">
        <v>26</v>
      </c>
      <c r="B39" s="8">
        <v>12003</v>
      </c>
      <c r="C39" s="86" t="s">
        <v>73</v>
      </c>
      <c r="D39" s="86" t="s">
        <v>74</v>
      </c>
      <c r="E39" s="86" t="s">
        <v>75</v>
      </c>
      <c r="F39" s="87" t="s">
        <v>14</v>
      </c>
      <c r="G39" s="26"/>
      <c r="H39" s="26"/>
    </row>
    <row r="40" spans="1:8">
      <c r="A40" s="8" t="s">
        <v>27</v>
      </c>
      <c r="B40" s="59" t="s">
        <v>86</v>
      </c>
      <c r="C40" s="99"/>
      <c r="D40" s="99"/>
      <c r="E40" s="99"/>
      <c r="F40" s="99"/>
      <c r="G40" s="26"/>
      <c r="H40" s="26"/>
    </row>
    <row r="41" spans="1:8" ht="69">
      <c r="A41" s="8" t="s">
        <v>28</v>
      </c>
      <c r="B41" s="11" t="s">
        <v>87</v>
      </c>
      <c r="C41" s="100"/>
      <c r="D41" s="100"/>
      <c r="E41" s="100"/>
      <c r="F41" s="100"/>
      <c r="G41" s="26"/>
      <c r="H41" s="26"/>
    </row>
    <row r="42" spans="1:8">
      <c r="A42" s="8" t="s">
        <v>22</v>
      </c>
      <c r="B42" s="28" t="s">
        <v>21</v>
      </c>
      <c r="C42" s="100"/>
      <c r="D42" s="100"/>
      <c r="E42" s="100"/>
      <c r="F42" s="100"/>
      <c r="G42" s="26"/>
      <c r="H42" s="26"/>
    </row>
    <row r="43" spans="1:8" ht="86.25">
      <c r="A43" s="8" t="s">
        <v>15</v>
      </c>
      <c r="B43" s="8" t="s">
        <v>88</v>
      </c>
      <c r="C43" s="101"/>
      <c r="D43" s="101"/>
      <c r="E43" s="101"/>
      <c r="F43" s="101"/>
      <c r="G43" s="26"/>
      <c r="H43" s="26"/>
    </row>
    <row r="44" spans="1:8" ht="22.5" customHeight="1">
      <c r="A44" s="66" t="s">
        <v>31</v>
      </c>
      <c r="B44" s="67"/>
      <c r="C44" s="57"/>
      <c r="D44" s="57"/>
      <c r="E44" s="57"/>
      <c r="F44" s="13"/>
      <c r="G44" s="26"/>
      <c r="H44" s="26"/>
    </row>
    <row r="45" spans="1:8" ht="16.5" hidden="1" customHeight="1">
      <c r="A45" s="88" t="s">
        <v>89</v>
      </c>
      <c r="B45" s="89"/>
      <c r="C45" s="51"/>
      <c r="D45" s="51"/>
      <c r="E45" s="51"/>
      <c r="F45" s="51">
        <f>F46/G45/12*1000</f>
        <v>0</v>
      </c>
      <c r="G45" s="26">
        <v>48123</v>
      </c>
      <c r="H45" s="26"/>
    </row>
    <row r="46" spans="1:8" ht="17.25" customHeight="1">
      <c r="A46" s="70" t="s">
        <v>29</v>
      </c>
      <c r="B46" s="71"/>
      <c r="C46" s="13">
        <f>'1'!D37</f>
        <v>-549279.39999999991</v>
      </c>
      <c r="D46" s="13">
        <f>'1'!E37</f>
        <v>-549279.39999999991</v>
      </c>
      <c r="E46" s="13">
        <f>'1'!F37</f>
        <v>0</v>
      </c>
      <c r="F46" s="13">
        <v>0</v>
      </c>
      <c r="G46" s="26"/>
      <c r="H46" s="26"/>
    </row>
    <row r="47" spans="1:8">
      <c r="A47" s="9"/>
      <c r="B47" s="9"/>
      <c r="C47" s="9"/>
      <c r="D47" s="9"/>
      <c r="E47" s="9"/>
      <c r="F47" s="16"/>
      <c r="G47" s="26"/>
      <c r="H47" s="26"/>
    </row>
    <row r="48" spans="1:8" ht="43.5" customHeight="1">
      <c r="A48" s="8" t="s">
        <v>30</v>
      </c>
      <c r="B48" s="8" t="s">
        <v>84</v>
      </c>
      <c r="C48" s="83" t="s">
        <v>108</v>
      </c>
      <c r="D48" s="84"/>
      <c r="E48" s="84"/>
      <c r="F48" s="85"/>
      <c r="G48" s="26"/>
      <c r="H48" s="26"/>
    </row>
    <row r="49" spans="1:8" ht="34.5">
      <c r="A49" s="8" t="s">
        <v>26</v>
      </c>
      <c r="B49" s="8">
        <v>12004</v>
      </c>
      <c r="C49" s="86" t="s">
        <v>73</v>
      </c>
      <c r="D49" s="86" t="s">
        <v>74</v>
      </c>
      <c r="E49" s="86" t="s">
        <v>75</v>
      </c>
      <c r="F49" s="87" t="s">
        <v>14</v>
      </c>
      <c r="G49" s="26"/>
      <c r="H49" s="26"/>
    </row>
    <row r="50" spans="1:8">
      <c r="A50" s="8" t="s">
        <v>27</v>
      </c>
      <c r="B50" s="59" t="s">
        <v>98</v>
      </c>
      <c r="C50" s="99"/>
      <c r="D50" s="99"/>
      <c r="E50" s="99"/>
      <c r="F50" s="99"/>
      <c r="G50" s="26"/>
      <c r="H50" s="26"/>
    </row>
    <row r="51" spans="1:8" ht="69">
      <c r="A51" s="8" t="s">
        <v>28</v>
      </c>
      <c r="B51" s="11" t="s">
        <v>99</v>
      </c>
      <c r="C51" s="100"/>
      <c r="D51" s="100"/>
      <c r="E51" s="100"/>
      <c r="F51" s="100"/>
      <c r="G51" s="26"/>
      <c r="H51" s="26"/>
    </row>
    <row r="52" spans="1:8">
      <c r="A52" s="8" t="s">
        <v>22</v>
      </c>
      <c r="B52" s="28" t="s">
        <v>21</v>
      </c>
      <c r="C52" s="100"/>
      <c r="D52" s="100"/>
      <c r="E52" s="100"/>
      <c r="F52" s="100"/>
      <c r="G52" s="26"/>
      <c r="H52" s="26"/>
    </row>
    <row r="53" spans="1:8" ht="69">
      <c r="A53" s="8" t="s">
        <v>15</v>
      </c>
      <c r="B53" s="8" t="s">
        <v>100</v>
      </c>
      <c r="C53" s="101"/>
      <c r="D53" s="101"/>
      <c r="E53" s="101"/>
      <c r="F53" s="101"/>
      <c r="G53" s="26"/>
      <c r="H53" s="26"/>
    </row>
    <row r="54" spans="1:8">
      <c r="A54" s="66" t="s">
        <v>31</v>
      </c>
      <c r="B54" s="67"/>
      <c r="C54" s="57"/>
      <c r="D54" s="57"/>
      <c r="E54" s="57"/>
      <c r="F54" s="13"/>
      <c r="G54" s="26"/>
      <c r="H54" s="26"/>
    </row>
    <row r="55" spans="1:8" ht="20.25" hidden="1" customHeight="1">
      <c r="A55" s="88" t="s">
        <v>101</v>
      </c>
      <c r="B55" s="89"/>
      <c r="C55" s="51"/>
      <c r="D55" s="51"/>
      <c r="E55" s="51"/>
      <c r="F55" s="51"/>
      <c r="G55" s="26">
        <v>351378</v>
      </c>
      <c r="H55" s="26"/>
    </row>
    <row r="56" spans="1:8" ht="17.25" customHeight="1">
      <c r="A56" s="70" t="s">
        <v>29</v>
      </c>
      <c r="B56" s="71"/>
      <c r="C56" s="13">
        <f>'1'!D43</f>
        <v>21040</v>
      </c>
      <c r="D56" s="13">
        <f>'1'!E43</f>
        <v>21040</v>
      </c>
      <c r="E56" s="13">
        <f>'1'!F43</f>
        <v>0</v>
      </c>
      <c r="F56" s="13">
        <f>'1'!G43</f>
        <v>0</v>
      </c>
      <c r="G56" s="26"/>
      <c r="H56" s="26"/>
    </row>
    <row r="57" spans="1:8">
      <c r="A57" s="9"/>
      <c r="B57" s="9"/>
      <c r="C57" s="9"/>
      <c r="D57" s="9"/>
      <c r="E57" s="9"/>
      <c r="F57" s="16"/>
      <c r="G57" s="26"/>
      <c r="H57" s="26"/>
    </row>
    <row r="58" spans="1:8">
      <c r="A58" s="9"/>
      <c r="B58" s="9"/>
      <c r="C58" s="9"/>
      <c r="D58" s="9"/>
      <c r="E58" s="9"/>
      <c r="F58" s="16"/>
    </row>
    <row r="59" spans="1:8">
      <c r="A59" s="9"/>
      <c r="B59" s="9"/>
      <c r="C59" s="9"/>
      <c r="D59" s="9"/>
      <c r="E59" s="9"/>
      <c r="F59" s="16"/>
    </row>
    <row r="60" spans="1:8">
      <c r="A60" s="9"/>
      <c r="B60" s="9"/>
      <c r="C60" s="9"/>
      <c r="D60" s="9"/>
      <c r="E60" s="9"/>
      <c r="F60" s="16"/>
    </row>
    <row r="61" spans="1:8">
      <c r="A61" s="9"/>
      <c r="B61" s="9"/>
      <c r="C61" s="9"/>
      <c r="D61" s="9"/>
      <c r="E61" s="9"/>
      <c r="F61" s="16"/>
    </row>
    <row r="62" spans="1:8">
      <c r="A62" s="9"/>
      <c r="B62" s="9"/>
      <c r="C62" s="9"/>
      <c r="D62" s="9"/>
      <c r="E62" s="9"/>
      <c r="F62" s="16"/>
    </row>
    <row r="63" spans="1:8">
      <c r="A63" s="9"/>
      <c r="B63" s="9"/>
      <c r="C63" s="9"/>
      <c r="D63" s="9"/>
      <c r="E63" s="9"/>
      <c r="F63" s="16"/>
    </row>
    <row r="64" spans="1:8">
      <c r="A64" s="9"/>
      <c r="B64" s="9"/>
      <c r="C64" s="9"/>
      <c r="D64" s="9"/>
      <c r="E64" s="9"/>
      <c r="F64" s="16"/>
    </row>
    <row r="65" spans="1:6">
      <c r="A65" s="9"/>
      <c r="B65" s="9"/>
      <c r="C65" s="9"/>
      <c r="D65" s="9"/>
      <c r="E65" s="9"/>
      <c r="F65" s="16"/>
    </row>
    <row r="66" spans="1:6">
      <c r="A66" s="9"/>
      <c r="B66" s="9"/>
      <c r="C66" s="9"/>
      <c r="D66" s="9"/>
      <c r="E66" s="9"/>
      <c r="F66" s="16"/>
    </row>
    <row r="67" spans="1:6">
      <c r="A67" s="9"/>
      <c r="B67" s="9"/>
      <c r="C67" s="9"/>
      <c r="D67" s="9"/>
      <c r="E67" s="9"/>
      <c r="F67" s="16"/>
    </row>
    <row r="68" spans="1:6">
      <c r="A68" s="9"/>
      <c r="B68" s="9"/>
      <c r="C68" s="9"/>
      <c r="D68" s="9"/>
      <c r="E68" s="9"/>
      <c r="F68" s="16"/>
    </row>
    <row r="69" spans="1:6">
      <c r="A69" s="9"/>
      <c r="B69" s="9"/>
      <c r="C69" s="9"/>
      <c r="D69" s="9"/>
      <c r="E69" s="9"/>
      <c r="F69" s="16"/>
    </row>
    <row r="70" spans="1:6">
      <c r="A70" s="9"/>
      <c r="B70" s="9"/>
      <c r="C70" s="9"/>
      <c r="D70" s="9"/>
      <c r="E70" s="9"/>
      <c r="F70" s="16"/>
    </row>
    <row r="71" spans="1:6">
      <c r="F71" s="16"/>
    </row>
    <row r="72" spans="1:6">
      <c r="F72" s="16"/>
    </row>
    <row r="73" spans="1:6">
      <c r="F73" s="16"/>
    </row>
    <row r="74" spans="1:6">
      <c r="F74" s="16"/>
    </row>
    <row r="75" spans="1:6">
      <c r="F75" s="16"/>
    </row>
    <row r="76" spans="1:6">
      <c r="F76" s="16"/>
    </row>
    <row r="77" spans="1:6">
      <c r="F77" s="16"/>
    </row>
    <row r="78" spans="1:6">
      <c r="F78" s="16"/>
    </row>
    <row r="79" spans="1:6">
      <c r="F79" s="16"/>
    </row>
    <row r="80" spans="1:6">
      <c r="F80" s="16"/>
    </row>
    <row r="81" spans="6:6">
      <c r="F81" s="16"/>
    </row>
    <row r="82" spans="6:6">
      <c r="F82" s="16"/>
    </row>
    <row r="83" spans="6:6">
      <c r="F83" s="16"/>
    </row>
    <row r="84" spans="6:6">
      <c r="F84" s="16"/>
    </row>
    <row r="85" spans="6:6">
      <c r="F85" s="16"/>
    </row>
    <row r="86" spans="6:6">
      <c r="F86" s="16"/>
    </row>
  </sheetData>
  <sortState ref="A17:O22">
    <sortCondition ref="F12"/>
  </sortState>
  <mergeCells count="36">
    <mergeCell ref="C40:C43"/>
    <mergeCell ref="D40:D43"/>
    <mergeCell ref="E40:E43"/>
    <mergeCell ref="F40:F43"/>
    <mergeCell ref="C50:C53"/>
    <mergeCell ref="D50:D53"/>
    <mergeCell ref="E50:E53"/>
    <mergeCell ref="F50:F53"/>
    <mergeCell ref="A18:B18"/>
    <mergeCell ref="A19:B19"/>
    <mergeCell ref="A20:B20"/>
    <mergeCell ref="A4:F4"/>
    <mergeCell ref="A5:F5"/>
    <mergeCell ref="A7:F7"/>
    <mergeCell ref="A6:F6"/>
    <mergeCell ref="C12:F12"/>
    <mergeCell ref="C14:C17"/>
    <mergeCell ref="D14:D17"/>
    <mergeCell ref="E14:E17"/>
    <mergeCell ref="F14:F17"/>
    <mergeCell ref="A56:B56"/>
    <mergeCell ref="A29:B29"/>
    <mergeCell ref="A30:B30"/>
    <mergeCell ref="A31:B31"/>
    <mergeCell ref="C23:F23"/>
    <mergeCell ref="C38:F38"/>
    <mergeCell ref="C48:F48"/>
    <mergeCell ref="A44:B44"/>
    <mergeCell ref="A45:B45"/>
    <mergeCell ref="A46:B46"/>
    <mergeCell ref="A54:B54"/>
    <mergeCell ref="A55:B55"/>
    <mergeCell ref="C25:C28"/>
    <mergeCell ref="D25:D28"/>
    <mergeCell ref="E25:E28"/>
    <mergeCell ref="F25:F28"/>
  </mergeCells>
  <pageMargins left="0.2" right="0" top="0.25" bottom="0.25" header="0.3" footer="0.3"/>
  <pageSetup paperSize="9" scale="34" fitToHeight="8" orientation="landscape" r:id="rId1"/>
  <rowBreaks count="1" manualBreakCount="1">
    <brk id="21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view="pageBreakPreview" zoomScaleNormal="100" zoomScaleSheetLayoutView="100" workbookViewId="0">
      <selection activeCell="B13" sqref="B13"/>
    </sheetView>
  </sheetViews>
  <sheetFormatPr defaultRowHeight="17.25"/>
  <cols>
    <col min="1" max="1" width="50.42578125" style="1" customWidth="1"/>
    <col min="2" max="2" width="72" style="1" customWidth="1"/>
    <col min="3" max="3" width="20.28515625" style="1" customWidth="1"/>
    <col min="4" max="4" width="16" style="1" customWidth="1"/>
    <col min="5" max="5" width="14.7109375" style="1" customWidth="1"/>
    <col min="6" max="6" width="12" style="1" customWidth="1"/>
    <col min="7" max="7" width="18.28515625" style="14" hidden="1" customWidth="1"/>
    <col min="8" max="8" width="7.7109375" style="1" customWidth="1"/>
    <col min="9" max="9" width="13.140625" style="1" customWidth="1"/>
    <col min="10" max="10" width="8.85546875" style="1" customWidth="1"/>
    <col min="11" max="11" width="6.7109375" style="1" customWidth="1"/>
    <col min="12" max="12" width="11" style="1" customWidth="1"/>
    <col min="13" max="13" width="9.5703125" style="1" customWidth="1"/>
    <col min="14" max="14" width="16.5703125" style="1" customWidth="1"/>
    <col min="15" max="15" width="10" style="1" customWidth="1"/>
    <col min="16" max="16384" width="9.140625" style="1"/>
  </cols>
  <sheetData>
    <row r="1" spans="1:7">
      <c r="A1" s="18"/>
      <c r="B1" s="18"/>
      <c r="D1" s="18"/>
      <c r="E1" s="18"/>
      <c r="F1" s="14" t="s">
        <v>68</v>
      </c>
    </row>
    <row r="2" spans="1:7">
      <c r="A2" s="18"/>
      <c r="B2" s="18"/>
      <c r="D2" s="18"/>
      <c r="E2" s="18"/>
      <c r="F2" s="14" t="s">
        <v>72</v>
      </c>
    </row>
    <row r="3" spans="1:7">
      <c r="A3" s="18"/>
      <c r="B3" s="18"/>
      <c r="D3" s="18"/>
      <c r="E3" s="18"/>
      <c r="F3" s="14" t="s">
        <v>1</v>
      </c>
    </row>
    <row r="4" spans="1:7" ht="42.75" customHeight="1">
      <c r="A4" s="74" t="s">
        <v>109</v>
      </c>
      <c r="B4" s="74"/>
      <c r="C4" s="74"/>
      <c r="D4" s="74"/>
      <c r="E4" s="74"/>
      <c r="F4" s="74"/>
      <c r="G4" s="22"/>
    </row>
    <row r="5" spans="1:7">
      <c r="A5" s="90" t="s">
        <v>59</v>
      </c>
      <c r="B5" s="90"/>
      <c r="C5" s="90"/>
      <c r="D5" s="90"/>
      <c r="E5" s="90"/>
      <c r="F5" s="90"/>
      <c r="G5" s="23"/>
    </row>
    <row r="6" spans="1:7">
      <c r="A6" s="58"/>
      <c r="B6" s="58"/>
      <c r="C6" s="58"/>
      <c r="D6" s="58"/>
      <c r="E6" s="58"/>
      <c r="F6" s="58"/>
      <c r="G6" s="22"/>
    </row>
    <row r="7" spans="1:7">
      <c r="A7" s="34" t="s">
        <v>19</v>
      </c>
      <c r="B7" s="34"/>
      <c r="C7" s="34"/>
      <c r="D7" s="34"/>
      <c r="E7" s="34"/>
      <c r="F7" s="34"/>
      <c r="G7" s="34"/>
    </row>
    <row r="8" spans="1:7" s="9" customFormat="1">
      <c r="A8" s="23"/>
      <c r="B8" s="23"/>
      <c r="C8" s="23"/>
      <c r="D8" s="23"/>
      <c r="E8" s="23"/>
      <c r="F8" s="1"/>
      <c r="G8" s="23"/>
    </row>
    <row r="9" spans="1:7">
      <c r="A9" s="10" t="s">
        <v>52</v>
      </c>
      <c r="B9" s="7" t="s">
        <v>53</v>
      </c>
      <c r="C9" s="40"/>
      <c r="D9" s="40"/>
      <c r="E9" s="40"/>
      <c r="F9" s="17"/>
      <c r="G9" s="1"/>
    </row>
    <row r="10" spans="1:7">
      <c r="A10" s="97" t="s">
        <v>55</v>
      </c>
      <c r="B10" s="98" t="s">
        <v>56</v>
      </c>
      <c r="C10" s="40"/>
      <c r="D10" s="40"/>
      <c r="E10" s="40"/>
      <c r="F10" s="17"/>
      <c r="G10" s="1"/>
    </row>
    <row r="11" spans="1:7">
      <c r="A11" s="40"/>
      <c r="B11" s="40"/>
      <c r="C11" s="40"/>
      <c r="D11" s="40"/>
      <c r="E11" s="40"/>
      <c r="F11" s="17"/>
      <c r="G11" s="1"/>
    </row>
    <row r="12" spans="1:7" ht="49.5" customHeight="1">
      <c r="A12" s="8" t="s">
        <v>30</v>
      </c>
      <c r="B12" s="8" t="s">
        <v>55</v>
      </c>
      <c r="C12" s="83" t="s">
        <v>108</v>
      </c>
      <c r="D12" s="84"/>
      <c r="E12" s="84"/>
      <c r="F12" s="85"/>
      <c r="G12" s="1"/>
    </row>
    <row r="13" spans="1:7" ht="34.5">
      <c r="A13" s="8" t="s">
        <v>26</v>
      </c>
      <c r="B13" s="8">
        <v>12001</v>
      </c>
      <c r="C13" s="86" t="s">
        <v>73</v>
      </c>
      <c r="D13" s="86" t="s">
        <v>74</v>
      </c>
      <c r="E13" s="86" t="s">
        <v>75</v>
      </c>
      <c r="F13" s="87" t="s">
        <v>14</v>
      </c>
      <c r="G13" s="1"/>
    </row>
    <row r="14" spans="1:7">
      <c r="A14" s="8" t="s">
        <v>27</v>
      </c>
      <c r="B14" s="59" t="s">
        <v>61</v>
      </c>
      <c r="C14" s="99"/>
      <c r="D14" s="99"/>
      <c r="E14" s="99"/>
      <c r="F14" s="99"/>
      <c r="G14" s="1"/>
    </row>
    <row r="15" spans="1:7">
      <c r="A15" s="8" t="s">
        <v>28</v>
      </c>
      <c r="B15" s="11" t="s">
        <v>63</v>
      </c>
      <c r="C15" s="100"/>
      <c r="D15" s="100"/>
      <c r="E15" s="100"/>
      <c r="F15" s="100"/>
      <c r="G15" s="1"/>
    </row>
    <row r="16" spans="1:7">
      <c r="A16" s="8" t="s">
        <v>22</v>
      </c>
      <c r="B16" s="28" t="s">
        <v>21</v>
      </c>
      <c r="C16" s="100"/>
      <c r="D16" s="100"/>
      <c r="E16" s="100"/>
      <c r="F16" s="100"/>
      <c r="G16" s="1"/>
    </row>
    <row r="17" spans="1:8" ht="34.5">
      <c r="A17" s="8" t="s">
        <v>15</v>
      </c>
      <c r="B17" s="8" t="s">
        <v>71</v>
      </c>
      <c r="C17" s="101"/>
      <c r="D17" s="101"/>
      <c r="E17" s="101"/>
      <c r="F17" s="101"/>
      <c r="G17" s="1"/>
    </row>
    <row r="18" spans="1:8">
      <c r="A18" s="66" t="s">
        <v>31</v>
      </c>
      <c r="B18" s="67"/>
      <c r="C18" s="57"/>
      <c r="D18" s="57"/>
      <c r="E18" s="57"/>
      <c r="F18" s="13"/>
      <c r="G18" s="1"/>
    </row>
    <row r="19" spans="1:8">
      <c r="A19" s="88" t="s">
        <v>64</v>
      </c>
      <c r="B19" s="89"/>
      <c r="C19" s="51">
        <f>SUM(C20/G19/3)*1000</f>
        <v>3419.5647382920106</v>
      </c>
      <c r="D19" s="51">
        <f>SUM(D20/G19/3)*1000</f>
        <v>3419.5647382920106</v>
      </c>
      <c r="E19" s="13">
        <f>SUM(E20/G19/3)*1000</f>
        <v>0</v>
      </c>
      <c r="F19" s="13">
        <f>SUM(F20/G19/3)*1000</f>
        <v>0</v>
      </c>
      <c r="G19" s="26">
        <v>36300</v>
      </c>
    </row>
    <row r="20" spans="1:8">
      <c r="A20" s="70" t="s">
        <v>29</v>
      </c>
      <c r="B20" s="71"/>
      <c r="C20" s="13">
        <f>'1'!D18</f>
        <v>372390.6</v>
      </c>
      <c r="D20" s="13">
        <f>'1'!E18</f>
        <v>372390.6</v>
      </c>
      <c r="E20" s="13">
        <f>'1'!F18</f>
        <v>0</v>
      </c>
      <c r="F20" s="13">
        <f>'1'!G18</f>
        <v>0</v>
      </c>
      <c r="G20" s="26"/>
      <c r="H20" s="26"/>
    </row>
    <row r="21" spans="1:8">
      <c r="A21" s="9"/>
      <c r="B21" s="9"/>
      <c r="C21" s="9"/>
      <c r="D21" s="9"/>
      <c r="E21" s="9"/>
      <c r="F21" s="16"/>
      <c r="G21" s="26"/>
      <c r="H21" s="26"/>
    </row>
    <row r="22" spans="1:8">
      <c r="A22" s="9"/>
      <c r="B22" s="9"/>
      <c r="C22" s="9"/>
      <c r="D22" s="9"/>
      <c r="E22" s="9"/>
      <c r="F22" s="16"/>
      <c r="G22" s="26"/>
      <c r="H22" s="26"/>
    </row>
    <row r="23" spans="1:8" ht="43.5" customHeight="1">
      <c r="A23" s="8" t="s">
        <v>30</v>
      </c>
      <c r="B23" s="8" t="s">
        <v>55</v>
      </c>
      <c r="C23" s="83" t="s">
        <v>108</v>
      </c>
      <c r="D23" s="84"/>
      <c r="E23" s="84"/>
      <c r="F23" s="85"/>
      <c r="G23" s="26"/>
      <c r="H23" s="26"/>
    </row>
    <row r="24" spans="1:8" ht="34.5">
      <c r="A24" s="8" t="s">
        <v>26</v>
      </c>
      <c r="B24" s="8">
        <v>12004</v>
      </c>
      <c r="C24" s="86" t="s">
        <v>73</v>
      </c>
      <c r="D24" s="86" t="s">
        <v>74</v>
      </c>
      <c r="E24" s="86" t="s">
        <v>75</v>
      </c>
      <c r="F24" s="87" t="s">
        <v>14</v>
      </c>
      <c r="G24" s="26"/>
      <c r="H24" s="26"/>
    </row>
    <row r="25" spans="1:8" ht="34.5">
      <c r="A25" s="8" t="s">
        <v>27</v>
      </c>
      <c r="B25" s="59" t="s">
        <v>91</v>
      </c>
      <c r="C25" s="99"/>
      <c r="D25" s="99"/>
      <c r="E25" s="99"/>
      <c r="F25" s="99"/>
      <c r="G25" s="26"/>
      <c r="H25" s="26"/>
    </row>
    <row r="26" spans="1:8" ht="69">
      <c r="A26" s="8" t="s">
        <v>28</v>
      </c>
      <c r="B26" s="59" t="s">
        <v>92</v>
      </c>
      <c r="C26" s="100"/>
      <c r="D26" s="100"/>
      <c r="E26" s="100"/>
      <c r="F26" s="100"/>
      <c r="G26" s="26"/>
      <c r="H26" s="26"/>
    </row>
    <row r="27" spans="1:8">
      <c r="A27" s="8" t="s">
        <v>22</v>
      </c>
      <c r="B27" s="59" t="s">
        <v>21</v>
      </c>
      <c r="C27" s="100"/>
      <c r="D27" s="100"/>
      <c r="E27" s="100"/>
      <c r="F27" s="100"/>
      <c r="G27" s="26"/>
      <c r="H27" s="26"/>
    </row>
    <row r="28" spans="1:8" ht="51.75">
      <c r="A28" s="8" t="s">
        <v>15</v>
      </c>
      <c r="B28" s="59" t="s">
        <v>93</v>
      </c>
      <c r="C28" s="101"/>
      <c r="D28" s="101"/>
      <c r="E28" s="101"/>
      <c r="F28" s="101"/>
      <c r="G28" s="26"/>
      <c r="H28" s="26"/>
    </row>
    <row r="29" spans="1:8">
      <c r="A29" s="66" t="s">
        <v>31</v>
      </c>
      <c r="B29" s="67"/>
      <c r="C29" s="57"/>
      <c r="D29" s="57"/>
      <c r="E29" s="57"/>
      <c r="F29" s="13"/>
      <c r="G29" s="26"/>
      <c r="H29" s="26"/>
    </row>
    <row r="30" spans="1:8">
      <c r="A30" s="68" t="s">
        <v>94</v>
      </c>
      <c r="B30" s="69"/>
      <c r="C30" s="51">
        <f>SUM(C31/G30/3)*1000</f>
        <v>1038.992</v>
      </c>
      <c r="D30" s="51">
        <f>SUM(D31/G30/3)*1000</f>
        <v>1038.992</v>
      </c>
      <c r="E30" s="13">
        <f>SUM(E31/G30/3)*1000</f>
        <v>0</v>
      </c>
      <c r="F30" s="13">
        <f>SUM(F31/G30/3)*1000</f>
        <v>0</v>
      </c>
      <c r="G30" s="50">
        <v>50000</v>
      </c>
      <c r="H30" s="26"/>
    </row>
    <row r="31" spans="1:8">
      <c r="A31" s="70" t="s">
        <v>29</v>
      </c>
      <c r="B31" s="71"/>
      <c r="C31" s="13">
        <f>'1'!D24</f>
        <v>155848.79999999999</v>
      </c>
      <c r="D31" s="13">
        <f>'1'!E24</f>
        <v>155848.79999999999</v>
      </c>
      <c r="E31" s="13">
        <f>'1'!F24</f>
        <v>0</v>
      </c>
      <c r="F31" s="13">
        <f>'1'!G35</f>
        <v>0</v>
      </c>
      <c r="G31" s="26"/>
      <c r="H31" s="26"/>
    </row>
    <row r="32" spans="1:8">
      <c r="A32" s="9"/>
      <c r="B32" s="9"/>
      <c r="C32" s="9"/>
      <c r="D32" s="9"/>
      <c r="E32" s="9"/>
      <c r="F32" s="16"/>
      <c r="G32" s="26"/>
      <c r="H32" s="26"/>
    </row>
    <row r="33" spans="1:8">
      <c r="A33" s="30" t="s">
        <v>52</v>
      </c>
      <c r="B33" s="30" t="s">
        <v>53</v>
      </c>
      <c r="C33" s="9"/>
      <c r="D33" s="9"/>
      <c r="E33" s="9"/>
      <c r="F33" s="16"/>
      <c r="G33" s="26"/>
      <c r="H33" s="26"/>
    </row>
    <row r="34" spans="1:8">
      <c r="A34" s="31" t="s">
        <v>84</v>
      </c>
      <c r="B34" s="31" t="s">
        <v>85</v>
      </c>
      <c r="C34" s="9"/>
      <c r="D34" s="9"/>
      <c r="E34" s="9"/>
      <c r="F34" s="16"/>
      <c r="G34" s="26"/>
      <c r="H34" s="26"/>
    </row>
    <row r="35" spans="1:8">
      <c r="A35" s="46" t="s">
        <v>54</v>
      </c>
      <c r="B35" s="47"/>
      <c r="C35" s="9"/>
      <c r="D35" s="9"/>
      <c r="E35" s="9"/>
      <c r="F35" s="16"/>
      <c r="G35" s="26"/>
      <c r="H35" s="26"/>
    </row>
    <row r="36" spans="1:8">
      <c r="A36" s="9"/>
      <c r="B36" s="9"/>
      <c r="C36" s="9"/>
      <c r="D36" s="9"/>
      <c r="E36" s="9"/>
      <c r="F36" s="16"/>
      <c r="G36" s="26"/>
      <c r="H36" s="26"/>
    </row>
    <row r="37" spans="1:8">
      <c r="A37" s="9"/>
      <c r="B37" s="9"/>
      <c r="C37" s="9"/>
      <c r="D37" s="9"/>
      <c r="E37" s="9"/>
      <c r="F37" s="16"/>
      <c r="G37" s="26"/>
      <c r="H37" s="26"/>
    </row>
    <row r="38" spans="1:8" ht="45" customHeight="1">
      <c r="A38" s="59" t="s">
        <v>30</v>
      </c>
      <c r="B38" s="59" t="s">
        <v>84</v>
      </c>
      <c r="C38" s="83" t="s">
        <v>107</v>
      </c>
      <c r="D38" s="84"/>
      <c r="E38" s="84"/>
      <c r="F38" s="85"/>
      <c r="G38" s="26"/>
      <c r="H38" s="26"/>
    </row>
    <row r="39" spans="1:8" ht="34.5">
      <c r="A39" s="59" t="s">
        <v>26</v>
      </c>
      <c r="B39" s="59">
        <v>12003</v>
      </c>
      <c r="C39" s="86" t="s">
        <v>73</v>
      </c>
      <c r="D39" s="86" t="s">
        <v>74</v>
      </c>
      <c r="E39" s="86" t="s">
        <v>75</v>
      </c>
      <c r="F39" s="87" t="s">
        <v>14</v>
      </c>
      <c r="G39" s="26"/>
      <c r="H39" s="26"/>
    </row>
    <row r="40" spans="1:8">
      <c r="A40" s="59" t="s">
        <v>27</v>
      </c>
      <c r="B40" s="59" t="s">
        <v>86</v>
      </c>
      <c r="C40" s="42"/>
      <c r="D40" s="42"/>
      <c r="E40" s="42"/>
      <c r="F40" s="42"/>
      <c r="G40" s="26"/>
      <c r="H40" s="26"/>
    </row>
    <row r="41" spans="1:8" ht="69">
      <c r="A41" s="59" t="s">
        <v>28</v>
      </c>
      <c r="B41" s="59" t="s">
        <v>87</v>
      </c>
      <c r="C41" s="43"/>
      <c r="D41" s="43"/>
      <c r="E41" s="43"/>
      <c r="F41" s="43"/>
      <c r="G41" s="26"/>
      <c r="H41" s="26"/>
    </row>
    <row r="42" spans="1:8">
      <c r="A42" s="59" t="s">
        <v>22</v>
      </c>
      <c r="B42" s="59" t="s">
        <v>21</v>
      </c>
      <c r="C42" s="43"/>
      <c r="D42" s="43"/>
      <c r="E42" s="43"/>
      <c r="F42" s="43"/>
      <c r="G42" s="26"/>
      <c r="H42" s="26"/>
    </row>
    <row r="43" spans="1:8" ht="86.25">
      <c r="A43" s="59" t="s">
        <v>15</v>
      </c>
      <c r="B43" s="59" t="s">
        <v>88</v>
      </c>
      <c r="C43" s="44"/>
      <c r="D43" s="44"/>
      <c r="E43" s="44"/>
      <c r="F43" s="44"/>
      <c r="G43" s="26"/>
      <c r="H43" s="26"/>
    </row>
    <row r="44" spans="1:8">
      <c r="A44" s="72" t="s">
        <v>31</v>
      </c>
      <c r="B44" s="72"/>
      <c r="C44" s="45"/>
      <c r="D44" s="45"/>
      <c r="E44" s="45"/>
      <c r="F44" s="45"/>
      <c r="G44" s="26"/>
      <c r="H44" s="26"/>
    </row>
    <row r="45" spans="1:8">
      <c r="A45" s="65" t="s">
        <v>89</v>
      </c>
      <c r="B45" s="65"/>
      <c r="C45" s="35"/>
      <c r="D45" s="35"/>
      <c r="E45" s="35"/>
      <c r="F45" s="36">
        <f>F46/G45/12*1000</f>
        <v>0</v>
      </c>
      <c r="G45" s="26">
        <v>48123</v>
      </c>
      <c r="H45" s="26"/>
    </row>
    <row r="46" spans="1:8">
      <c r="A46" s="65" t="s">
        <v>29</v>
      </c>
      <c r="B46" s="65"/>
      <c r="C46" s="27">
        <f>'1'!D37</f>
        <v>-549279.39999999991</v>
      </c>
      <c r="D46" s="27">
        <f>'1'!E37</f>
        <v>-549279.39999999991</v>
      </c>
      <c r="E46" s="13">
        <f>'1'!F37</f>
        <v>0</v>
      </c>
      <c r="F46" s="13">
        <v>0</v>
      </c>
      <c r="G46" s="26"/>
      <c r="H46" s="26"/>
    </row>
    <row r="47" spans="1:8">
      <c r="A47" s="9"/>
      <c r="B47" s="9"/>
      <c r="C47" s="9"/>
      <c r="D47" s="9"/>
      <c r="E47" s="9"/>
      <c r="F47" s="16"/>
      <c r="G47" s="26"/>
      <c r="H47" s="26"/>
    </row>
    <row r="48" spans="1:8" ht="47.25" customHeight="1">
      <c r="A48" s="59" t="s">
        <v>30</v>
      </c>
      <c r="B48" s="59" t="s">
        <v>84</v>
      </c>
      <c r="C48" s="91" t="s">
        <v>108</v>
      </c>
      <c r="D48" s="91"/>
      <c r="E48" s="91"/>
      <c r="F48" s="91"/>
      <c r="G48" s="26"/>
      <c r="H48" s="26"/>
    </row>
    <row r="49" spans="1:8" ht="34.5">
      <c r="A49" s="59" t="s">
        <v>26</v>
      </c>
      <c r="B49" s="59">
        <v>12004</v>
      </c>
      <c r="C49" s="92" t="s">
        <v>73</v>
      </c>
      <c r="D49" s="92" t="s">
        <v>74</v>
      </c>
      <c r="E49" s="92" t="s">
        <v>75</v>
      </c>
      <c r="F49" s="93" t="s">
        <v>14</v>
      </c>
      <c r="G49" s="26"/>
      <c r="H49" s="26"/>
    </row>
    <row r="50" spans="1:8">
      <c r="A50" s="59" t="s">
        <v>27</v>
      </c>
      <c r="B50" s="59" t="s">
        <v>98</v>
      </c>
      <c r="C50" s="94"/>
      <c r="D50" s="94"/>
      <c r="E50" s="94"/>
      <c r="F50" s="94"/>
      <c r="G50" s="26"/>
      <c r="H50" s="26"/>
    </row>
    <row r="51" spans="1:8" ht="69">
      <c r="A51" s="59" t="s">
        <v>28</v>
      </c>
      <c r="B51" s="59" t="s">
        <v>99</v>
      </c>
      <c r="C51" s="95"/>
      <c r="D51" s="95"/>
      <c r="E51" s="95"/>
      <c r="F51" s="95"/>
      <c r="G51" s="26"/>
      <c r="H51" s="26"/>
    </row>
    <row r="52" spans="1:8">
      <c r="A52" s="59" t="s">
        <v>22</v>
      </c>
      <c r="B52" s="59" t="s">
        <v>21</v>
      </c>
      <c r="C52" s="95"/>
      <c r="D52" s="95"/>
      <c r="E52" s="95"/>
      <c r="F52" s="95"/>
      <c r="G52" s="26"/>
      <c r="H52" s="26"/>
    </row>
    <row r="53" spans="1:8" ht="69">
      <c r="A53" s="59" t="s">
        <v>15</v>
      </c>
      <c r="B53" s="59" t="s">
        <v>100</v>
      </c>
      <c r="C53" s="96"/>
      <c r="D53" s="96"/>
      <c r="E53" s="96"/>
      <c r="F53" s="96"/>
      <c r="G53" s="26"/>
      <c r="H53" s="26"/>
    </row>
    <row r="54" spans="1:8">
      <c r="A54" s="72" t="s">
        <v>31</v>
      </c>
      <c r="B54" s="72"/>
      <c r="C54" s="45"/>
      <c r="D54" s="45"/>
      <c r="E54" s="45"/>
      <c r="F54" s="45"/>
      <c r="G54" s="26"/>
      <c r="H54" s="26"/>
    </row>
    <row r="55" spans="1:8">
      <c r="A55" s="65" t="s">
        <v>101</v>
      </c>
      <c r="B55" s="65"/>
      <c r="C55" s="41"/>
      <c r="D55" s="36"/>
      <c r="E55" s="35"/>
      <c r="F55" s="36"/>
      <c r="G55" s="26">
        <v>351378</v>
      </c>
      <c r="H55" s="26"/>
    </row>
    <row r="56" spans="1:8">
      <c r="A56" s="65" t="s">
        <v>29</v>
      </c>
      <c r="B56" s="65"/>
      <c r="C56" s="27">
        <f>'1'!D43</f>
        <v>21040</v>
      </c>
      <c r="D56" s="27">
        <f>'1'!E43</f>
        <v>21040</v>
      </c>
      <c r="E56" s="13">
        <f>'1'!F43</f>
        <v>0</v>
      </c>
      <c r="F56" s="13">
        <f>'1'!G43</f>
        <v>0</v>
      </c>
      <c r="G56" s="26"/>
      <c r="H56" s="26"/>
    </row>
    <row r="57" spans="1:8">
      <c r="A57" s="9"/>
      <c r="B57" s="9"/>
      <c r="C57" s="9"/>
      <c r="D57" s="9"/>
      <c r="E57" s="9"/>
      <c r="F57" s="16"/>
      <c r="G57" s="26"/>
      <c r="H57" s="26"/>
    </row>
  </sheetData>
  <mergeCells count="30">
    <mergeCell ref="A5:F5"/>
    <mergeCell ref="C50:C53"/>
    <mergeCell ref="D50:D53"/>
    <mergeCell ref="E50:E53"/>
    <mergeCell ref="F50:F53"/>
    <mergeCell ref="C14:C17"/>
    <mergeCell ref="D14:D17"/>
    <mergeCell ref="E14:E17"/>
    <mergeCell ref="F14:F17"/>
    <mergeCell ref="C25:C28"/>
    <mergeCell ref="D25:D28"/>
    <mergeCell ref="E25:E28"/>
    <mergeCell ref="F25:F28"/>
    <mergeCell ref="A45:B45"/>
    <mergeCell ref="A56:B56"/>
    <mergeCell ref="C38:F38"/>
    <mergeCell ref="A46:B46"/>
    <mergeCell ref="C48:F48"/>
    <mergeCell ref="A54:B54"/>
    <mergeCell ref="A55:B55"/>
    <mergeCell ref="A44:B44"/>
    <mergeCell ref="C23:F23"/>
    <mergeCell ref="A29:B29"/>
    <mergeCell ref="A30:B30"/>
    <mergeCell ref="A31:B31"/>
    <mergeCell ref="A4:F4"/>
    <mergeCell ref="A18:B18"/>
    <mergeCell ref="A19:B19"/>
    <mergeCell ref="A20:B20"/>
    <mergeCell ref="C12:F12"/>
  </mergeCells>
  <pageMargins left="0.2" right="0" top="0.25" bottom="0.25" header="0.3" footer="0.3"/>
  <pageSetup paperSize="9" scale="7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https:/mul2.gov.am/tasks/704874/oneclick/havelvacner-18.11.2022.xlsx?token=96248e46f9b85785ff94a329398f18d8</cp:keywords>
  <cp:lastModifiedBy>Gohar.Hayrapetyan</cp:lastModifiedBy>
  <cp:lastPrinted>2023-03-20T05:48:39Z</cp:lastPrinted>
  <dcterms:created xsi:type="dcterms:W3CDTF">2003-05-20T07:22:10Z</dcterms:created>
  <dcterms:modified xsi:type="dcterms:W3CDTF">2023-03-20T06:44:02Z</dcterms:modified>
</cp:coreProperties>
</file>