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activeTab="4"/>
  </bookViews>
  <sheets>
    <sheet name="Հավելված1" sheetId="1" r:id="rId1"/>
    <sheet name="Հավելված2" sheetId="2" r:id="rId2"/>
    <sheet name="Հավելված3" sheetId="4" r:id="rId3"/>
    <sheet name="Հավելված 4" sheetId="5" r:id="rId4"/>
    <sheet name="Հավելված 5" sheetId="7" r:id="rId5"/>
    <sheet name="Հավելված 6" sheetId="6" r:id="rId6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</definedNames>
  <calcPr calcId="162913"/>
  <customWorkbookViews>
    <customWorkbookView name="Zara Margaryan - Personal View" guid="{1F32BA5F-FE1C-49A0-B8FB-BE6957B405AD}" mergeInterval="0" personalView="1" maximized="1" xWindow="-8" yWindow="-8" windowWidth="1936" windowHeight="1056" activeSheetId="6"/>
  </customWorkbookViews>
</workbook>
</file>

<file path=xl/calcChain.xml><?xml version="1.0" encoding="utf-8"?>
<calcChain xmlns="http://schemas.openxmlformats.org/spreadsheetml/2006/main">
  <c r="G10" i="7" l="1"/>
  <c r="G13" i="7"/>
  <c r="G12" i="7" s="1"/>
  <c r="G11" i="7" s="1"/>
  <c r="G45" i="6" l="1"/>
  <c r="D23" i="4"/>
  <c r="E41" i="4"/>
  <c r="D41" i="4"/>
  <c r="D12" i="1"/>
  <c r="D26" i="1"/>
  <c r="G16" i="2"/>
  <c r="G18" i="2"/>
  <c r="G22" i="2"/>
  <c r="G43" i="2"/>
  <c r="G49" i="2"/>
  <c r="F41" i="4" l="1"/>
  <c r="G41" i="4"/>
  <c r="E23" i="4"/>
  <c r="F23" i="4"/>
  <c r="G23" i="4"/>
  <c r="H27" i="6" l="1"/>
  <c r="H26" i="6" s="1"/>
  <c r="H25" i="6" s="1"/>
  <c r="H24" i="6" s="1"/>
  <c r="H22" i="6" s="1"/>
  <c r="H21" i="6" s="1"/>
  <c r="H19" i="6" s="1"/>
  <c r="I27" i="6"/>
  <c r="I26" i="6" s="1"/>
  <c r="I25" i="6" s="1"/>
  <c r="I24" i="6" s="1"/>
  <c r="I22" i="6" s="1"/>
  <c r="I21" i="6" s="1"/>
  <c r="I19" i="6" s="1"/>
  <c r="J27" i="6"/>
  <c r="J26" i="6" s="1"/>
  <c r="J25" i="6" s="1"/>
  <c r="J24" i="6" s="1"/>
  <c r="J22" i="6" s="1"/>
  <c r="J21" i="6" s="1"/>
  <c r="J19" i="6" s="1"/>
  <c r="G27" i="6"/>
  <c r="G26" i="6" s="1"/>
  <c r="H45" i="6"/>
  <c r="H44" i="6" s="1"/>
  <c r="H43" i="6" s="1"/>
  <c r="H42" i="6" s="1"/>
  <c r="I45" i="6"/>
  <c r="I44" i="6" s="1"/>
  <c r="I43" i="6" s="1"/>
  <c r="I42" i="6" s="1"/>
  <c r="I41" i="6" s="1"/>
  <c r="I39" i="6" s="1"/>
  <c r="I37" i="6" s="1"/>
  <c r="I35" i="6" s="1"/>
  <c r="I33" i="6" s="1"/>
  <c r="J45" i="6"/>
  <c r="J44" i="6" s="1"/>
  <c r="J43" i="6" s="1"/>
  <c r="J42" i="6" s="1"/>
  <c r="G44" i="6"/>
  <c r="G43" i="6" s="1"/>
  <c r="G42" i="6" s="1"/>
  <c r="G41" i="6" s="1"/>
  <c r="G39" i="6" s="1"/>
  <c r="G37" i="6" s="1"/>
  <c r="G35" i="6" s="1"/>
  <c r="G33" i="6" s="1"/>
  <c r="I16" i="6" l="1"/>
  <c r="I14" i="6" s="1"/>
  <c r="I12" i="6" s="1"/>
  <c r="I18" i="6"/>
  <c r="H18" i="6"/>
  <c r="H16" i="6"/>
  <c r="H14" i="6" s="1"/>
  <c r="H12" i="6" s="1"/>
  <c r="J16" i="6"/>
  <c r="J14" i="6" s="1"/>
  <c r="J12" i="6" s="1"/>
  <c r="J18" i="6"/>
  <c r="H31" i="6"/>
  <c r="H29" i="6" s="1"/>
  <c r="H28" i="6" s="1"/>
  <c r="H41" i="6"/>
  <c r="H39" i="6" s="1"/>
  <c r="H37" i="6" s="1"/>
  <c r="H35" i="6" s="1"/>
  <c r="H33" i="6" s="1"/>
  <c r="J41" i="6"/>
  <c r="J39" i="6" s="1"/>
  <c r="J37" i="6" s="1"/>
  <c r="J35" i="6" s="1"/>
  <c r="J33" i="6" s="1"/>
  <c r="J31" i="6"/>
  <c r="J29" i="6" s="1"/>
  <c r="J28" i="6" s="1"/>
  <c r="I31" i="6"/>
  <c r="I29" i="6" s="1"/>
  <c r="I28" i="6" s="1"/>
  <c r="G31" i="6"/>
  <c r="G29" i="6" s="1"/>
  <c r="G28" i="6" s="1"/>
  <c r="J10" i="6" l="1"/>
  <c r="I10" i="6"/>
  <c r="H10" i="6"/>
  <c r="G25" i="6"/>
  <c r="G24" i="6" s="1"/>
  <c r="G22" i="6" s="1"/>
  <c r="G21" i="6" s="1"/>
  <c r="G19" i="6" s="1"/>
  <c r="G16" i="6" l="1"/>
  <c r="G14" i="6" s="1"/>
  <c r="G12" i="6" s="1"/>
  <c r="G10" i="6" s="1"/>
  <c r="G18" i="6"/>
  <c r="H49" i="2" l="1"/>
  <c r="H48" i="2" s="1"/>
  <c r="H47" i="2" s="1"/>
  <c r="H45" i="2" s="1"/>
  <c r="H43" i="2" s="1"/>
  <c r="H31" i="2"/>
  <c r="H30" i="2" s="1"/>
  <c r="H29" i="2" s="1"/>
  <c r="H28" i="2" s="1"/>
  <c r="H26" i="2" s="1"/>
  <c r="H24" i="2" s="1"/>
  <c r="I31" i="2"/>
  <c r="I30" i="2" s="1"/>
  <c r="I29" i="2" s="1"/>
  <c r="I28" i="2" s="1"/>
  <c r="I26" i="2" s="1"/>
  <c r="I24" i="2" s="1"/>
  <c r="I49" i="2"/>
  <c r="I48" i="2" s="1"/>
  <c r="I47" i="2" s="1"/>
  <c r="I45" i="2" s="1"/>
  <c r="I43" i="2" s="1"/>
  <c r="J49" i="2"/>
  <c r="J48" i="2" s="1"/>
  <c r="J47" i="2" s="1"/>
  <c r="J45" i="2" s="1"/>
  <c r="J43" i="2" s="1"/>
  <c r="G44" i="5" s="1"/>
  <c r="J31" i="2"/>
  <c r="J30" i="2" s="1"/>
  <c r="J29" i="2" s="1"/>
  <c r="J28" i="2" s="1"/>
  <c r="J26" i="2" s="1"/>
  <c r="J24" i="2" s="1"/>
  <c r="F44" i="5" l="1"/>
  <c r="E26" i="1"/>
  <c r="E25" i="1" s="1"/>
  <c r="E44" i="5"/>
  <c r="J41" i="2"/>
  <c r="J39" i="2" s="1"/>
  <c r="J37" i="2" s="1"/>
  <c r="J35" i="2" s="1"/>
  <c r="J33" i="2" s="1"/>
  <c r="G26" i="1"/>
  <c r="G25" i="1" s="1"/>
  <c r="I41" i="2"/>
  <c r="I39" i="2" s="1"/>
  <c r="I37" i="2" s="1"/>
  <c r="I35" i="2" s="1"/>
  <c r="I33" i="2" s="1"/>
  <c r="F26" i="1"/>
  <c r="F25" i="1" s="1"/>
  <c r="H41" i="2"/>
  <c r="H39" i="2" s="1"/>
  <c r="H37" i="2" s="1"/>
  <c r="H35" i="2" s="1"/>
  <c r="H33" i="2" s="1"/>
  <c r="J22" i="2"/>
  <c r="J20" i="2" s="1"/>
  <c r="J18" i="2" s="1"/>
  <c r="G26" i="5"/>
  <c r="G12" i="1"/>
  <c r="G11" i="1" s="1"/>
  <c r="I22" i="2"/>
  <c r="I20" i="2" s="1"/>
  <c r="I18" i="2" s="1"/>
  <c r="F26" i="5"/>
  <c r="F12" i="1"/>
  <c r="F11" i="1" s="1"/>
  <c r="H22" i="2"/>
  <c r="H20" i="2" s="1"/>
  <c r="H18" i="2" s="1"/>
  <c r="E26" i="5"/>
  <c r="E12" i="1"/>
  <c r="E11" i="1" s="1"/>
  <c r="J16" i="2"/>
  <c r="J14" i="2" s="1"/>
  <c r="G48" i="2"/>
  <c r="G47" i="2" s="1"/>
  <c r="G45" i="2" s="1"/>
  <c r="I16" i="2" l="1"/>
  <c r="I14" i="2" s="1"/>
  <c r="H16" i="2"/>
  <c r="H14" i="2" s="1"/>
  <c r="H13" i="2" s="1"/>
  <c r="I13" i="2"/>
  <c r="D25" i="1"/>
  <c r="D44" i="5"/>
  <c r="J13" i="2"/>
  <c r="G41" i="2"/>
  <c r="G39" i="2" s="1"/>
  <c r="G37" i="2" s="1"/>
  <c r="G35" i="2" s="1"/>
  <c r="G33" i="2" s="1"/>
  <c r="G31" i="2"/>
  <c r="G30" i="2" s="1"/>
  <c r="G29" i="2" s="1"/>
  <c r="G28" i="2" s="1"/>
  <c r="G26" i="2" s="1"/>
  <c r="G24" i="2" l="1"/>
  <c r="D26" i="5" l="1"/>
  <c r="D11" i="1"/>
  <c r="G20" i="2" l="1"/>
  <c r="G14" i="2" l="1"/>
  <c r="G13" i="2" s="1"/>
</calcChain>
</file>

<file path=xl/sharedStrings.xml><?xml version="1.0" encoding="utf-8"?>
<sst xmlns="http://schemas.openxmlformats.org/spreadsheetml/2006/main" count="297" uniqueCount="133">
  <si>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</si>
  <si>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</si>
  <si>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</si>
  <si>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</si>
  <si>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</si>
  <si>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 xml:space="preserve">ՀՀ  արդարադատության նախարարություն </t>
  </si>
  <si>
    <t>Միջոցառման վրա կատարվող ծախսը (հազար դրամ)</t>
  </si>
  <si>
    <t>ՄԱՍ 2. ՊԵՏԱԿԱՆ ՄԱՐՄՆԻ ԳԾՈՎ ԱՐԴՅՈՒՆՔԱՅԻՆ (ԿԱՏԱՐՈՂԱԿԱՆ) ՑՈՒՑԱՆԻՇՆԵՐԸ</t>
  </si>
  <si>
    <t>ՄԱՍ 1. ՊԵՏԱԿԱՆ ՄԱՐՄՆԻ ԳԾՈՎ ԱՐԴՅՈՒՆՔԱՅԻՆ (ԿԱՏԱՐՈՂԱԿԱՆ) ՑՈՒՑԱՆԻՇՆԵՐԸ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</si>
  <si>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</si>
  <si>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</si>
  <si>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</si>
  <si>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</si>
  <si>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</si>
  <si>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</si>
  <si>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</si>
  <si>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</si>
  <si>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</si>
  <si>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</si>
  <si>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</si>
  <si>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</si>
  <si>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ԸՆԴԱՄԵՆԸ</t>
  </si>
  <si>
    <t>ՀՀ արդարադատության նախարարություն</t>
  </si>
  <si>
    <t>հազ. դրամներով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</si>
  <si>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</si>
  <si>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</si>
  <si>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</si>
  <si>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</si>
  <si>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</si>
  <si>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</si>
  <si>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</si>
  <si>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</si>
  <si>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</si>
  <si>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</si>
  <si>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</si>
  <si>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(նվազեցումները նշված են  փակագծերում)</t>
  </si>
  <si>
    <t xml:space="preserve"> 11001 </t>
  </si>
  <si>
    <t xml:space="preserve"> Ծառայությունների մատուցում </t>
  </si>
  <si>
    <t>Ընդամենը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</si>
  <si>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</si>
  <si>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</si>
  <si>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</si>
  <si>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01</t>
  </si>
  <si>
    <t>ՀՀ  արդարադատության նախարարություն</t>
  </si>
  <si>
    <t xml:space="preserve"> Ծրագրի դասիչը` </t>
  </si>
  <si>
    <t xml:space="preserve"> Միջոցառման դասիչը` 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</si>
  <si>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</si>
  <si>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</si>
  <si>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</si>
  <si>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</si>
  <si>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</si>
  <si>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</si>
  <si>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 xml:space="preserve"> 11001</t>
  </si>
  <si>
    <t xml:space="preserve"> ԱՅԼ  ԾԱԽՍԵՐ</t>
  </si>
  <si>
    <t xml:space="preserve"> Պահուստային միջոցներ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</si>
  <si>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</si>
  <si>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</si>
  <si>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</si>
  <si>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ՀՀ  կառավարություն</t>
  </si>
  <si>
    <t>___________  ___-ի N _______     որոշման</t>
  </si>
  <si>
    <t>Ցուցանիշների փոփոխությունը (ավելացումները նշված են դրական նշանով, նվազեցումները՝ փակագծերում)</t>
  </si>
  <si>
    <t>Հավելված N 3</t>
  </si>
  <si>
    <t>Հավելված N 4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</si>
  <si>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</si>
  <si>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</si>
  <si>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</si>
  <si>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ՀՀ կառավարության պահուստային ֆոնդ </t>
  </si>
  <si>
    <t>Ցուցանիշների փոփոխությունները
 (ավելացումները նշված են դրական նշանով)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</si>
  <si>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</si>
  <si>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Արդյունքի չափորոշիչներ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</si>
  <si>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</si>
  <si>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</si>
  <si>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 xml:space="preserve"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N5  ՀԱՎԵԼՎԱԾԻ  N1  ԱՂՅՈՒՍԱԿՈՒՄ ԿԱՏԱՐՎՈՂ ՓՈՓՈԽՈՒԹՅՈՒՆՆԵՐԸ </t>
  </si>
  <si>
    <t xml:space="preserve"> ՀՀ  արդարադատության նախարարություն</t>
  </si>
  <si>
    <t xml:space="preserve"> Առաջին եռամսյակ</t>
  </si>
  <si>
    <t xml:space="preserve"> Առաջին կիսամյակ</t>
  </si>
  <si>
    <t xml:space="preserve"> Ինն ամիս</t>
  </si>
  <si>
    <t>______________ ի    ___Ն որոշման</t>
  </si>
  <si>
    <t xml:space="preserve"> Միջոցառումն իրականացնողի անվանումը </t>
  </si>
  <si>
    <t>հազ. դրամ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</si>
  <si>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</si>
  <si>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Միջոցա ռում</t>
  </si>
  <si>
    <t>Առաջին եռամսյակ</t>
  </si>
  <si>
    <t>Առաջին կիսամյակ</t>
  </si>
  <si>
    <t>Ցուցանիշների փոփոխությունը 
(ավելացումները նշված են դրական նշանով, իսկ նվազեցումները` փակագծերում)</t>
  </si>
  <si>
    <t>Հավելված N 1</t>
  </si>
  <si>
    <t xml:space="preserve">ՀՀ կառավարության 2023թվականի </t>
  </si>
  <si>
    <t>Հավելված N 2</t>
  </si>
  <si>
    <t xml:space="preserve">ՀՀ կառավարության  2023 թվականի </t>
  </si>
  <si>
    <t xml:space="preserve">ՀԱՅԱՍՏԱՆԻ ՀԱՆՐԱՊԵՏՈՒԹՅԱՆ ԿԱՌԱՎԱՐՈՒԹՅԱՆ 2022 ԹՎԱԿԱՆԻ ԴԵԿՏԵՄԲԵՐԻ 29-Ի N 2111-Ն ՈՐՈՇՄԱՆ N9 ՀԱՎԵԼՎԱԾԻ 9.9 և 9․47 ԱՂՅՈՒՍԱԿՆԵՐՈՒՄ ԿԱՏԱՐՎՈՂ ՓՈՓՈԽՈՒԹՅՈՒՆՆԵՐԸ </t>
  </si>
  <si>
    <t>Աղյուսակ 9.1.58</t>
  </si>
  <si>
    <t>ՀԱՅԱՍՏԱՆԻ ՀԱՆՐԱՊԵՏՈՒԹՅԱՆ 2023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</si>
  <si>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ՀԱՅԱՍՏԱՆԻ ՀԱՆՐԱՊԵՏՈՒԹՅԱՆ ԿԱՌԱՎԱՐՈՒԹՅԱՆ 2022 ԹՎԱԿԱՆԻ ԴԵԿՏԵՄԲԵՐԻ 29-Ի N 2111 -Ն ՈՐՈՇՄԱՆ N 9.1 ՀԱՎԵԼՎԱԾԻ 9.1.9 և  9.1.58 ԱՂՅՈՒՍԱԿՆԵՐՈՒՄ ԿԱՏԱՐՎՈՂ ՓՈՓՈԽՈՒԹՅՈՒՆՆԵՐԸ </t>
  </si>
  <si>
    <t xml:space="preserve">ՀԱՅԱՍՏԱՆԻ ՀԱՆՐԱՊԵՏՈՒԹՅԱՆ ԿԱՌԱՎԱՐՈՒԹՅԱՆ 2022 ԹՎԱԿԱՆԻ ԴԵԿՏԵՄԲԵՐԻ 29-Ի N 2111-Ն ՈՐՈՇՄԱՆ N3 ԵՎ N4  ՀԱՎԵԼՎԱԾՆԵՐՈՒՄ ԿԱՏԱՐՎՈՂ ՓՈՓՈԽՈՒԹՅՈՒՆՆԵՐԸ </t>
  </si>
  <si>
    <t xml:space="preserve"> Արդարադատության ոլորտում քաղաքականության  մշակում, ծրագրերի համակարգում, խորհրդատվության և մոնիտորինգի իրականացում</t>
  </si>
  <si>
    <t xml:space="preserve"> Արդարադատության ոլորտում քաղաքականության, խորհրդատվության, մոնիտորինգի, գնման և աջակցության իրականացում</t>
  </si>
  <si>
    <t xml:space="preserve"> Արդարադատության քաղաքականության իրագործմանն ուղղված ծրագրերի արդյունավետության բարելավում</t>
  </si>
  <si>
    <t xml:space="preserve"> Ոլորտի քաղաքականության, խորհրդատվության, մոնիտորինգի, արդարադատության ծրագրերի համակարգման ծառայություններ</t>
  </si>
  <si>
    <t>01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</si>
  <si>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</si>
  <si>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</si>
  <si>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</si>
  <si>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</si>
  <si>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</si>
  <si>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Ներկայացուցչական ծախսեր</t>
  </si>
  <si>
    <t>Աղյուսակ 9.9</t>
  </si>
  <si>
    <t>Աղյուսակ 9.47</t>
  </si>
  <si>
    <t>Աղյուսակ 9.1.9</t>
  </si>
  <si>
    <t xml:space="preserve">ՀՀ կառավարության 2023 թվականի  </t>
  </si>
  <si>
    <t>————————   N    -Ն որոշման</t>
  </si>
  <si>
    <t>Կոդը</t>
  </si>
  <si>
    <t>Անվանումը</t>
  </si>
  <si>
    <t>Գնման ձևը</t>
  </si>
  <si>
    <t>Չափի
միավորը</t>
  </si>
  <si>
    <t>միավորի գինը</t>
  </si>
  <si>
    <t>Ցուցանիշների փոփոխությունը (ավելացումները նշված են դրական նշանով)</t>
  </si>
  <si>
    <t>քանակը</t>
  </si>
  <si>
    <t>գումարը (հազար դրամով)</t>
  </si>
  <si>
    <t xml:space="preserve">Բաժին N 01   </t>
  </si>
  <si>
    <t xml:space="preserve">Խումբ N 01 </t>
  </si>
  <si>
    <t xml:space="preserve">Դաս N 01  </t>
  </si>
  <si>
    <t>Օրենսդիր և  գործադիր մարմիններ, պետական կառավարում</t>
  </si>
  <si>
    <t>1057  11001</t>
  </si>
  <si>
    <t>Արդարադատության ոլորտում քաղաքականության, խորհրդատվության, մոնիտորինգի, գնման և աջակցության իրականացում</t>
  </si>
  <si>
    <t xml:space="preserve"> </t>
  </si>
  <si>
    <t xml:space="preserve"> ՄԱՍ III. ԾԱՌԱՅՈՒԹՅՈՒՆՆԵՐ</t>
  </si>
  <si>
    <t>Հավելված  N  5</t>
  </si>
  <si>
    <t>Հավելված N 6</t>
  </si>
  <si>
    <t xml:space="preserve"> 79111200-1</t>
  </si>
  <si>
    <t xml:space="preserve">  ներկայացուցչական ծառայություններ</t>
  </si>
  <si>
    <t xml:space="preserve"> ՄԱ</t>
  </si>
  <si>
    <t xml:space="preserve"> դրամ</t>
  </si>
  <si>
    <t>ՀԱՅԱՍՏԱՆԻ ՀԱՆՐԱՊԵՏՈՒԹՅԱՆ ԿԱՌԱՎԱՐՈՒԹՅԱՆ 2022 ԹՎԱԿԱՆԻ ԴԵԿՏԵՄԲԵՐԻ 29-Ի N 2111-Ն ՈՐՈՇՄԱՆ N 10 ՀԱՎԵԼՎԱԾԻ ՑՈՒՑԱՆԻՇՆԵՐՈՒՄ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</si>
</sst>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##,##0.0;\(##,##0.0\);\-"/>
    <numFmt numFmtId="165" formatCode="#,##0.0_);\(#,##0.0\)"/>
    <numFmt numFmtId="166" formatCode="_(* #,##0.0_);_(* \(#,##0.0\);_(* &quot;-&quot;??_);_(@_)"/>
    <numFmt numFmtId="167" formatCode="0.0_);\(0.0\)"/>
  </numFmts>
  <fonts count="40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sz val="10"/>
      <color theme="1"/>
      <name val="Calibri"/>
      <family val="2"/>
      <charset val="1"/>
      <scheme val="minor"/>
    </font>
    <font>
      <b/>
      <sz val="12"/>
      <name val="GHEA Grapalat"/>
      <family val="2"/>
    </font>
    <font>
      <sz val="10"/>
      <name val="Arial Armenian"/>
      <family val="2"/>
    </font>
    <font>
      <sz val="12"/>
      <name val="GHEA Grapalat"/>
      <family val="3"/>
    </font>
    <font>
      <b/>
      <sz val="10"/>
      <color rgb="FF000000"/>
      <name val="GHEA Grapalat"/>
      <family val="3"/>
    </font>
    <font>
      <sz val="10"/>
      <color rgb="FF000000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name val="GHEA Grapalat"/>
      <family val="2"/>
    </font>
    <font>
      <i/>
      <sz val="12"/>
      <color rgb="FF000000"/>
      <name val="GHEA Grapalat"/>
      <family val="3"/>
    </font>
    <font>
      <b/>
      <sz val="8"/>
      <name val="GHEA Grapalat"/>
      <family val="2"/>
    </font>
    <font>
      <i/>
      <sz val="12"/>
      <name val="GHEA Grapalat"/>
      <family val="2"/>
    </font>
    <font>
      <sz val="11"/>
      <name val="GHEA Grapalat"/>
      <family val="3"/>
    </font>
    <font>
      <sz val="12"/>
      <color rgb="FF000000"/>
      <name val="GHEA Grapalat"/>
      <family val="3"/>
    </font>
    <font>
      <i/>
      <sz val="8"/>
      <name val="GHEA Grapalat"/>
      <family val="2"/>
    </font>
    <font>
      <b/>
      <sz val="11"/>
      <name val="GHEA Grapalat"/>
      <family val="3"/>
    </font>
    <font>
      <i/>
      <sz val="11"/>
      <name val="GHEA Grapalat"/>
      <family val="3"/>
    </font>
    <font>
      <sz val="11"/>
      <name val="Arial Armenian"/>
      <family val="2"/>
    </font>
    <font>
      <b/>
      <sz val="12"/>
      <color rgb="FF000000"/>
      <name val="GHEA Grapalat"/>
      <family val="3"/>
    </font>
    <font>
      <sz val="11"/>
      <color theme="1"/>
      <name val="GHEA Grapalat"/>
      <family val="3"/>
    </font>
    <font>
      <sz val="10"/>
      <color indexed="8"/>
      <name val="MS Sans Serif"/>
      <family val="2"/>
      <charset val="204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sz val="10"/>
      <color indexed="8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4" fontId="10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14" fillId="0" borderId="0"/>
    <xf numFmtId="0" fontId="14" fillId="0" borderId="0"/>
    <xf numFmtId="0" fontId="10" fillId="0" borderId="0">
      <alignment horizontal="left" vertical="top" wrapText="1"/>
    </xf>
    <xf numFmtId="164" fontId="26" fillId="0" borderId="0" applyFill="0" applyBorder="0" applyProtection="0">
      <alignment horizontal="right" vertical="top"/>
    </xf>
    <xf numFmtId="0" fontId="3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30" fillId="0" borderId="0" applyFill="0" applyBorder="0" applyProtection="0">
      <alignment horizontal="right" vertical="top"/>
    </xf>
    <xf numFmtId="0" fontId="36" fillId="0" borderId="0"/>
  </cellStyleXfs>
  <cellXfs count="303">
    <xf numFmtId="0" fontId="0" fillId="0" borderId="0" xfId="0"/>
    <xf numFmtId="0" fontId="6" fillId="0" borderId="0" xfId="0" applyFont="1"/>
    <xf numFmtId="0" fontId="6" fillId="0" borderId="0" xfId="0" applyFont="1" applyAlignment="1">
      <alignment horizontal="justify"/>
    </xf>
    <xf numFmtId="0" fontId="0" fillId="0" borderId="0" xfId="0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165" fontId="0" fillId="0" borderId="0" xfId="0" applyNumberFormat="1" applyAlignment="1">
      <alignment horizontal="left" vertical="top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horizontal="right"/>
    </xf>
    <xf numFmtId="166" fontId="9" fillId="0" borderId="0" xfId="7" applyNumberFormat="1" applyFont="1" applyAlignment="1">
      <alignment horizontal="right" vertical="center"/>
    </xf>
    <xf numFmtId="0" fontId="17" fillId="0" borderId="0" xfId="0" applyFont="1" applyFill="1" applyBorder="1" applyAlignment="1">
      <alignment horizontal="left" vertical="top"/>
    </xf>
    <xf numFmtId="0" fontId="8" fillId="0" borderId="0" xfId="0" applyFont="1" applyFill="1" applyAlignment="1">
      <alignment horizontal="right"/>
    </xf>
    <xf numFmtId="0" fontId="16" fillId="0" borderId="0" xfId="0" applyFont="1" applyFill="1" applyBorder="1" applyAlignment="1">
      <alignment horizontal="right" vertical="top"/>
    </xf>
    <xf numFmtId="0" fontId="16" fillId="0" borderId="0" xfId="0" applyFont="1" applyFill="1" applyBorder="1" applyAlignment="1">
      <alignment horizontal="center" vertical="top"/>
    </xf>
    <xf numFmtId="0" fontId="20" fillId="0" borderId="1" xfId="0" applyFont="1" applyBorder="1" applyAlignment="1">
      <alignment horizontal="center" vertical="top" wrapText="1"/>
    </xf>
    <xf numFmtId="164" fontId="20" fillId="0" borderId="8" xfId="0" applyNumberFormat="1" applyFont="1" applyBorder="1" applyAlignment="1">
      <alignment vertical="top" wrapText="1"/>
    </xf>
    <xf numFmtId="0" fontId="21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0" fontId="20" fillId="0" borderId="17" xfId="0" applyFont="1" applyBorder="1" applyAlignment="1">
      <alignment horizontal="left" vertical="top" wrapText="1"/>
    </xf>
    <xf numFmtId="0" fontId="20" fillId="0" borderId="0" xfId="0" applyFont="1"/>
    <xf numFmtId="0" fontId="22" fillId="0" borderId="17" xfId="0" applyFont="1" applyBorder="1" applyAlignment="1">
      <alignment horizontal="left" vertical="top" wrapText="1"/>
    </xf>
    <xf numFmtId="0" fontId="15" fillId="0" borderId="17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164" fontId="24" fillId="0" borderId="1" xfId="6" applyFont="1" applyBorder="1">
      <alignment horizontal="right" vertical="top"/>
    </xf>
    <xf numFmtId="49" fontId="13" fillId="2" borderId="3" xfId="0" applyNumberFormat="1" applyFont="1" applyFill="1" applyBorder="1" applyAlignment="1">
      <alignment vertical="top" wrapText="1"/>
    </xf>
    <xf numFmtId="49" fontId="13" fillId="2" borderId="2" xfId="0" applyNumberFormat="1" applyFont="1" applyFill="1" applyBorder="1" applyAlignment="1">
      <alignment vertical="top" wrapText="1"/>
    </xf>
    <xf numFmtId="49" fontId="13" fillId="2" borderId="14" xfId="0" applyNumberFormat="1" applyFont="1" applyFill="1" applyBorder="1" applyAlignment="1">
      <alignment vertical="top" wrapText="1"/>
    </xf>
    <xf numFmtId="0" fontId="7" fillId="0" borderId="1" xfId="0" applyFont="1" applyBorder="1" applyAlignment="1">
      <alignment horizontal="left" vertical="top" wrapText="1"/>
    </xf>
    <xf numFmtId="0" fontId="22" fillId="0" borderId="1" xfId="0" applyFont="1" applyBorder="1" applyAlignment="1">
      <alignment vertical="top" wrapText="1"/>
    </xf>
    <xf numFmtId="49" fontId="13" fillId="2" borderId="2" xfId="0" applyNumberFormat="1" applyFont="1" applyFill="1" applyBorder="1" applyAlignment="1">
      <alignment horizontal="center" vertical="top" wrapText="1"/>
    </xf>
    <xf numFmtId="0" fontId="18" fillId="0" borderId="0" xfId="0" applyFont="1"/>
    <xf numFmtId="0" fontId="20" fillId="0" borderId="0" xfId="0" applyFont="1" applyAlignment="1">
      <alignment horizontal="justify"/>
    </xf>
    <xf numFmtId="0" fontId="20" fillId="2" borderId="2" xfId="0" applyFont="1" applyFill="1" applyBorder="1" applyAlignment="1">
      <alignment vertical="top" wrapText="1"/>
    </xf>
    <xf numFmtId="0" fontId="20" fillId="2" borderId="13" xfId="0" applyFont="1" applyFill="1" applyBorder="1" applyAlignment="1">
      <alignment vertical="top" wrapText="1"/>
    </xf>
    <xf numFmtId="0" fontId="20" fillId="2" borderId="3" xfId="0" applyFont="1" applyFill="1" applyBorder="1" applyAlignment="1">
      <alignment vertical="top" wrapText="1"/>
    </xf>
    <xf numFmtId="0" fontId="7" fillId="2" borderId="1" xfId="0" applyFont="1" applyFill="1" applyBorder="1" applyAlignment="1">
      <alignment vertical="top" wrapText="1"/>
    </xf>
    <xf numFmtId="0" fontId="18" fillId="0" borderId="0" xfId="0" applyFont="1" applyAlignment="1">
      <alignment vertical="top" wrapText="1"/>
    </xf>
    <xf numFmtId="0" fontId="19" fillId="0" borderId="1" xfId="0" applyFont="1" applyBorder="1" applyAlignment="1">
      <alignment horizontal="left" vertical="top" wrapText="1"/>
    </xf>
    <xf numFmtId="0" fontId="20" fillId="2" borderId="1" xfId="0" applyFont="1" applyFill="1" applyBorder="1" applyAlignment="1">
      <alignment vertical="top" wrapText="1"/>
    </xf>
    <xf numFmtId="0" fontId="20" fillId="2" borderId="1" xfId="0" applyFont="1" applyFill="1" applyBorder="1" applyAlignment="1">
      <alignment horizontal="center" vertical="top" wrapText="1"/>
    </xf>
    <xf numFmtId="0" fontId="20" fillId="2" borderId="4" xfId="0" applyFont="1" applyFill="1" applyBorder="1" applyAlignment="1">
      <alignment wrapText="1"/>
    </xf>
    <xf numFmtId="0" fontId="25" fillId="3" borderId="1" xfId="0" applyFont="1" applyFill="1" applyBorder="1" applyAlignment="1">
      <alignment vertical="center" wrapText="1"/>
    </xf>
    <xf numFmtId="0" fontId="20" fillId="2" borderId="4" xfId="0" applyFont="1" applyFill="1" applyBorder="1" applyAlignment="1">
      <alignment vertical="top" wrapText="1"/>
    </xf>
    <xf numFmtId="0" fontId="20" fillId="2" borderId="4" xfId="0" applyFont="1" applyFill="1" applyBorder="1" applyAlignment="1">
      <alignment horizontal="left" vertical="top"/>
    </xf>
    <xf numFmtId="0" fontId="20" fillId="2" borderId="5" xfId="0" applyFont="1" applyFill="1" applyBorder="1" applyAlignment="1">
      <alignment horizontal="left" vertical="top"/>
    </xf>
    <xf numFmtId="0" fontId="20" fillId="2" borderId="0" xfId="0" applyFont="1" applyFill="1" applyBorder="1" applyAlignment="1">
      <alignment horizontal="left" vertical="top"/>
    </xf>
    <xf numFmtId="164" fontId="15" fillId="0" borderId="0" xfId="6" applyFont="1" applyBorder="1">
      <alignment horizontal="right" vertical="top"/>
    </xf>
    <xf numFmtId="4" fontId="6" fillId="0" borderId="0" xfId="0" applyNumberFormat="1" applyFont="1"/>
    <xf numFmtId="0" fontId="18" fillId="2" borderId="0" xfId="0" applyFont="1" applyFill="1"/>
    <xf numFmtId="0" fontId="15" fillId="0" borderId="18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8" fillId="0" borderId="20" xfId="0" applyFont="1" applyBorder="1" applyAlignment="1">
      <alignment horizontal="left" vertical="top" wrapText="1"/>
    </xf>
    <xf numFmtId="0" fontId="15" fillId="0" borderId="21" xfId="0" applyFont="1" applyBorder="1" applyAlignment="1">
      <alignment horizontal="left" vertical="top" wrapText="1"/>
    </xf>
    <xf numFmtId="0" fontId="15" fillId="0" borderId="22" xfId="0" applyFont="1" applyBorder="1" applyAlignment="1">
      <alignment horizontal="left" vertical="top" wrapText="1"/>
    </xf>
    <xf numFmtId="0" fontId="15" fillId="0" borderId="23" xfId="0" applyFont="1" applyBorder="1" applyAlignment="1">
      <alignment horizontal="left" vertical="top" wrapText="1"/>
    </xf>
    <xf numFmtId="0" fontId="15" fillId="0" borderId="24" xfId="0" applyFont="1" applyBorder="1" applyAlignment="1">
      <alignment horizontal="left" vertical="top" wrapText="1"/>
    </xf>
    <xf numFmtId="0" fontId="15" fillId="0" borderId="25" xfId="0" applyFont="1" applyBorder="1" applyAlignment="1">
      <alignment horizontal="left" vertical="top" wrapText="1"/>
    </xf>
    <xf numFmtId="0" fontId="18" fillId="0" borderId="24" xfId="0" applyFont="1" applyBorder="1" applyAlignment="1">
      <alignment horizontal="left" vertical="top" wrapText="1"/>
    </xf>
    <xf numFmtId="0" fontId="15" fillId="0" borderId="16" xfId="12" applyFont="1" applyBorder="1" applyAlignment="1">
      <alignment horizontal="left" vertical="top" wrapText="1"/>
    </xf>
    <xf numFmtId="0" fontId="15" fillId="0" borderId="17" xfId="12" applyFont="1" applyBorder="1" applyAlignment="1">
      <alignment horizontal="left" vertical="top" wrapText="1"/>
    </xf>
    <xf numFmtId="0" fontId="18" fillId="0" borderId="15" xfId="0" applyFont="1" applyBorder="1" applyAlignment="1">
      <alignment horizontal="left" vertical="top" wrapText="1"/>
    </xf>
    <xf numFmtId="0" fontId="15" fillId="0" borderId="15" xfId="0" applyFont="1" applyBorder="1" applyAlignment="1">
      <alignment horizontal="left" vertical="top" wrapText="1"/>
    </xf>
    <xf numFmtId="0" fontId="21" fillId="0" borderId="15" xfId="0" applyFont="1" applyBorder="1" applyAlignment="1">
      <alignment horizontal="left" vertical="top" wrapText="1"/>
    </xf>
    <xf numFmtId="0" fontId="15" fillId="2" borderId="15" xfId="0" applyFont="1" applyFill="1" applyBorder="1" applyAlignment="1">
      <alignment horizontal="left" vertical="center" wrapText="1"/>
    </xf>
    <xf numFmtId="0" fontId="15" fillId="2" borderId="15" xfId="0" applyFont="1" applyFill="1" applyBorder="1" applyAlignment="1">
      <alignment horizontal="left" wrapText="1"/>
    </xf>
    <xf numFmtId="166" fontId="11" fillId="0" borderId="0" xfId="7" applyNumberFormat="1" applyFont="1" applyAlignment="1">
      <alignment horizontal="right" vertical="center"/>
    </xf>
    <xf numFmtId="0" fontId="17" fillId="0" borderId="0" xfId="0" applyFont="1" applyFill="1" applyBorder="1" applyAlignment="1">
      <alignment horizontal="center" vertical="top"/>
    </xf>
    <xf numFmtId="0" fontId="17" fillId="0" borderId="0" xfId="0" applyFont="1" applyFill="1" applyBorder="1" applyAlignment="1">
      <alignment horizontal="right" vertical="top"/>
    </xf>
    <xf numFmtId="0" fontId="20" fillId="0" borderId="1" xfId="0" applyFont="1" applyBorder="1" applyAlignment="1">
      <alignment horizontal="center" wrapText="1"/>
    </xf>
    <xf numFmtId="0" fontId="20" fillId="0" borderId="8" xfId="0" applyFont="1" applyBorder="1" applyAlignment="1">
      <alignment horizontal="center" wrapText="1"/>
    </xf>
    <xf numFmtId="0" fontId="20" fillId="0" borderId="0" xfId="13" applyFont="1"/>
    <xf numFmtId="0" fontId="7" fillId="0" borderId="0" xfId="13" applyFont="1" applyAlignment="1">
      <alignment horizontal="center"/>
    </xf>
    <xf numFmtId="0" fontId="18" fillId="0" borderId="17" xfId="12" applyFont="1" applyBorder="1" applyAlignment="1">
      <alignment horizontal="left" vertical="top" wrapText="1"/>
    </xf>
    <xf numFmtId="0" fontId="18" fillId="0" borderId="17" xfId="12" applyFont="1" applyBorder="1" applyAlignment="1">
      <alignment vertical="top" wrapText="1"/>
    </xf>
    <xf numFmtId="0" fontId="18" fillId="0" borderId="0" xfId="12" applyFont="1" applyBorder="1" applyAlignment="1">
      <alignment vertical="top" wrapText="1"/>
    </xf>
    <xf numFmtId="0" fontId="18" fillId="0" borderId="17" xfId="13" applyFont="1" applyBorder="1" applyAlignment="1">
      <alignment horizontal="left" vertical="top" wrapText="1"/>
    </xf>
    <xf numFmtId="0" fontId="18" fillId="0" borderId="17" xfId="13" applyFont="1" applyBorder="1" applyAlignment="1">
      <alignment vertical="top" wrapText="1"/>
    </xf>
    <xf numFmtId="0" fontId="18" fillId="0" borderId="0" xfId="13" applyFont="1" applyBorder="1" applyAlignment="1">
      <alignment vertical="top" wrapText="1"/>
    </xf>
    <xf numFmtId="0" fontId="18" fillId="0" borderId="0" xfId="13" applyFont="1" applyFill="1" applyBorder="1" applyAlignment="1">
      <alignment vertical="top" wrapText="1"/>
    </xf>
    <xf numFmtId="0" fontId="20" fillId="0" borderId="0" xfId="13" applyFont="1" applyBorder="1"/>
    <xf numFmtId="0" fontId="22" fillId="0" borderId="0" xfId="13" applyFont="1"/>
    <xf numFmtId="0" fontId="15" fillId="0" borderId="17" xfId="13" applyFont="1" applyBorder="1" applyAlignment="1">
      <alignment horizontal="left" vertical="top" wrapText="1"/>
    </xf>
    <xf numFmtId="0" fontId="21" fillId="0" borderId="17" xfId="13" applyFont="1" applyBorder="1" applyAlignment="1">
      <alignment horizontal="left" vertical="top" wrapText="1"/>
    </xf>
    <xf numFmtId="0" fontId="15" fillId="0" borderId="17" xfId="13" applyFont="1" applyBorder="1" applyAlignment="1">
      <alignment horizontal="center" vertical="top" wrapText="1"/>
    </xf>
    <xf numFmtId="0" fontId="6" fillId="0" borderId="0" xfId="13" applyFont="1"/>
    <xf numFmtId="0" fontId="20" fillId="0" borderId="2" xfId="0" applyFont="1" applyBorder="1" applyAlignment="1">
      <alignment horizontal="center" vertical="top" wrapText="1"/>
    </xf>
    <xf numFmtId="0" fontId="20" fillId="0" borderId="26" xfId="0" applyFont="1" applyBorder="1" applyAlignment="1">
      <alignment horizontal="center" vertical="top" wrapText="1"/>
    </xf>
    <xf numFmtId="164" fontId="20" fillId="0" borderId="26" xfId="0" applyNumberFormat="1" applyFont="1" applyBorder="1" applyAlignment="1">
      <alignment vertical="top" wrapText="1"/>
    </xf>
    <xf numFmtId="164" fontId="15" fillId="2" borderId="1" xfId="6" applyFont="1" applyFill="1" applyBorder="1">
      <alignment horizontal="right" vertical="top"/>
    </xf>
    <xf numFmtId="0" fontId="21" fillId="2" borderId="1" xfId="0" applyFont="1" applyFill="1" applyBorder="1" applyAlignment="1">
      <alignment horizontal="left" vertical="top" wrapText="1"/>
    </xf>
    <xf numFmtId="164" fontId="15" fillId="2" borderId="26" xfId="6" applyFont="1" applyFill="1" applyBorder="1">
      <alignment horizontal="right" vertical="top"/>
    </xf>
    <xf numFmtId="0" fontId="20" fillId="2" borderId="26" xfId="0" applyFont="1" applyFill="1" applyBorder="1" applyAlignment="1">
      <alignment horizontal="center" vertical="top" wrapText="1"/>
    </xf>
    <xf numFmtId="0" fontId="20" fillId="2" borderId="26" xfId="0" applyFont="1" applyFill="1" applyBorder="1" applyAlignment="1">
      <alignment horizontal="center"/>
    </xf>
    <xf numFmtId="0" fontId="27" fillId="2" borderId="26" xfId="0" applyFont="1" applyFill="1" applyBorder="1" applyAlignment="1">
      <alignment horizontal="left" vertical="top" wrapText="1"/>
    </xf>
    <xf numFmtId="0" fontId="24" fillId="2" borderId="26" xfId="0" applyFont="1" applyFill="1" applyBorder="1" applyAlignment="1">
      <alignment horizontal="left" vertical="top" wrapText="1"/>
    </xf>
    <xf numFmtId="0" fontId="21" fillId="2" borderId="17" xfId="0" applyFont="1" applyFill="1" applyBorder="1" applyAlignment="1">
      <alignment horizontal="left" vertical="top" wrapText="1"/>
    </xf>
    <xf numFmtId="164" fontId="15" fillId="2" borderId="17" xfId="6" applyNumberFormat="1" applyFont="1" applyFill="1" applyBorder="1" applyAlignment="1">
      <alignment horizontal="right" vertical="top"/>
    </xf>
    <xf numFmtId="0" fontId="15" fillId="2" borderId="17" xfId="0" applyFont="1" applyFill="1" applyBorder="1" applyAlignment="1">
      <alignment horizontal="left" vertical="top" wrapText="1"/>
    </xf>
    <xf numFmtId="49" fontId="21" fillId="2" borderId="3" xfId="7" applyNumberFormat="1" applyFont="1" applyFill="1" applyBorder="1" applyAlignment="1">
      <alignment horizontal="right" vertical="top" wrapText="1"/>
    </xf>
    <xf numFmtId="49" fontId="21" fillId="2" borderId="26" xfId="7" applyNumberFormat="1" applyFont="1" applyFill="1" applyBorder="1" applyAlignment="1">
      <alignment horizontal="right" vertical="top" wrapText="1"/>
    </xf>
    <xf numFmtId="0" fontId="20" fillId="2" borderId="17" xfId="0" applyFont="1" applyFill="1" applyBorder="1" applyAlignment="1">
      <alignment horizontal="center" vertical="top" wrapText="1"/>
    </xf>
    <xf numFmtId="164" fontId="21" fillId="2" borderId="17" xfId="6" applyNumberFormat="1" applyFont="1" applyFill="1" applyBorder="1" applyAlignment="1">
      <alignment horizontal="right" vertical="top"/>
    </xf>
    <xf numFmtId="164" fontId="21" fillId="2" borderId="26" xfId="6" applyNumberFormat="1" applyFont="1" applyFill="1" applyBorder="1" applyAlignment="1">
      <alignment horizontal="right" vertical="top"/>
    </xf>
    <xf numFmtId="0" fontId="15" fillId="2" borderId="17" xfId="0" applyFont="1" applyFill="1" applyBorder="1" applyAlignment="1">
      <alignment horizontal="left" vertical="center" wrapText="1"/>
    </xf>
    <xf numFmtId="0" fontId="6" fillId="0" borderId="0" xfId="0" applyFont="1" applyAlignment="1"/>
    <xf numFmtId="0" fontId="28" fillId="0" borderId="0" xfId="10" applyFont="1" applyFill="1" applyAlignment="1">
      <alignment horizontal="left" vertical="center" wrapText="1"/>
    </xf>
    <xf numFmtId="0" fontId="28" fillId="0" borderId="0" xfId="10" applyFont="1" applyFill="1" applyAlignment="1">
      <alignment horizontal="center" vertical="center" wrapText="1"/>
    </xf>
    <xf numFmtId="166" fontId="28" fillId="0" borderId="0" xfId="10" applyNumberFormat="1" applyFont="1" applyFill="1" applyAlignment="1">
      <alignment horizontal="left" vertical="center" wrapText="1"/>
    </xf>
    <xf numFmtId="0" fontId="17" fillId="2" borderId="0" xfId="0" applyFont="1" applyFill="1" applyBorder="1" applyAlignment="1">
      <alignment horizontal="left" vertical="top"/>
    </xf>
    <xf numFmtId="0" fontId="28" fillId="2" borderId="0" xfId="10" applyFont="1" applyFill="1" applyAlignment="1">
      <alignment horizontal="left" vertical="center" wrapText="1"/>
    </xf>
    <xf numFmtId="0" fontId="31" fillId="0" borderId="0" xfId="0" applyFont="1" applyFill="1" applyAlignment="1">
      <alignment horizontal="left" vertical="top" wrapText="1"/>
    </xf>
    <xf numFmtId="0" fontId="28" fillId="0" borderId="26" xfId="0" applyFont="1" applyFill="1" applyBorder="1" applyAlignment="1">
      <alignment horizontal="left" vertical="top" wrapText="1"/>
    </xf>
    <xf numFmtId="0" fontId="28" fillId="0" borderId="0" xfId="0" applyFont="1" applyFill="1" applyAlignment="1">
      <alignment horizontal="left" vertical="top" wrapText="1"/>
    </xf>
    <xf numFmtId="0" fontId="28" fillId="0" borderId="0" xfId="0" applyFont="1" applyFill="1" applyBorder="1" applyAlignment="1">
      <alignment horizontal="left" vertical="top" wrapText="1"/>
    </xf>
    <xf numFmtId="0" fontId="28" fillId="0" borderId="0" xfId="0" applyFont="1" applyBorder="1" applyAlignment="1">
      <alignment horizontal="left" vertical="top" wrapText="1"/>
    </xf>
    <xf numFmtId="164" fontId="28" fillId="0" borderId="0" xfId="6" applyNumberFormat="1" applyFont="1" applyFill="1" applyBorder="1" applyAlignment="1">
      <alignment horizontal="right" vertical="top"/>
    </xf>
    <xf numFmtId="164" fontId="32" fillId="0" borderId="0" xfId="16" applyNumberFormat="1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164" fontId="28" fillId="0" borderId="0" xfId="6" applyNumberFormat="1" applyFont="1" applyFill="1" applyBorder="1" applyAlignment="1">
      <alignment horizontal="left" vertical="top" wrapText="1"/>
    </xf>
    <xf numFmtId="0" fontId="28" fillId="0" borderId="0" xfId="10" applyFont="1" applyFill="1" applyBorder="1" applyAlignment="1">
      <alignment horizontal="center" vertical="center" wrapText="1"/>
    </xf>
    <xf numFmtId="0" fontId="28" fillId="0" borderId="0" xfId="10" applyFont="1" applyFill="1" applyBorder="1" applyAlignment="1">
      <alignment horizontal="left" vertical="center" wrapText="1"/>
    </xf>
    <xf numFmtId="0" fontId="33" fillId="0" borderId="0" xfId="0" applyFont="1" applyBorder="1" applyAlignment="1">
      <alignment horizontal="center" wrapText="1"/>
    </xf>
    <xf numFmtId="164" fontId="28" fillId="0" borderId="0" xfId="0" applyNumberFormat="1" applyFont="1" applyFill="1" applyBorder="1" applyAlignment="1">
      <alignment horizontal="right" vertical="top" wrapText="1"/>
    </xf>
    <xf numFmtId="165" fontId="28" fillId="0" borderId="0" xfId="10" applyNumberFormat="1" applyFont="1" applyFill="1" applyBorder="1" applyAlignment="1">
      <alignment horizontal="left" vertical="center" wrapText="1"/>
    </xf>
    <xf numFmtId="49" fontId="13" fillId="2" borderId="26" xfId="0" applyNumberFormat="1" applyFont="1" applyFill="1" applyBorder="1" applyAlignment="1">
      <alignment vertical="top" wrapText="1"/>
    </xf>
    <xf numFmtId="0" fontId="23" fillId="2" borderId="26" xfId="0" applyFont="1" applyFill="1" applyBorder="1" applyAlignment="1">
      <alignment horizontal="center" vertical="top" wrapText="1"/>
    </xf>
    <xf numFmtId="0" fontId="23" fillId="0" borderId="26" xfId="0" applyFont="1" applyBorder="1" applyAlignment="1">
      <alignment horizontal="center" vertical="top" wrapText="1"/>
    </xf>
    <xf numFmtId="0" fontId="13" fillId="0" borderId="26" xfId="0" applyFont="1" applyBorder="1" applyAlignment="1">
      <alignment horizontal="left" vertical="top" wrapText="1"/>
    </xf>
    <xf numFmtId="0" fontId="18" fillId="0" borderId="26" xfId="0" applyFont="1" applyBorder="1" applyAlignment="1">
      <alignment horizontal="left" vertical="top" wrapText="1"/>
    </xf>
    <xf numFmtId="0" fontId="20" fillId="0" borderId="26" xfId="0" applyFont="1" applyBorder="1" applyAlignment="1">
      <alignment horizontal="left" vertical="top" wrapText="1"/>
    </xf>
    <xf numFmtId="0" fontId="7" fillId="0" borderId="26" xfId="0" applyFont="1" applyBorder="1" applyAlignment="1">
      <alignment horizontal="left" vertical="top" wrapText="1"/>
    </xf>
    <xf numFmtId="0" fontId="15" fillId="0" borderId="26" xfId="10" applyFont="1" applyFill="1" applyBorder="1" applyAlignment="1">
      <alignment horizontal="center" vertical="center" wrapText="1"/>
    </xf>
    <xf numFmtId="0" fontId="15" fillId="0" borderId="3" xfId="10" applyFont="1" applyFill="1" applyBorder="1" applyAlignment="1">
      <alignment horizontal="center" vertical="center" wrapText="1"/>
    </xf>
    <xf numFmtId="0" fontId="15" fillId="0" borderId="26" xfId="10" applyFont="1" applyFill="1" applyBorder="1" applyAlignment="1">
      <alignment horizontal="left" vertical="center" wrapText="1"/>
    </xf>
    <xf numFmtId="166" fontId="15" fillId="0" borderId="26" xfId="15" applyNumberFormat="1" applyFont="1" applyFill="1" applyBorder="1" applyAlignment="1">
      <alignment horizontal="right" vertical="center"/>
    </xf>
    <xf numFmtId="0" fontId="15" fillId="0" borderId="26" xfId="10" applyFont="1" applyFill="1" applyBorder="1" applyAlignment="1">
      <alignment horizontal="left" vertical="center" wrapText="1" indent="2"/>
    </xf>
    <xf numFmtId="166" fontId="15" fillId="0" borderId="26" xfId="15" applyNumberFormat="1" applyFont="1" applyFill="1" applyBorder="1" applyAlignment="1">
      <alignment horizontal="left" vertical="center" wrapText="1"/>
    </xf>
    <xf numFmtId="0" fontId="29" fillId="0" borderId="26" xfId="0" applyFont="1" applyBorder="1" applyAlignment="1">
      <alignment horizontal="left" vertical="top" wrapText="1"/>
    </xf>
    <xf numFmtId="164" fontId="18" fillId="0" borderId="26" xfId="11" applyNumberFormat="1" applyFont="1" applyBorder="1" applyAlignment="1">
      <alignment horizontal="right" vertical="top"/>
    </xf>
    <xf numFmtId="0" fontId="34" fillId="2" borderId="26" xfId="0" applyFont="1" applyFill="1" applyBorder="1" applyAlignment="1">
      <alignment horizontal="left" vertical="top" wrapText="1"/>
    </xf>
    <xf numFmtId="164" fontId="34" fillId="0" borderId="26" xfId="0" applyNumberFormat="1" applyFont="1" applyBorder="1" applyAlignment="1">
      <alignment horizontal="right" vertical="top" wrapText="1"/>
    </xf>
    <xf numFmtId="164" fontId="15" fillId="0" borderId="26" xfId="6" applyNumberFormat="1" applyFont="1" applyBorder="1" applyAlignment="1">
      <alignment horizontal="right" vertical="top"/>
    </xf>
    <xf numFmtId="0" fontId="29" fillId="2" borderId="26" xfId="0" applyFont="1" applyFill="1" applyBorder="1" applyAlignment="1">
      <alignment horizontal="left" vertical="top" wrapText="1"/>
    </xf>
    <xf numFmtId="164" fontId="15" fillId="2" borderId="26" xfId="6" applyNumberFormat="1" applyFont="1" applyFill="1" applyBorder="1" applyAlignment="1">
      <alignment horizontal="right" vertical="top"/>
    </xf>
    <xf numFmtId="0" fontId="15" fillId="2" borderId="26" xfId="10" applyFont="1" applyFill="1" applyBorder="1" applyAlignment="1">
      <alignment horizontal="center" vertical="center" wrapText="1"/>
    </xf>
    <xf numFmtId="0" fontId="15" fillId="2" borderId="14" xfId="10" applyFont="1" applyFill="1" applyBorder="1" applyAlignment="1">
      <alignment horizontal="center" vertical="center" wrapText="1"/>
    </xf>
    <xf numFmtId="0" fontId="29" fillId="2" borderId="14" xfId="0" applyFont="1" applyFill="1" applyBorder="1" applyAlignment="1">
      <alignment horizontal="left" vertical="top" wrapText="1"/>
    </xf>
    <xf numFmtId="164" fontId="15" fillId="0" borderId="14" xfId="6" applyNumberFormat="1" applyFont="1" applyFill="1" applyBorder="1" applyAlignment="1">
      <alignment horizontal="right" vertical="top"/>
    </xf>
    <xf numFmtId="164" fontId="18" fillId="0" borderId="26" xfId="0" applyNumberFormat="1" applyFont="1" applyFill="1" applyBorder="1" applyAlignment="1">
      <alignment horizontal="right" vertical="top" wrapText="1"/>
    </xf>
    <xf numFmtId="164" fontId="15" fillId="0" borderId="26" xfId="6" applyNumberFormat="1" applyFont="1" applyFill="1" applyBorder="1" applyAlignment="1">
      <alignment horizontal="right" vertical="top"/>
    </xf>
    <xf numFmtId="0" fontId="15" fillId="0" borderId="26" xfId="0" applyFont="1" applyFill="1" applyBorder="1" applyAlignment="1">
      <alignment horizontal="left" vertical="top" wrapText="1"/>
    </xf>
    <xf numFmtId="164" fontId="15" fillId="0" borderId="26" xfId="0" applyNumberFormat="1" applyFont="1" applyFill="1" applyBorder="1" applyAlignment="1">
      <alignment horizontal="right" vertical="top" wrapText="1"/>
    </xf>
    <xf numFmtId="0" fontId="15" fillId="0" borderId="26" xfId="0" applyFont="1" applyBorder="1" applyAlignment="1">
      <alignment horizontal="left" vertical="top" wrapText="1"/>
    </xf>
    <xf numFmtId="164" fontId="21" fillId="0" borderId="26" xfId="16" applyNumberFormat="1" applyFont="1" applyFill="1" applyBorder="1" applyAlignment="1">
      <alignment horizontal="left" vertical="top" wrapText="1"/>
    </xf>
    <xf numFmtId="164" fontId="15" fillId="0" borderId="26" xfId="6" applyNumberFormat="1" applyFont="1" applyFill="1" applyBorder="1" applyAlignment="1">
      <alignment horizontal="left" vertical="top" wrapText="1"/>
    </xf>
    <xf numFmtId="164" fontId="15" fillId="0" borderId="26" xfId="6" applyNumberFormat="1" applyFont="1" applyFill="1" applyBorder="1" applyAlignment="1">
      <alignment vertical="top"/>
    </xf>
    <xf numFmtId="0" fontId="15" fillId="0" borderId="26" xfId="0" applyFont="1" applyFill="1" applyBorder="1" applyAlignment="1">
      <alignment vertical="top" wrapText="1"/>
    </xf>
    <xf numFmtId="164" fontId="15" fillId="0" borderId="26" xfId="0" applyNumberFormat="1" applyFont="1" applyFill="1" applyBorder="1" applyAlignment="1">
      <alignment vertical="top" wrapText="1"/>
    </xf>
    <xf numFmtId="0" fontId="20" fillId="0" borderId="26" xfId="0" applyFont="1" applyBorder="1" applyAlignment="1">
      <alignment horizontal="center" vertical="center" wrapText="1"/>
    </xf>
    <xf numFmtId="0" fontId="15" fillId="0" borderId="17" xfId="13" applyFont="1" applyBorder="1" applyAlignment="1">
      <alignment horizontal="center" vertical="top" wrapText="1"/>
    </xf>
    <xf numFmtId="0" fontId="15" fillId="0" borderId="17" xfId="13" applyFont="1" applyBorder="1" applyAlignment="1">
      <alignment horizontal="left" vertical="top" wrapText="1"/>
    </xf>
    <xf numFmtId="164" fontId="24" fillId="2" borderId="1" xfId="6" applyFont="1" applyFill="1" applyBorder="1">
      <alignment horizontal="right" vertical="top"/>
    </xf>
    <xf numFmtId="0" fontId="20" fillId="2" borderId="1" xfId="0" applyFont="1" applyFill="1" applyBorder="1" applyAlignment="1">
      <alignment horizontal="center" vertical="center" wrapText="1"/>
    </xf>
    <xf numFmtId="164" fontId="20" fillId="2" borderId="17" xfId="0" applyNumberFormat="1" applyFont="1" applyFill="1" applyBorder="1" applyAlignment="1">
      <alignment horizontal="right" vertical="center" wrapText="1"/>
    </xf>
    <xf numFmtId="0" fontId="20" fillId="2" borderId="17" xfId="0" applyFont="1" applyFill="1" applyBorder="1" applyAlignment="1">
      <alignment horizontal="right" vertical="center" wrapText="1"/>
    </xf>
    <xf numFmtId="164" fontId="20" fillId="2" borderId="1" xfId="0" applyNumberFormat="1" applyFont="1" applyFill="1" applyBorder="1" applyAlignment="1">
      <alignment horizontal="right" vertical="center" wrapText="1"/>
    </xf>
    <xf numFmtId="0" fontId="20" fillId="2" borderId="17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justify" wrapText="1"/>
    </xf>
    <xf numFmtId="0" fontId="7" fillId="2" borderId="1" xfId="0" applyFont="1" applyFill="1" applyBorder="1"/>
    <xf numFmtId="164" fontId="15" fillId="2" borderId="17" xfId="11" applyNumberFormat="1" applyFont="1" applyFill="1" applyBorder="1" applyAlignment="1">
      <alignment horizontal="right" vertical="top"/>
    </xf>
    <xf numFmtId="164" fontId="15" fillId="2" borderId="17" xfId="12" applyNumberFormat="1" applyFont="1" applyFill="1" applyBorder="1" applyAlignment="1">
      <alignment horizontal="right" vertical="top" wrapText="1"/>
    </xf>
    <xf numFmtId="0" fontId="20" fillId="0" borderId="1" xfId="0" applyFont="1" applyBorder="1" applyAlignment="1">
      <alignment vertical="top" wrapText="1"/>
    </xf>
    <xf numFmtId="0" fontId="7" fillId="2" borderId="0" xfId="0" applyFont="1" applyFill="1" applyBorder="1" applyAlignment="1">
      <alignment vertical="top" wrapText="1"/>
    </xf>
    <xf numFmtId="0" fontId="21" fillId="0" borderId="0" xfId="0" applyFont="1" applyBorder="1" applyAlignment="1">
      <alignment horizontal="left" vertical="top" wrapText="1"/>
    </xf>
    <xf numFmtId="0" fontId="22" fillId="0" borderId="2" xfId="0" applyFont="1" applyBorder="1" applyAlignment="1">
      <alignment horizontal="left" vertical="top" wrapText="1"/>
    </xf>
    <xf numFmtId="0" fontId="22" fillId="0" borderId="2" xfId="0" applyFont="1" applyBorder="1" applyAlignment="1">
      <alignment horizontal="left" wrapText="1"/>
    </xf>
    <xf numFmtId="0" fontId="25" fillId="3" borderId="2" xfId="0" applyFont="1" applyFill="1" applyBorder="1" applyAlignment="1">
      <alignment vertical="center" wrapText="1"/>
    </xf>
    <xf numFmtId="0" fontId="15" fillId="0" borderId="26" xfId="13" applyFont="1" applyBorder="1" applyAlignment="1">
      <alignment horizontal="left" vertical="top" wrapText="1"/>
    </xf>
    <xf numFmtId="0" fontId="15" fillId="0" borderId="26" xfId="13" applyFont="1" applyBorder="1" applyAlignment="1">
      <alignment horizontal="center" vertical="top" wrapText="1"/>
    </xf>
    <xf numFmtId="164" fontId="21" fillId="2" borderId="1" xfId="6" applyFont="1" applyFill="1" applyBorder="1">
      <alignment horizontal="right" vertical="top"/>
    </xf>
    <xf numFmtId="166" fontId="21" fillId="2" borderId="17" xfId="14" applyNumberFormat="1" applyFont="1" applyFill="1" applyBorder="1" applyAlignment="1">
      <alignment horizontal="right" vertical="top" wrapText="1"/>
    </xf>
    <xf numFmtId="0" fontId="18" fillId="0" borderId="17" xfId="0" applyFont="1" applyBorder="1" applyAlignment="1">
      <alignment horizontal="left" vertical="top" wrapText="1"/>
    </xf>
    <xf numFmtId="0" fontId="6" fillId="0" borderId="0" xfId="0" applyFont="1" applyAlignment="1">
      <alignment horizontal="right"/>
    </xf>
    <xf numFmtId="0" fontId="24" fillId="0" borderId="26" xfId="0" applyFont="1" applyBorder="1" applyAlignment="1">
      <alignment horizontal="left" vertical="top" wrapText="1"/>
    </xf>
    <xf numFmtId="164" fontId="24" fillId="2" borderId="26" xfId="6" applyFont="1" applyFill="1" applyBorder="1">
      <alignment horizontal="right" vertical="top"/>
    </xf>
    <xf numFmtId="0" fontId="35" fillId="0" borderId="26" xfId="0" applyFont="1" applyBorder="1" applyAlignment="1">
      <alignment horizontal="left" vertical="top" wrapText="1"/>
    </xf>
    <xf numFmtId="0" fontId="21" fillId="0" borderId="26" xfId="0" applyFont="1" applyBorder="1" applyAlignment="1">
      <alignment horizontal="left" vertical="top" wrapText="1"/>
    </xf>
    <xf numFmtId="0" fontId="37" fillId="0" borderId="0" xfId="17" applyFont="1"/>
    <xf numFmtId="0" fontId="37" fillId="0" borderId="0" xfId="17" applyFont="1" applyAlignment="1" applyProtection="1">
      <alignment horizontal="left" wrapText="1"/>
      <protection locked="0"/>
    </xf>
    <xf numFmtId="0" fontId="38" fillId="0" borderId="0" xfId="17" applyFont="1" applyAlignment="1" applyProtection="1">
      <protection locked="0"/>
    </xf>
    <xf numFmtId="0" fontId="39" fillId="0" borderId="0" xfId="17" applyFont="1"/>
    <xf numFmtId="0" fontId="38" fillId="0" borderId="0" xfId="17" applyFont="1" applyAlignment="1" applyProtection="1">
      <alignment horizontal="right"/>
      <protection locked="0"/>
    </xf>
    <xf numFmtId="0" fontId="37" fillId="0" borderId="0" xfId="17" applyFont="1" applyProtection="1">
      <protection locked="0"/>
    </xf>
    <xf numFmtId="0" fontId="37" fillId="0" borderId="0" xfId="17" applyFont="1" applyAlignment="1" applyProtection="1">
      <alignment horizontal="center"/>
      <protection locked="0"/>
    </xf>
    <xf numFmtId="0" fontId="39" fillId="0" borderId="0" xfId="17" applyFont="1" applyAlignment="1" applyProtection="1">
      <alignment horizontal="center"/>
      <protection locked="0"/>
    </xf>
    <xf numFmtId="0" fontId="39" fillId="0" borderId="0" xfId="17" applyFont="1" applyProtection="1">
      <protection locked="0"/>
    </xf>
    <xf numFmtId="0" fontId="15" fillId="0" borderId="0" xfId="17" applyFont="1" applyBorder="1" applyAlignment="1" applyProtection="1">
      <alignment vertical="center" wrapText="1"/>
      <protection locked="0"/>
    </xf>
    <xf numFmtId="0" fontId="15" fillId="0" borderId="26" xfId="17" applyFont="1" applyBorder="1" applyAlignment="1" applyProtection="1">
      <alignment horizontal="center" vertical="center" wrapText="1"/>
      <protection locked="0"/>
    </xf>
    <xf numFmtId="43" fontId="39" fillId="0" borderId="0" xfId="17" applyNumberFormat="1" applyFont="1"/>
    <xf numFmtId="0" fontId="37" fillId="0" borderId="26" xfId="17" applyFont="1" applyBorder="1" applyAlignment="1">
      <alignment horizontal="center" vertical="center"/>
    </xf>
    <xf numFmtId="0" fontId="20" fillId="0" borderId="26" xfId="0" applyFont="1" applyBorder="1" applyAlignment="1">
      <alignment vertical="top" wrapText="1"/>
    </xf>
    <xf numFmtId="165" fontId="20" fillId="0" borderId="26" xfId="0" applyNumberFormat="1" applyFont="1" applyBorder="1" applyAlignment="1">
      <alignment vertical="top" wrapText="1"/>
    </xf>
    <xf numFmtId="0" fontId="15" fillId="2" borderId="26" xfId="17" applyFont="1" applyFill="1" applyBorder="1" applyAlignment="1" applyProtection="1">
      <alignment vertical="center" wrapText="1"/>
      <protection locked="0"/>
    </xf>
    <xf numFmtId="1" fontId="15" fillId="2" borderId="26" xfId="17" applyNumberFormat="1" applyFont="1" applyFill="1" applyBorder="1" applyAlignment="1" applyProtection="1">
      <alignment horizontal="center" vertical="center" wrapText="1"/>
      <protection locked="0"/>
    </xf>
    <xf numFmtId="165" fontId="15" fillId="2" borderId="26" xfId="7" applyNumberFormat="1" applyFont="1" applyFill="1" applyBorder="1" applyAlignment="1" applyProtection="1">
      <alignment horizontal="right" vertical="center" wrapText="1"/>
      <protection locked="0"/>
    </xf>
    <xf numFmtId="0" fontId="15" fillId="2" borderId="26" xfId="17" applyFont="1" applyFill="1" applyBorder="1" applyAlignment="1" applyProtection="1">
      <alignment horizontal="center" vertical="center" wrapText="1"/>
      <protection locked="0"/>
    </xf>
    <xf numFmtId="1" fontId="15" fillId="2" borderId="26" xfId="17" applyNumberFormat="1" applyFont="1" applyFill="1" applyBorder="1" applyAlignment="1" applyProtection="1">
      <alignment horizontal="right" vertical="center" wrapText="1"/>
      <protection locked="0"/>
    </xf>
    <xf numFmtId="167" fontId="15" fillId="2" borderId="26" xfId="17" applyNumberFormat="1" applyFont="1" applyFill="1" applyBorder="1" applyAlignment="1" applyProtection="1">
      <alignment horizontal="right" vertical="center" wrapText="1"/>
      <protection locked="0"/>
    </xf>
    <xf numFmtId="0" fontId="39" fillId="0" borderId="0" xfId="17" applyFont="1" applyAlignment="1" applyProtection="1">
      <alignment horizontal="left" wrapText="1"/>
      <protection locked="0"/>
    </xf>
    <xf numFmtId="0" fontId="15" fillId="2" borderId="27" xfId="17" applyFont="1" applyFill="1" applyBorder="1" applyAlignment="1" applyProtection="1">
      <alignment horizontal="center" vertical="center" wrapText="1"/>
      <protection locked="0"/>
    </xf>
    <xf numFmtId="0" fontId="20" fillId="2" borderId="14" xfId="0" applyFont="1" applyFill="1" applyBorder="1" applyAlignment="1">
      <alignment horizontal="center" vertical="top" wrapText="1"/>
    </xf>
    <xf numFmtId="0" fontId="20" fillId="2" borderId="2" xfId="0" applyFont="1" applyFill="1" applyBorder="1" applyAlignment="1">
      <alignment horizontal="center" vertical="top" wrapText="1"/>
    </xf>
    <xf numFmtId="0" fontId="20" fillId="2" borderId="3" xfId="0" applyFont="1" applyFill="1" applyBorder="1" applyAlignment="1">
      <alignment horizontal="center" vertical="top" wrapText="1"/>
    </xf>
    <xf numFmtId="0" fontId="20" fillId="2" borderId="9" xfId="0" applyFont="1" applyFill="1" applyBorder="1" applyAlignment="1">
      <alignment horizontal="center" vertical="top" wrapText="1"/>
    </xf>
    <xf numFmtId="0" fontId="20" fillId="2" borderId="6" xfId="0" applyFont="1" applyFill="1" applyBorder="1" applyAlignment="1">
      <alignment horizontal="center" vertical="top" wrapText="1"/>
    </xf>
    <xf numFmtId="0" fontId="20" fillId="2" borderId="11" xfId="0" applyFont="1" applyFill="1" applyBorder="1" applyAlignment="1">
      <alignment horizontal="center" vertical="top" wrapText="1"/>
    </xf>
    <xf numFmtId="0" fontId="18" fillId="2" borderId="4" xfId="0" applyFont="1" applyFill="1" applyBorder="1" applyAlignment="1">
      <alignment horizontal="left" vertical="top" wrapText="1"/>
    </xf>
    <xf numFmtId="0" fontId="18" fillId="2" borderId="5" xfId="0" applyFont="1" applyFill="1" applyBorder="1" applyAlignment="1">
      <alignment horizontal="left" vertical="top" wrapText="1"/>
    </xf>
    <xf numFmtId="0" fontId="20" fillId="2" borderId="17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0" fontId="20" fillId="2" borderId="12" xfId="0" applyFont="1" applyFill="1" applyBorder="1" applyAlignment="1">
      <alignment horizontal="center" vertical="top" wrapText="1"/>
    </xf>
    <xf numFmtId="0" fontId="20" fillId="2" borderId="0" xfId="0" applyFont="1" applyFill="1" applyAlignment="1">
      <alignment horizontal="center" vertical="top" wrapText="1"/>
    </xf>
    <xf numFmtId="0" fontId="20" fillId="2" borderId="10" xfId="0" applyFont="1" applyFill="1" applyBorder="1" applyAlignment="1">
      <alignment horizontal="center" vertical="top" wrapText="1"/>
    </xf>
    <xf numFmtId="0" fontId="20" fillId="2" borderId="1" xfId="0" applyFont="1" applyFill="1" applyBorder="1" applyAlignment="1">
      <alignment horizontal="center" vertical="top" wrapText="1"/>
    </xf>
    <xf numFmtId="0" fontId="7" fillId="2" borderId="15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/>
    </xf>
    <xf numFmtId="0" fontId="20" fillId="2" borderId="15" xfId="0" applyFont="1" applyFill="1" applyBorder="1" applyAlignment="1">
      <alignment horizontal="center"/>
    </xf>
    <xf numFmtId="0" fontId="20" fillId="2" borderId="16" xfId="0" applyFont="1" applyFill="1" applyBorder="1" applyAlignment="1">
      <alignment horizontal="center"/>
    </xf>
    <xf numFmtId="0" fontId="20" fillId="2" borderId="4" xfId="0" applyFont="1" applyFill="1" applyBorder="1" applyAlignment="1">
      <alignment horizontal="center"/>
    </xf>
    <xf numFmtId="0" fontId="20" fillId="2" borderId="5" xfId="0" applyFont="1" applyFill="1" applyBorder="1" applyAlignment="1">
      <alignment horizontal="center"/>
    </xf>
    <xf numFmtId="0" fontId="20" fillId="0" borderId="1" xfId="0" applyFont="1" applyBorder="1" applyAlignment="1">
      <alignment horizontal="center" vertical="top" wrapText="1"/>
    </xf>
    <xf numFmtId="0" fontId="18" fillId="0" borderId="4" xfId="0" applyFont="1" applyBorder="1" applyAlignment="1">
      <alignment horizontal="left" vertical="top" wrapText="1"/>
    </xf>
    <xf numFmtId="0" fontId="18" fillId="0" borderId="5" xfId="0" applyFont="1" applyBorder="1" applyAlignment="1">
      <alignment horizontal="left" vertical="top" wrapText="1"/>
    </xf>
    <xf numFmtId="0" fontId="7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20" fillId="0" borderId="26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top" wrapText="1"/>
    </xf>
    <xf numFmtId="0" fontId="20" fillId="0" borderId="28" xfId="0" applyFont="1" applyBorder="1" applyAlignment="1">
      <alignment horizontal="center" vertical="top" wrapText="1"/>
    </xf>
    <xf numFmtId="0" fontId="20" fillId="0" borderId="29" xfId="0" applyFont="1" applyBorder="1" applyAlignment="1">
      <alignment horizontal="center" vertical="top" wrapText="1"/>
    </xf>
    <xf numFmtId="0" fontId="20" fillId="0" borderId="4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7" fillId="0" borderId="14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23" fillId="2" borderId="14" xfId="0" applyFont="1" applyFill="1" applyBorder="1" applyAlignment="1">
      <alignment horizontal="center" vertical="top" wrapText="1"/>
    </xf>
    <xf numFmtId="0" fontId="23" fillId="2" borderId="2" xfId="0" applyFont="1" applyFill="1" applyBorder="1" applyAlignment="1">
      <alignment horizontal="center" vertical="top" wrapText="1"/>
    </xf>
    <xf numFmtId="0" fontId="23" fillId="2" borderId="3" xfId="0" applyFont="1" applyFill="1" applyBorder="1" applyAlignment="1">
      <alignment horizontal="center" vertical="top" wrapText="1"/>
    </xf>
    <xf numFmtId="0" fontId="23" fillId="0" borderId="14" xfId="0" applyFont="1" applyBorder="1" applyAlignment="1">
      <alignment horizontal="center" vertical="top" wrapText="1"/>
    </xf>
    <xf numFmtId="0" fontId="23" fillId="0" borderId="2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49" fontId="13" fillId="2" borderId="14" xfId="0" applyNumberFormat="1" applyFont="1" applyFill="1" applyBorder="1" applyAlignment="1">
      <alignment horizontal="center" vertical="top" wrapText="1"/>
    </xf>
    <xf numFmtId="49" fontId="13" fillId="2" borderId="2" xfId="0" applyNumberFormat="1" applyFont="1" applyFill="1" applyBorder="1" applyAlignment="1">
      <alignment horizontal="center" vertical="top" wrapText="1"/>
    </xf>
    <xf numFmtId="0" fontId="18" fillId="0" borderId="14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8" fillId="0" borderId="0" xfId="13" applyFont="1" applyAlignment="1">
      <alignment horizontal="left" vertical="top" wrapText="1"/>
    </xf>
    <xf numFmtId="0" fontId="15" fillId="0" borderId="17" xfId="13" applyFont="1" applyBorder="1" applyAlignment="1">
      <alignment horizontal="center" vertical="top" wrapText="1"/>
    </xf>
    <xf numFmtId="0" fontId="15" fillId="0" borderId="17" xfId="13" applyFont="1" applyBorder="1" applyAlignment="1">
      <alignment horizontal="left" vertical="top" wrapText="1"/>
    </xf>
    <xf numFmtId="0" fontId="7" fillId="0" borderId="0" xfId="0" applyFont="1" applyAlignment="1">
      <alignment horizontal="center"/>
    </xf>
    <xf numFmtId="0" fontId="20" fillId="0" borderId="15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top" wrapText="1"/>
    </xf>
    <xf numFmtId="0" fontId="22" fillId="0" borderId="2" xfId="0" applyFont="1" applyBorder="1" applyAlignment="1">
      <alignment horizontal="center" vertical="top" wrapText="1"/>
    </xf>
    <xf numFmtId="0" fontId="18" fillId="0" borderId="0" xfId="0" applyFont="1" applyAlignment="1">
      <alignment horizontal="left" vertical="top" wrapText="1"/>
    </xf>
    <xf numFmtId="0" fontId="18" fillId="0" borderId="0" xfId="13" applyFont="1" applyFill="1" applyBorder="1" applyAlignment="1">
      <alignment horizontal="left" vertical="top" wrapText="1"/>
    </xf>
    <xf numFmtId="0" fontId="15" fillId="2" borderId="27" xfId="17" applyFont="1" applyFill="1" applyBorder="1" applyAlignment="1" applyProtection="1">
      <alignment horizontal="center" vertical="center" wrapText="1"/>
      <protection locked="0"/>
    </xf>
    <xf numFmtId="0" fontId="15" fillId="2" borderId="28" xfId="17" applyFont="1" applyFill="1" applyBorder="1" applyAlignment="1" applyProtection="1">
      <alignment horizontal="center" vertical="center" wrapText="1"/>
      <protection locked="0"/>
    </xf>
    <xf numFmtId="0" fontId="15" fillId="2" borderId="29" xfId="17" applyFont="1" applyFill="1" applyBorder="1" applyAlignment="1" applyProtection="1">
      <alignment horizontal="center" vertical="center" wrapText="1"/>
      <protection locked="0"/>
    </xf>
    <xf numFmtId="0" fontId="29" fillId="2" borderId="27" xfId="0" applyFont="1" applyFill="1" applyBorder="1" applyAlignment="1">
      <alignment horizontal="left" vertical="center" wrapText="1"/>
    </xf>
    <xf numFmtId="0" fontId="29" fillId="2" borderId="28" xfId="0" applyFont="1" applyFill="1" applyBorder="1" applyAlignment="1">
      <alignment horizontal="left" vertical="center" wrapText="1"/>
    </xf>
    <xf numFmtId="0" fontId="29" fillId="2" borderId="29" xfId="0" applyFont="1" applyFill="1" applyBorder="1" applyAlignment="1">
      <alignment horizontal="left" vertical="center" wrapText="1"/>
    </xf>
    <xf numFmtId="0" fontId="39" fillId="0" borderId="0" xfId="17" applyFont="1" applyAlignment="1" applyProtection="1">
      <alignment horizontal="right"/>
      <protection locked="0"/>
    </xf>
    <xf numFmtId="0" fontId="11" fillId="0" borderId="0" xfId="0" applyFont="1" applyFill="1" applyAlignment="1">
      <alignment horizontal="right"/>
    </xf>
    <xf numFmtId="0" fontId="38" fillId="4" borderId="0" xfId="17" applyFont="1" applyFill="1" applyAlignment="1" applyProtection="1">
      <alignment horizontal="center" vertical="center" wrapText="1"/>
      <protection locked="0"/>
    </xf>
    <xf numFmtId="0" fontId="37" fillId="0" borderId="14" xfId="17" applyFont="1" applyBorder="1" applyAlignment="1">
      <alignment horizontal="center" vertical="center" wrapText="1"/>
    </xf>
    <xf numFmtId="0" fontId="37" fillId="0" borderId="3" xfId="17" applyFont="1" applyBorder="1" applyAlignment="1">
      <alignment horizontal="center" vertical="center" wrapText="1"/>
    </xf>
    <xf numFmtId="0" fontId="15" fillId="0" borderId="14" xfId="17" applyFont="1" applyBorder="1" applyAlignment="1" applyProtection="1">
      <alignment horizontal="center" vertical="center" wrapText="1"/>
      <protection locked="0"/>
    </xf>
    <xf numFmtId="0" fontId="15" fillId="0" borderId="3" xfId="17" applyFont="1" applyBorder="1" applyAlignment="1" applyProtection="1">
      <alignment horizontal="center" vertical="center" wrapText="1"/>
      <protection locked="0"/>
    </xf>
    <xf numFmtId="0" fontId="37" fillId="0" borderId="27" xfId="17" applyFont="1" applyBorder="1" applyAlignment="1" applyProtection="1">
      <alignment horizontal="center" vertical="center" wrapText="1"/>
      <protection locked="0"/>
    </xf>
    <xf numFmtId="0" fontId="37" fillId="0" borderId="29" xfId="17" applyFont="1" applyBorder="1" applyAlignment="1" applyProtection="1">
      <alignment horizontal="center" vertical="center" wrapText="1"/>
      <protection locked="0"/>
    </xf>
    <xf numFmtId="0" fontId="15" fillId="0" borderId="15" xfId="10" applyFont="1" applyFill="1" applyBorder="1" applyAlignment="1">
      <alignment horizontal="center" vertical="center" wrapText="1"/>
    </xf>
    <xf numFmtId="0" fontId="15" fillId="0" borderId="7" xfId="10" applyFont="1" applyFill="1" applyBorder="1" applyAlignment="1">
      <alignment horizontal="center" vertical="center" wrapText="1"/>
    </xf>
    <xf numFmtId="0" fontId="15" fillId="0" borderId="16" xfId="10" applyFont="1" applyFill="1" applyBorder="1" applyAlignment="1">
      <alignment horizontal="center" vertical="center" wrapText="1"/>
    </xf>
    <xf numFmtId="0" fontId="11" fillId="0" borderId="0" xfId="10" applyFont="1" applyFill="1" applyBorder="1" applyAlignment="1">
      <alignment horizontal="right" wrapText="1"/>
    </xf>
    <xf numFmtId="0" fontId="11" fillId="0" borderId="0" xfId="10" applyFont="1" applyFill="1" applyAlignment="1">
      <alignment horizontal="right" vertical="center" wrapText="1"/>
    </xf>
    <xf numFmtId="0" fontId="28" fillId="0" borderId="0" xfId="10" applyFont="1" applyFill="1" applyAlignment="1">
      <alignment horizontal="right" vertical="center" wrapText="1"/>
    </xf>
    <xf numFmtId="0" fontId="18" fillId="2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20" fillId="2" borderId="26" xfId="0" applyFont="1" applyFill="1" applyBorder="1" applyAlignment="1">
      <alignment horizontal="left" vertical="center" wrapText="1"/>
    </xf>
    <xf numFmtId="0" fontId="20" fillId="2" borderId="26" xfId="0" applyFont="1" applyFill="1" applyBorder="1" applyAlignment="1">
      <alignment vertical="center" wrapText="1"/>
    </xf>
    <xf numFmtId="0" fontId="20" fillId="2" borderId="26" xfId="0" applyFont="1" applyFill="1" applyBorder="1" applyAlignment="1">
      <alignment horizontal="right" vertical="center" wrapText="1"/>
    </xf>
    <xf numFmtId="166" fontId="15" fillId="2" borderId="26" xfId="7" applyNumberFormat="1" applyFont="1" applyFill="1" applyBorder="1" applyAlignment="1">
      <alignment horizontal="center" vertical="center"/>
    </xf>
    <xf numFmtId="166" fontId="20" fillId="0" borderId="26" xfId="7" applyNumberFormat="1" applyFont="1" applyBorder="1" applyAlignment="1">
      <alignment vertical="center"/>
    </xf>
    <xf numFmtId="165" fontId="37" fillId="2" borderId="26" xfId="7" applyNumberFormat="1" applyFont="1" applyFill="1" applyBorder="1" applyAlignment="1" applyProtection="1">
      <alignment vertical="center"/>
      <protection locked="0"/>
    </xf>
    <xf numFmtId="0" fontId="20" fillId="0" borderId="27" xfId="0" applyFont="1" applyBorder="1" applyAlignment="1">
      <alignment horizontal="left" vertical="center" wrapText="1"/>
    </xf>
    <xf numFmtId="0" fontId="20" fillId="0" borderId="28" xfId="0" applyFont="1" applyBorder="1" applyAlignment="1">
      <alignment horizontal="left" vertical="center" wrapText="1"/>
    </xf>
    <xf numFmtId="0" fontId="20" fillId="0" borderId="29" xfId="0" applyFont="1" applyBorder="1" applyAlignment="1">
      <alignment horizontal="left" vertical="center" wrapText="1"/>
    </xf>
  </cellXfs>
  <cellStyles count="18">
    <cellStyle name="Comma" xfId="7" builtinId="3"/>
    <cellStyle name="Comma 8" xfId="14"/>
    <cellStyle name="Normal" xfId="0" builtinId="0"/>
    <cellStyle name="Normal 10" xfId="4"/>
    <cellStyle name="Normal 12" xfId="8"/>
    <cellStyle name="Normal 14" xfId="13"/>
    <cellStyle name="Normal 2" xfId="1"/>
    <cellStyle name="Normal 2 4" xfId="9"/>
    <cellStyle name="Normal 3" xfId="3"/>
    <cellStyle name="Normal 3 2" xfId="12"/>
    <cellStyle name="Normal 4" xfId="5"/>
    <cellStyle name="Normal 8" xfId="10"/>
    <cellStyle name="Normal_MVD artabyug" xfId="17"/>
    <cellStyle name="Percent 2" xfId="2"/>
    <cellStyle name="SN_241" xfId="6"/>
    <cellStyle name="SN_b" xfId="11"/>
    <cellStyle name="SN_it" xfId="16"/>
    <cellStyle name="Финансовый 2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opLeftCell="A7" workbookViewId="0">
      <selection activeCell="C24" sqref="C24"/>
    </sheetView>
  </sheetViews>
  <sheetFormatPr defaultColWidth="9.140625" defaultRowHeight="13.5"/>
  <cols>
    <col min="1" max="1" width="11.140625" style="1" customWidth="1"/>
    <col min="2" max="2" width="15.7109375" style="1" customWidth="1"/>
    <col min="3" max="3" width="79.5703125" style="1" customWidth="1"/>
    <col min="4" max="7" width="13.85546875" style="1" customWidth="1"/>
    <col min="8" max="16384" width="9.140625" style="1"/>
  </cols>
  <sheetData>
    <row r="1" spans="1:9" ht="13.5" customHeight="1">
      <c r="D1" s="67"/>
      <c r="E1" s="67"/>
      <c r="F1" s="67"/>
      <c r="G1" s="67" t="s">
        <v>85</v>
      </c>
    </row>
    <row r="2" spans="1:9" ht="13.5" customHeight="1">
      <c r="C2" s="9"/>
      <c r="D2" s="68"/>
      <c r="E2" s="106"/>
      <c r="F2" s="7"/>
      <c r="G2" s="7" t="s">
        <v>86</v>
      </c>
      <c r="H2" s="10"/>
    </row>
    <row r="3" spans="1:9" ht="13.5" customHeight="1">
      <c r="C3" s="9"/>
      <c r="D3" s="69"/>
      <c r="E3" s="69"/>
      <c r="F3" s="69"/>
      <c r="G3" s="69" t="s">
        <v>59</v>
      </c>
      <c r="H3" s="11"/>
      <c r="I3" s="10"/>
    </row>
    <row r="5" spans="1:9" ht="91.5" customHeight="1">
      <c r="A5" s="292" t="s">
        <v>72</v>
      </c>
      <c r="B5" s="292"/>
      <c r="C5" s="292"/>
      <c r="D5" s="292"/>
      <c r="E5" s="292"/>
      <c r="F5" s="292"/>
      <c r="G5" s="292"/>
    </row>
    <row r="7" spans="1:9">
      <c r="D7" s="7"/>
      <c r="E7" s="7"/>
      <c r="F7" s="7"/>
      <c r="G7" s="7" t="s">
        <v>23</v>
      </c>
    </row>
    <row r="8" spans="1:9" s="3" customFormat="1" ht="84" customHeight="1">
      <c r="A8" s="232" t="s">
        <v>9</v>
      </c>
      <c r="B8" s="232"/>
      <c r="C8" s="232" t="s">
        <v>10</v>
      </c>
      <c r="D8" s="237" t="s">
        <v>60</v>
      </c>
      <c r="E8" s="237"/>
      <c r="F8" s="237"/>
      <c r="G8" s="237"/>
    </row>
    <row r="9" spans="1:9" s="3" customFormat="1" ht="47.25" customHeight="1">
      <c r="A9" s="70" t="s">
        <v>12</v>
      </c>
      <c r="B9" s="70" t="s">
        <v>13</v>
      </c>
      <c r="C9" s="232"/>
      <c r="D9" s="87" t="s">
        <v>74</v>
      </c>
      <c r="E9" s="88" t="s">
        <v>75</v>
      </c>
      <c r="F9" s="88" t="s">
        <v>76</v>
      </c>
      <c r="G9" s="88" t="s">
        <v>11</v>
      </c>
    </row>
    <row r="10" spans="1:9" s="3" customFormat="1" ht="30" customHeight="1">
      <c r="A10" s="13"/>
      <c r="B10" s="233" t="s">
        <v>38</v>
      </c>
      <c r="C10" s="234"/>
      <c r="D10" s="14"/>
      <c r="E10" s="89"/>
      <c r="F10" s="89"/>
      <c r="G10" s="89"/>
    </row>
    <row r="11" spans="1:9" s="3" customFormat="1" ht="17.25">
      <c r="A11" s="41"/>
      <c r="B11" s="218" t="s">
        <v>43</v>
      </c>
      <c r="C11" s="219"/>
      <c r="D11" s="90">
        <f>D12</f>
        <v>4450.3</v>
      </c>
      <c r="E11" s="90">
        <f t="shared" ref="E11:G11" si="0">E12</f>
        <v>4450.3</v>
      </c>
      <c r="F11" s="90">
        <f t="shared" si="0"/>
        <v>4450.3</v>
      </c>
      <c r="G11" s="90">
        <f t="shared" si="0"/>
        <v>4450.3</v>
      </c>
    </row>
    <row r="12" spans="1:9" s="3" customFormat="1" ht="24" customHeight="1">
      <c r="A12" s="222">
        <v>1057</v>
      </c>
      <c r="B12" s="225"/>
      <c r="C12" s="91" t="s">
        <v>28</v>
      </c>
      <c r="D12" s="90">
        <f>+D19</f>
        <v>4450.3</v>
      </c>
      <c r="E12" s="90">
        <f t="shared" ref="E12:G12" si="1">+E19</f>
        <v>4450.3</v>
      </c>
      <c r="F12" s="90">
        <f t="shared" si="1"/>
        <v>4450.3</v>
      </c>
      <c r="G12" s="90">
        <f t="shared" si="1"/>
        <v>4450.3</v>
      </c>
    </row>
    <row r="13" spans="1:9" s="3" customFormat="1" ht="41.25" customHeight="1">
      <c r="A13" s="223"/>
      <c r="B13" s="225"/>
      <c r="C13" s="185" t="s">
        <v>94</v>
      </c>
      <c r="D13" s="90"/>
      <c r="E13" s="92"/>
      <c r="F13" s="92"/>
      <c r="G13" s="92"/>
    </row>
    <row r="14" spans="1:9" s="3" customFormat="1" ht="17.25">
      <c r="A14" s="223"/>
      <c r="B14" s="225"/>
      <c r="C14" s="91" t="s">
        <v>29</v>
      </c>
      <c r="D14" s="41"/>
      <c r="E14" s="93"/>
      <c r="F14" s="93"/>
      <c r="G14" s="93"/>
    </row>
    <row r="15" spans="1:9" s="3" customFormat="1" ht="39.75" customHeight="1">
      <c r="A15" s="223"/>
      <c r="B15" s="225"/>
      <c r="C15" s="185" t="s">
        <v>95</v>
      </c>
      <c r="D15" s="41"/>
      <c r="E15" s="93"/>
      <c r="F15" s="93"/>
      <c r="G15" s="93"/>
    </row>
    <row r="16" spans="1:9" s="3" customFormat="1" ht="17.25">
      <c r="A16" s="223"/>
      <c r="B16" s="225"/>
      <c r="C16" s="91" t="s">
        <v>30</v>
      </c>
      <c r="D16" s="41"/>
      <c r="E16" s="93"/>
      <c r="F16" s="93"/>
      <c r="G16" s="93"/>
    </row>
    <row r="17" spans="1:7" s="3" customFormat="1" ht="34.5" customHeight="1">
      <c r="A17" s="224"/>
      <c r="B17" s="225"/>
      <c r="C17" s="185" t="s">
        <v>96</v>
      </c>
      <c r="D17" s="41"/>
      <c r="E17" s="93"/>
      <c r="F17" s="93"/>
      <c r="G17" s="93"/>
    </row>
    <row r="18" spans="1:7" ht="17.25">
      <c r="A18" s="235"/>
      <c r="B18" s="236"/>
      <c r="C18" s="230" t="s">
        <v>14</v>
      </c>
      <c r="D18" s="231"/>
      <c r="E18" s="94"/>
      <c r="F18" s="94"/>
      <c r="G18" s="94"/>
    </row>
    <row r="19" spans="1:7" s="3" customFormat="1" ht="24" customHeight="1">
      <c r="A19" s="222"/>
      <c r="B19" s="225">
        <v>11001</v>
      </c>
      <c r="C19" s="95" t="s">
        <v>31</v>
      </c>
      <c r="D19" s="90">
        <v>4450.3</v>
      </c>
      <c r="E19" s="90">
        <v>4450.3</v>
      </c>
      <c r="F19" s="90">
        <v>4450.3</v>
      </c>
      <c r="G19" s="90">
        <v>4450.3</v>
      </c>
    </row>
    <row r="20" spans="1:7" s="3" customFormat="1" ht="45.75" customHeight="1">
      <c r="A20" s="223"/>
      <c r="B20" s="225"/>
      <c r="C20" s="185" t="s">
        <v>95</v>
      </c>
      <c r="D20" s="90"/>
      <c r="E20" s="92"/>
      <c r="F20" s="92"/>
      <c r="G20" s="92"/>
    </row>
    <row r="21" spans="1:7" s="3" customFormat="1" ht="17.25">
      <c r="A21" s="223"/>
      <c r="B21" s="225"/>
      <c r="C21" s="95" t="s">
        <v>32</v>
      </c>
      <c r="D21" s="41"/>
      <c r="E21" s="93"/>
      <c r="F21" s="93"/>
      <c r="G21" s="93"/>
    </row>
    <row r="22" spans="1:7" s="3" customFormat="1" ht="34.5">
      <c r="A22" s="223"/>
      <c r="B22" s="225"/>
      <c r="C22" s="185" t="s">
        <v>97</v>
      </c>
      <c r="D22" s="41"/>
      <c r="E22" s="93"/>
      <c r="F22" s="93"/>
      <c r="G22" s="93"/>
    </row>
    <row r="23" spans="1:7" s="3" customFormat="1" ht="17.25">
      <c r="A23" s="223"/>
      <c r="B23" s="225"/>
      <c r="C23" s="95" t="s">
        <v>33</v>
      </c>
      <c r="D23" s="41"/>
      <c r="E23" s="93"/>
      <c r="F23" s="93"/>
      <c r="G23" s="93"/>
    </row>
    <row r="24" spans="1:7" s="3" customFormat="1" ht="25.5" customHeight="1">
      <c r="A24" s="224"/>
      <c r="B24" s="225"/>
      <c r="C24" s="96" t="s">
        <v>34</v>
      </c>
      <c r="D24" s="41"/>
      <c r="E24" s="93"/>
      <c r="F24" s="93"/>
      <c r="G24" s="93"/>
    </row>
    <row r="25" spans="1:7" s="3" customFormat="1" ht="17.25">
      <c r="A25" s="41"/>
      <c r="B25" s="218" t="s">
        <v>58</v>
      </c>
      <c r="C25" s="219"/>
      <c r="D25" s="90">
        <f>D26</f>
        <v>-4450.3</v>
      </c>
      <c r="E25" s="90">
        <f t="shared" ref="E25:G25" si="2">E26</f>
        <v>-4450.3</v>
      </c>
      <c r="F25" s="90">
        <f t="shared" si="2"/>
        <v>-4450.3</v>
      </c>
      <c r="G25" s="90">
        <f t="shared" si="2"/>
        <v>-4450.3</v>
      </c>
    </row>
    <row r="26" spans="1:7" s="3" customFormat="1" ht="17.25">
      <c r="A26" s="215">
        <v>1139</v>
      </c>
      <c r="B26" s="220"/>
      <c r="C26" s="97" t="s">
        <v>28</v>
      </c>
      <c r="D26" s="98">
        <f>D33</f>
        <v>-4450.3</v>
      </c>
      <c r="E26" s="98">
        <f t="shared" ref="E26:G26" si="3">E33</f>
        <v>-4450.3</v>
      </c>
      <c r="F26" s="98">
        <f t="shared" si="3"/>
        <v>-4450.3</v>
      </c>
      <c r="G26" s="98">
        <f t="shared" si="3"/>
        <v>-4450.3</v>
      </c>
    </row>
    <row r="27" spans="1:7" s="3" customFormat="1" ht="17.25">
      <c r="A27" s="216"/>
      <c r="B27" s="220"/>
      <c r="C27" s="99" t="s">
        <v>49</v>
      </c>
      <c r="D27" s="100"/>
      <c r="E27" s="101"/>
      <c r="F27" s="101"/>
      <c r="G27" s="101"/>
    </row>
    <row r="28" spans="1:7" s="3" customFormat="1" ht="17.25">
      <c r="A28" s="216"/>
      <c r="B28" s="220"/>
      <c r="C28" s="97" t="s">
        <v>29</v>
      </c>
      <c r="D28" s="102"/>
      <c r="E28" s="93"/>
      <c r="F28" s="93"/>
      <c r="G28" s="93"/>
    </row>
    <row r="29" spans="1:7" s="3" customFormat="1" ht="34.5">
      <c r="A29" s="216"/>
      <c r="B29" s="220"/>
      <c r="C29" s="99" t="s">
        <v>55</v>
      </c>
      <c r="D29" s="102"/>
      <c r="E29" s="93"/>
      <c r="F29" s="93"/>
      <c r="G29" s="93"/>
    </row>
    <row r="30" spans="1:7" s="3" customFormat="1" ht="17.25">
      <c r="A30" s="216"/>
      <c r="B30" s="220"/>
      <c r="C30" s="97" t="s">
        <v>30</v>
      </c>
      <c r="D30" s="102"/>
      <c r="E30" s="93"/>
      <c r="F30" s="93"/>
      <c r="G30" s="93"/>
    </row>
    <row r="31" spans="1:7" s="3" customFormat="1" ht="34.5">
      <c r="A31" s="217"/>
      <c r="B31" s="220"/>
      <c r="C31" s="99" t="s">
        <v>56</v>
      </c>
      <c r="D31" s="102"/>
      <c r="E31" s="93"/>
      <c r="F31" s="93"/>
      <c r="G31" s="93"/>
    </row>
    <row r="32" spans="1:7" ht="17.25">
      <c r="A32" s="226"/>
      <c r="B32" s="227"/>
      <c r="C32" s="228" t="s">
        <v>14</v>
      </c>
      <c r="D32" s="229"/>
      <c r="E32" s="94"/>
      <c r="F32" s="94"/>
      <c r="G32" s="94"/>
    </row>
    <row r="33" spans="1:8" s="3" customFormat="1" ht="17.25">
      <c r="A33" s="212"/>
      <c r="B33" s="215">
        <v>11001</v>
      </c>
      <c r="C33" s="97" t="s">
        <v>31</v>
      </c>
      <c r="D33" s="98">
        <v>-4450.3</v>
      </c>
      <c r="E33" s="98">
        <v>-4450.3</v>
      </c>
      <c r="F33" s="98">
        <v>-4450.3</v>
      </c>
      <c r="G33" s="98">
        <v>-4450.3</v>
      </c>
    </row>
    <row r="34" spans="1:8" s="3" customFormat="1" ht="17.25">
      <c r="A34" s="213"/>
      <c r="B34" s="216"/>
      <c r="C34" s="65" t="s">
        <v>49</v>
      </c>
      <c r="D34" s="103"/>
      <c r="E34" s="104"/>
      <c r="F34" s="104"/>
      <c r="G34" s="104"/>
    </row>
    <row r="35" spans="1:8" s="3" customFormat="1" ht="17.25">
      <c r="A35" s="213"/>
      <c r="B35" s="216"/>
      <c r="C35" s="97" t="s">
        <v>32</v>
      </c>
      <c r="D35" s="102"/>
      <c r="E35" s="93"/>
      <c r="F35" s="93"/>
      <c r="G35" s="93"/>
    </row>
    <row r="36" spans="1:8" s="3" customFormat="1" ht="81.75" customHeight="1">
      <c r="A36" s="213"/>
      <c r="B36" s="216"/>
      <c r="C36" s="105" t="s">
        <v>57</v>
      </c>
      <c r="D36" s="102"/>
      <c r="E36" s="93"/>
      <c r="F36" s="93"/>
      <c r="G36" s="93"/>
    </row>
    <row r="37" spans="1:8" s="3" customFormat="1" ht="17.25">
      <c r="A37" s="213"/>
      <c r="B37" s="216"/>
      <c r="C37" s="97" t="s">
        <v>33</v>
      </c>
      <c r="D37" s="102"/>
      <c r="E37" s="93"/>
      <c r="F37" s="93"/>
      <c r="G37" s="93"/>
    </row>
    <row r="38" spans="1:8" s="3" customFormat="1" ht="17.25">
      <c r="A38" s="214"/>
      <c r="B38" s="217"/>
      <c r="C38" s="66" t="s">
        <v>34</v>
      </c>
      <c r="D38" s="102"/>
      <c r="E38" s="93"/>
      <c r="F38" s="93"/>
      <c r="G38" s="93"/>
      <c r="H38" s="4"/>
    </row>
  </sheetData>
  <customSheetViews>
    <customSheetView guid="{1F32BA5F-FE1C-49A0-B8FB-BE6957B405AD}">
      <selection activeCell="D19" sqref="D19:G19"/>
      <pageMargins left="0" right="0" top="0" bottom="0" header="0.3" footer="0.3"/>
      <pageSetup paperSize="9" scale="90" orientation="landscape" r:id="rId1"/>
    </customSheetView>
  </customSheetViews>
  <mergeCells count="19">
    <mergeCell ref="A5:G5"/>
    <mergeCell ref="A19:A24"/>
    <mergeCell ref="B19:B24"/>
    <mergeCell ref="A32:B32"/>
    <mergeCell ref="C32:D32"/>
    <mergeCell ref="C18:D18"/>
    <mergeCell ref="A8:B8"/>
    <mergeCell ref="C8:C9"/>
    <mergeCell ref="B11:C11"/>
    <mergeCell ref="B10:C10"/>
    <mergeCell ref="A12:A17"/>
    <mergeCell ref="B12:B17"/>
    <mergeCell ref="A18:B18"/>
    <mergeCell ref="D8:G8"/>
    <mergeCell ref="A33:A38"/>
    <mergeCell ref="B33:B38"/>
    <mergeCell ref="B25:C25"/>
    <mergeCell ref="A26:A31"/>
    <mergeCell ref="B26:B31"/>
  </mergeCells>
  <pageMargins left="0" right="0" top="0" bottom="0" header="0.3" footer="0.3"/>
  <pageSetup paperSize="9" scale="9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opLeftCell="A22" zoomScaleNormal="100" workbookViewId="0">
      <selection activeCell="F35" sqref="F35"/>
    </sheetView>
  </sheetViews>
  <sheetFormatPr defaultColWidth="9.140625" defaultRowHeight="13.5"/>
  <cols>
    <col min="1" max="1" width="8.85546875" style="1" customWidth="1"/>
    <col min="2" max="2" width="8.7109375" style="1" customWidth="1"/>
    <col min="3" max="3" width="6.42578125" style="1" customWidth="1"/>
    <col min="4" max="4" width="10.28515625" style="1" customWidth="1"/>
    <col min="5" max="5" width="10.5703125" style="1" customWidth="1"/>
    <col min="6" max="6" width="63.42578125" style="1" customWidth="1"/>
    <col min="7" max="10" width="15.42578125" style="1" customWidth="1"/>
    <col min="11" max="11" width="9.140625" style="1"/>
    <col min="12" max="12" width="49.85546875" style="1" customWidth="1"/>
    <col min="13" max="16384" width="9.140625" style="1"/>
  </cols>
  <sheetData>
    <row r="1" spans="1:12">
      <c r="G1" s="67"/>
      <c r="H1" s="67"/>
      <c r="I1" s="67"/>
      <c r="J1" s="67" t="s">
        <v>87</v>
      </c>
    </row>
    <row r="2" spans="1:12">
      <c r="F2" s="9"/>
      <c r="G2" s="69"/>
      <c r="H2" s="69"/>
      <c r="I2" s="69"/>
      <c r="J2" s="69" t="s">
        <v>86</v>
      </c>
    </row>
    <row r="3" spans="1:12">
      <c r="F3" s="9"/>
      <c r="G3" s="69"/>
      <c r="H3" s="69"/>
      <c r="I3" s="69"/>
      <c r="J3" s="69" t="s">
        <v>59</v>
      </c>
    </row>
    <row r="8" spans="1:12" ht="45" customHeight="1">
      <c r="A8" s="221" t="s">
        <v>93</v>
      </c>
      <c r="B8" s="221"/>
      <c r="C8" s="221"/>
      <c r="D8" s="221"/>
      <c r="E8" s="221"/>
      <c r="F8" s="221"/>
      <c r="G8" s="221"/>
      <c r="H8" s="221"/>
      <c r="I8" s="221"/>
      <c r="J8" s="221"/>
    </row>
    <row r="10" spans="1:12">
      <c r="J10" s="1" t="s">
        <v>23</v>
      </c>
    </row>
    <row r="11" spans="1:12" s="3" customFormat="1" ht="69">
      <c r="A11" s="241" t="s">
        <v>24</v>
      </c>
      <c r="B11" s="242"/>
      <c r="C11" s="243"/>
      <c r="D11" s="232" t="s">
        <v>9</v>
      </c>
      <c r="E11" s="232"/>
      <c r="F11" s="173" t="s">
        <v>15</v>
      </c>
      <c r="G11" s="238" t="s">
        <v>60</v>
      </c>
      <c r="H11" s="239"/>
      <c r="I11" s="239"/>
      <c r="J11" s="240"/>
    </row>
    <row r="12" spans="1:12" s="3" customFormat="1" ht="39" customHeight="1">
      <c r="A12" s="71" t="s">
        <v>25</v>
      </c>
      <c r="B12" s="71" t="s">
        <v>26</v>
      </c>
      <c r="C12" s="71" t="s">
        <v>27</v>
      </c>
      <c r="D12" s="70" t="s">
        <v>12</v>
      </c>
      <c r="E12" s="70" t="s">
        <v>13</v>
      </c>
      <c r="F12" s="173"/>
      <c r="G12" s="22" t="s">
        <v>74</v>
      </c>
      <c r="H12" s="22" t="s">
        <v>75</v>
      </c>
      <c r="I12" s="22" t="s">
        <v>76</v>
      </c>
      <c r="J12" s="22" t="s">
        <v>11</v>
      </c>
      <c r="L12" s="5"/>
    </row>
    <row r="13" spans="1:12" s="3" customFormat="1" ht="24" customHeight="1">
      <c r="A13" s="23"/>
      <c r="B13" s="23"/>
      <c r="C13" s="23"/>
      <c r="D13" s="21"/>
      <c r="E13" s="21"/>
      <c r="F13" s="24" t="s">
        <v>21</v>
      </c>
      <c r="G13" s="25">
        <f>G14+G33</f>
        <v>0</v>
      </c>
      <c r="H13" s="25">
        <f>H14+H33</f>
        <v>0</v>
      </c>
      <c r="I13" s="25">
        <f>I14+I33</f>
        <v>0</v>
      </c>
      <c r="J13" s="25">
        <f>J14+J33</f>
        <v>0</v>
      </c>
    </row>
    <row r="14" spans="1:12" s="3" customFormat="1" ht="33.75" customHeight="1">
      <c r="A14" s="26" t="s">
        <v>98</v>
      </c>
      <c r="B14" s="28"/>
      <c r="C14" s="248"/>
      <c r="D14" s="251"/>
      <c r="E14" s="28"/>
      <c r="F14" s="129" t="s">
        <v>99</v>
      </c>
      <c r="G14" s="163">
        <f>G16</f>
        <v>4450.3</v>
      </c>
      <c r="H14" s="163">
        <f>H16</f>
        <v>4450.3</v>
      </c>
      <c r="I14" s="163">
        <f>I16</f>
        <v>4450.3</v>
      </c>
      <c r="J14" s="163">
        <f>J16</f>
        <v>4450.3</v>
      </c>
    </row>
    <row r="15" spans="1:12" s="3" customFormat="1" ht="17.25">
      <c r="A15" s="27"/>
      <c r="B15" s="254" t="s">
        <v>98</v>
      </c>
      <c r="C15" s="249"/>
      <c r="D15" s="252"/>
      <c r="E15" s="27"/>
      <c r="F15" s="16" t="s">
        <v>16</v>
      </c>
      <c r="G15" s="186"/>
      <c r="H15" s="186"/>
      <c r="I15" s="186"/>
      <c r="J15" s="186"/>
    </row>
    <row r="16" spans="1:12" s="3" customFormat="1" ht="51.75">
      <c r="A16" s="27"/>
      <c r="B16" s="255"/>
      <c r="C16" s="249"/>
      <c r="D16" s="252"/>
      <c r="E16" s="27"/>
      <c r="F16" s="129" t="s">
        <v>100</v>
      </c>
      <c r="G16" s="163">
        <f>G22</f>
        <v>4450.3</v>
      </c>
      <c r="H16" s="163">
        <f>H22</f>
        <v>4450.3</v>
      </c>
      <c r="I16" s="163">
        <f>I22</f>
        <v>4450.3</v>
      </c>
      <c r="J16" s="163">
        <f>J22</f>
        <v>4450.3</v>
      </c>
    </row>
    <row r="17" spans="1:10" s="3" customFormat="1" ht="17.25">
      <c r="A17" s="27"/>
      <c r="B17" s="27"/>
      <c r="C17" s="250"/>
      <c r="D17" s="252"/>
      <c r="E17" s="27"/>
      <c r="F17" s="16" t="s">
        <v>16</v>
      </c>
      <c r="G17" s="164"/>
      <c r="H17" s="164"/>
      <c r="I17" s="164"/>
      <c r="J17" s="164"/>
    </row>
    <row r="18" spans="1:10" s="3" customFormat="1" ht="34.5">
      <c r="A18" s="27"/>
      <c r="B18" s="27"/>
      <c r="C18" s="28" t="s">
        <v>98</v>
      </c>
      <c r="D18" s="252"/>
      <c r="E18" s="27"/>
      <c r="F18" s="129" t="s">
        <v>101</v>
      </c>
      <c r="G18" s="165">
        <f>+G20</f>
        <v>4450.3</v>
      </c>
      <c r="H18" s="165">
        <f>+H20</f>
        <v>4450.3</v>
      </c>
      <c r="I18" s="165">
        <f>+I20</f>
        <v>4450.3</v>
      </c>
      <c r="J18" s="165">
        <f>+J20</f>
        <v>4450.3</v>
      </c>
    </row>
    <row r="19" spans="1:10" s="3" customFormat="1" ht="17.25">
      <c r="A19" s="27"/>
      <c r="B19" s="27"/>
      <c r="C19" s="27"/>
      <c r="D19" s="252"/>
      <c r="E19" s="27"/>
      <c r="F19" s="16" t="s">
        <v>16</v>
      </c>
      <c r="G19" s="166"/>
      <c r="H19" s="166"/>
      <c r="I19" s="166"/>
      <c r="J19" s="166"/>
    </row>
    <row r="20" spans="1:10" s="3" customFormat="1" ht="17.25">
      <c r="A20" s="27"/>
      <c r="B20" s="27"/>
      <c r="C20" s="27"/>
      <c r="D20" s="252"/>
      <c r="E20" s="27"/>
      <c r="F20" s="29" t="s">
        <v>22</v>
      </c>
      <c r="G20" s="167">
        <f>+G22</f>
        <v>4450.3</v>
      </c>
      <c r="H20" s="167">
        <f>+H22</f>
        <v>4450.3</v>
      </c>
      <c r="I20" s="167">
        <f>+I22</f>
        <v>4450.3</v>
      </c>
      <c r="J20" s="167">
        <f>+J22</f>
        <v>4450.3</v>
      </c>
    </row>
    <row r="21" spans="1:10" s="3" customFormat="1" ht="17.25">
      <c r="A21" s="27"/>
      <c r="B21" s="27"/>
      <c r="C21" s="27"/>
      <c r="D21" s="253"/>
      <c r="E21" s="26"/>
      <c r="F21" s="16" t="s">
        <v>16</v>
      </c>
      <c r="G21" s="168"/>
      <c r="H21" s="168"/>
      <c r="I21" s="168"/>
      <c r="J21" s="168"/>
    </row>
    <row r="22" spans="1:10" ht="57" customHeight="1">
      <c r="A22" s="27"/>
      <c r="B22" s="27"/>
      <c r="C22" s="27"/>
      <c r="D22" s="244">
        <v>1057</v>
      </c>
      <c r="E22" s="246"/>
      <c r="F22" s="130" t="s">
        <v>95</v>
      </c>
      <c r="G22" s="163">
        <f>G24</f>
        <v>4450.3</v>
      </c>
      <c r="H22" s="163">
        <f>H24</f>
        <v>4450.3</v>
      </c>
      <c r="I22" s="163">
        <f>I24</f>
        <v>4450.3</v>
      </c>
      <c r="J22" s="163">
        <f>J24</f>
        <v>4450.3</v>
      </c>
    </row>
    <row r="23" spans="1:10" ht="17.25">
      <c r="A23" s="27"/>
      <c r="B23" s="27"/>
      <c r="C23" s="27"/>
      <c r="D23" s="245"/>
      <c r="E23" s="247"/>
      <c r="F23" s="16" t="s">
        <v>16</v>
      </c>
      <c r="G23" s="169"/>
      <c r="H23" s="169"/>
      <c r="I23" s="169"/>
      <c r="J23" s="169"/>
    </row>
    <row r="24" spans="1:10" ht="51.75">
      <c r="A24" s="31"/>
      <c r="B24" s="31"/>
      <c r="C24" s="27"/>
      <c r="D24" s="245"/>
      <c r="E24" s="244">
        <v>11001</v>
      </c>
      <c r="F24" s="185" t="s">
        <v>95</v>
      </c>
      <c r="G24" s="163">
        <f t="shared" ref="G24:I24" si="0">G26</f>
        <v>4450.3</v>
      </c>
      <c r="H24" s="163">
        <f t="shared" ref="H24" si="1">H26</f>
        <v>4450.3</v>
      </c>
      <c r="I24" s="163">
        <f t="shared" si="0"/>
        <v>4450.3</v>
      </c>
      <c r="J24" s="163">
        <f t="shared" ref="J24" si="2">J26</f>
        <v>4450.3</v>
      </c>
    </row>
    <row r="25" spans="1:10" ht="17.25">
      <c r="A25" s="31"/>
      <c r="B25" s="31"/>
      <c r="C25" s="27"/>
      <c r="D25" s="245"/>
      <c r="E25" s="245"/>
      <c r="F25" s="16" t="s">
        <v>17</v>
      </c>
      <c r="G25" s="170"/>
      <c r="H25" s="170"/>
      <c r="I25" s="170"/>
      <c r="J25" s="170"/>
    </row>
    <row r="26" spans="1:10" ht="17.25">
      <c r="A26" s="31"/>
      <c r="B26" s="31"/>
      <c r="C26" s="27"/>
      <c r="D26" s="245"/>
      <c r="E26" s="245"/>
      <c r="F26" s="30" t="s">
        <v>73</v>
      </c>
      <c r="G26" s="163">
        <f t="shared" ref="G26:I26" si="3">G28</f>
        <v>4450.3</v>
      </c>
      <c r="H26" s="163">
        <f t="shared" ref="H26" si="4">H28</f>
        <v>4450.3</v>
      </c>
      <c r="I26" s="163">
        <f t="shared" si="3"/>
        <v>4450.3</v>
      </c>
      <c r="J26" s="163">
        <f t="shared" ref="J26" si="5">J28</f>
        <v>4450.3</v>
      </c>
    </row>
    <row r="27" spans="1:10" ht="34.5">
      <c r="A27" s="31"/>
      <c r="B27" s="31"/>
      <c r="C27" s="27"/>
      <c r="D27" s="245"/>
      <c r="E27" s="245"/>
      <c r="F27" s="16" t="s">
        <v>18</v>
      </c>
      <c r="G27" s="170"/>
      <c r="H27" s="170"/>
      <c r="I27" s="170"/>
      <c r="J27" s="170"/>
    </row>
    <row r="28" spans="1:10" ht="17.25">
      <c r="A28" s="31"/>
      <c r="B28" s="31"/>
      <c r="C28" s="27"/>
      <c r="D28" s="245"/>
      <c r="E28" s="245"/>
      <c r="F28" s="17" t="s">
        <v>19</v>
      </c>
      <c r="G28" s="163">
        <f t="shared" ref="G28:J29" si="6">G29</f>
        <v>4450.3</v>
      </c>
      <c r="H28" s="163">
        <f t="shared" si="6"/>
        <v>4450.3</v>
      </c>
      <c r="I28" s="163">
        <f t="shared" si="6"/>
        <v>4450.3</v>
      </c>
      <c r="J28" s="163">
        <f t="shared" si="6"/>
        <v>4450.3</v>
      </c>
    </row>
    <row r="29" spans="1:10" ht="17.25">
      <c r="A29" s="31"/>
      <c r="B29" s="31"/>
      <c r="C29" s="27"/>
      <c r="D29" s="245"/>
      <c r="E29" s="245"/>
      <c r="F29" s="17" t="s">
        <v>20</v>
      </c>
      <c r="G29" s="163">
        <f t="shared" si="6"/>
        <v>4450.3</v>
      </c>
      <c r="H29" s="163">
        <f t="shared" si="6"/>
        <v>4450.3</v>
      </c>
      <c r="I29" s="163">
        <f t="shared" si="6"/>
        <v>4450.3</v>
      </c>
      <c r="J29" s="163">
        <f t="shared" si="6"/>
        <v>4450.3</v>
      </c>
    </row>
    <row r="30" spans="1:10" ht="34.5">
      <c r="A30" s="31"/>
      <c r="B30" s="31"/>
      <c r="C30" s="27"/>
      <c r="D30" s="245"/>
      <c r="E30" s="245"/>
      <c r="F30" s="131" t="s">
        <v>102</v>
      </c>
      <c r="G30" s="163">
        <f>SUM(G31)</f>
        <v>4450.3</v>
      </c>
      <c r="H30" s="163">
        <f>SUM(H31)</f>
        <v>4450.3</v>
      </c>
      <c r="I30" s="163">
        <f>SUM(I31)</f>
        <v>4450.3</v>
      </c>
      <c r="J30" s="163">
        <f>SUM(J31)</f>
        <v>4450.3</v>
      </c>
    </row>
    <row r="31" spans="1:10" ht="17.25">
      <c r="A31" s="31"/>
      <c r="B31" s="31"/>
      <c r="C31" s="27"/>
      <c r="D31" s="245"/>
      <c r="E31" s="245"/>
      <c r="F31" s="131" t="s">
        <v>103</v>
      </c>
      <c r="G31" s="163">
        <f>G32</f>
        <v>4450.3</v>
      </c>
      <c r="H31" s="163">
        <f>H32</f>
        <v>4450.3</v>
      </c>
      <c r="I31" s="163">
        <f>I32</f>
        <v>4450.3</v>
      </c>
      <c r="J31" s="163">
        <f>J32</f>
        <v>4450.3</v>
      </c>
    </row>
    <row r="32" spans="1:10" ht="17.25">
      <c r="A32" s="31"/>
      <c r="B32" s="31"/>
      <c r="C32" s="26"/>
      <c r="D32" s="245"/>
      <c r="E32" s="245"/>
      <c r="F32" s="131" t="s">
        <v>104</v>
      </c>
      <c r="G32" s="163">
        <v>4450.3</v>
      </c>
      <c r="H32" s="163">
        <v>4450.3</v>
      </c>
      <c r="I32" s="163">
        <v>4450.3</v>
      </c>
      <c r="J32" s="163">
        <v>4450.3</v>
      </c>
    </row>
    <row r="33" spans="1:10" ht="34.5">
      <c r="A33" s="256" t="s">
        <v>46</v>
      </c>
      <c r="B33" s="51"/>
      <c r="C33" s="52"/>
      <c r="D33" s="52"/>
      <c r="E33" s="52"/>
      <c r="F33" s="53" t="s">
        <v>47</v>
      </c>
      <c r="G33" s="171">
        <f>G35</f>
        <v>-4450.3</v>
      </c>
      <c r="H33" s="171">
        <f>H35</f>
        <v>-4450.3</v>
      </c>
      <c r="I33" s="171">
        <f>I35</f>
        <v>-4450.3</v>
      </c>
      <c r="J33" s="171">
        <f>J35</f>
        <v>-4450.3</v>
      </c>
    </row>
    <row r="34" spans="1:10" ht="17.25">
      <c r="A34" s="257"/>
      <c r="B34" s="54"/>
      <c r="C34" s="55"/>
      <c r="D34" s="56"/>
      <c r="E34" s="56"/>
      <c r="F34" s="57" t="s">
        <v>16</v>
      </c>
      <c r="G34" s="99"/>
      <c r="H34" s="99"/>
      <c r="I34" s="99"/>
      <c r="J34" s="99"/>
    </row>
    <row r="35" spans="1:10" ht="34.5">
      <c r="A35" s="257"/>
      <c r="B35" s="256" t="s">
        <v>42</v>
      </c>
      <c r="C35" s="20"/>
      <c r="D35" s="58"/>
      <c r="E35" s="56"/>
      <c r="F35" s="59" t="s">
        <v>48</v>
      </c>
      <c r="G35" s="171">
        <f>G37</f>
        <v>-4450.3</v>
      </c>
      <c r="H35" s="171">
        <f>H37</f>
        <v>-4450.3</v>
      </c>
      <c r="I35" s="171">
        <f>I37</f>
        <v>-4450.3</v>
      </c>
      <c r="J35" s="171">
        <f>J37</f>
        <v>-4450.3</v>
      </c>
    </row>
    <row r="36" spans="1:10" ht="17.25">
      <c r="A36" s="257"/>
      <c r="B36" s="257"/>
      <c r="C36" s="20"/>
      <c r="D36" s="58"/>
      <c r="E36" s="56"/>
      <c r="F36" s="57" t="s">
        <v>16</v>
      </c>
      <c r="G36" s="99"/>
      <c r="H36" s="99"/>
      <c r="I36" s="99"/>
      <c r="J36" s="99"/>
    </row>
    <row r="37" spans="1:10" ht="17.25">
      <c r="A37" s="257"/>
      <c r="B37" s="257"/>
      <c r="C37" s="256" t="s">
        <v>42</v>
      </c>
      <c r="D37" s="58"/>
      <c r="E37" s="56"/>
      <c r="F37" s="59" t="s">
        <v>49</v>
      </c>
      <c r="G37" s="171">
        <f>G39</f>
        <v>-4450.3</v>
      </c>
      <c r="H37" s="171">
        <f>H39</f>
        <v>-4450.3</v>
      </c>
      <c r="I37" s="171">
        <f>I39</f>
        <v>-4450.3</v>
      </c>
      <c r="J37" s="171">
        <f>J39</f>
        <v>-4450.3</v>
      </c>
    </row>
    <row r="38" spans="1:10" ht="15.75" customHeight="1">
      <c r="A38" s="257"/>
      <c r="B38" s="257"/>
      <c r="C38" s="257"/>
      <c r="D38" s="58"/>
      <c r="E38" s="56"/>
      <c r="F38" s="57" t="s">
        <v>16</v>
      </c>
      <c r="G38" s="99"/>
      <c r="H38" s="99"/>
      <c r="I38" s="99"/>
      <c r="J38" s="99"/>
    </row>
    <row r="39" spans="1:10" ht="17.25">
      <c r="A39" s="257"/>
      <c r="B39" s="257"/>
      <c r="C39" s="257"/>
      <c r="D39" s="60"/>
      <c r="E39" s="61"/>
      <c r="F39" s="62" t="s">
        <v>50</v>
      </c>
      <c r="G39" s="172">
        <f>G41</f>
        <v>-4450.3</v>
      </c>
      <c r="H39" s="172">
        <f>H41</f>
        <v>-4450.3</v>
      </c>
      <c r="I39" s="172">
        <f>I41</f>
        <v>-4450.3</v>
      </c>
      <c r="J39" s="172">
        <f>J41</f>
        <v>-4450.3</v>
      </c>
    </row>
    <row r="40" spans="1:10" ht="19.5" customHeight="1">
      <c r="A40" s="257"/>
      <c r="B40" s="257"/>
      <c r="C40" s="257"/>
      <c r="D40" s="60"/>
      <c r="E40" s="61"/>
      <c r="F40" s="63" t="s">
        <v>16</v>
      </c>
      <c r="G40" s="99"/>
      <c r="H40" s="99"/>
      <c r="I40" s="99"/>
      <c r="J40" s="99"/>
    </row>
    <row r="41" spans="1:10" ht="20.25" customHeight="1">
      <c r="A41" s="257"/>
      <c r="B41" s="257"/>
      <c r="C41" s="257"/>
      <c r="D41" s="256" t="s">
        <v>51</v>
      </c>
      <c r="E41" s="183"/>
      <c r="F41" s="63" t="s">
        <v>49</v>
      </c>
      <c r="G41" s="98">
        <f>G43</f>
        <v>-4450.3</v>
      </c>
      <c r="H41" s="98">
        <f>H43</f>
        <v>-4450.3</v>
      </c>
      <c r="I41" s="98">
        <f>I43</f>
        <v>-4450.3</v>
      </c>
      <c r="J41" s="98">
        <f>J43</f>
        <v>-4450.3</v>
      </c>
    </row>
    <row r="42" spans="1:10" ht="18" customHeight="1">
      <c r="A42" s="257"/>
      <c r="B42" s="257"/>
      <c r="C42" s="257"/>
      <c r="D42" s="257"/>
      <c r="E42" s="183"/>
      <c r="F42" s="63" t="s">
        <v>16</v>
      </c>
      <c r="G42" s="99"/>
      <c r="H42" s="99"/>
      <c r="I42" s="99"/>
      <c r="J42" s="99"/>
    </row>
    <row r="43" spans="1:10" ht="18" customHeight="1">
      <c r="A43" s="257"/>
      <c r="B43" s="257"/>
      <c r="C43" s="257"/>
      <c r="D43" s="257"/>
      <c r="E43" s="256" t="s">
        <v>52</v>
      </c>
      <c r="F43" s="63" t="s">
        <v>49</v>
      </c>
      <c r="G43" s="98">
        <f>G45</f>
        <v>-4450.3</v>
      </c>
      <c r="H43" s="98">
        <f>H45</f>
        <v>-4450.3</v>
      </c>
      <c r="I43" s="98">
        <f>I45</f>
        <v>-4450.3</v>
      </c>
      <c r="J43" s="98">
        <f>J45</f>
        <v>-4450.3</v>
      </c>
    </row>
    <row r="44" spans="1:10" ht="18" customHeight="1">
      <c r="A44" s="257"/>
      <c r="B44" s="257"/>
      <c r="C44" s="257"/>
      <c r="D44" s="257"/>
      <c r="E44" s="257"/>
      <c r="F44" s="63" t="s">
        <v>17</v>
      </c>
      <c r="G44" s="99"/>
      <c r="H44" s="99"/>
      <c r="I44" s="99"/>
      <c r="J44" s="99"/>
    </row>
    <row r="45" spans="1:10" ht="18" customHeight="1">
      <c r="A45" s="257"/>
      <c r="B45" s="257"/>
      <c r="C45" s="257"/>
      <c r="D45" s="257"/>
      <c r="E45" s="257"/>
      <c r="F45" s="64" t="s">
        <v>50</v>
      </c>
      <c r="G45" s="98">
        <f>G47</f>
        <v>-4450.3</v>
      </c>
      <c r="H45" s="98">
        <f>H47</f>
        <v>-4450.3</v>
      </c>
      <c r="I45" s="98">
        <f>I47</f>
        <v>-4450.3</v>
      </c>
      <c r="J45" s="98">
        <f>J47</f>
        <v>-4450.3</v>
      </c>
    </row>
    <row r="46" spans="1:10" ht="18" customHeight="1">
      <c r="A46" s="257"/>
      <c r="B46" s="257"/>
      <c r="C46" s="257"/>
      <c r="D46" s="257"/>
      <c r="E46" s="257"/>
      <c r="F46" s="63" t="s">
        <v>18</v>
      </c>
      <c r="G46" s="99"/>
      <c r="H46" s="99"/>
      <c r="I46" s="99"/>
      <c r="J46" s="99"/>
    </row>
    <row r="47" spans="1:10" ht="18" customHeight="1">
      <c r="A47" s="257"/>
      <c r="B47" s="257"/>
      <c r="C47" s="257"/>
      <c r="D47" s="257"/>
      <c r="E47" s="257"/>
      <c r="F47" s="63" t="s">
        <v>19</v>
      </c>
      <c r="G47" s="98">
        <f t="shared" ref="G47:J49" si="7">G48</f>
        <v>-4450.3</v>
      </c>
      <c r="H47" s="98">
        <f t="shared" si="7"/>
        <v>-4450.3</v>
      </c>
      <c r="I47" s="98">
        <f t="shared" si="7"/>
        <v>-4450.3</v>
      </c>
      <c r="J47" s="98">
        <f t="shared" si="7"/>
        <v>-4450.3</v>
      </c>
    </row>
    <row r="48" spans="1:10" ht="18" customHeight="1">
      <c r="A48" s="257"/>
      <c r="B48" s="257"/>
      <c r="C48" s="257"/>
      <c r="D48" s="257"/>
      <c r="E48" s="257"/>
      <c r="F48" s="63" t="s">
        <v>20</v>
      </c>
      <c r="G48" s="98">
        <f t="shared" si="7"/>
        <v>-4450.3</v>
      </c>
      <c r="H48" s="98">
        <f t="shared" si="7"/>
        <v>-4450.3</v>
      </c>
      <c r="I48" s="98">
        <f t="shared" si="7"/>
        <v>-4450.3</v>
      </c>
      <c r="J48" s="98">
        <f t="shared" si="7"/>
        <v>-4450.3</v>
      </c>
    </row>
    <row r="49" spans="1:10" ht="18" customHeight="1">
      <c r="A49" s="257"/>
      <c r="B49" s="257"/>
      <c r="C49" s="257"/>
      <c r="D49" s="257"/>
      <c r="E49" s="257"/>
      <c r="F49" s="63" t="s">
        <v>53</v>
      </c>
      <c r="G49" s="98">
        <f>G50</f>
        <v>-4450.3</v>
      </c>
      <c r="H49" s="98">
        <f t="shared" si="7"/>
        <v>-4450.3</v>
      </c>
      <c r="I49" s="98">
        <f t="shared" si="7"/>
        <v>-4450.3</v>
      </c>
      <c r="J49" s="98">
        <f t="shared" si="7"/>
        <v>-4450.3</v>
      </c>
    </row>
    <row r="50" spans="1:10" ht="18" customHeight="1">
      <c r="A50" s="258"/>
      <c r="B50" s="258"/>
      <c r="C50" s="258"/>
      <c r="D50" s="258"/>
      <c r="E50" s="258"/>
      <c r="F50" s="63" t="s">
        <v>54</v>
      </c>
      <c r="G50" s="98">
        <v>-4450.3</v>
      </c>
      <c r="H50" s="98">
        <v>-4450.3</v>
      </c>
      <c r="I50" s="98">
        <v>-4450.3</v>
      </c>
      <c r="J50" s="98">
        <v>-4450.3</v>
      </c>
    </row>
  </sheetData>
  <customSheetViews>
    <customSheetView guid="{1F32BA5F-FE1C-49A0-B8FB-BE6957B405AD}" topLeftCell="A25">
      <selection activeCell="I19" sqref="I19"/>
      <colBreaks count="1" manualBreakCount="1">
        <brk id="11" max="1048575" man="1"/>
      </colBreaks>
      <pageMargins left="0.7" right="0.7" top="0.75" bottom="0.75" header="0.3" footer="0.3"/>
      <pageSetup paperSize="9" scale="89" orientation="landscape" r:id="rId1"/>
    </customSheetView>
  </customSheetViews>
  <mergeCells count="15">
    <mergeCell ref="A33:A50"/>
    <mergeCell ref="B35:B50"/>
    <mergeCell ref="C37:C50"/>
    <mergeCell ref="D41:D50"/>
    <mergeCell ref="E43:E50"/>
    <mergeCell ref="G11:J11"/>
    <mergeCell ref="A8:J8"/>
    <mergeCell ref="A11:C11"/>
    <mergeCell ref="D11:E11"/>
    <mergeCell ref="E24:E32"/>
    <mergeCell ref="D22:D32"/>
    <mergeCell ref="E22:E23"/>
    <mergeCell ref="C14:C17"/>
    <mergeCell ref="D14:D21"/>
    <mergeCell ref="B15:B16"/>
  </mergeCells>
  <pageMargins left="0.7" right="0.7" top="0.75" bottom="0.75" header="0.3" footer="0.3"/>
  <pageSetup paperSize="9" scale="89" orientation="landscape" r:id="rId2"/>
  <colBreaks count="1" manualBreakCount="1">
    <brk id="1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1"/>
  <sheetViews>
    <sheetView topLeftCell="A7" workbookViewId="0">
      <selection activeCell="C38" sqref="C38"/>
    </sheetView>
  </sheetViews>
  <sheetFormatPr defaultColWidth="9.140625" defaultRowHeight="13.5"/>
  <cols>
    <col min="1" max="1" width="5.140625" style="1" customWidth="1"/>
    <col min="2" max="2" width="31.42578125" style="1" customWidth="1"/>
    <col min="3" max="3" width="56" style="1" customWidth="1"/>
    <col min="4" max="7" width="14.42578125" style="1" customWidth="1"/>
    <col min="8" max="8" width="9.140625" style="1"/>
    <col min="9" max="9" width="49.85546875" style="1" customWidth="1"/>
    <col min="10" max="16384" width="9.140625" style="1"/>
  </cols>
  <sheetData>
    <row r="1" spans="2:9" ht="14.25">
      <c r="B1" s="2"/>
      <c r="F1" s="8"/>
      <c r="G1" s="184" t="s">
        <v>61</v>
      </c>
    </row>
    <row r="2" spans="2:9" ht="14.25">
      <c r="C2" s="9"/>
      <c r="D2" s="9"/>
      <c r="E2" s="9"/>
      <c r="F2" s="12"/>
      <c r="G2" s="184" t="s">
        <v>86</v>
      </c>
    </row>
    <row r="3" spans="2:9" ht="14.25">
      <c r="C3" s="9"/>
      <c r="D3" s="9"/>
      <c r="E3" s="9"/>
      <c r="F3" s="11"/>
      <c r="G3" s="7" t="s">
        <v>59</v>
      </c>
    </row>
    <row r="5" spans="2:9" ht="57" customHeight="1">
      <c r="B5" s="293" t="s">
        <v>89</v>
      </c>
      <c r="C5" s="293"/>
      <c r="D5" s="293"/>
      <c r="E5" s="293"/>
      <c r="F5" s="293"/>
      <c r="G5" s="293"/>
    </row>
    <row r="8" spans="2:9" ht="17.25">
      <c r="B8" s="262" t="s">
        <v>5</v>
      </c>
      <c r="C8" s="262"/>
      <c r="D8" s="262"/>
      <c r="E8" s="262"/>
      <c r="F8" s="262"/>
      <c r="G8" s="262"/>
    </row>
    <row r="9" spans="2:9" ht="17.25">
      <c r="B9" s="18"/>
      <c r="C9" s="18"/>
      <c r="D9" s="18"/>
      <c r="E9" s="18"/>
      <c r="F9" s="18"/>
      <c r="G9" s="1" t="s">
        <v>105</v>
      </c>
      <c r="I9" s="49"/>
    </row>
    <row r="10" spans="2:9" ht="17.25">
      <c r="B10" s="32" t="s">
        <v>7</v>
      </c>
      <c r="C10" s="18"/>
      <c r="D10" s="18"/>
      <c r="E10" s="18"/>
      <c r="F10" s="18"/>
      <c r="G10" s="18"/>
    </row>
    <row r="11" spans="2:9" ht="17.25">
      <c r="B11" s="33"/>
      <c r="C11" s="18"/>
      <c r="D11" s="18"/>
      <c r="E11" s="18"/>
      <c r="F11" s="18"/>
      <c r="G11" s="18"/>
    </row>
    <row r="12" spans="2:9" ht="17.25">
      <c r="B12" s="37" t="s">
        <v>1</v>
      </c>
      <c r="C12" s="37" t="s">
        <v>2</v>
      </c>
      <c r="D12" s="174"/>
      <c r="E12" s="174"/>
      <c r="F12" s="18"/>
      <c r="G12" s="18"/>
    </row>
    <row r="13" spans="2:9" ht="74.25" customHeight="1">
      <c r="B13" s="15">
        <v>1057</v>
      </c>
      <c r="C13" s="188" t="s">
        <v>94</v>
      </c>
      <c r="D13" s="175"/>
      <c r="E13" s="175"/>
      <c r="F13" s="18"/>
      <c r="G13" s="18"/>
    </row>
    <row r="14" spans="2:9" ht="17.25">
      <c r="B14" s="33"/>
      <c r="C14" s="18"/>
      <c r="D14" s="18"/>
      <c r="E14" s="18"/>
      <c r="F14" s="18"/>
      <c r="G14" s="18"/>
    </row>
    <row r="15" spans="2:9" ht="17.25">
      <c r="B15" s="38" t="s">
        <v>3</v>
      </c>
      <c r="C15" s="18"/>
      <c r="D15" s="18"/>
      <c r="E15" s="18"/>
      <c r="F15" s="18"/>
      <c r="G15" s="18"/>
    </row>
    <row r="16" spans="2:9" ht="72" customHeight="1">
      <c r="B16" s="37" t="s">
        <v>4</v>
      </c>
      <c r="C16" s="39">
        <v>1057</v>
      </c>
      <c r="D16" s="263" t="s">
        <v>67</v>
      </c>
      <c r="E16" s="264"/>
      <c r="F16" s="264"/>
      <c r="G16" s="265"/>
    </row>
    <row r="17" spans="2:7" ht="40.5" customHeight="1">
      <c r="B17" s="40" t="s">
        <v>45</v>
      </c>
      <c r="C17" s="15">
        <v>11001</v>
      </c>
      <c r="D17" s="160" t="s">
        <v>74</v>
      </c>
      <c r="E17" s="160" t="s">
        <v>75</v>
      </c>
      <c r="F17" s="160" t="s">
        <v>76</v>
      </c>
      <c r="G17" s="160" t="s">
        <v>11</v>
      </c>
    </row>
    <row r="18" spans="2:7" ht="69">
      <c r="B18" s="42" t="s">
        <v>39</v>
      </c>
      <c r="C18" s="188" t="s">
        <v>95</v>
      </c>
      <c r="D18" s="266"/>
      <c r="E18" s="266"/>
      <c r="F18" s="34"/>
      <c r="G18" s="34"/>
    </row>
    <row r="19" spans="2:7" ht="60.75" customHeight="1">
      <c r="B19" s="42" t="s">
        <v>40</v>
      </c>
      <c r="C19" s="188" t="s">
        <v>97</v>
      </c>
      <c r="D19" s="267"/>
      <c r="E19" s="267"/>
      <c r="F19" s="34"/>
      <c r="G19" s="34"/>
    </row>
    <row r="20" spans="2:7" ht="17.25">
      <c r="B20" s="42" t="s">
        <v>41</v>
      </c>
      <c r="C20" s="19" t="s">
        <v>37</v>
      </c>
      <c r="D20" s="267"/>
      <c r="E20" s="267"/>
      <c r="F20" s="34"/>
      <c r="G20" s="34"/>
    </row>
    <row r="21" spans="2:7" ht="51.75">
      <c r="B21" s="17" t="s">
        <v>78</v>
      </c>
      <c r="C21" s="43" t="s">
        <v>22</v>
      </c>
      <c r="D21" s="267"/>
      <c r="E21" s="267"/>
      <c r="F21" s="34"/>
      <c r="G21" s="34"/>
    </row>
    <row r="22" spans="2:7" ht="17.25">
      <c r="B22" s="44"/>
      <c r="C22" s="35" t="s">
        <v>0</v>
      </c>
      <c r="D22" s="35"/>
      <c r="E22" s="35"/>
      <c r="F22" s="36"/>
      <c r="G22" s="36"/>
    </row>
    <row r="23" spans="2:7" ht="23.25" customHeight="1">
      <c r="B23" s="45" t="s">
        <v>6</v>
      </c>
      <c r="C23" s="46"/>
      <c r="D23" s="181">
        <f>Հավելված2!G32</f>
        <v>4450.3</v>
      </c>
      <c r="E23" s="181">
        <f>Հավելված2!H32</f>
        <v>4450.3</v>
      </c>
      <c r="F23" s="181">
        <f>Հավելված2!I32</f>
        <v>4450.3</v>
      </c>
      <c r="G23" s="181">
        <f>Հավելված2!J32</f>
        <v>4450.3</v>
      </c>
    </row>
    <row r="24" spans="2:7" ht="17.25">
      <c r="B24" s="18"/>
      <c r="C24" s="18"/>
      <c r="D24" s="18"/>
      <c r="E24" s="18"/>
      <c r="F24" s="18"/>
      <c r="G24" s="18"/>
    </row>
    <row r="25" spans="2:7" ht="17.25">
      <c r="B25" s="18"/>
      <c r="C25" s="18"/>
      <c r="D25" s="18"/>
      <c r="E25" s="18"/>
      <c r="F25" s="18"/>
      <c r="G25" s="18"/>
    </row>
    <row r="26" spans="2:7" ht="17.25">
      <c r="B26" s="72"/>
      <c r="C26" s="73" t="s">
        <v>50</v>
      </c>
      <c r="D26" s="73"/>
      <c r="E26" s="73"/>
      <c r="F26" s="73"/>
      <c r="G26" s="86" t="s">
        <v>106</v>
      </c>
    </row>
    <row r="27" spans="2:7" ht="17.25">
      <c r="B27" s="72"/>
      <c r="C27" s="73"/>
      <c r="D27" s="73"/>
      <c r="E27" s="73"/>
      <c r="F27" s="73"/>
      <c r="G27" s="73"/>
    </row>
    <row r="28" spans="2:7" ht="17.25" customHeight="1">
      <c r="B28" s="259" t="s">
        <v>63</v>
      </c>
      <c r="C28" s="259"/>
      <c r="D28" s="259"/>
      <c r="E28" s="259"/>
      <c r="F28" s="259"/>
      <c r="G28" s="259"/>
    </row>
    <row r="29" spans="2:7" ht="17.25">
      <c r="B29" s="72"/>
      <c r="C29" s="72"/>
      <c r="D29" s="72"/>
      <c r="E29" s="72"/>
      <c r="F29" s="72"/>
      <c r="G29" s="72"/>
    </row>
    <row r="30" spans="2:7" ht="17.25">
      <c r="B30" s="74" t="s">
        <v>64</v>
      </c>
      <c r="C30" s="75" t="s">
        <v>65</v>
      </c>
      <c r="D30" s="76"/>
      <c r="E30" s="76"/>
      <c r="F30" s="76"/>
      <c r="G30" s="76"/>
    </row>
    <row r="31" spans="2:7" ht="17.25">
      <c r="B31" s="77">
        <v>1139</v>
      </c>
      <c r="C31" s="78" t="s">
        <v>66</v>
      </c>
      <c r="D31" s="79"/>
      <c r="E31" s="79"/>
      <c r="F31" s="79"/>
      <c r="G31" s="79"/>
    </row>
    <row r="32" spans="2:7" ht="17.25">
      <c r="B32" s="72"/>
      <c r="C32" s="72"/>
      <c r="D32" s="72"/>
      <c r="E32" s="72"/>
      <c r="F32" s="72"/>
      <c r="G32" s="72"/>
    </row>
    <row r="33" spans="2:7" ht="17.25">
      <c r="B33" s="80" t="s">
        <v>3</v>
      </c>
      <c r="C33" s="81"/>
      <c r="D33" s="81"/>
      <c r="E33" s="81"/>
      <c r="F33" s="81"/>
      <c r="G33" s="81"/>
    </row>
    <row r="34" spans="2:7" ht="17.25">
      <c r="B34" s="82"/>
      <c r="C34" s="72"/>
      <c r="D34" s="72"/>
      <c r="E34" s="72"/>
      <c r="F34" s="72"/>
      <c r="G34" s="72"/>
    </row>
    <row r="35" spans="2:7" ht="86.25" customHeight="1">
      <c r="B35" s="83" t="s">
        <v>44</v>
      </c>
      <c r="C35" s="84">
        <v>1139</v>
      </c>
      <c r="D35" s="263" t="s">
        <v>35</v>
      </c>
      <c r="E35" s="264"/>
      <c r="F35" s="264"/>
      <c r="G35" s="265"/>
    </row>
    <row r="36" spans="2:7" ht="34.5">
      <c r="B36" s="83" t="s">
        <v>45</v>
      </c>
      <c r="C36" s="84" t="s">
        <v>36</v>
      </c>
      <c r="D36" s="160" t="s">
        <v>74</v>
      </c>
      <c r="E36" s="160" t="s">
        <v>75</v>
      </c>
      <c r="F36" s="160" t="s">
        <v>76</v>
      </c>
      <c r="G36" s="160" t="s">
        <v>11</v>
      </c>
    </row>
    <row r="37" spans="2:7" ht="17.25">
      <c r="B37" s="83" t="s">
        <v>39</v>
      </c>
      <c r="C37" s="84" t="s">
        <v>66</v>
      </c>
      <c r="D37" s="179"/>
      <c r="E37" s="179"/>
      <c r="F37" s="162"/>
      <c r="G37" s="83"/>
    </row>
    <row r="38" spans="2:7" ht="86.25">
      <c r="B38" s="83" t="s">
        <v>40</v>
      </c>
      <c r="C38" s="84" t="s">
        <v>68</v>
      </c>
      <c r="D38" s="179"/>
      <c r="E38" s="179"/>
      <c r="F38" s="162"/>
      <c r="G38" s="83"/>
    </row>
    <row r="39" spans="2:7" ht="17.25">
      <c r="B39" s="83" t="s">
        <v>41</v>
      </c>
      <c r="C39" s="84" t="s">
        <v>37</v>
      </c>
      <c r="D39" s="179"/>
      <c r="E39" s="179"/>
      <c r="F39" s="162"/>
      <c r="G39" s="83"/>
    </row>
    <row r="40" spans="2:7" ht="17.25">
      <c r="B40" s="260" t="s">
        <v>69</v>
      </c>
      <c r="C40" s="260"/>
      <c r="D40" s="180"/>
      <c r="E40" s="180"/>
      <c r="F40" s="161"/>
      <c r="G40" s="85"/>
    </row>
    <row r="41" spans="2:7" ht="17.25">
      <c r="B41" s="261" t="s">
        <v>70</v>
      </c>
      <c r="C41" s="261"/>
      <c r="D41" s="182">
        <f>Հավելված2!G50</f>
        <v>-4450.3</v>
      </c>
      <c r="E41" s="182">
        <f>Հավելված2!H50</f>
        <v>-4450.3</v>
      </c>
      <c r="F41" s="182">
        <f>Հավելված2!I50</f>
        <v>-4450.3</v>
      </c>
      <c r="G41" s="182">
        <f>Հավելված2!J50</f>
        <v>-4450.3</v>
      </c>
    </row>
  </sheetData>
  <customSheetViews>
    <customSheetView guid="{1F32BA5F-FE1C-49A0-B8FB-BE6957B405AD}" topLeftCell="A16">
      <selection activeCell="D23" sqref="D23"/>
      <pageMargins left="0.7" right="0.7" top="0.75" bottom="0.75" header="0.3" footer="0.3"/>
      <pageSetup paperSize="9" orientation="landscape" r:id="rId1"/>
    </customSheetView>
  </customSheetViews>
  <mergeCells count="9">
    <mergeCell ref="B28:G28"/>
    <mergeCell ref="B40:C40"/>
    <mergeCell ref="B41:C41"/>
    <mergeCell ref="B5:G5"/>
    <mergeCell ref="B8:G8"/>
    <mergeCell ref="D16:G16"/>
    <mergeCell ref="D35:G35"/>
    <mergeCell ref="D18:D21"/>
    <mergeCell ref="E18:E21"/>
  </mergeCells>
  <pageMargins left="0.7" right="0.7" top="0.75" bottom="0.75" header="0.3" footer="0.3"/>
  <pageSetup paperSize="9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opLeftCell="A28" zoomScaleNormal="100" workbookViewId="0">
      <selection activeCell="D44" sqref="D44"/>
    </sheetView>
  </sheetViews>
  <sheetFormatPr defaultColWidth="9.140625" defaultRowHeight="13.5"/>
  <cols>
    <col min="1" max="1" width="4.7109375" style="1" customWidth="1"/>
    <col min="2" max="2" width="26" style="1" customWidth="1"/>
    <col min="3" max="3" width="75" style="1" customWidth="1"/>
    <col min="4" max="4" width="16.85546875" style="1" customWidth="1"/>
    <col min="5" max="5" width="12.140625" style="1" customWidth="1"/>
    <col min="6" max="6" width="12.42578125" style="1" customWidth="1"/>
    <col min="7" max="7" width="13.140625" style="1" customWidth="1"/>
    <col min="8" max="8" width="9.140625" style="1"/>
    <col min="9" max="9" width="49.85546875" style="1" customWidth="1"/>
    <col min="10" max="16384" width="9.140625" style="1"/>
  </cols>
  <sheetData>
    <row r="1" spans="1:8" ht="14.25">
      <c r="F1" s="8"/>
      <c r="G1" s="184" t="s">
        <v>62</v>
      </c>
    </row>
    <row r="2" spans="1:8" ht="14.25">
      <c r="C2" s="9"/>
      <c r="F2" s="12"/>
      <c r="G2" s="184" t="s">
        <v>86</v>
      </c>
    </row>
    <row r="3" spans="1:8" ht="14.25">
      <c r="C3" s="9"/>
      <c r="F3" s="11"/>
      <c r="G3" s="7" t="s">
        <v>59</v>
      </c>
    </row>
    <row r="6" spans="1:8" ht="58.5" customHeight="1">
      <c r="A6" s="221" t="s">
        <v>92</v>
      </c>
      <c r="B6" s="221"/>
      <c r="C6" s="221"/>
      <c r="D6" s="221"/>
      <c r="E6" s="221"/>
      <c r="F6" s="221"/>
      <c r="G6" s="221"/>
      <c r="H6" s="6"/>
    </row>
    <row r="7" spans="1:8" ht="17.25">
      <c r="B7" s="47"/>
      <c r="C7" s="47"/>
      <c r="D7" s="48"/>
    </row>
    <row r="8" spans="1:8" ht="23.25" customHeight="1">
      <c r="B8" s="47"/>
      <c r="C8" s="47"/>
      <c r="D8" s="48"/>
      <c r="G8" s="1" t="s">
        <v>107</v>
      </c>
    </row>
    <row r="9" spans="1:8" ht="17.25">
      <c r="A9" s="262" t="s">
        <v>5</v>
      </c>
      <c r="B9" s="262"/>
      <c r="C9" s="262"/>
      <c r="D9" s="262"/>
      <c r="E9" s="262"/>
      <c r="F9" s="262"/>
      <c r="G9" s="262"/>
    </row>
    <row r="10" spans="1:8" ht="17.25">
      <c r="A10" s="18"/>
      <c r="B10" s="18"/>
      <c r="C10" s="18"/>
      <c r="D10" s="18"/>
      <c r="E10" s="18"/>
      <c r="F10" s="18"/>
      <c r="G10" s="18"/>
    </row>
    <row r="11" spans="1:8" ht="17.25">
      <c r="A11" s="18"/>
      <c r="B11" s="50" t="s">
        <v>8</v>
      </c>
      <c r="C11" s="18"/>
      <c r="D11" s="18"/>
      <c r="F11" s="18"/>
      <c r="G11" s="18"/>
    </row>
    <row r="13" spans="1:8" ht="17.25">
      <c r="B13" s="37" t="s">
        <v>1</v>
      </c>
      <c r="C13" s="37" t="s">
        <v>2</v>
      </c>
      <c r="D13" s="18"/>
    </row>
    <row r="14" spans="1:8" ht="51.75">
      <c r="B14" s="15">
        <v>1057</v>
      </c>
      <c r="C14" s="188" t="s">
        <v>94</v>
      </c>
      <c r="D14" s="18"/>
    </row>
    <row r="15" spans="1:8" ht="17.25">
      <c r="B15" s="33"/>
      <c r="C15" s="18"/>
      <c r="D15" s="18"/>
    </row>
    <row r="16" spans="1:8" ht="17.25">
      <c r="B16" s="268" t="s">
        <v>3</v>
      </c>
      <c r="C16" s="268"/>
      <c r="D16" s="18"/>
    </row>
    <row r="17" spans="2:7" ht="17.25">
      <c r="B17" s="33"/>
      <c r="C17" s="18"/>
      <c r="D17" s="18"/>
    </row>
    <row r="18" spans="2:7" ht="34.5">
      <c r="B18" s="38" t="s">
        <v>3</v>
      </c>
      <c r="C18" s="18"/>
      <c r="D18" s="18"/>
      <c r="E18" s="18"/>
      <c r="F18" s="18"/>
      <c r="G18" s="18"/>
    </row>
    <row r="19" spans="2:7" ht="72" customHeight="1">
      <c r="B19" s="37" t="s">
        <v>4</v>
      </c>
      <c r="C19" s="39">
        <v>1057</v>
      </c>
      <c r="D19" s="263" t="s">
        <v>67</v>
      </c>
      <c r="E19" s="264"/>
      <c r="F19" s="264"/>
      <c r="G19" s="265"/>
    </row>
    <row r="20" spans="2:7" ht="34.5">
      <c r="B20" s="40" t="s">
        <v>45</v>
      </c>
      <c r="C20" s="15">
        <v>11001</v>
      </c>
      <c r="D20" s="160" t="s">
        <v>74</v>
      </c>
      <c r="E20" s="160" t="s">
        <v>75</v>
      </c>
      <c r="F20" s="160" t="s">
        <v>76</v>
      </c>
      <c r="G20" s="160" t="s">
        <v>11</v>
      </c>
    </row>
    <row r="21" spans="2:7" ht="51.75">
      <c r="B21" s="42" t="s">
        <v>39</v>
      </c>
      <c r="C21" s="188" t="s">
        <v>95</v>
      </c>
      <c r="D21" s="176"/>
      <c r="E21" s="176"/>
      <c r="F21" s="34"/>
      <c r="G21" s="34"/>
    </row>
    <row r="22" spans="2:7" ht="34.5">
      <c r="B22" s="42" t="s">
        <v>40</v>
      </c>
      <c r="C22" s="188" t="s">
        <v>97</v>
      </c>
      <c r="D22" s="177"/>
      <c r="E22" s="177"/>
      <c r="F22" s="34"/>
      <c r="G22" s="34"/>
    </row>
    <row r="23" spans="2:7" ht="34.5">
      <c r="B23" s="42" t="s">
        <v>41</v>
      </c>
      <c r="C23" s="19" t="s">
        <v>37</v>
      </c>
      <c r="D23" s="176"/>
      <c r="E23" s="176"/>
      <c r="F23" s="34"/>
      <c r="G23" s="34"/>
    </row>
    <row r="24" spans="2:7" ht="51.75">
      <c r="B24" s="17" t="s">
        <v>78</v>
      </c>
      <c r="C24" s="43" t="s">
        <v>22</v>
      </c>
      <c r="D24" s="178"/>
      <c r="E24" s="178"/>
      <c r="F24" s="34"/>
      <c r="G24" s="34"/>
    </row>
    <row r="25" spans="2:7" ht="17.25">
      <c r="B25" s="44"/>
      <c r="C25" s="35" t="s">
        <v>0</v>
      </c>
      <c r="D25" s="35"/>
      <c r="E25" s="35"/>
      <c r="F25" s="36"/>
      <c r="G25" s="36"/>
    </row>
    <row r="26" spans="2:7" ht="23.25" customHeight="1">
      <c r="B26" s="45" t="s">
        <v>6</v>
      </c>
      <c r="C26" s="46"/>
      <c r="D26" s="181">
        <f>Հավելված2!G24</f>
        <v>4450.3</v>
      </c>
      <c r="E26" s="181">
        <f>Հավելված2!H24</f>
        <v>4450.3</v>
      </c>
      <c r="F26" s="181">
        <f>Հավելված2!I24</f>
        <v>4450.3</v>
      </c>
      <c r="G26" s="181">
        <f>Հավելված2!J24</f>
        <v>4450.3</v>
      </c>
    </row>
    <row r="29" spans="2:7">
      <c r="G29" s="86" t="s">
        <v>90</v>
      </c>
    </row>
    <row r="30" spans="2:7" ht="17.25">
      <c r="B30" s="72"/>
      <c r="C30" s="73" t="s">
        <v>50</v>
      </c>
      <c r="D30" s="73"/>
      <c r="E30" s="72"/>
    </row>
    <row r="31" spans="2:7" ht="17.25">
      <c r="B31" s="259" t="s">
        <v>71</v>
      </c>
      <c r="C31" s="259"/>
      <c r="D31" s="259"/>
      <c r="E31" s="72"/>
    </row>
    <row r="32" spans="2:7" ht="17.25">
      <c r="B32" s="72"/>
      <c r="C32" s="72"/>
      <c r="D32" s="72"/>
      <c r="E32" s="72"/>
    </row>
    <row r="33" spans="2:7" ht="17.25">
      <c r="B33" s="74" t="s">
        <v>64</v>
      </c>
      <c r="C33" s="75" t="s">
        <v>65</v>
      </c>
      <c r="D33" s="76"/>
      <c r="E33" s="72"/>
    </row>
    <row r="34" spans="2:7" ht="17.25">
      <c r="B34" s="77">
        <v>1139</v>
      </c>
      <c r="C34" s="78" t="s">
        <v>66</v>
      </c>
      <c r="D34" s="79"/>
      <c r="E34" s="72"/>
    </row>
    <row r="35" spans="2:7" ht="17.25">
      <c r="B35" s="72"/>
      <c r="C35" s="72"/>
      <c r="D35" s="72"/>
      <c r="E35" s="72"/>
    </row>
    <row r="36" spans="2:7" ht="17.25">
      <c r="B36" s="269" t="s">
        <v>3</v>
      </c>
      <c r="C36" s="269"/>
      <c r="D36" s="81"/>
      <c r="E36" s="72"/>
    </row>
    <row r="37" spans="2:7" ht="17.25">
      <c r="B37" s="82"/>
      <c r="C37" s="72"/>
      <c r="D37" s="72"/>
      <c r="E37" s="72"/>
    </row>
    <row r="38" spans="2:7" ht="86.25" customHeight="1">
      <c r="B38" s="162" t="s">
        <v>44</v>
      </c>
      <c r="C38" s="84">
        <v>1139</v>
      </c>
      <c r="D38" s="263" t="s">
        <v>35</v>
      </c>
      <c r="E38" s="264"/>
      <c r="F38" s="264"/>
      <c r="G38" s="265"/>
    </row>
    <row r="39" spans="2:7" ht="34.5">
      <c r="B39" s="162" t="s">
        <v>45</v>
      </c>
      <c r="C39" s="84" t="s">
        <v>36</v>
      </c>
      <c r="D39" s="160" t="s">
        <v>74</v>
      </c>
      <c r="E39" s="160" t="s">
        <v>75</v>
      </c>
      <c r="F39" s="160" t="s">
        <v>76</v>
      </c>
      <c r="G39" s="160" t="s">
        <v>11</v>
      </c>
    </row>
    <row r="40" spans="2:7" ht="34.5">
      <c r="B40" s="162" t="s">
        <v>39</v>
      </c>
      <c r="C40" s="162" t="s">
        <v>66</v>
      </c>
      <c r="D40" s="179"/>
      <c r="E40" s="179"/>
      <c r="F40" s="162"/>
      <c r="G40" s="162"/>
    </row>
    <row r="41" spans="2:7" ht="69">
      <c r="B41" s="162" t="s">
        <v>40</v>
      </c>
      <c r="C41" s="162" t="s">
        <v>68</v>
      </c>
      <c r="D41" s="179"/>
      <c r="E41" s="179"/>
      <c r="F41" s="162"/>
      <c r="G41" s="162"/>
    </row>
    <row r="42" spans="2:7" ht="34.5">
      <c r="B42" s="162" t="s">
        <v>41</v>
      </c>
      <c r="C42" s="162" t="s">
        <v>37</v>
      </c>
      <c r="D42" s="179"/>
      <c r="E42" s="179"/>
      <c r="F42" s="162"/>
      <c r="G42" s="162"/>
    </row>
    <row r="43" spans="2:7" ht="17.25">
      <c r="B43" s="260" t="s">
        <v>69</v>
      </c>
      <c r="C43" s="260"/>
      <c r="D43" s="180"/>
      <c r="E43" s="180"/>
      <c r="F43" s="161"/>
      <c r="G43" s="161"/>
    </row>
    <row r="44" spans="2:7" ht="17.25">
      <c r="B44" s="261" t="s">
        <v>70</v>
      </c>
      <c r="C44" s="261"/>
      <c r="D44" s="182">
        <f>Հավելված2!G43</f>
        <v>-4450.3</v>
      </c>
      <c r="E44" s="182">
        <f>Հավելված2!H43</f>
        <v>-4450.3</v>
      </c>
      <c r="F44" s="182">
        <f>Հավելված2!I43</f>
        <v>-4450.3</v>
      </c>
      <c r="G44" s="182">
        <f>Հավելված2!J43</f>
        <v>-4450.3</v>
      </c>
    </row>
  </sheetData>
  <customSheetViews>
    <customSheetView guid="{1F32BA5F-FE1C-49A0-B8FB-BE6957B405AD}" topLeftCell="A19">
      <selection activeCell="B26" sqref="B26:C26"/>
      <pageMargins left="0.7" right="0.7" top="0.75" bottom="0.75" header="0.3" footer="0.3"/>
      <pageSetup paperSize="9" orientation="landscape" verticalDpi="0" r:id="rId1"/>
    </customSheetView>
  </customSheetViews>
  <mergeCells count="9">
    <mergeCell ref="A6:G6"/>
    <mergeCell ref="A9:G9"/>
    <mergeCell ref="B44:C44"/>
    <mergeCell ref="B16:C16"/>
    <mergeCell ref="B36:C36"/>
    <mergeCell ref="B31:D31"/>
    <mergeCell ref="B43:C43"/>
    <mergeCell ref="D19:G19"/>
    <mergeCell ref="D38:G38"/>
  </mergeCells>
  <pageMargins left="0.7" right="0.7" top="0.75" bottom="0.75" header="0.3" footer="0.3"/>
  <pageSetup paperSize="9" orientation="landscape" verticalDpi="0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B20" sqref="B20"/>
    </sheetView>
  </sheetViews>
  <sheetFormatPr defaultRowHeight="13.5"/>
  <cols>
    <col min="1" max="1" width="18.28515625" style="192" customWidth="1"/>
    <col min="2" max="2" width="40.7109375" style="210" customWidth="1"/>
    <col min="3" max="3" width="11.28515625" style="197" customWidth="1"/>
    <col min="4" max="4" width="11.42578125" style="196" customWidth="1"/>
    <col min="5" max="5" width="25.28515625" style="196" customWidth="1"/>
    <col min="6" max="6" width="12.85546875" style="197" customWidth="1"/>
    <col min="7" max="7" width="17.28515625" style="197" customWidth="1"/>
    <col min="8" max="8" width="5.42578125" style="192" customWidth="1"/>
    <col min="9" max="9" width="5.5703125" style="192" customWidth="1"/>
    <col min="10" max="10" width="33.7109375" style="192" customWidth="1"/>
    <col min="11" max="11" width="13.140625" style="192" bestFit="1" customWidth="1"/>
    <col min="12" max="12" width="10.140625" style="192" customWidth="1"/>
    <col min="13" max="13" width="8" style="192" customWidth="1"/>
    <col min="14" max="14" width="9.85546875" style="192" customWidth="1"/>
    <col min="15" max="15" width="16.5703125" style="192" customWidth="1"/>
    <col min="16" max="16" width="9.140625" style="192"/>
    <col min="17" max="18" width="9" style="192" bestFit="1" customWidth="1"/>
    <col min="19" max="19" width="10" style="192" bestFit="1" customWidth="1"/>
    <col min="20" max="21" width="9.140625" style="192"/>
    <col min="22" max="22" width="10.85546875" style="192" bestFit="1" customWidth="1"/>
    <col min="23" max="16384" width="9.140625" style="192"/>
  </cols>
  <sheetData>
    <row r="1" spans="1:10" ht="17.25">
      <c r="A1" s="189"/>
      <c r="B1" s="190"/>
      <c r="C1" s="191"/>
      <c r="D1" s="191"/>
      <c r="E1" s="276" t="s">
        <v>126</v>
      </c>
      <c r="F1" s="276"/>
      <c r="G1" s="276"/>
    </row>
    <row r="2" spans="1:10" ht="17.25">
      <c r="A2" s="189"/>
      <c r="B2" s="193"/>
      <c r="C2" s="193"/>
      <c r="D2" s="193"/>
      <c r="E2" s="277" t="s">
        <v>108</v>
      </c>
      <c r="F2" s="277"/>
      <c r="G2" s="277"/>
    </row>
    <row r="3" spans="1:10" ht="17.25">
      <c r="A3" s="189"/>
      <c r="B3" s="193"/>
      <c r="C3" s="193"/>
      <c r="D3" s="193"/>
      <c r="E3" s="277" t="s">
        <v>109</v>
      </c>
      <c r="F3" s="277"/>
      <c r="G3" s="277"/>
    </row>
    <row r="4" spans="1:10" ht="17.25">
      <c r="A4" s="189"/>
      <c r="B4" s="190"/>
      <c r="C4" s="194"/>
      <c r="D4" s="195"/>
    </row>
    <row r="5" spans="1:10" ht="68.25" customHeight="1">
      <c r="A5" s="278" t="s">
        <v>132</v>
      </c>
      <c r="B5" s="278"/>
      <c r="C5" s="278"/>
      <c r="D5" s="278"/>
      <c r="E5" s="278"/>
      <c r="F5" s="278"/>
      <c r="G5" s="278"/>
    </row>
    <row r="6" spans="1:10" ht="17.25">
      <c r="A6" s="189"/>
      <c r="B6" s="198"/>
      <c r="C6" s="195"/>
      <c r="D6" s="195"/>
      <c r="E6" s="195"/>
      <c r="F6" s="195"/>
      <c r="G6" s="194"/>
    </row>
    <row r="7" spans="1:10" ht="87.75" customHeight="1">
      <c r="A7" s="279" t="s">
        <v>110</v>
      </c>
      <c r="B7" s="281" t="s">
        <v>111</v>
      </c>
      <c r="C7" s="281" t="s">
        <v>112</v>
      </c>
      <c r="D7" s="281" t="s">
        <v>113</v>
      </c>
      <c r="E7" s="281" t="s">
        <v>114</v>
      </c>
      <c r="F7" s="283" t="s">
        <v>115</v>
      </c>
      <c r="G7" s="284"/>
    </row>
    <row r="8" spans="1:10" ht="51.75">
      <c r="A8" s="280"/>
      <c r="B8" s="282"/>
      <c r="C8" s="282"/>
      <c r="D8" s="282"/>
      <c r="E8" s="282"/>
      <c r="F8" s="199" t="s">
        <v>116</v>
      </c>
      <c r="G8" s="199" t="s">
        <v>117</v>
      </c>
      <c r="J8" s="200"/>
    </row>
    <row r="9" spans="1:10" ht="17.25">
      <c r="A9" s="201">
        <v>1</v>
      </c>
      <c r="B9" s="199">
        <v>2</v>
      </c>
      <c r="C9" s="199">
        <v>3</v>
      </c>
      <c r="D9" s="199">
        <v>4</v>
      </c>
      <c r="E9" s="199">
        <v>5</v>
      </c>
      <c r="F9" s="199">
        <v>6</v>
      </c>
      <c r="G9" s="199">
        <v>7</v>
      </c>
    </row>
    <row r="10" spans="1:10" ht="25.5" customHeight="1">
      <c r="A10" s="300" t="s">
        <v>73</v>
      </c>
      <c r="B10" s="301"/>
      <c r="C10" s="301"/>
      <c r="D10" s="301"/>
      <c r="E10" s="302"/>
      <c r="F10" s="202"/>
      <c r="G10" s="203">
        <f>+G11</f>
        <v>4450.3</v>
      </c>
    </row>
    <row r="11" spans="1:10" ht="34.5">
      <c r="A11" s="204" t="s">
        <v>118</v>
      </c>
      <c r="B11" s="204" t="s">
        <v>119</v>
      </c>
      <c r="C11" s="204" t="s">
        <v>120</v>
      </c>
      <c r="D11" s="270" t="s">
        <v>121</v>
      </c>
      <c r="E11" s="271"/>
      <c r="F11" s="272"/>
      <c r="G11" s="299">
        <f>G12</f>
        <v>4450.3</v>
      </c>
    </row>
    <row r="12" spans="1:10" ht="47.25" customHeight="1">
      <c r="A12" s="211" t="s">
        <v>122</v>
      </c>
      <c r="B12" s="273" t="s">
        <v>123</v>
      </c>
      <c r="C12" s="274"/>
      <c r="D12" s="274"/>
      <c r="E12" s="275"/>
      <c r="F12" s="205"/>
      <c r="G12" s="206">
        <f>G13</f>
        <v>4450.3</v>
      </c>
    </row>
    <row r="13" spans="1:10" ht="23.25" customHeight="1">
      <c r="A13" s="294" t="s">
        <v>124</v>
      </c>
      <c r="B13" s="295" t="s">
        <v>125</v>
      </c>
      <c r="C13" s="207"/>
      <c r="D13" s="207"/>
      <c r="E13" s="208"/>
      <c r="F13" s="205"/>
      <c r="G13" s="206">
        <f>G14</f>
        <v>4450.3</v>
      </c>
    </row>
    <row r="14" spans="1:10" ht="34.5">
      <c r="A14" s="294" t="s">
        <v>128</v>
      </c>
      <c r="B14" s="295" t="s">
        <v>129</v>
      </c>
      <c r="C14" s="207" t="s">
        <v>130</v>
      </c>
      <c r="D14" s="296" t="s">
        <v>131</v>
      </c>
      <c r="E14" s="297"/>
      <c r="F14" s="209"/>
      <c r="G14" s="298">
        <v>4450.3</v>
      </c>
    </row>
  </sheetData>
  <mergeCells count="13">
    <mergeCell ref="A10:E10"/>
    <mergeCell ref="D11:F11"/>
    <mergeCell ref="B12:E12"/>
    <mergeCell ref="E1:G1"/>
    <mergeCell ref="E2:G2"/>
    <mergeCell ref="E3:G3"/>
    <mergeCell ref="A5:G5"/>
    <mergeCell ref="A7:A8"/>
    <mergeCell ref="B7:B8"/>
    <mergeCell ref="C7:C8"/>
    <mergeCell ref="D7:D8"/>
    <mergeCell ref="E7:E8"/>
    <mergeCell ref="F7:G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workbookViewId="0">
      <selection activeCell="L8" sqref="L8"/>
    </sheetView>
  </sheetViews>
  <sheetFormatPr defaultRowHeight="16.5"/>
  <cols>
    <col min="1" max="1" width="7.5703125" style="108" bestFit="1" customWidth="1"/>
    <col min="2" max="2" width="7" style="108" bestFit="1" customWidth="1"/>
    <col min="3" max="3" width="5.5703125" style="108" bestFit="1" customWidth="1"/>
    <col min="4" max="4" width="8.7109375" style="108" bestFit="1" customWidth="1"/>
    <col min="5" max="5" width="10" style="108" bestFit="1" customWidth="1"/>
    <col min="6" max="6" width="76.140625" style="107" customWidth="1"/>
    <col min="7" max="7" width="13" style="107" customWidth="1"/>
    <col min="8" max="8" width="12.5703125" style="107" customWidth="1"/>
    <col min="9" max="9" width="13.5703125" style="107" customWidth="1"/>
    <col min="10" max="10" width="13.28515625" style="107" customWidth="1"/>
    <col min="11" max="11" width="9.140625" style="107" customWidth="1"/>
    <col min="12" max="12" width="11.7109375" style="107" bestFit="1" customWidth="1"/>
    <col min="13" max="13" width="11.28515625" style="107" bestFit="1" customWidth="1"/>
    <col min="14" max="256" width="9.140625" style="107"/>
    <col min="257" max="257" width="7.5703125" style="107" bestFit="1" customWidth="1"/>
    <col min="258" max="258" width="7" style="107" bestFit="1" customWidth="1"/>
    <col min="259" max="259" width="5.5703125" style="107" bestFit="1" customWidth="1"/>
    <col min="260" max="260" width="8.7109375" style="107" bestFit="1" customWidth="1"/>
    <col min="261" max="261" width="8.42578125" style="107" bestFit="1" customWidth="1"/>
    <col min="262" max="262" width="76.140625" style="107" customWidth="1"/>
    <col min="263" max="264" width="16.5703125" style="107" customWidth="1"/>
    <col min="265" max="265" width="16.7109375" style="107" customWidth="1"/>
    <col min="266" max="266" width="18.5703125" style="107" customWidth="1"/>
    <col min="267" max="512" width="9.140625" style="107"/>
    <col min="513" max="513" width="7.5703125" style="107" bestFit="1" customWidth="1"/>
    <col min="514" max="514" width="7" style="107" bestFit="1" customWidth="1"/>
    <col min="515" max="515" width="5.5703125" style="107" bestFit="1" customWidth="1"/>
    <col min="516" max="516" width="8.7109375" style="107" bestFit="1" customWidth="1"/>
    <col min="517" max="517" width="8.42578125" style="107" bestFit="1" customWidth="1"/>
    <col min="518" max="518" width="76.140625" style="107" customWidth="1"/>
    <col min="519" max="520" width="16.5703125" style="107" customWidth="1"/>
    <col min="521" max="521" width="16.7109375" style="107" customWidth="1"/>
    <col min="522" max="522" width="18.5703125" style="107" customWidth="1"/>
    <col min="523" max="768" width="9.140625" style="107"/>
    <col min="769" max="769" width="7.5703125" style="107" bestFit="1" customWidth="1"/>
    <col min="770" max="770" width="7" style="107" bestFit="1" customWidth="1"/>
    <col min="771" max="771" width="5.5703125" style="107" bestFit="1" customWidth="1"/>
    <col min="772" max="772" width="8.7109375" style="107" bestFit="1" customWidth="1"/>
    <col min="773" max="773" width="8.42578125" style="107" bestFit="1" customWidth="1"/>
    <col min="774" max="774" width="76.140625" style="107" customWidth="1"/>
    <col min="775" max="776" width="16.5703125" style="107" customWidth="1"/>
    <col min="777" max="777" width="16.7109375" style="107" customWidth="1"/>
    <col min="778" max="778" width="18.5703125" style="107" customWidth="1"/>
    <col min="779" max="1024" width="9.140625" style="107"/>
    <col min="1025" max="1025" width="7.5703125" style="107" bestFit="1" customWidth="1"/>
    <col min="1026" max="1026" width="7" style="107" bestFit="1" customWidth="1"/>
    <col min="1027" max="1027" width="5.5703125" style="107" bestFit="1" customWidth="1"/>
    <col min="1028" max="1028" width="8.7109375" style="107" bestFit="1" customWidth="1"/>
    <col min="1029" max="1029" width="8.42578125" style="107" bestFit="1" customWidth="1"/>
    <col min="1030" max="1030" width="76.140625" style="107" customWidth="1"/>
    <col min="1031" max="1032" width="16.5703125" style="107" customWidth="1"/>
    <col min="1033" max="1033" width="16.7109375" style="107" customWidth="1"/>
    <col min="1034" max="1034" width="18.5703125" style="107" customWidth="1"/>
    <col min="1035" max="1280" width="9.140625" style="107"/>
    <col min="1281" max="1281" width="7.5703125" style="107" bestFit="1" customWidth="1"/>
    <col min="1282" max="1282" width="7" style="107" bestFit="1" customWidth="1"/>
    <col min="1283" max="1283" width="5.5703125" style="107" bestFit="1" customWidth="1"/>
    <col min="1284" max="1284" width="8.7109375" style="107" bestFit="1" customWidth="1"/>
    <col min="1285" max="1285" width="8.42578125" style="107" bestFit="1" customWidth="1"/>
    <col min="1286" max="1286" width="76.140625" style="107" customWidth="1"/>
    <col min="1287" max="1288" width="16.5703125" style="107" customWidth="1"/>
    <col min="1289" max="1289" width="16.7109375" style="107" customWidth="1"/>
    <col min="1290" max="1290" width="18.5703125" style="107" customWidth="1"/>
    <col min="1291" max="1536" width="9.140625" style="107"/>
    <col min="1537" max="1537" width="7.5703125" style="107" bestFit="1" customWidth="1"/>
    <col min="1538" max="1538" width="7" style="107" bestFit="1" customWidth="1"/>
    <col min="1539" max="1539" width="5.5703125" style="107" bestFit="1" customWidth="1"/>
    <col min="1540" max="1540" width="8.7109375" style="107" bestFit="1" customWidth="1"/>
    <col min="1541" max="1541" width="8.42578125" style="107" bestFit="1" customWidth="1"/>
    <col min="1542" max="1542" width="76.140625" style="107" customWidth="1"/>
    <col min="1543" max="1544" width="16.5703125" style="107" customWidth="1"/>
    <col min="1545" max="1545" width="16.7109375" style="107" customWidth="1"/>
    <col min="1546" max="1546" width="18.5703125" style="107" customWidth="1"/>
    <col min="1547" max="1792" width="9.140625" style="107"/>
    <col min="1793" max="1793" width="7.5703125" style="107" bestFit="1" customWidth="1"/>
    <col min="1794" max="1794" width="7" style="107" bestFit="1" customWidth="1"/>
    <col min="1795" max="1795" width="5.5703125" style="107" bestFit="1" customWidth="1"/>
    <col min="1796" max="1796" width="8.7109375" style="107" bestFit="1" customWidth="1"/>
    <col min="1797" max="1797" width="8.42578125" style="107" bestFit="1" customWidth="1"/>
    <col min="1798" max="1798" width="76.140625" style="107" customWidth="1"/>
    <col min="1799" max="1800" width="16.5703125" style="107" customWidth="1"/>
    <col min="1801" max="1801" width="16.7109375" style="107" customWidth="1"/>
    <col min="1802" max="1802" width="18.5703125" style="107" customWidth="1"/>
    <col min="1803" max="2048" width="9.140625" style="107"/>
    <col min="2049" max="2049" width="7.5703125" style="107" bestFit="1" customWidth="1"/>
    <col min="2050" max="2050" width="7" style="107" bestFit="1" customWidth="1"/>
    <col min="2051" max="2051" width="5.5703125" style="107" bestFit="1" customWidth="1"/>
    <col min="2052" max="2052" width="8.7109375" style="107" bestFit="1" customWidth="1"/>
    <col min="2053" max="2053" width="8.42578125" style="107" bestFit="1" customWidth="1"/>
    <col min="2054" max="2054" width="76.140625" style="107" customWidth="1"/>
    <col min="2055" max="2056" width="16.5703125" style="107" customWidth="1"/>
    <col min="2057" max="2057" width="16.7109375" style="107" customWidth="1"/>
    <col min="2058" max="2058" width="18.5703125" style="107" customWidth="1"/>
    <col min="2059" max="2304" width="9.140625" style="107"/>
    <col min="2305" max="2305" width="7.5703125" style="107" bestFit="1" customWidth="1"/>
    <col min="2306" max="2306" width="7" style="107" bestFit="1" customWidth="1"/>
    <col min="2307" max="2307" width="5.5703125" style="107" bestFit="1" customWidth="1"/>
    <col min="2308" max="2308" width="8.7109375" style="107" bestFit="1" customWidth="1"/>
    <col min="2309" max="2309" width="8.42578125" style="107" bestFit="1" customWidth="1"/>
    <col min="2310" max="2310" width="76.140625" style="107" customWidth="1"/>
    <col min="2311" max="2312" width="16.5703125" style="107" customWidth="1"/>
    <col min="2313" max="2313" width="16.7109375" style="107" customWidth="1"/>
    <col min="2314" max="2314" width="18.5703125" style="107" customWidth="1"/>
    <col min="2315" max="2560" width="9.140625" style="107"/>
    <col min="2561" max="2561" width="7.5703125" style="107" bestFit="1" customWidth="1"/>
    <col min="2562" max="2562" width="7" style="107" bestFit="1" customWidth="1"/>
    <col min="2563" max="2563" width="5.5703125" style="107" bestFit="1" customWidth="1"/>
    <col min="2564" max="2564" width="8.7109375" style="107" bestFit="1" customWidth="1"/>
    <col min="2565" max="2565" width="8.42578125" style="107" bestFit="1" customWidth="1"/>
    <col min="2566" max="2566" width="76.140625" style="107" customWidth="1"/>
    <col min="2567" max="2568" width="16.5703125" style="107" customWidth="1"/>
    <col min="2569" max="2569" width="16.7109375" style="107" customWidth="1"/>
    <col min="2570" max="2570" width="18.5703125" style="107" customWidth="1"/>
    <col min="2571" max="2816" width="9.140625" style="107"/>
    <col min="2817" max="2817" width="7.5703125" style="107" bestFit="1" customWidth="1"/>
    <col min="2818" max="2818" width="7" style="107" bestFit="1" customWidth="1"/>
    <col min="2819" max="2819" width="5.5703125" style="107" bestFit="1" customWidth="1"/>
    <col min="2820" max="2820" width="8.7109375" style="107" bestFit="1" customWidth="1"/>
    <col min="2821" max="2821" width="8.42578125" style="107" bestFit="1" customWidth="1"/>
    <col min="2822" max="2822" width="76.140625" style="107" customWidth="1"/>
    <col min="2823" max="2824" width="16.5703125" style="107" customWidth="1"/>
    <col min="2825" max="2825" width="16.7109375" style="107" customWidth="1"/>
    <col min="2826" max="2826" width="18.5703125" style="107" customWidth="1"/>
    <col min="2827" max="3072" width="9.140625" style="107"/>
    <col min="3073" max="3073" width="7.5703125" style="107" bestFit="1" customWidth="1"/>
    <col min="3074" max="3074" width="7" style="107" bestFit="1" customWidth="1"/>
    <col min="3075" max="3075" width="5.5703125" style="107" bestFit="1" customWidth="1"/>
    <col min="3076" max="3076" width="8.7109375" style="107" bestFit="1" customWidth="1"/>
    <col min="3077" max="3077" width="8.42578125" style="107" bestFit="1" customWidth="1"/>
    <col min="3078" max="3078" width="76.140625" style="107" customWidth="1"/>
    <col min="3079" max="3080" width="16.5703125" style="107" customWidth="1"/>
    <col min="3081" max="3081" width="16.7109375" style="107" customWidth="1"/>
    <col min="3082" max="3082" width="18.5703125" style="107" customWidth="1"/>
    <col min="3083" max="3328" width="9.140625" style="107"/>
    <col min="3329" max="3329" width="7.5703125" style="107" bestFit="1" customWidth="1"/>
    <col min="3330" max="3330" width="7" style="107" bestFit="1" customWidth="1"/>
    <col min="3331" max="3331" width="5.5703125" style="107" bestFit="1" customWidth="1"/>
    <col min="3332" max="3332" width="8.7109375" style="107" bestFit="1" customWidth="1"/>
    <col min="3333" max="3333" width="8.42578125" style="107" bestFit="1" customWidth="1"/>
    <col min="3334" max="3334" width="76.140625" style="107" customWidth="1"/>
    <col min="3335" max="3336" width="16.5703125" style="107" customWidth="1"/>
    <col min="3337" max="3337" width="16.7109375" style="107" customWidth="1"/>
    <col min="3338" max="3338" width="18.5703125" style="107" customWidth="1"/>
    <col min="3339" max="3584" width="9.140625" style="107"/>
    <col min="3585" max="3585" width="7.5703125" style="107" bestFit="1" customWidth="1"/>
    <col min="3586" max="3586" width="7" style="107" bestFit="1" customWidth="1"/>
    <col min="3587" max="3587" width="5.5703125" style="107" bestFit="1" customWidth="1"/>
    <col min="3588" max="3588" width="8.7109375" style="107" bestFit="1" customWidth="1"/>
    <col min="3589" max="3589" width="8.42578125" style="107" bestFit="1" customWidth="1"/>
    <col min="3590" max="3590" width="76.140625" style="107" customWidth="1"/>
    <col min="3591" max="3592" width="16.5703125" style="107" customWidth="1"/>
    <col min="3593" max="3593" width="16.7109375" style="107" customWidth="1"/>
    <col min="3594" max="3594" width="18.5703125" style="107" customWidth="1"/>
    <col min="3595" max="3840" width="9.140625" style="107"/>
    <col min="3841" max="3841" width="7.5703125" style="107" bestFit="1" customWidth="1"/>
    <col min="3842" max="3842" width="7" style="107" bestFit="1" customWidth="1"/>
    <col min="3843" max="3843" width="5.5703125" style="107" bestFit="1" customWidth="1"/>
    <col min="3844" max="3844" width="8.7109375" style="107" bestFit="1" customWidth="1"/>
    <col min="3845" max="3845" width="8.42578125" style="107" bestFit="1" customWidth="1"/>
    <col min="3846" max="3846" width="76.140625" style="107" customWidth="1"/>
    <col min="3847" max="3848" width="16.5703125" style="107" customWidth="1"/>
    <col min="3849" max="3849" width="16.7109375" style="107" customWidth="1"/>
    <col min="3850" max="3850" width="18.5703125" style="107" customWidth="1"/>
    <col min="3851" max="4096" width="9.140625" style="107"/>
    <col min="4097" max="4097" width="7.5703125" style="107" bestFit="1" customWidth="1"/>
    <col min="4098" max="4098" width="7" style="107" bestFit="1" customWidth="1"/>
    <col min="4099" max="4099" width="5.5703125" style="107" bestFit="1" customWidth="1"/>
    <col min="4100" max="4100" width="8.7109375" style="107" bestFit="1" customWidth="1"/>
    <col min="4101" max="4101" width="8.42578125" style="107" bestFit="1" customWidth="1"/>
    <col min="4102" max="4102" width="76.140625" style="107" customWidth="1"/>
    <col min="4103" max="4104" width="16.5703125" style="107" customWidth="1"/>
    <col min="4105" max="4105" width="16.7109375" style="107" customWidth="1"/>
    <col min="4106" max="4106" width="18.5703125" style="107" customWidth="1"/>
    <col min="4107" max="4352" width="9.140625" style="107"/>
    <col min="4353" max="4353" width="7.5703125" style="107" bestFit="1" customWidth="1"/>
    <col min="4354" max="4354" width="7" style="107" bestFit="1" customWidth="1"/>
    <col min="4355" max="4355" width="5.5703125" style="107" bestFit="1" customWidth="1"/>
    <col min="4356" max="4356" width="8.7109375" style="107" bestFit="1" customWidth="1"/>
    <col min="4357" max="4357" width="8.42578125" style="107" bestFit="1" customWidth="1"/>
    <col min="4358" max="4358" width="76.140625" style="107" customWidth="1"/>
    <col min="4359" max="4360" width="16.5703125" style="107" customWidth="1"/>
    <col min="4361" max="4361" width="16.7109375" style="107" customWidth="1"/>
    <col min="4362" max="4362" width="18.5703125" style="107" customWidth="1"/>
    <col min="4363" max="4608" width="9.140625" style="107"/>
    <col min="4609" max="4609" width="7.5703125" style="107" bestFit="1" customWidth="1"/>
    <col min="4610" max="4610" width="7" style="107" bestFit="1" customWidth="1"/>
    <col min="4611" max="4611" width="5.5703125" style="107" bestFit="1" customWidth="1"/>
    <col min="4612" max="4612" width="8.7109375" style="107" bestFit="1" customWidth="1"/>
    <col min="4613" max="4613" width="8.42578125" style="107" bestFit="1" customWidth="1"/>
    <col min="4614" max="4614" width="76.140625" style="107" customWidth="1"/>
    <col min="4615" max="4616" width="16.5703125" style="107" customWidth="1"/>
    <col min="4617" max="4617" width="16.7109375" style="107" customWidth="1"/>
    <col min="4618" max="4618" width="18.5703125" style="107" customWidth="1"/>
    <col min="4619" max="4864" width="9.140625" style="107"/>
    <col min="4865" max="4865" width="7.5703125" style="107" bestFit="1" customWidth="1"/>
    <col min="4866" max="4866" width="7" style="107" bestFit="1" customWidth="1"/>
    <col min="4867" max="4867" width="5.5703125" style="107" bestFit="1" customWidth="1"/>
    <col min="4868" max="4868" width="8.7109375" style="107" bestFit="1" customWidth="1"/>
    <col min="4869" max="4869" width="8.42578125" style="107" bestFit="1" customWidth="1"/>
    <col min="4870" max="4870" width="76.140625" style="107" customWidth="1"/>
    <col min="4871" max="4872" width="16.5703125" style="107" customWidth="1"/>
    <col min="4873" max="4873" width="16.7109375" style="107" customWidth="1"/>
    <col min="4874" max="4874" width="18.5703125" style="107" customWidth="1"/>
    <col min="4875" max="5120" width="9.140625" style="107"/>
    <col min="5121" max="5121" width="7.5703125" style="107" bestFit="1" customWidth="1"/>
    <col min="5122" max="5122" width="7" style="107" bestFit="1" customWidth="1"/>
    <col min="5123" max="5123" width="5.5703125" style="107" bestFit="1" customWidth="1"/>
    <col min="5124" max="5124" width="8.7109375" style="107" bestFit="1" customWidth="1"/>
    <col min="5125" max="5125" width="8.42578125" style="107" bestFit="1" customWidth="1"/>
    <col min="5126" max="5126" width="76.140625" style="107" customWidth="1"/>
    <col min="5127" max="5128" width="16.5703125" style="107" customWidth="1"/>
    <col min="5129" max="5129" width="16.7109375" style="107" customWidth="1"/>
    <col min="5130" max="5130" width="18.5703125" style="107" customWidth="1"/>
    <col min="5131" max="5376" width="9.140625" style="107"/>
    <col min="5377" max="5377" width="7.5703125" style="107" bestFit="1" customWidth="1"/>
    <col min="5378" max="5378" width="7" style="107" bestFit="1" customWidth="1"/>
    <col min="5379" max="5379" width="5.5703125" style="107" bestFit="1" customWidth="1"/>
    <col min="5380" max="5380" width="8.7109375" style="107" bestFit="1" customWidth="1"/>
    <col min="5381" max="5381" width="8.42578125" style="107" bestFit="1" customWidth="1"/>
    <col min="5382" max="5382" width="76.140625" style="107" customWidth="1"/>
    <col min="5383" max="5384" width="16.5703125" style="107" customWidth="1"/>
    <col min="5385" max="5385" width="16.7109375" style="107" customWidth="1"/>
    <col min="5386" max="5386" width="18.5703125" style="107" customWidth="1"/>
    <col min="5387" max="5632" width="9.140625" style="107"/>
    <col min="5633" max="5633" width="7.5703125" style="107" bestFit="1" customWidth="1"/>
    <col min="5634" max="5634" width="7" style="107" bestFit="1" customWidth="1"/>
    <col min="5635" max="5635" width="5.5703125" style="107" bestFit="1" customWidth="1"/>
    <col min="5636" max="5636" width="8.7109375" style="107" bestFit="1" customWidth="1"/>
    <col min="5637" max="5637" width="8.42578125" style="107" bestFit="1" customWidth="1"/>
    <col min="5638" max="5638" width="76.140625" style="107" customWidth="1"/>
    <col min="5639" max="5640" width="16.5703125" style="107" customWidth="1"/>
    <col min="5641" max="5641" width="16.7109375" style="107" customWidth="1"/>
    <col min="5642" max="5642" width="18.5703125" style="107" customWidth="1"/>
    <col min="5643" max="5888" width="9.140625" style="107"/>
    <col min="5889" max="5889" width="7.5703125" style="107" bestFit="1" customWidth="1"/>
    <col min="5890" max="5890" width="7" style="107" bestFit="1" customWidth="1"/>
    <col min="5891" max="5891" width="5.5703125" style="107" bestFit="1" customWidth="1"/>
    <col min="5892" max="5892" width="8.7109375" style="107" bestFit="1" customWidth="1"/>
    <col min="5893" max="5893" width="8.42578125" style="107" bestFit="1" customWidth="1"/>
    <col min="5894" max="5894" width="76.140625" style="107" customWidth="1"/>
    <col min="5895" max="5896" width="16.5703125" style="107" customWidth="1"/>
    <col min="5897" max="5897" width="16.7109375" style="107" customWidth="1"/>
    <col min="5898" max="5898" width="18.5703125" style="107" customWidth="1"/>
    <col min="5899" max="6144" width="9.140625" style="107"/>
    <col min="6145" max="6145" width="7.5703125" style="107" bestFit="1" customWidth="1"/>
    <col min="6146" max="6146" width="7" style="107" bestFit="1" customWidth="1"/>
    <col min="6147" max="6147" width="5.5703125" style="107" bestFit="1" customWidth="1"/>
    <col min="6148" max="6148" width="8.7109375" style="107" bestFit="1" customWidth="1"/>
    <col min="6149" max="6149" width="8.42578125" style="107" bestFit="1" customWidth="1"/>
    <col min="6150" max="6150" width="76.140625" style="107" customWidth="1"/>
    <col min="6151" max="6152" width="16.5703125" style="107" customWidth="1"/>
    <col min="6153" max="6153" width="16.7109375" style="107" customWidth="1"/>
    <col min="6154" max="6154" width="18.5703125" style="107" customWidth="1"/>
    <col min="6155" max="6400" width="9.140625" style="107"/>
    <col min="6401" max="6401" width="7.5703125" style="107" bestFit="1" customWidth="1"/>
    <col min="6402" max="6402" width="7" style="107" bestFit="1" customWidth="1"/>
    <col min="6403" max="6403" width="5.5703125" style="107" bestFit="1" customWidth="1"/>
    <col min="6404" max="6404" width="8.7109375" style="107" bestFit="1" customWidth="1"/>
    <col min="6405" max="6405" width="8.42578125" style="107" bestFit="1" customWidth="1"/>
    <col min="6406" max="6406" width="76.140625" style="107" customWidth="1"/>
    <col min="6407" max="6408" width="16.5703125" style="107" customWidth="1"/>
    <col min="6409" max="6409" width="16.7109375" style="107" customWidth="1"/>
    <col min="6410" max="6410" width="18.5703125" style="107" customWidth="1"/>
    <col min="6411" max="6656" width="9.140625" style="107"/>
    <col min="6657" max="6657" width="7.5703125" style="107" bestFit="1" customWidth="1"/>
    <col min="6658" max="6658" width="7" style="107" bestFit="1" customWidth="1"/>
    <col min="6659" max="6659" width="5.5703125" style="107" bestFit="1" customWidth="1"/>
    <col min="6660" max="6660" width="8.7109375" style="107" bestFit="1" customWidth="1"/>
    <col min="6661" max="6661" width="8.42578125" style="107" bestFit="1" customWidth="1"/>
    <col min="6662" max="6662" width="76.140625" style="107" customWidth="1"/>
    <col min="6663" max="6664" width="16.5703125" style="107" customWidth="1"/>
    <col min="6665" max="6665" width="16.7109375" style="107" customWidth="1"/>
    <col min="6666" max="6666" width="18.5703125" style="107" customWidth="1"/>
    <col min="6667" max="6912" width="9.140625" style="107"/>
    <col min="6913" max="6913" width="7.5703125" style="107" bestFit="1" customWidth="1"/>
    <col min="6914" max="6914" width="7" style="107" bestFit="1" customWidth="1"/>
    <col min="6915" max="6915" width="5.5703125" style="107" bestFit="1" customWidth="1"/>
    <col min="6916" max="6916" width="8.7109375" style="107" bestFit="1" customWidth="1"/>
    <col min="6917" max="6917" width="8.42578125" style="107" bestFit="1" customWidth="1"/>
    <col min="6918" max="6918" width="76.140625" style="107" customWidth="1"/>
    <col min="6919" max="6920" width="16.5703125" style="107" customWidth="1"/>
    <col min="6921" max="6921" width="16.7109375" style="107" customWidth="1"/>
    <col min="6922" max="6922" width="18.5703125" style="107" customWidth="1"/>
    <col min="6923" max="7168" width="9.140625" style="107"/>
    <col min="7169" max="7169" width="7.5703125" style="107" bestFit="1" customWidth="1"/>
    <col min="7170" max="7170" width="7" style="107" bestFit="1" customWidth="1"/>
    <col min="7171" max="7171" width="5.5703125" style="107" bestFit="1" customWidth="1"/>
    <col min="7172" max="7172" width="8.7109375" style="107" bestFit="1" customWidth="1"/>
    <col min="7173" max="7173" width="8.42578125" style="107" bestFit="1" customWidth="1"/>
    <col min="7174" max="7174" width="76.140625" style="107" customWidth="1"/>
    <col min="7175" max="7176" width="16.5703125" style="107" customWidth="1"/>
    <col min="7177" max="7177" width="16.7109375" style="107" customWidth="1"/>
    <col min="7178" max="7178" width="18.5703125" style="107" customWidth="1"/>
    <col min="7179" max="7424" width="9.140625" style="107"/>
    <col min="7425" max="7425" width="7.5703125" style="107" bestFit="1" customWidth="1"/>
    <col min="7426" max="7426" width="7" style="107" bestFit="1" customWidth="1"/>
    <col min="7427" max="7427" width="5.5703125" style="107" bestFit="1" customWidth="1"/>
    <col min="7428" max="7428" width="8.7109375" style="107" bestFit="1" customWidth="1"/>
    <col min="7429" max="7429" width="8.42578125" style="107" bestFit="1" customWidth="1"/>
    <col min="7430" max="7430" width="76.140625" style="107" customWidth="1"/>
    <col min="7431" max="7432" width="16.5703125" style="107" customWidth="1"/>
    <col min="7433" max="7433" width="16.7109375" style="107" customWidth="1"/>
    <col min="7434" max="7434" width="18.5703125" style="107" customWidth="1"/>
    <col min="7435" max="7680" width="9.140625" style="107"/>
    <col min="7681" max="7681" width="7.5703125" style="107" bestFit="1" customWidth="1"/>
    <col min="7682" max="7682" width="7" style="107" bestFit="1" customWidth="1"/>
    <col min="7683" max="7683" width="5.5703125" style="107" bestFit="1" customWidth="1"/>
    <col min="7684" max="7684" width="8.7109375" style="107" bestFit="1" customWidth="1"/>
    <col min="7685" max="7685" width="8.42578125" style="107" bestFit="1" customWidth="1"/>
    <col min="7686" max="7686" width="76.140625" style="107" customWidth="1"/>
    <col min="7687" max="7688" width="16.5703125" style="107" customWidth="1"/>
    <col min="7689" max="7689" width="16.7109375" style="107" customWidth="1"/>
    <col min="7690" max="7690" width="18.5703125" style="107" customWidth="1"/>
    <col min="7691" max="7936" width="9.140625" style="107"/>
    <col min="7937" max="7937" width="7.5703125" style="107" bestFit="1" customWidth="1"/>
    <col min="7938" max="7938" width="7" style="107" bestFit="1" customWidth="1"/>
    <col min="7939" max="7939" width="5.5703125" style="107" bestFit="1" customWidth="1"/>
    <col min="7940" max="7940" width="8.7109375" style="107" bestFit="1" customWidth="1"/>
    <col min="7941" max="7941" width="8.42578125" style="107" bestFit="1" customWidth="1"/>
    <col min="7942" max="7942" width="76.140625" style="107" customWidth="1"/>
    <col min="7943" max="7944" width="16.5703125" style="107" customWidth="1"/>
    <col min="7945" max="7945" width="16.7109375" style="107" customWidth="1"/>
    <col min="7946" max="7946" width="18.5703125" style="107" customWidth="1"/>
    <col min="7947" max="8192" width="9.140625" style="107"/>
    <col min="8193" max="8193" width="7.5703125" style="107" bestFit="1" customWidth="1"/>
    <col min="8194" max="8194" width="7" style="107" bestFit="1" customWidth="1"/>
    <col min="8195" max="8195" width="5.5703125" style="107" bestFit="1" customWidth="1"/>
    <col min="8196" max="8196" width="8.7109375" style="107" bestFit="1" customWidth="1"/>
    <col min="8197" max="8197" width="8.42578125" style="107" bestFit="1" customWidth="1"/>
    <col min="8198" max="8198" width="76.140625" style="107" customWidth="1"/>
    <col min="8199" max="8200" width="16.5703125" style="107" customWidth="1"/>
    <col min="8201" max="8201" width="16.7109375" style="107" customWidth="1"/>
    <col min="8202" max="8202" width="18.5703125" style="107" customWidth="1"/>
    <col min="8203" max="8448" width="9.140625" style="107"/>
    <col min="8449" max="8449" width="7.5703125" style="107" bestFit="1" customWidth="1"/>
    <col min="8450" max="8450" width="7" style="107" bestFit="1" customWidth="1"/>
    <col min="8451" max="8451" width="5.5703125" style="107" bestFit="1" customWidth="1"/>
    <col min="8452" max="8452" width="8.7109375" style="107" bestFit="1" customWidth="1"/>
    <col min="8453" max="8453" width="8.42578125" style="107" bestFit="1" customWidth="1"/>
    <col min="8454" max="8454" width="76.140625" style="107" customWidth="1"/>
    <col min="8455" max="8456" width="16.5703125" style="107" customWidth="1"/>
    <col min="8457" max="8457" width="16.7109375" style="107" customWidth="1"/>
    <col min="8458" max="8458" width="18.5703125" style="107" customWidth="1"/>
    <col min="8459" max="8704" width="9.140625" style="107"/>
    <col min="8705" max="8705" width="7.5703125" style="107" bestFit="1" customWidth="1"/>
    <col min="8706" max="8706" width="7" style="107" bestFit="1" customWidth="1"/>
    <col min="8707" max="8707" width="5.5703125" style="107" bestFit="1" customWidth="1"/>
    <col min="8708" max="8708" width="8.7109375" style="107" bestFit="1" customWidth="1"/>
    <col min="8709" max="8709" width="8.42578125" style="107" bestFit="1" customWidth="1"/>
    <col min="8710" max="8710" width="76.140625" style="107" customWidth="1"/>
    <col min="8711" max="8712" width="16.5703125" style="107" customWidth="1"/>
    <col min="8713" max="8713" width="16.7109375" style="107" customWidth="1"/>
    <col min="8714" max="8714" width="18.5703125" style="107" customWidth="1"/>
    <col min="8715" max="8960" width="9.140625" style="107"/>
    <col min="8961" max="8961" width="7.5703125" style="107" bestFit="1" customWidth="1"/>
    <col min="8962" max="8962" width="7" style="107" bestFit="1" customWidth="1"/>
    <col min="8963" max="8963" width="5.5703125" style="107" bestFit="1" customWidth="1"/>
    <col min="8964" max="8964" width="8.7109375" style="107" bestFit="1" customWidth="1"/>
    <col min="8965" max="8965" width="8.42578125" style="107" bestFit="1" customWidth="1"/>
    <col min="8966" max="8966" width="76.140625" style="107" customWidth="1"/>
    <col min="8967" max="8968" width="16.5703125" style="107" customWidth="1"/>
    <col min="8969" max="8969" width="16.7109375" style="107" customWidth="1"/>
    <col min="8970" max="8970" width="18.5703125" style="107" customWidth="1"/>
    <col min="8971" max="9216" width="9.140625" style="107"/>
    <col min="9217" max="9217" width="7.5703125" style="107" bestFit="1" customWidth="1"/>
    <col min="9218" max="9218" width="7" style="107" bestFit="1" customWidth="1"/>
    <col min="9219" max="9219" width="5.5703125" style="107" bestFit="1" customWidth="1"/>
    <col min="9220" max="9220" width="8.7109375" style="107" bestFit="1" customWidth="1"/>
    <col min="9221" max="9221" width="8.42578125" style="107" bestFit="1" customWidth="1"/>
    <col min="9222" max="9222" width="76.140625" style="107" customWidth="1"/>
    <col min="9223" max="9224" width="16.5703125" style="107" customWidth="1"/>
    <col min="9225" max="9225" width="16.7109375" style="107" customWidth="1"/>
    <col min="9226" max="9226" width="18.5703125" style="107" customWidth="1"/>
    <col min="9227" max="9472" width="9.140625" style="107"/>
    <col min="9473" max="9473" width="7.5703125" style="107" bestFit="1" customWidth="1"/>
    <col min="9474" max="9474" width="7" style="107" bestFit="1" customWidth="1"/>
    <col min="9475" max="9475" width="5.5703125" style="107" bestFit="1" customWidth="1"/>
    <col min="9476" max="9476" width="8.7109375" style="107" bestFit="1" customWidth="1"/>
    <col min="9477" max="9477" width="8.42578125" style="107" bestFit="1" customWidth="1"/>
    <col min="9478" max="9478" width="76.140625" style="107" customWidth="1"/>
    <col min="9479" max="9480" width="16.5703125" style="107" customWidth="1"/>
    <col min="9481" max="9481" width="16.7109375" style="107" customWidth="1"/>
    <col min="9482" max="9482" width="18.5703125" style="107" customWidth="1"/>
    <col min="9483" max="9728" width="9.140625" style="107"/>
    <col min="9729" max="9729" width="7.5703125" style="107" bestFit="1" customWidth="1"/>
    <col min="9730" max="9730" width="7" style="107" bestFit="1" customWidth="1"/>
    <col min="9731" max="9731" width="5.5703125" style="107" bestFit="1" customWidth="1"/>
    <col min="9732" max="9732" width="8.7109375" style="107" bestFit="1" customWidth="1"/>
    <col min="9733" max="9733" width="8.42578125" style="107" bestFit="1" customWidth="1"/>
    <col min="9734" max="9734" width="76.140625" style="107" customWidth="1"/>
    <col min="9735" max="9736" width="16.5703125" style="107" customWidth="1"/>
    <col min="9737" max="9737" width="16.7109375" style="107" customWidth="1"/>
    <col min="9738" max="9738" width="18.5703125" style="107" customWidth="1"/>
    <col min="9739" max="9984" width="9.140625" style="107"/>
    <col min="9985" max="9985" width="7.5703125" style="107" bestFit="1" customWidth="1"/>
    <col min="9986" max="9986" width="7" style="107" bestFit="1" customWidth="1"/>
    <col min="9987" max="9987" width="5.5703125" style="107" bestFit="1" customWidth="1"/>
    <col min="9988" max="9988" width="8.7109375" style="107" bestFit="1" customWidth="1"/>
    <col min="9989" max="9989" width="8.42578125" style="107" bestFit="1" customWidth="1"/>
    <col min="9990" max="9990" width="76.140625" style="107" customWidth="1"/>
    <col min="9991" max="9992" width="16.5703125" style="107" customWidth="1"/>
    <col min="9993" max="9993" width="16.7109375" style="107" customWidth="1"/>
    <col min="9994" max="9994" width="18.5703125" style="107" customWidth="1"/>
    <col min="9995" max="10240" width="9.140625" style="107"/>
    <col min="10241" max="10241" width="7.5703125" style="107" bestFit="1" customWidth="1"/>
    <col min="10242" max="10242" width="7" style="107" bestFit="1" customWidth="1"/>
    <col min="10243" max="10243" width="5.5703125" style="107" bestFit="1" customWidth="1"/>
    <col min="10244" max="10244" width="8.7109375" style="107" bestFit="1" customWidth="1"/>
    <col min="10245" max="10245" width="8.42578125" style="107" bestFit="1" customWidth="1"/>
    <col min="10246" max="10246" width="76.140625" style="107" customWidth="1"/>
    <col min="10247" max="10248" width="16.5703125" style="107" customWidth="1"/>
    <col min="10249" max="10249" width="16.7109375" style="107" customWidth="1"/>
    <col min="10250" max="10250" width="18.5703125" style="107" customWidth="1"/>
    <col min="10251" max="10496" width="9.140625" style="107"/>
    <col min="10497" max="10497" width="7.5703125" style="107" bestFit="1" customWidth="1"/>
    <col min="10498" max="10498" width="7" style="107" bestFit="1" customWidth="1"/>
    <col min="10499" max="10499" width="5.5703125" style="107" bestFit="1" customWidth="1"/>
    <col min="10500" max="10500" width="8.7109375" style="107" bestFit="1" customWidth="1"/>
    <col min="10501" max="10501" width="8.42578125" style="107" bestFit="1" customWidth="1"/>
    <col min="10502" max="10502" width="76.140625" style="107" customWidth="1"/>
    <col min="10503" max="10504" width="16.5703125" style="107" customWidth="1"/>
    <col min="10505" max="10505" width="16.7109375" style="107" customWidth="1"/>
    <col min="10506" max="10506" width="18.5703125" style="107" customWidth="1"/>
    <col min="10507" max="10752" width="9.140625" style="107"/>
    <col min="10753" max="10753" width="7.5703125" style="107" bestFit="1" customWidth="1"/>
    <col min="10754" max="10754" width="7" style="107" bestFit="1" customWidth="1"/>
    <col min="10755" max="10755" width="5.5703125" style="107" bestFit="1" customWidth="1"/>
    <col min="10756" max="10756" width="8.7109375" style="107" bestFit="1" customWidth="1"/>
    <col min="10757" max="10757" width="8.42578125" style="107" bestFit="1" customWidth="1"/>
    <col min="10758" max="10758" width="76.140625" style="107" customWidth="1"/>
    <col min="10759" max="10760" width="16.5703125" style="107" customWidth="1"/>
    <col min="10761" max="10761" width="16.7109375" style="107" customWidth="1"/>
    <col min="10762" max="10762" width="18.5703125" style="107" customWidth="1"/>
    <col min="10763" max="11008" width="9.140625" style="107"/>
    <col min="11009" max="11009" width="7.5703125" style="107" bestFit="1" customWidth="1"/>
    <col min="11010" max="11010" width="7" style="107" bestFit="1" customWidth="1"/>
    <col min="11011" max="11011" width="5.5703125" style="107" bestFit="1" customWidth="1"/>
    <col min="11012" max="11012" width="8.7109375" style="107" bestFit="1" customWidth="1"/>
    <col min="11013" max="11013" width="8.42578125" style="107" bestFit="1" customWidth="1"/>
    <col min="11014" max="11014" width="76.140625" style="107" customWidth="1"/>
    <col min="11015" max="11016" width="16.5703125" style="107" customWidth="1"/>
    <col min="11017" max="11017" width="16.7109375" style="107" customWidth="1"/>
    <col min="11018" max="11018" width="18.5703125" style="107" customWidth="1"/>
    <col min="11019" max="11264" width="9.140625" style="107"/>
    <col min="11265" max="11265" width="7.5703125" style="107" bestFit="1" customWidth="1"/>
    <col min="11266" max="11266" width="7" style="107" bestFit="1" customWidth="1"/>
    <col min="11267" max="11267" width="5.5703125" style="107" bestFit="1" customWidth="1"/>
    <col min="11268" max="11268" width="8.7109375" style="107" bestFit="1" customWidth="1"/>
    <col min="11269" max="11269" width="8.42578125" style="107" bestFit="1" customWidth="1"/>
    <col min="11270" max="11270" width="76.140625" style="107" customWidth="1"/>
    <col min="11271" max="11272" width="16.5703125" style="107" customWidth="1"/>
    <col min="11273" max="11273" width="16.7109375" style="107" customWidth="1"/>
    <col min="11274" max="11274" width="18.5703125" style="107" customWidth="1"/>
    <col min="11275" max="11520" width="9.140625" style="107"/>
    <col min="11521" max="11521" width="7.5703125" style="107" bestFit="1" customWidth="1"/>
    <col min="11522" max="11522" width="7" style="107" bestFit="1" customWidth="1"/>
    <col min="11523" max="11523" width="5.5703125" style="107" bestFit="1" customWidth="1"/>
    <col min="11524" max="11524" width="8.7109375" style="107" bestFit="1" customWidth="1"/>
    <col min="11525" max="11525" width="8.42578125" style="107" bestFit="1" customWidth="1"/>
    <col min="11526" max="11526" width="76.140625" style="107" customWidth="1"/>
    <col min="11527" max="11528" width="16.5703125" style="107" customWidth="1"/>
    <col min="11529" max="11529" width="16.7109375" style="107" customWidth="1"/>
    <col min="11530" max="11530" width="18.5703125" style="107" customWidth="1"/>
    <col min="11531" max="11776" width="9.140625" style="107"/>
    <col min="11777" max="11777" width="7.5703125" style="107" bestFit="1" customWidth="1"/>
    <col min="11778" max="11778" width="7" style="107" bestFit="1" customWidth="1"/>
    <col min="11779" max="11779" width="5.5703125" style="107" bestFit="1" customWidth="1"/>
    <col min="11780" max="11780" width="8.7109375" style="107" bestFit="1" customWidth="1"/>
    <col min="11781" max="11781" width="8.42578125" style="107" bestFit="1" customWidth="1"/>
    <col min="11782" max="11782" width="76.140625" style="107" customWidth="1"/>
    <col min="11783" max="11784" width="16.5703125" style="107" customWidth="1"/>
    <col min="11785" max="11785" width="16.7109375" style="107" customWidth="1"/>
    <col min="11786" max="11786" width="18.5703125" style="107" customWidth="1"/>
    <col min="11787" max="12032" width="9.140625" style="107"/>
    <col min="12033" max="12033" width="7.5703125" style="107" bestFit="1" customWidth="1"/>
    <col min="12034" max="12034" width="7" style="107" bestFit="1" customWidth="1"/>
    <col min="12035" max="12035" width="5.5703125" style="107" bestFit="1" customWidth="1"/>
    <col min="12036" max="12036" width="8.7109375" style="107" bestFit="1" customWidth="1"/>
    <col min="12037" max="12037" width="8.42578125" style="107" bestFit="1" customWidth="1"/>
    <col min="12038" max="12038" width="76.140625" style="107" customWidth="1"/>
    <col min="12039" max="12040" width="16.5703125" style="107" customWidth="1"/>
    <col min="12041" max="12041" width="16.7109375" style="107" customWidth="1"/>
    <col min="12042" max="12042" width="18.5703125" style="107" customWidth="1"/>
    <col min="12043" max="12288" width="9.140625" style="107"/>
    <col min="12289" max="12289" width="7.5703125" style="107" bestFit="1" customWidth="1"/>
    <col min="12290" max="12290" width="7" style="107" bestFit="1" customWidth="1"/>
    <col min="12291" max="12291" width="5.5703125" style="107" bestFit="1" customWidth="1"/>
    <col min="12292" max="12292" width="8.7109375" style="107" bestFit="1" customWidth="1"/>
    <col min="12293" max="12293" width="8.42578125" style="107" bestFit="1" customWidth="1"/>
    <col min="12294" max="12294" width="76.140625" style="107" customWidth="1"/>
    <col min="12295" max="12296" width="16.5703125" style="107" customWidth="1"/>
    <col min="12297" max="12297" width="16.7109375" style="107" customWidth="1"/>
    <col min="12298" max="12298" width="18.5703125" style="107" customWidth="1"/>
    <col min="12299" max="12544" width="9.140625" style="107"/>
    <col min="12545" max="12545" width="7.5703125" style="107" bestFit="1" customWidth="1"/>
    <col min="12546" max="12546" width="7" style="107" bestFit="1" customWidth="1"/>
    <col min="12547" max="12547" width="5.5703125" style="107" bestFit="1" customWidth="1"/>
    <col min="12548" max="12548" width="8.7109375" style="107" bestFit="1" customWidth="1"/>
    <col min="12549" max="12549" width="8.42578125" style="107" bestFit="1" customWidth="1"/>
    <col min="12550" max="12550" width="76.140625" style="107" customWidth="1"/>
    <col min="12551" max="12552" width="16.5703125" style="107" customWidth="1"/>
    <col min="12553" max="12553" width="16.7109375" style="107" customWidth="1"/>
    <col min="12554" max="12554" width="18.5703125" style="107" customWidth="1"/>
    <col min="12555" max="12800" width="9.140625" style="107"/>
    <col min="12801" max="12801" width="7.5703125" style="107" bestFit="1" customWidth="1"/>
    <col min="12802" max="12802" width="7" style="107" bestFit="1" customWidth="1"/>
    <col min="12803" max="12803" width="5.5703125" style="107" bestFit="1" customWidth="1"/>
    <col min="12804" max="12804" width="8.7109375" style="107" bestFit="1" customWidth="1"/>
    <col min="12805" max="12805" width="8.42578125" style="107" bestFit="1" customWidth="1"/>
    <col min="12806" max="12806" width="76.140625" style="107" customWidth="1"/>
    <col min="12807" max="12808" width="16.5703125" style="107" customWidth="1"/>
    <col min="12809" max="12809" width="16.7109375" style="107" customWidth="1"/>
    <col min="12810" max="12810" width="18.5703125" style="107" customWidth="1"/>
    <col min="12811" max="13056" width="9.140625" style="107"/>
    <col min="13057" max="13057" width="7.5703125" style="107" bestFit="1" customWidth="1"/>
    <col min="13058" max="13058" width="7" style="107" bestFit="1" customWidth="1"/>
    <col min="13059" max="13059" width="5.5703125" style="107" bestFit="1" customWidth="1"/>
    <col min="13060" max="13060" width="8.7109375" style="107" bestFit="1" customWidth="1"/>
    <col min="13061" max="13061" width="8.42578125" style="107" bestFit="1" customWidth="1"/>
    <col min="13062" max="13062" width="76.140625" style="107" customWidth="1"/>
    <col min="13063" max="13064" width="16.5703125" style="107" customWidth="1"/>
    <col min="13065" max="13065" width="16.7109375" style="107" customWidth="1"/>
    <col min="13066" max="13066" width="18.5703125" style="107" customWidth="1"/>
    <col min="13067" max="13312" width="9.140625" style="107"/>
    <col min="13313" max="13313" width="7.5703125" style="107" bestFit="1" customWidth="1"/>
    <col min="13314" max="13314" width="7" style="107" bestFit="1" customWidth="1"/>
    <col min="13315" max="13315" width="5.5703125" style="107" bestFit="1" customWidth="1"/>
    <col min="13316" max="13316" width="8.7109375" style="107" bestFit="1" customWidth="1"/>
    <col min="13317" max="13317" width="8.42578125" style="107" bestFit="1" customWidth="1"/>
    <col min="13318" max="13318" width="76.140625" style="107" customWidth="1"/>
    <col min="13319" max="13320" width="16.5703125" style="107" customWidth="1"/>
    <col min="13321" max="13321" width="16.7109375" style="107" customWidth="1"/>
    <col min="13322" max="13322" width="18.5703125" style="107" customWidth="1"/>
    <col min="13323" max="13568" width="9.140625" style="107"/>
    <col min="13569" max="13569" width="7.5703125" style="107" bestFit="1" customWidth="1"/>
    <col min="13570" max="13570" width="7" style="107" bestFit="1" customWidth="1"/>
    <col min="13571" max="13571" width="5.5703125" style="107" bestFit="1" customWidth="1"/>
    <col min="13572" max="13572" width="8.7109375" style="107" bestFit="1" customWidth="1"/>
    <col min="13573" max="13573" width="8.42578125" style="107" bestFit="1" customWidth="1"/>
    <col min="13574" max="13574" width="76.140625" style="107" customWidth="1"/>
    <col min="13575" max="13576" width="16.5703125" style="107" customWidth="1"/>
    <col min="13577" max="13577" width="16.7109375" style="107" customWidth="1"/>
    <col min="13578" max="13578" width="18.5703125" style="107" customWidth="1"/>
    <col min="13579" max="13824" width="9.140625" style="107"/>
    <col min="13825" max="13825" width="7.5703125" style="107" bestFit="1" customWidth="1"/>
    <col min="13826" max="13826" width="7" style="107" bestFit="1" customWidth="1"/>
    <col min="13827" max="13827" width="5.5703125" style="107" bestFit="1" customWidth="1"/>
    <col min="13828" max="13828" width="8.7109375" style="107" bestFit="1" customWidth="1"/>
    <col min="13829" max="13829" width="8.42578125" style="107" bestFit="1" customWidth="1"/>
    <col min="13830" max="13830" width="76.140625" style="107" customWidth="1"/>
    <col min="13831" max="13832" width="16.5703125" style="107" customWidth="1"/>
    <col min="13833" max="13833" width="16.7109375" style="107" customWidth="1"/>
    <col min="13834" max="13834" width="18.5703125" style="107" customWidth="1"/>
    <col min="13835" max="14080" width="9.140625" style="107"/>
    <col min="14081" max="14081" width="7.5703125" style="107" bestFit="1" customWidth="1"/>
    <col min="14082" max="14082" width="7" style="107" bestFit="1" customWidth="1"/>
    <col min="14083" max="14083" width="5.5703125" style="107" bestFit="1" customWidth="1"/>
    <col min="14084" max="14084" width="8.7109375" style="107" bestFit="1" customWidth="1"/>
    <col min="14085" max="14085" width="8.42578125" style="107" bestFit="1" customWidth="1"/>
    <col min="14086" max="14086" width="76.140625" style="107" customWidth="1"/>
    <col min="14087" max="14088" width="16.5703125" style="107" customWidth="1"/>
    <col min="14089" max="14089" width="16.7109375" style="107" customWidth="1"/>
    <col min="14090" max="14090" width="18.5703125" style="107" customWidth="1"/>
    <col min="14091" max="14336" width="9.140625" style="107"/>
    <col min="14337" max="14337" width="7.5703125" style="107" bestFit="1" customWidth="1"/>
    <col min="14338" max="14338" width="7" style="107" bestFit="1" customWidth="1"/>
    <col min="14339" max="14339" width="5.5703125" style="107" bestFit="1" customWidth="1"/>
    <col min="14340" max="14340" width="8.7109375" style="107" bestFit="1" customWidth="1"/>
    <col min="14341" max="14341" width="8.42578125" style="107" bestFit="1" customWidth="1"/>
    <col min="14342" max="14342" width="76.140625" style="107" customWidth="1"/>
    <col min="14343" max="14344" width="16.5703125" style="107" customWidth="1"/>
    <col min="14345" max="14345" width="16.7109375" style="107" customWidth="1"/>
    <col min="14346" max="14346" width="18.5703125" style="107" customWidth="1"/>
    <col min="14347" max="14592" width="9.140625" style="107"/>
    <col min="14593" max="14593" width="7.5703125" style="107" bestFit="1" customWidth="1"/>
    <col min="14594" max="14594" width="7" style="107" bestFit="1" customWidth="1"/>
    <col min="14595" max="14595" width="5.5703125" style="107" bestFit="1" customWidth="1"/>
    <col min="14596" max="14596" width="8.7109375" style="107" bestFit="1" customWidth="1"/>
    <col min="14597" max="14597" width="8.42578125" style="107" bestFit="1" customWidth="1"/>
    <col min="14598" max="14598" width="76.140625" style="107" customWidth="1"/>
    <col min="14599" max="14600" width="16.5703125" style="107" customWidth="1"/>
    <col min="14601" max="14601" width="16.7109375" style="107" customWidth="1"/>
    <col min="14602" max="14602" width="18.5703125" style="107" customWidth="1"/>
    <col min="14603" max="14848" width="9.140625" style="107"/>
    <col min="14849" max="14849" width="7.5703125" style="107" bestFit="1" customWidth="1"/>
    <col min="14850" max="14850" width="7" style="107" bestFit="1" customWidth="1"/>
    <col min="14851" max="14851" width="5.5703125" style="107" bestFit="1" customWidth="1"/>
    <col min="14852" max="14852" width="8.7109375" style="107" bestFit="1" customWidth="1"/>
    <col min="14853" max="14853" width="8.42578125" style="107" bestFit="1" customWidth="1"/>
    <col min="14854" max="14854" width="76.140625" style="107" customWidth="1"/>
    <col min="14855" max="14856" width="16.5703125" style="107" customWidth="1"/>
    <col min="14857" max="14857" width="16.7109375" style="107" customWidth="1"/>
    <col min="14858" max="14858" width="18.5703125" style="107" customWidth="1"/>
    <col min="14859" max="15104" width="9.140625" style="107"/>
    <col min="15105" max="15105" width="7.5703125" style="107" bestFit="1" customWidth="1"/>
    <col min="15106" max="15106" width="7" style="107" bestFit="1" customWidth="1"/>
    <col min="15107" max="15107" width="5.5703125" style="107" bestFit="1" customWidth="1"/>
    <col min="15108" max="15108" width="8.7109375" style="107" bestFit="1" customWidth="1"/>
    <col min="15109" max="15109" width="8.42578125" style="107" bestFit="1" customWidth="1"/>
    <col min="15110" max="15110" width="76.140625" style="107" customWidth="1"/>
    <col min="15111" max="15112" width="16.5703125" style="107" customWidth="1"/>
    <col min="15113" max="15113" width="16.7109375" style="107" customWidth="1"/>
    <col min="15114" max="15114" width="18.5703125" style="107" customWidth="1"/>
    <col min="15115" max="15360" width="9.140625" style="107"/>
    <col min="15361" max="15361" width="7.5703125" style="107" bestFit="1" customWidth="1"/>
    <col min="15362" max="15362" width="7" style="107" bestFit="1" customWidth="1"/>
    <col min="15363" max="15363" width="5.5703125" style="107" bestFit="1" customWidth="1"/>
    <col min="15364" max="15364" width="8.7109375" style="107" bestFit="1" customWidth="1"/>
    <col min="15365" max="15365" width="8.42578125" style="107" bestFit="1" customWidth="1"/>
    <col min="15366" max="15366" width="76.140625" style="107" customWidth="1"/>
    <col min="15367" max="15368" width="16.5703125" style="107" customWidth="1"/>
    <col min="15369" max="15369" width="16.7109375" style="107" customWidth="1"/>
    <col min="15370" max="15370" width="18.5703125" style="107" customWidth="1"/>
    <col min="15371" max="15616" width="9.140625" style="107"/>
    <col min="15617" max="15617" width="7.5703125" style="107" bestFit="1" customWidth="1"/>
    <col min="15618" max="15618" width="7" style="107" bestFit="1" customWidth="1"/>
    <col min="15619" max="15619" width="5.5703125" style="107" bestFit="1" customWidth="1"/>
    <col min="15620" max="15620" width="8.7109375" style="107" bestFit="1" customWidth="1"/>
    <col min="15621" max="15621" width="8.42578125" style="107" bestFit="1" customWidth="1"/>
    <col min="15622" max="15622" width="76.140625" style="107" customWidth="1"/>
    <col min="15623" max="15624" width="16.5703125" style="107" customWidth="1"/>
    <col min="15625" max="15625" width="16.7109375" style="107" customWidth="1"/>
    <col min="15626" max="15626" width="18.5703125" style="107" customWidth="1"/>
    <col min="15627" max="15872" width="9.140625" style="107"/>
    <col min="15873" max="15873" width="7.5703125" style="107" bestFit="1" customWidth="1"/>
    <col min="15874" max="15874" width="7" style="107" bestFit="1" customWidth="1"/>
    <col min="15875" max="15875" width="5.5703125" style="107" bestFit="1" customWidth="1"/>
    <col min="15876" max="15876" width="8.7109375" style="107" bestFit="1" customWidth="1"/>
    <col min="15877" max="15877" width="8.42578125" style="107" bestFit="1" customWidth="1"/>
    <col min="15878" max="15878" width="76.140625" style="107" customWidth="1"/>
    <col min="15879" max="15880" width="16.5703125" style="107" customWidth="1"/>
    <col min="15881" max="15881" width="16.7109375" style="107" customWidth="1"/>
    <col min="15882" max="15882" width="18.5703125" style="107" customWidth="1"/>
    <col min="15883" max="16128" width="9.140625" style="107"/>
    <col min="16129" max="16129" width="7.5703125" style="107" bestFit="1" customWidth="1"/>
    <col min="16130" max="16130" width="7" style="107" bestFit="1" customWidth="1"/>
    <col min="16131" max="16131" width="5.5703125" style="107" bestFit="1" customWidth="1"/>
    <col min="16132" max="16132" width="8.7109375" style="107" bestFit="1" customWidth="1"/>
    <col min="16133" max="16133" width="8.42578125" style="107" bestFit="1" customWidth="1"/>
    <col min="16134" max="16134" width="76.140625" style="107" customWidth="1"/>
    <col min="16135" max="16136" width="16.5703125" style="107" customWidth="1"/>
    <col min="16137" max="16137" width="16.7109375" style="107" customWidth="1"/>
    <col min="16138" max="16138" width="18.5703125" style="107" customWidth="1"/>
    <col min="16139" max="16384" width="9.140625" style="107"/>
  </cols>
  <sheetData>
    <row r="1" spans="1:14" ht="16.5" customHeight="1">
      <c r="A1" s="289" t="s">
        <v>127</v>
      </c>
      <c r="B1" s="289"/>
      <c r="C1" s="289"/>
      <c r="D1" s="289"/>
      <c r="E1" s="289"/>
      <c r="F1" s="289"/>
      <c r="G1" s="289"/>
      <c r="H1" s="289"/>
      <c r="I1" s="289"/>
      <c r="J1" s="289"/>
    </row>
    <row r="2" spans="1:14" ht="16.5" customHeight="1">
      <c r="A2" s="289" t="s">
        <v>88</v>
      </c>
      <c r="B2" s="289"/>
      <c r="C2" s="289"/>
      <c r="D2" s="289"/>
      <c r="E2" s="289"/>
      <c r="F2" s="289"/>
      <c r="G2" s="289"/>
      <c r="H2" s="289"/>
      <c r="I2" s="289"/>
      <c r="J2" s="289"/>
    </row>
    <row r="3" spans="1:14" ht="16.5" customHeight="1">
      <c r="A3" s="289" t="s">
        <v>77</v>
      </c>
      <c r="B3" s="289"/>
      <c r="C3" s="289"/>
      <c r="D3" s="289"/>
      <c r="E3" s="289"/>
      <c r="F3" s="289"/>
      <c r="G3" s="289"/>
      <c r="H3" s="289"/>
      <c r="I3" s="289"/>
      <c r="J3" s="289"/>
    </row>
    <row r="4" spans="1:14">
      <c r="A4" s="290"/>
      <c r="B4" s="290"/>
      <c r="C4" s="290"/>
      <c r="D4" s="290"/>
      <c r="E4" s="290"/>
      <c r="F4" s="290"/>
      <c r="G4" s="290"/>
      <c r="H4" s="290"/>
      <c r="I4" s="290"/>
      <c r="J4" s="290"/>
    </row>
    <row r="5" spans="1:14" ht="39" customHeight="1">
      <c r="A5" s="291" t="s">
        <v>91</v>
      </c>
      <c r="B5" s="291"/>
      <c r="C5" s="291"/>
      <c r="D5" s="291"/>
      <c r="E5" s="291"/>
      <c r="F5" s="291"/>
      <c r="G5" s="291"/>
      <c r="H5" s="291"/>
      <c r="I5" s="291"/>
      <c r="J5" s="291"/>
    </row>
    <row r="6" spans="1:14" ht="5.25" customHeight="1">
      <c r="F6" s="108"/>
      <c r="G6" s="108"/>
      <c r="H6" s="108"/>
      <c r="I6" s="108"/>
      <c r="J6" s="108"/>
    </row>
    <row r="7" spans="1:14" ht="16.5" customHeight="1">
      <c r="I7" s="288" t="s">
        <v>79</v>
      </c>
      <c r="J7" s="288"/>
    </row>
    <row r="8" spans="1:14" ht="84.75" customHeight="1">
      <c r="A8" s="285" t="s">
        <v>24</v>
      </c>
      <c r="B8" s="286"/>
      <c r="C8" s="287"/>
      <c r="D8" s="285" t="s">
        <v>9</v>
      </c>
      <c r="E8" s="287"/>
      <c r="F8" s="133" t="s">
        <v>80</v>
      </c>
      <c r="G8" s="237" t="s">
        <v>84</v>
      </c>
      <c r="H8" s="237"/>
      <c r="I8" s="237"/>
      <c r="J8" s="237"/>
    </row>
    <row r="9" spans="1:14" ht="51.75">
      <c r="A9" s="133" t="s">
        <v>25</v>
      </c>
      <c r="B9" s="133" t="s">
        <v>26</v>
      </c>
      <c r="C9" s="133" t="s">
        <v>27</v>
      </c>
      <c r="D9" s="133" t="s">
        <v>12</v>
      </c>
      <c r="E9" s="133" t="s">
        <v>81</v>
      </c>
      <c r="F9" s="134"/>
      <c r="G9" s="133" t="s">
        <v>82</v>
      </c>
      <c r="H9" s="133" t="s">
        <v>83</v>
      </c>
      <c r="I9" s="133" t="s">
        <v>76</v>
      </c>
      <c r="J9" s="133" t="s">
        <v>11</v>
      </c>
    </row>
    <row r="10" spans="1:14" ht="17.25">
      <c r="A10" s="133"/>
      <c r="B10" s="133"/>
      <c r="C10" s="133"/>
      <c r="D10" s="133"/>
      <c r="E10" s="133"/>
      <c r="F10" s="135" t="s">
        <v>19</v>
      </c>
      <c r="G10" s="136">
        <f>+G12+G28</f>
        <v>0</v>
      </c>
      <c r="H10" s="136">
        <f t="shared" ref="H10:J10" si="0">+H12+H28</f>
        <v>0</v>
      </c>
      <c r="I10" s="136">
        <f t="shared" si="0"/>
        <v>0</v>
      </c>
      <c r="J10" s="136">
        <f t="shared" si="0"/>
        <v>0</v>
      </c>
      <c r="K10" s="109"/>
      <c r="L10" s="109"/>
      <c r="M10" s="109"/>
      <c r="N10" s="109"/>
    </row>
    <row r="11" spans="1:14" ht="17.25">
      <c r="A11" s="133"/>
      <c r="B11" s="133"/>
      <c r="C11" s="133"/>
      <c r="D11" s="133"/>
      <c r="E11" s="133"/>
      <c r="F11" s="137" t="s">
        <v>16</v>
      </c>
      <c r="G11" s="138"/>
      <c r="H11" s="138"/>
      <c r="I11" s="138"/>
      <c r="J11" s="138"/>
    </row>
    <row r="12" spans="1:14" s="9" customFormat="1" ht="34.5">
      <c r="A12" s="130" t="s">
        <v>46</v>
      </c>
      <c r="B12" s="139"/>
      <c r="C12" s="139"/>
      <c r="D12" s="139"/>
      <c r="E12" s="139"/>
      <c r="F12" s="130" t="s">
        <v>47</v>
      </c>
      <c r="G12" s="140">
        <f t="shared" ref="G12" si="1">+G14</f>
        <v>-4450.3</v>
      </c>
      <c r="H12" s="140">
        <f t="shared" ref="H12:J12" si="2">+H14</f>
        <v>-4450.3</v>
      </c>
      <c r="I12" s="140">
        <f t="shared" si="2"/>
        <v>-4450.3</v>
      </c>
      <c r="J12" s="140">
        <f t="shared" si="2"/>
        <v>-4450.3</v>
      </c>
    </row>
    <row r="13" spans="1:14" s="9" customFormat="1" ht="17.25">
      <c r="A13" s="139"/>
      <c r="B13" s="139"/>
      <c r="C13" s="139"/>
      <c r="D13" s="139"/>
      <c r="E13" s="139"/>
      <c r="F13" s="139" t="s">
        <v>16</v>
      </c>
      <c r="G13" s="139"/>
      <c r="H13" s="139"/>
      <c r="I13" s="139"/>
      <c r="J13" s="139"/>
    </row>
    <row r="14" spans="1:14" s="9" customFormat="1" ht="17.25">
      <c r="A14" s="139"/>
      <c r="B14" s="130" t="s">
        <v>42</v>
      </c>
      <c r="C14" s="139"/>
      <c r="D14" s="139"/>
      <c r="E14" s="139"/>
      <c r="F14" s="130" t="s">
        <v>48</v>
      </c>
      <c r="G14" s="140">
        <f t="shared" ref="G14" si="3">+G16</f>
        <v>-4450.3</v>
      </c>
      <c r="H14" s="140">
        <f t="shared" ref="H14:J14" si="4">+H16</f>
        <v>-4450.3</v>
      </c>
      <c r="I14" s="140">
        <f t="shared" si="4"/>
        <v>-4450.3</v>
      </c>
      <c r="J14" s="140">
        <f t="shared" si="4"/>
        <v>-4450.3</v>
      </c>
    </row>
    <row r="15" spans="1:14" s="9" customFormat="1" ht="17.25">
      <c r="A15" s="139"/>
      <c r="B15" s="139"/>
      <c r="C15" s="139"/>
      <c r="D15" s="139"/>
      <c r="E15" s="139"/>
      <c r="F15" s="139" t="s">
        <v>16</v>
      </c>
      <c r="G15" s="139"/>
      <c r="H15" s="139"/>
      <c r="I15" s="139"/>
      <c r="J15" s="139"/>
    </row>
    <row r="16" spans="1:14" s="9" customFormat="1" ht="17.25">
      <c r="A16" s="139"/>
      <c r="B16" s="139"/>
      <c r="C16" s="130" t="s">
        <v>42</v>
      </c>
      <c r="D16" s="139"/>
      <c r="E16" s="139"/>
      <c r="F16" s="130" t="s">
        <v>49</v>
      </c>
      <c r="G16" s="140">
        <f t="shared" ref="G16" si="5">+G19</f>
        <v>-4450.3</v>
      </c>
      <c r="H16" s="140">
        <f t="shared" ref="H16:J16" si="6">+H19</f>
        <v>-4450.3</v>
      </c>
      <c r="I16" s="140">
        <f t="shared" si="6"/>
        <v>-4450.3</v>
      </c>
      <c r="J16" s="140">
        <f t="shared" si="6"/>
        <v>-4450.3</v>
      </c>
    </row>
    <row r="17" spans="1:19" s="9" customFormat="1" ht="17.25">
      <c r="A17" s="139"/>
      <c r="B17" s="139"/>
      <c r="C17" s="139"/>
      <c r="D17" s="139"/>
      <c r="E17" s="139"/>
      <c r="F17" s="139" t="s">
        <v>16</v>
      </c>
      <c r="G17" s="139"/>
      <c r="H17" s="139"/>
      <c r="I17" s="139"/>
      <c r="J17" s="139"/>
    </row>
    <row r="18" spans="1:19" s="9" customFormat="1" ht="17.25">
      <c r="A18" s="139"/>
      <c r="B18" s="139"/>
      <c r="C18" s="139"/>
      <c r="D18" s="139"/>
      <c r="E18" s="139"/>
      <c r="F18" s="141" t="s">
        <v>50</v>
      </c>
      <c r="G18" s="142">
        <f>+G19</f>
        <v>-4450.3</v>
      </c>
      <c r="H18" s="142">
        <f t="shared" ref="H18:J18" si="7">+H19</f>
        <v>-4450.3</v>
      </c>
      <c r="I18" s="142">
        <f t="shared" si="7"/>
        <v>-4450.3</v>
      </c>
      <c r="J18" s="142">
        <f t="shared" si="7"/>
        <v>-4450.3</v>
      </c>
    </row>
    <row r="19" spans="1:19" s="9" customFormat="1" ht="17.25">
      <c r="A19" s="139"/>
      <c r="B19" s="139"/>
      <c r="C19" s="139"/>
      <c r="D19" s="139" t="s">
        <v>51</v>
      </c>
      <c r="E19" s="139"/>
      <c r="F19" s="139" t="s">
        <v>49</v>
      </c>
      <c r="G19" s="143">
        <f>+G21</f>
        <v>-4450.3</v>
      </c>
      <c r="H19" s="143">
        <f t="shared" ref="H19:J19" si="8">+H21</f>
        <v>-4450.3</v>
      </c>
      <c r="I19" s="143">
        <f t="shared" si="8"/>
        <v>-4450.3</v>
      </c>
      <c r="J19" s="143">
        <f t="shared" si="8"/>
        <v>-4450.3</v>
      </c>
    </row>
    <row r="20" spans="1:19" s="9" customFormat="1" ht="17.25">
      <c r="A20" s="139"/>
      <c r="B20" s="139"/>
      <c r="C20" s="139"/>
      <c r="D20" s="139"/>
      <c r="E20" s="139"/>
      <c r="F20" s="139" t="s">
        <v>16</v>
      </c>
      <c r="G20" s="143"/>
      <c r="H20" s="143"/>
      <c r="I20" s="143"/>
      <c r="J20" s="143"/>
    </row>
    <row r="21" spans="1:19" s="9" customFormat="1" ht="17.25">
      <c r="A21" s="139"/>
      <c r="B21" s="139"/>
      <c r="C21" s="139"/>
      <c r="D21" s="139"/>
      <c r="E21" s="139" t="s">
        <v>52</v>
      </c>
      <c r="F21" s="139" t="s">
        <v>49</v>
      </c>
      <c r="G21" s="143">
        <f t="shared" ref="G21:J21" si="9">+G22</f>
        <v>-4450.3</v>
      </c>
      <c r="H21" s="143">
        <f t="shared" si="9"/>
        <v>-4450.3</v>
      </c>
      <c r="I21" s="143">
        <f t="shared" si="9"/>
        <v>-4450.3</v>
      </c>
      <c r="J21" s="143">
        <f t="shared" si="9"/>
        <v>-4450.3</v>
      </c>
    </row>
    <row r="22" spans="1:19" s="110" customFormat="1" ht="28.5" customHeight="1">
      <c r="A22" s="144"/>
      <c r="B22" s="144"/>
      <c r="C22" s="144"/>
      <c r="D22" s="144"/>
      <c r="E22" s="144"/>
      <c r="F22" s="144" t="s">
        <v>50</v>
      </c>
      <c r="G22" s="145">
        <f>G24</f>
        <v>-4450.3</v>
      </c>
      <c r="H22" s="145">
        <f t="shared" ref="H22:J22" si="10">H24</f>
        <v>-4450.3</v>
      </c>
      <c r="I22" s="145">
        <f t="shared" si="10"/>
        <v>-4450.3</v>
      </c>
      <c r="J22" s="145">
        <f t="shared" si="10"/>
        <v>-4450.3</v>
      </c>
      <c r="K22" s="9"/>
      <c r="L22" s="9"/>
      <c r="M22" s="9"/>
      <c r="N22" s="9"/>
      <c r="O22" s="9"/>
      <c r="P22" s="9"/>
      <c r="Q22" s="9"/>
      <c r="R22" s="9"/>
      <c r="S22" s="9"/>
    </row>
    <row r="23" spans="1:19" s="111" customFormat="1" ht="34.5">
      <c r="A23" s="146"/>
      <c r="B23" s="146"/>
      <c r="C23" s="146"/>
      <c r="D23" s="146"/>
      <c r="E23" s="146"/>
      <c r="F23" s="144" t="s">
        <v>18</v>
      </c>
      <c r="G23" s="145"/>
      <c r="H23" s="145"/>
      <c r="I23" s="145"/>
      <c r="J23" s="145"/>
      <c r="K23" s="9"/>
      <c r="L23" s="9"/>
      <c r="M23" s="9"/>
      <c r="N23" s="9"/>
      <c r="O23" s="9"/>
      <c r="P23" s="9"/>
      <c r="Q23" s="9"/>
      <c r="R23" s="9"/>
      <c r="S23" s="9"/>
    </row>
    <row r="24" spans="1:19" s="111" customFormat="1" ht="17.25">
      <c r="A24" s="146"/>
      <c r="B24" s="146"/>
      <c r="C24" s="146"/>
      <c r="D24" s="146"/>
      <c r="E24" s="146"/>
      <c r="F24" s="144" t="s">
        <v>19</v>
      </c>
      <c r="G24" s="145">
        <f>G25</f>
        <v>-4450.3</v>
      </c>
      <c r="H24" s="145">
        <f t="shared" ref="H24:J26" si="11">H25</f>
        <v>-4450.3</v>
      </c>
      <c r="I24" s="145">
        <f t="shared" si="11"/>
        <v>-4450.3</v>
      </c>
      <c r="J24" s="145">
        <f t="shared" si="11"/>
        <v>-4450.3</v>
      </c>
      <c r="K24" s="9"/>
      <c r="L24" s="9"/>
      <c r="M24" s="9"/>
      <c r="N24" s="9"/>
      <c r="O24" s="9"/>
      <c r="P24" s="9"/>
      <c r="Q24" s="9"/>
      <c r="R24" s="9"/>
      <c r="S24" s="9"/>
    </row>
    <row r="25" spans="1:19" s="111" customFormat="1" ht="17.25">
      <c r="A25" s="146"/>
      <c r="B25" s="146"/>
      <c r="C25" s="146"/>
      <c r="D25" s="146"/>
      <c r="E25" s="146"/>
      <c r="F25" s="144" t="s">
        <v>20</v>
      </c>
      <c r="G25" s="145">
        <f>G26</f>
        <v>-4450.3</v>
      </c>
      <c r="H25" s="145">
        <f t="shared" si="11"/>
        <v>-4450.3</v>
      </c>
      <c r="I25" s="145">
        <f t="shared" si="11"/>
        <v>-4450.3</v>
      </c>
      <c r="J25" s="145">
        <f t="shared" si="11"/>
        <v>-4450.3</v>
      </c>
      <c r="K25" s="9"/>
      <c r="L25" s="9"/>
      <c r="M25" s="9"/>
      <c r="N25" s="9"/>
      <c r="O25" s="9"/>
      <c r="P25" s="9"/>
      <c r="Q25" s="9"/>
      <c r="R25" s="9"/>
      <c r="S25" s="9"/>
    </row>
    <row r="26" spans="1:19" s="111" customFormat="1" ht="17.25">
      <c r="A26" s="146"/>
      <c r="B26" s="146"/>
      <c r="C26" s="146"/>
      <c r="D26" s="146"/>
      <c r="E26" s="146"/>
      <c r="F26" s="144" t="s">
        <v>53</v>
      </c>
      <c r="G26" s="145">
        <f>G27</f>
        <v>-4450.3</v>
      </c>
      <c r="H26" s="145">
        <f t="shared" si="11"/>
        <v>-4450.3</v>
      </c>
      <c r="I26" s="145">
        <f t="shared" si="11"/>
        <v>-4450.3</v>
      </c>
      <c r="J26" s="145">
        <f t="shared" si="11"/>
        <v>-4450.3</v>
      </c>
      <c r="K26" s="9"/>
      <c r="L26" s="9"/>
      <c r="M26" s="9"/>
      <c r="N26" s="9"/>
      <c r="O26" s="9"/>
      <c r="P26" s="9"/>
      <c r="Q26" s="9"/>
      <c r="R26" s="9"/>
      <c r="S26" s="9"/>
    </row>
    <row r="27" spans="1:19" s="111" customFormat="1" ht="17.25">
      <c r="A27" s="147"/>
      <c r="B27" s="147"/>
      <c r="C27" s="147"/>
      <c r="D27" s="147"/>
      <c r="E27" s="147"/>
      <c r="F27" s="148" t="s">
        <v>54</v>
      </c>
      <c r="G27" s="149">
        <f>Հավելված2!G50</f>
        <v>-4450.3</v>
      </c>
      <c r="H27" s="149">
        <f>Հավելված2!H50</f>
        <v>-4450.3</v>
      </c>
      <c r="I27" s="149">
        <f>Հավելված2!I50</f>
        <v>-4450.3</v>
      </c>
      <c r="J27" s="149">
        <f>Հավելված2!J50</f>
        <v>-4450.3</v>
      </c>
      <c r="K27" s="9"/>
      <c r="L27" s="9"/>
      <c r="M27" s="9"/>
      <c r="N27" s="9"/>
      <c r="O27" s="9"/>
      <c r="P27" s="9"/>
      <c r="Q27" s="9"/>
      <c r="R27" s="9"/>
      <c r="S27" s="9"/>
    </row>
    <row r="28" spans="1:19" s="112" customFormat="1" ht="17.25">
      <c r="A28" s="126" t="s">
        <v>98</v>
      </c>
      <c r="B28" s="126"/>
      <c r="C28" s="127"/>
      <c r="D28" s="128"/>
      <c r="E28" s="126"/>
      <c r="F28" s="129" t="s">
        <v>99</v>
      </c>
      <c r="G28" s="150">
        <f>G29</f>
        <v>4450.3</v>
      </c>
      <c r="H28" s="150">
        <f t="shared" ref="H28:J28" si="12">H29</f>
        <v>4450.3</v>
      </c>
      <c r="I28" s="150">
        <f t="shared" si="12"/>
        <v>4450.3</v>
      </c>
      <c r="J28" s="150">
        <f t="shared" si="12"/>
        <v>4450.3</v>
      </c>
    </row>
    <row r="29" spans="1:19" s="114" customFormat="1" ht="51.75">
      <c r="A29" s="126"/>
      <c r="B29" s="126" t="s">
        <v>98</v>
      </c>
      <c r="C29" s="127"/>
      <c r="D29" s="128"/>
      <c r="E29" s="126"/>
      <c r="F29" s="129" t="s">
        <v>100</v>
      </c>
      <c r="G29" s="151">
        <f>+G31+G47+G55</f>
        <v>4450.3</v>
      </c>
      <c r="H29" s="151">
        <f>+H31</f>
        <v>4450.3</v>
      </c>
      <c r="I29" s="151">
        <f t="shared" ref="I29:J29" si="13">+I31</f>
        <v>4450.3</v>
      </c>
      <c r="J29" s="151">
        <f t="shared" si="13"/>
        <v>4450.3</v>
      </c>
    </row>
    <row r="30" spans="1:19" s="114" customFormat="1" ht="17.25">
      <c r="A30" s="126"/>
      <c r="B30" s="126"/>
      <c r="C30" s="127"/>
      <c r="D30" s="128"/>
      <c r="E30" s="126"/>
      <c r="F30" s="131" t="s">
        <v>16</v>
      </c>
      <c r="G30" s="152"/>
      <c r="H30" s="152"/>
      <c r="I30" s="152"/>
      <c r="J30" s="152"/>
    </row>
    <row r="31" spans="1:19" s="114" customFormat="1" ht="17.25">
      <c r="A31" s="126"/>
      <c r="B31" s="126"/>
      <c r="C31" s="126" t="s">
        <v>98</v>
      </c>
      <c r="D31" s="128"/>
      <c r="E31" s="126"/>
      <c r="F31" s="129" t="s">
        <v>101</v>
      </c>
      <c r="G31" s="157">
        <f>+G42</f>
        <v>4450.3</v>
      </c>
      <c r="H31" s="157">
        <f t="shared" ref="H31:J31" si="14">+H42</f>
        <v>4450.3</v>
      </c>
      <c r="I31" s="157">
        <f t="shared" si="14"/>
        <v>4450.3</v>
      </c>
      <c r="J31" s="157">
        <f t="shared" si="14"/>
        <v>4450.3</v>
      </c>
    </row>
    <row r="32" spans="1:19" s="114" customFormat="1" ht="17.25">
      <c r="A32" s="126"/>
      <c r="B32" s="126"/>
      <c r="C32" s="126"/>
      <c r="D32" s="128"/>
      <c r="E32" s="126"/>
      <c r="F32" s="131" t="s">
        <v>16</v>
      </c>
      <c r="G32" s="158"/>
      <c r="H32" s="158"/>
      <c r="I32" s="158"/>
      <c r="J32" s="158"/>
    </row>
    <row r="33" spans="1:13" s="114" customFormat="1" ht="17.25">
      <c r="A33" s="126"/>
      <c r="B33" s="126"/>
      <c r="C33" s="126"/>
      <c r="D33" s="128"/>
      <c r="E33" s="126"/>
      <c r="F33" s="132" t="s">
        <v>22</v>
      </c>
      <c r="G33" s="159">
        <f>G35</f>
        <v>4450.3</v>
      </c>
      <c r="H33" s="159">
        <f t="shared" ref="H33:J33" si="15">H35</f>
        <v>4450.3</v>
      </c>
      <c r="I33" s="159">
        <f t="shared" si="15"/>
        <v>4450.3</v>
      </c>
      <c r="J33" s="159">
        <f t="shared" si="15"/>
        <v>4450.3</v>
      </c>
    </row>
    <row r="34" spans="1:13" s="114" customFormat="1" ht="17.25">
      <c r="A34" s="126"/>
      <c r="B34" s="126"/>
      <c r="C34" s="126"/>
      <c r="D34" s="128"/>
      <c r="E34" s="126"/>
      <c r="F34" s="131" t="s">
        <v>16</v>
      </c>
      <c r="G34" s="158"/>
      <c r="H34" s="158"/>
      <c r="I34" s="158"/>
      <c r="J34" s="158"/>
    </row>
    <row r="35" spans="1:13" s="114" customFormat="1" ht="51.75">
      <c r="A35" s="152"/>
      <c r="B35" s="152"/>
      <c r="C35" s="152"/>
      <c r="D35" s="152">
        <v>1057</v>
      </c>
      <c r="E35" s="152"/>
      <c r="F35" s="185" t="s">
        <v>94</v>
      </c>
      <c r="G35" s="157">
        <f>+G37+G53+G61</f>
        <v>4450.3</v>
      </c>
      <c r="H35" s="157">
        <f t="shared" ref="H35:J35" si="16">+H37+H53+H61</f>
        <v>4450.3</v>
      </c>
      <c r="I35" s="157">
        <f t="shared" si="16"/>
        <v>4450.3</v>
      </c>
      <c r="J35" s="157">
        <f t="shared" si="16"/>
        <v>4450.3</v>
      </c>
    </row>
    <row r="36" spans="1:13" s="114" customFormat="1" ht="17.25">
      <c r="A36" s="152"/>
      <c r="B36" s="152"/>
      <c r="C36" s="152"/>
      <c r="D36" s="152"/>
      <c r="E36" s="152"/>
      <c r="F36" s="154" t="s">
        <v>16</v>
      </c>
      <c r="G36" s="158"/>
      <c r="H36" s="158"/>
      <c r="I36" s="158"/>
      <c r="J36" s="158"/>
    </row>
    <row r="37" spans="1:13" s="114" customFormat="1" ht="51.75">
      <c r="A37" s="152"/>
      <c r="B37" s="152"/>
      <c r="C37" s="152"/>
      <c r="D37" s="152"/>
      <c r="E37" s="154">
        <v>11001</v>
      </c>
      <c r="F37" s="185" t="s">
        <v>95</v>
      </c>
      <c r="G37" s="157">
        <f>G39</f>
        <v>4450.3</v>
      </c>
      <c r="H37" s="157">
        <f t="shared" ref="H37:J37" si="17">H39</f>
        <v>4450.3</v>
      </c>
      <c r="I37" s="157">
        <f t="shared" si="17"/>
        <v>4450.3</v>
      </c>
      <c r="J37" s="157">
        <f t="shared" si="17"/>
        <v>4450.3</v>
      </c>
    </row>
    <row r="38" spans="1:13" s="114" customFormat="1" ht="17.25">
      <c r="A38" s="152"/>
      <c r="B38" s="152"/>
      <c r="C38" s="152"/>
      <c r="D38" s="152"/>
      <c r="E38" s="152"/>
      <c r="F38" s="152" t="s">
        <v>17</v>
      </c>
      <c r="G38" s="158"/>
      <c r="H38" s="158"/>
      <c r="I38" s="158"/>
      <c r="J38" s="158"/>
    </row>
    <row r="39" spans="1:13" s="114" customFormat="1" ht="17.25">
      <c r="A39" s="152"/>
      <c r="B39" s="152"/>
      <c r="C39" s="152"/>
      <c r="D39" s="152"/>
      <c r="E39" s="152"/>
      <c r="F39" s="155" t="s">
        <v>73</v>
      </c>
      <c r="G39" s="159">
        <f>G41</f>
        <v>4450.3</v>
      </c>
      <c r="H39" s="159">
        <f t="shared" ref="H39:J39" si="18">H41</f>
        <v>4450.3</v>
      </c>
      <c r="I39" s="159">
        <f t="shared" si="18"/>
        <v>4450.3</v>
      </c>
      <c r="J39" s="159">
        <f t="shared" si="18"/>
        <v>4450.3</v>
      </c>
    </row>
    <row r="40" spans="1:13" s="114" customFormat="1" ht="34.5">
      <c r="A40" s="152"/>
      <c r="B40" s="152"/>
      <c r="C40" s="152"/>
      <c r="D40" s="152"/>
      <c r="E40" s="152"/>
      <c r="F40" s="152" t="s">
        <v>18</v>
      </c>
      <c r="G40" s="158"/>
      <c r="H40" s="158"/>
      <c r="I40" s="158"/>
      <c r="J40" s="158"/>
    </row>
    <row r="41" spans="1:13" s="114" customFormat="1" ht="17.25">
      <c r="A41" s="152"/>
      <c r="B41" s="152"/>
      <c r="C41" s="152"/>
      <c r="D41" s="152"/>
      <c r="E41" s="152"/>
      <c r="F41" s="156" t="s">
        <v>19</v>
      </c>
      <c r="G41" s="159">
        <f>G42</f>
        <v>4450.3</v>
      </c>
      <c r="H41" s="159">
        <f t="shared" ref="H41:J44" si="19">H42</f>
        <v>4450.3</v>
      </c>
      <c r="I41" s="159">
        <f t="shared" si="19"/>
        <v>4450.3</v>
      </c>
      <c r="J41" s="159">
        <f t="shared" si="19"/>
        <v>4450.3</v>
      </c>
    </row>
    <row r="42" spans="1:13" s="114" customFormat="1" ht="17.25">
      <c r="A42" s="152"/>
      <c r="B42" s="152"/>
      <c r="C42" s="152"/>
      <c r="D42" s="152"/>
      <c r="E42" s="152"/>
      <c r="F42" s="156" t="s">
        <v>20</v>
      </c>
      <c r="G42" s="159">
        <f>G43</f>
        <v>4450.3</v>
      </c>
      <c r="H42" s="159">
        <f t="shared" si="19"/>
        <v>4450.3</v>
      </c>
      <c r="I42" s="159">
        <f t="shared" si="19"/>
        <v>4450.3</v>
      </c>
      <c r="J42" s="159">
        <f t="shared" si="19"/>
        <v>4450.3</v>
      </c>
    </row>
    <row r="43" spans="1:13" s="114" customFormat="1" ht="17.25">
      <c r="A43" s="152"/>
      <c r="B43" s="152"/>
      <c r="C43" s="152"/>
      <c r="D43" s="152"/>
      <c r="E43" s="152"/>
      <c r="F43" s="131" t="s">
        <v>102</v>
      </c>
      <c r="G43" s="159">
        <f>G44</f>
        <v>4450.3</v>
      </c>
      <c r="H43" s="159">
        <f t="shared" si="19"/>
        <v>4450.3</v>
      </c>
      <c r="I43" s="159">
        <f t="shared" si="19"/>
        <v>4450.3</v>
      </c>
      <c r="J43" s="159">
        <f>J44</f>
        <v>4450.3</v>
      </c>
    </row>
    <row r="44" spans="1:13" s="114" customFormat="1" ht="17.25">
      <c r="A44" s="152"/>
      <c r="B44" s="152"/>
      <c r="C44" s="152"/>
      <c r="D44" s="152"/>
      <c r="E44" s="152"/>
      <c r="F44" s="187" t="s">
        <v>103</v>
      </c>
      <c r="G44" s="159">
        <f>G45</f>
        <v>4450.3</v>
      </c>
      <c r="H44" s="159">
        <f t="shared" si="19"/>
        <v>4450.3</v>
      </c>
      <c r="I44" s="159">
        <f t="shared" si="19"/>
        <v>4450.3</v>
      </c>
      <c r="J44" s="159">
        <f>J45</f>
        <v>4450.3</v>
      </c>
    </row>
    <row r="45" spans="1:13" s="115" customFormat="1" ht="17.25">
      <c r="A45" s="113"/>
      <c r="B45" s="113"/>
      <c r="C45" s="113"/>
      <c r="D45" s="113"/>
      <c r="E45" s="113"/>
      <c r="F45" s="187" t="s">
        <v>104</v>
      </c>
      <c r="G45" s="159">
        <f>Հավելված2!G32</f>
        <v>4450.3</v>
      </c>
      <c r="H45" s="153">
        <f>Հավելված2!H32</f>
        <v>4450.3</v>
      </c>
      <c r="I45" s="153">
        <f>Հավելված2!I32</f>
        <v>4450.3</v>
      </c>
      <c r="J45" s="153">
        <f>Հավելված2!J32</f>
        <v>4450.3</v>
      </c>
    </row>
    <row r="46" spans="1:13" s="115" customFormat="1">
      <c r="F46" s="120"/>
      <c r="H46" s="124"/>
      <c r="I46" s="124"/>
      <c r="J46" s="124"/>
    </row>
    <row r="47" spans="1:13" s="122" customFormat="1">
      <c r="A47" s="121"/>
      <c r="B47" s="121"/>
      <c r="C47" s="121"/>
      <c r="D47" s="115"/>
      <c r="E47" s="115"/>
      <c r="F47" s="120"/>
      <c r="G47" s="115"/>
      <c r="H47" s="124"/>
      <c r="I47" s="124"/>
      <c r="J47" s="124"/>
      <c r="L47" s="125"/>
      <c r="M47" s="125"/>
    </row>
    <row r="48" spans="1:13" s="122" customFormat="1">
      <c r="A48" s="121"/>
      <c r="B48" s="121"/>
      <c r="C48" s="121"/>
      <c r="D48" s="115"/>
      <c r="E48" s="115"/>
      <c r="F48" s="120"/>
      <c r="G48" s="115"/>
      <c r="H48" s="124"/>
      <c r="I48" s="124"/>
      <c r="J48" s="124"/>
    </row>
    <row r="49" spans="1:10" s="122" customFormat="1">
      <c r="A49" s="121"/>
      <c r="B49" s="121"/>
      <c r="C49" s="121"/>
      <c r="D49" s="121"/>
      <c r="E49" s="123"/>
      <c r="F49" s="116"/>
      <c r="H49" s="117"/>
      <c r="I49" s="117"/>
      <c r="J49" s="117"/>
    </row>
    <row r="50" spans="1:10">
      <c r="A50" s="121"/>
      <c r="B50" s="121"/>
      <c r="C50" s="121"/>
      <c r="D50" s="121"/>
      <c r="E50" s="121"/>
      <c r="F50" s="118"/>
      <c r="G50" s="122"/>
      <c r="H50" s="117"/>
      <c r="I50" s="117"/>
      <c r="J50" s="117"/>
    </row>
    <row r="51" spans="1:10">
      <c r="A51" s="121"/>
      <c r="B51" s="121"/>
      <c r="C51" s="121"/>
      <c r="D51" s="121"/>
      <c r="E51" s="121"/>
      <c r="F51" s="119"/>
      <c r="G51" s="122"/>
      <c r="H51" s="117"/>
      <c r="I51" s="117"/>
      <c r="J51" s="117"/>
    </row>
    <row r="52" spans="1:10">
      <c r="A52" s="121"/>
      <c r="B52" s="121"/>
      <c r="C52" s="121"/>
      <c r="D52" s="121"/>
      <c r="E52" s="121"/>
      <c r="F52" s="120"/>
      <c r="G52" s="122"/>
      <c r="H52" s="117"/>
      <c r="I52" s="117"/>
      <c r="J52" s="117"/>
    </row>
    <row r="53" spans="1:10">
      <c r="A53" s="121"/>
      <c r="B53" s="121"/>
      <c r="C53" s="121"/>
      <c r="D53" s="121"/>
      <c r="E53" s="121"/>
      <c r="F53" s="120"/>
      <c r="G53" s="122"/>
      <c r="H53" s="117"/>
      <c r="I53" s="117"/>
      <c r="J53" s="117"/>
    </row>
    <row r="54" spans="1:10">
      <c r="A54" s="121"/>
      <c r="B54" s="121"/>
      <c r="C54" s="121"/>
      <c r="D54" s="121"/>
      <c r="E54" s="121"/>
      <c r="F54" s="120"/>
      <c r="G54" s="122"/>
      <c r="H54" s="117"/>
      <c r="I54" s="117"/>
      <c r="J54" s="117"/>
    </row>
    <row r="55" spans="1:10">
      <c r="A55" s="121"/>
      <c r="B55" s="121"/>
      <c r="C55" s="121"/>
      <c r="D55" s="121"/>
      <c r="E55" s="121"/>
      <c r="F55" s="120"/>
      <c r="G55" s="122"/>
      <c r="H55" s="117"/>
      <c r="I55" s="117"/>
      <c r="J55" s="117"/>
    </row>
    <row r="56" spans="1:10">
      <c r="A56" s="121"/>
      <c r="B56" s="121"/>
      <c r="C56" s="121"/>
      <c r="D56" s="121"/>
      <c r="E56" s="121"/>
      <c r="F56" s="116"/>
      <c r="G56" s="122"/>
      <c r="H56" s="117"/>
      <c r="I56" s="117"/>
      <c r="J56" s="117"/>
    </row>
  </sheetData>
  <dataConsolidate/>
  <customSheetViews>
    <customSheetView guid="{1F32BA5F-FE1C-49A0-B8FB-BE6957B405AD}">
      <selection activeCell="L7" sqref="L7"/>
      <pageMargins left="0.7" right="0.7" top="0.75" bottom="0.75" header="0.3" footer="0.3"/>
      <pageSetup orientation="portrait" r:id="rId1"/>
    </customSheetView>
  </customSheetViews>
  <mergeCells count="9">
    <mergeCell ref="G8:J8"/>
    <mergeCell ref="A8:C8"/>
    <mergeCell ref="D8:E8"/>
    <mergeCell ref="I7:J7"/>
    <mergeCell ref="A1:J1"/>
    <mergeCell ref="A2:J2"/>
    <mergeCell ref="A3:J3"/>
    <mergeCell ref="A4:J4"/>
    <mergeCell ref="A5:J5"/>
  </mergeCell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Հավելված1</vt:lpstr>
      <vt:lpstr>Հավելված2</vt:lpstr>
      <vt:lpstr>Հավելված3</vt:lpstr>
      <vt:lpstr>Հավելված 4</vt:lpstr>
      <vt:lpstr>Հավելված 5</vt:lpstr>
      <vt:lpstr>Հավելված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Zara Margaryan</dc:creator>
  <cp:keywords>https://mul2.gov.am/tasks/762051/oneclick/Havelvacner_.xlsx?token=bf1e3fc41d5d85bd1b9a31eebf91ec63</cp:keywords>
  <cp:lastModifiedBy>Arpine Martirosyan</cp:lastModifiedBy>
  <cp:lastPrinted>2019-05-07T05:40:49Z</cp:lastPrinted>
  <dcterms:created xsi:type="dcterms:W3CDTF">2019-02-01T08:19:48Z</dcterms:created>
  <dcterms:modified xsi:type="dcterms:W3CDTF">2023-03-15T09:32:21Z</dcterms:modified>
</cp:coreProperties>
</file>