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4829E33-DF68-498F-BE1D-A01A74F0D9B0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1" sheetId="29" r:id="rId1"/>
    <sheet name="2" sheetId="25" r:id="rId2"/>
    <sheet name="3" sheetId="15" r:id="rId3"/>
    <sheet name="4" sheetId="26" r:id="rId4"/>
    <sheet name="5" sheetId="17" r:id="rId5"/>
    <sheet name="6" sheetId="7" r:id="rId6"/>
    <sheet name="7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26" l="1"/>
  <c r="G21" i="26" s="1"/>
  <c r="F23" i="26"/>
  <c r="F21" i="26" s="1"/>
  <c r="E23" i="26"/>
  <c r="E21" i="26" s="1"/>
  <c r="D23" i="26"/>
  <c r="D21" i="26" s="1"/>
  <c r="D18" i="25"/>
  <c r="E21" i="25"/>
  <c r="D21" i="25" s="1"/>
  <c r="D19" i="25" s="1"/>
  <c r="H19" i="25"/>
  <c r="G19" i="25"/>
  <c r="F19" i="25"/>
  <c r="E19" i="25" l="1"/>
  <c r="G20" i="28" l="1"/>
  <c r="G18" i="28"/>
  <c r="G17" i="28" s="1"/>
  <c r="G14" i="28"/>
  <c r="G15" i="28"/>
  <c r="F76" i="7"/>
  <c r="E76" i="7"/>
  <c r="D76" i="7"/>
  <c r="C76" i="7"/>
  <c r="F68" i="7"/>
  <c r="E68" i="7"/>
  <c r="D68" i="7"/>
  <c r="C68" i="7"/>
  <c r="I56" i="15"/>
  <c r="G13" i="28" l="1"/>
  <c r="G12" i="28" s="1"/>
  <c r="G16" i="28"/>
  <c r="E52" i="29"/>
  <c r="F52" i="29"/>
  <c r="G52" i="29"/>
  <c r="D52" i="29"/>
  <c r="H15" i="25"/>
  <c r="H13" i="25" s="1"/>
  <c r="F15" i="25"/>
  <c r="F13" i="25" s="1"/>
  <c r="E15" i="25"/>
  <c r="E13" i="25" s="1"/>
  <c r="H26" i="15"/>
  <c r="I26" i="15"/>
  <c r="J26" i="15"/>
  <c r="H27" i="15"/>
  <c r="I27" i="15"/>
  <c r="J27" i="15"/>
  <c r="G27" i="15"/>
  <c r="G26" i="15"/>
  <c r="I36" i="15"/>
  <c r="I37" i="15"/>
  <c r="J37" i="15"/>
  <c r="J36" i="15" s="1"/>
  <c r="H37" i="15"/>
  <c r="H36" i="15" s="1"/>
  <c r="G37" i="15"/>
  <c r="G36" i="15" s="1"/>
  <c r="J64" i="15"/>
  <c r="J63" i="15" s="1"/>
  <c r="J62" i="15" s="1"/>
  <c r="J60" i="15" s="1"/>
  <c r="J58" i="15" s="1"/>
  <c r="F71" i="17" s="1"/>
  <c r="I64" i="15"/>
  <c r="I63" i="15" s="1"/>
  <c r="I62" i="15" s="1"/>
  <c r="I60" i="15" s="1"/>
  <c r="I58" i="15" s="1"/>
  <c r="E71" i="17" s="1"/>
  <c r="H64" i="15"/>
  <c r="H63" i="15" s="1"/>
  <c r="H62" i="15" s="1"/>
  <c r="H60" i="15" s="1"/>
  <c r="H58" i="15" s="1"/>
  <c r="D71" i="17" s="1"/>
  <c r="G64" i="15"/>
  <c r="G63" i="15" s="1"/>
  <c r="G62" i="15" s="1"/>
  <c r="G60" i="15" s="1"/>
  <c r="G58" i="15" s="1"/>
  <c r="C71" i="17" s="1"/>
  <c r="G10" i="28" l="1"/>
  <c r="I25" i="15"/>
  <c r="I23" i="15" s="1"/>
  <c r="I21" i="15" s="1"/>
  <c r="H25" i="15"/>
  <c r="H23" i="15" s="1"/>
  <c r="H21" i="15" s="1"/>
  <c r="J25" i="15"/>
  <c r="J23" i="15" s="1"/>
  <c r="J21" i="15" s="1"/>
  <c r="G25" i="15"/>
  <c r="G23" i="15" s="1"/>
  <c r="G21" i="15" s="1"/>
  <c r="J56" i="15"/>
  <c r="J55" i="15" s="1"/>
  <c r="J54" i="15" s="1"/>
  <c r="J52" i="15" s="1"/>
  <c r="J50" i="15" s="1"/>
  <c r="F63" i="17" s="1"/>
  <c r="H56" i="15"/>
  <c r="H55" i="15" s="1"/>
  <c r="H54" i="15" s="1"/>
  <c r="H52" i="15" s="1"/>
  <c r="H50" i="15" s="1"/>
  <c r="G56" i="15"/>
  <c r="G55" i="15" s="1"/>
  <c r="G54" i="15" s="1"/>
  <c r="G52" i="15" s="1"/>
  <c r="G50" i="15" s="1"/>
  <c r="I55" i="15"/>
  <c r="I54" i="15" s="1"/>
  <c r="I52" i="15" s="1"/>
  <c r="I50" i="15" s="1"/>
  <c r="E63" i="17" s="1"/>
  <c r="D63" i="17" l="1"/>
  <c r="H48" i="15"/>
  <c r="J20" i="15"/>
  <c r="G17" i="25"/>
  <c r="F27" i="17"/>
  <c r="G17" i="26"/>
  <c r="G15" i="26" s="1"/>
  <c r="F28" i="7"/>
  <c r="G32" i="29"/>
  <c r="G25" i="29" s="1"/>
  <c r="I20" i="15"/>
  <c r="E28" i="7"/>
  <c r="E27" i="17"/>
  <c r="F17" i="26"/>
  <c r="F15" i="26" s="1"/>
  <c r="F32" i="29"/>
  <c r="F25" i="29" s="1"/>
  <c r="C63" i="17"/>
  <c r="G48" i="15"/>
  <c r="G46" i="15" s="1"/>
  <c r="H20" i="15"/>
  <c r="D27" i="17"/>
  <c r="E17" i="26"/>
  <c r="E15" i="26" s="1"/>
  <c r="D28" i="7"/>
  <c r="E32" i="29"/>
  <c r="E25" i="29" s="1"/>
  <c r="G20" i="15"/>
  <c r="C28" i="7"/>
  <c r="C27" i="17"/>
  <c r="D17" i="26"/>
  <c r="D15" i="26" s="1"/>
  <c r="D32" i="29"/>
  <c r="D25" i="29" s="1"/>
  <c r="I48" i="15"/>
  <c r="I46" i="15" s="1"/>
  <c r="I44" i="15" s="1"/>
  <c r="I42" i="15" s="1"/>
  <c r="I40" i="15" s="1"/>
  <c r="J48" i="15"/>
  <c r="J46" i="15" s="1"/>
  <c r="J44" i="15" s="1"/>
  <c r="J42" i="15" s="1"/>
  <c r="J40" i="15" s="1"/>
  <c r="G46" i="29"/>
  <c r="H46" i="15"/>
  <c r="H44" i="15" s="1"/>
  <c r="H42" i="15" s="1"/>
  <c r="H40" i="15" s="1"/>
  <c r="E46" i="29"/>
  <c r="G44" i="15"/>
  <c r="G42" i="15" s="1"/>
  <c r="G40" i="15" s="1"/>
  <c r="D46" i="29"/>
  <c r="D39" i="29" s="1"/>
  <c r="D38" i="29" s="1"/>
  <c r="F46" i="29"/>
  <c r="D17" i="25" l="1"/>
  <c r="D15" i="25" s="1"/>
  <c r="D13" i="25" s="1"/>
  <c r="G15" i="25"/>
  <c r="G13" i="25" s="1"/>
  <c r="F39" i="29"/>
  <c r="F38" i="29" s="1"/>
  <c r="E39" i="29"/>
  <c r="E38" i="29" s="1"/>
  <c r="G39" i="29"/>
  <c r="G38" i="29" s="1"/>
  <c r="G11" i="25" l="1"/>
  <c r="E18" i="26" l="1"/>
  <c r="E11" i="25" l="1"/>
  <c r="F18" i="26"/>
  <c r="G18" i="26"/>
  <c r="D18" i="26"/>
  <c r="D13" i="26"/>
  <c r="D11" i="26" s="1"/>
  <c r="E13" i="26" l="1"/>
  <c r="G13" i="26"/>
  <c r="F13" i="26"/>
  <c r="D10" i="26"/>
  <c r="F11" i="26" l="1"/>
  <c r="F10" i="26" s="1"/>
  <c r="G11" i="26"/>
  <c r="G10" i="26" s="1"/>
  <c r="E11" i="26"/>
  <c r="E10" i="26" s="1"/>
  <c r="H35" i="15"/>
  <c r="H34" i="15" s="1"/>
  <c r="H32" i="15" s="1"/>
  <c r="H30" i="15" l="1"/>
  <c r="E19" i="29" s="1"/>
  <c r="E12" i="29" s="1"/>
  <c r="E11" i="29" s="1"/>
  <c r="E10" i="29" s="1"/>
  <c r="D49" i="7"/>
  <c r="I35" i="15"/>
  <c r="I34" i="15" s="1"/>
  <c r="I32" i="15" s="1"/>
  <c r="J35" i="15"/>
  <c r="J34" i="15" s="1"/>
  <c r="J32" i="15" s="1"/>
  <c r="G35" i="15"/>
  <c r="G34" i="15" s="1"/>
  <c r="G32" i="15" s="1"/>
  <c r="H29" i="15"/>
  <c r="G30" i="15" l="1"/>
  <c r="C49" i="7"/>
  <c r="J30" i="15"/>
  <c r="F49" i="7"/>
  <c r="I30" i="15"/>
  <c r="E49" i="7"/>
  <c r="H18" i="15"/>
  <c r="D45" i="17"/>
  <c r="G29" i="15"/>
  <c r="D19" i="29"/>
  <c r="D12" i="29" s="1"/>
  <c r="D11" i="29" s="1"/>
  <c r="D10" i="29" s="1"/>
  <c r="J29" i="15"/>
  <c r="F45" i="17" s="1"/>
  <c r="G19" i="29"/>
  <c r="G12" i="29" s="1"/>
  <c r="G11" i="29" s="1"/>
  <c r="G10" i="29" s="1"/>
  <c r="I29" i="15"/>
  <c r="E45" i="17" s="1"/>
  <c r="F19" i="29"/>
  <c r="F12" i="29" s="1"/>
  <c r="F11" i="29" s="1"/>
  <c r="F10" i="29" s="1"/>
  <c r="H16" i="15"/>
  <c r="H14" i="15" s="1"/>
  <c r="F11" i="25"/>
  <c r="H12" i="15" l="1"/>
  <c r="H10" i="15" s="1"/>
  <c r="G18" i="15"/>
  <c r="G16" i="15" s="1"/>
  <c r="G14" i="15" s="1"/>
  <c r="C45" i="17"/>
  <c r="J18" i="15"/>
  <c r="J16" i="15" s="1"/>
  <c r="J14" i="15" s="1"/>
  <c r="I18" i="15"/>
  <c r="I16" i="15" s="1"/>
  <c r="I14" i="15" s="1"/>
  <c r="I10" i="15" l="1"/>
  <c r="I12" i="15"/>
  <c r="G12" i="15"/>
  <c r="G10" i="15" s="1"/>
  <c r="J10" i="15"/>
  <c r="J12" i="15"/>
  <c r="H11" i="25"/>
  <c r="D11" i="25"/>
</calcChain>
</file>

<file path=xl/sharedStrings.xml><?xml version="1.0" encoding="utf-8"?>
<sst xmlns="http://schemas.openxmlformats.org/spreadsheetml/2006/main" count="440" uniqueCount="196">
  <si>
    <t>Ծրագրային դասիչը</t>
  </si>
  <si>
    <t>ԸՆԴԱՄԵՆԸ ԾԱԽՍԵՐ</t>
  </si>
  <si>
    <t>Միջոցառում</t>
  </si>
  <si>
    <t>այդ թվում`</t>
  </si>
  <si>
    <t>01</t>
  </si>
  <si>
    <t>ՄԱՍ 2. ՊԵՏԱԿԱՆ ՄԱՐՄՆԻ ԳԾՈՎ ԱՐԴՅՈՒՆՔԱՅԻՆ (ԿԱՏԱՐՈՂԱԿԱՆ) ՑՈՒՑԱՆԻՇՆԵՐԸ</t>
  </si>
  <si>
    <t>___________  ___-ի N _______     որոշման</t>
  </si>
  <si>
    <t>Ծրագիր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</si>
  <si>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</si>
  <si>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</si>
  <si>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ՀՀ  արդարադատության նախարարություն </t>
  </si>
  <si>
    <t xml:space="preserve"> Արդյունքի չափորոշիչներ </t>
  </si>
  <si>
    <t xml:space="preserve"> Միջոցառման վրա կատարվող ծախսը (հազար դրամ) </t>
  </si>
  <si>
    <t xml:space="preserve">այդ թվում՝ </t>
  </si>
  <si>
    <t>№ ---------- որոշման</t>
  </si>
  <si>
    <t>Ընդամենը</t>
  </si>
  <si>
    <t xml:space="preserve"> 1228 </t>
  </si>
  <si>
    <t>հազար դրամ</t>
  </si>
  <si>
    <t>Բյուջետային գլխավոր կարգադրիչների,  ծրագրերի և միջոցառումների  և ուղղությունների անվանումները</t>
  </si>
  <si>
    <t>այդ թվում</t>
  </si>
  <si>
    <t xml:space="preserve"> ՀՀ արդարադատության նախարարություն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</si>
  <si>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</si>
  <si>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</si>
  <si>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</si>
  <si>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</si>
  <si>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</si>
  <si>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</si>
  <si>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</si>
  <si>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</si>
  <si>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Տարի </t>
  </si>
  <si>
    <t xml:space="preserve"> ԸՆԴԱՄԵՆԸ</t>
  </si>
  <si>
    <t xml:space="preserve"> այդ թվում`</t>
  </si>
  <si>
    <t>ՈՉ ՖԻՆԱՆՍԱԿԱՆ ԱԿՏԻՎՆԵՐԻ ԳԾՈՎ ԾԱԽՍԵՐ</t>
  </si>
  <si>
    <t>ՀԻՄՆԱԿԱՆ ՄԻՋՈՑՆԵՐ</t>
  </si>
  <si>
    <t>03</t>
  </si>
  <si>
    <t xml:space="preserve"> ՀԱՍԱՐԱԿԱԿԱՆ ԿԱՐԳ,  ԱՆՎՏԱՆԳՈՒԹՅՈՒՆ ԵՎ ԴԱՏԱԿԱՆ ԳՈՐԾՈՒՆԵՈՒԹՅՈՒՆ</t>
  </si>
  <si>
    <t xml:space="preserve"> Հակակոռուպցիոն քաղաքականության մշակում,ծրագրերի համակարգում և մոնիտորինգի իրականացում</t>
  </si>
  <si>
    <t xml:space="preserve"> - Շենքերի և շինությունների շինարարություն</t>
  </si>
  <si>
    <t xml:space="preserve"> Տարի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</si>
  <si>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</si>
  <si>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</si>
  <si>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</si>
  <si>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</si>
  <si>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</si>
  <si>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</si>
  <si>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</si>
  <si>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</si>
  <si>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Պետական մարմինների կողմից օգտագործվող ոչ ֆինանսական ակտիվների հետ գործառնություններ </t>
  </si>
  <si>
    <t xml:space="preserve"> Ակտիվն օգտագործող կազմակերպության(ների) անվանում(ներ)ը </t>
  </si>
  <si>
    <t xml:space="preserve"> Հակակոռուպցիոն քաղաքականության մշակում,ծրագրերի համակարգում և մոնիտրինգի իրականացում 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</si>
  <si>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</si>
  <si>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</si>
  <si>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</si>
  <si>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</si>
  <si>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>______________ ի    ___Ն որոշման</t>
  </si>
  <si>
    <t>Ծրագրային դասիչ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</si>
  <si>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</si>
  <si>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 xml:space="preserve">ԸՆԴԱՄԵՆԸ </t>
  </si>
  <si>
    <t>ՀՀ ԱՐԴԱՐԱԴԱՏՈՒԹՅԱՆ ՆԱԽԱՐԱՐՈՒԹՅՈՒՆ</t>
  </si>
  <si>
    <t xml:space="preserve">այդ թվում`  ըստ կատարողների </t>
  </si>
  <si>
    <t>այդ թվում`  ըստ ուղղությունների</t>
  </si>
  <si>
    <t>ՇԵՆՔԵՐ և ՇԻՆՈՒԹՅՈՒՆՆԵՐ</t>
  </si>
  <si>
    <t xml:space="preserve">ՀՀ կառավարության </t>
  </si>
  <si>
    <t xml:space="preserve"> N    -Ն որոշման</t>
  </si>
  <si>
    <t>Կոդը</t>
  </si>
  <si>
    <t>Անվանումը</t>
  </si>
  <si>
    <t>Գնման ձևը</t>
  </si>
  <si>
    <t>Չափի
միավորը</t>
  </si>
  <si>
    <t>միավորի գինը</t>
  </si>
  <si>
    <t>քանակը</t>
  </si>
  <si>
    <t>գումարը (հազար դրամով)</t>
  </si>
  <si>
    <t>դրամ</t>
  </si>
  <si>
    <t xml:space="preserve"> </t>
  </si>
  <si>
    <t xml:space="preserve"> ՄԱՍ II.  ԱՇԽԱՏԱՆՔՆԵՐ</t>
  </si>
  <si>
    <t>Ցուցանիշների փոփոխությունը (ավելացումները նշված են դրական նշանով, իսկ նվազեցումները` փակագծերում)</t>
  </si>
  <si>
    <t xml:space="preserve"> ՄԱՍ 1. ՊԵՏԱԿԱՆ ՄԱՐՄՆԻ ԳԾՈՎ ԱՐԴՅՈՒՆՔԱՅԻՆ (ԿԱՏԱՐՈՂԱԿԱՆ) ՑՈՒՑԱՆԻՇՆԵՐԸ </t>
  </si>
  <si>
    <t>Հավելված № 3</t>
  </si>
  <si>
    <t xml:space="preserve"> Հակակոռուպցիոն դատարանի շենքային պայմանների ապահովում</t>
  </si>
  <si>
    <t xml:space="preserve"> Դատական գործունեություն և իրավական պաշտպանություն</t>
  </si>
  <si>
    <t xml:space="preserve"> Դատարաններ</t>
  </si>
  <si>
    <t xml:space="preserve"> ՀՀ քաղաքաշինության կոմիտե</t>
  </si>
  <si>
    <t xml:space="preserve"> - Շենքերի և շինությունների կապիտալ վերանորոգում</t>
  </si>
  <si>
    <t>ՀՀ քաղաքաշինության կոմիտե</t>
  </si>
  <si>
    <t>Հակակոռուպցիոն դատարանի շենքային պայմանների ապահովում</t>
  </si>
  <si>
    <t xml:space="preserve"> Հակակոռուպցիոն դատարանի շենքային պայմանների ապահովում </t>
  </si>
  <si>
    <t xml:space="preserve"> Հակակոռուպցիոն դատարանի կարիքները սպասարկող նոր շենքի կառուցում </t>
  </si>
  <si>
    <t xml:space="preserve"> Հակակոռուպցիոն դատարան </t>
  </si>
  <si>
    <t xml:space="preserve"> Երևանի Աջափնյակ համայնքի Արա Սարգսյան 5/1 հասցեում տեղակայված շենքի վերակառուցում, հատ </t>
  </si>
  <si>
    <t xml:space="preserve"> Վերակառուցվող մակերես, քմ </t>
  </si>
  <si>
    <t xml:space="preserve"> Վերակառուցվող աշխատանքների ավարտվածության աստիճանը, տոկոս </t>
  </si>
  <si>
    <t>ՀՀ  քաղաքաշինության կոմիտե</t>
  </si>
  <si>
    <t xml:space="preserve"> ՀՀ  քաղաքաշինության կոմիտե</t>
  </si>
  <si>
    <t>Բաժին N 03  Խումբ N 03  Դաս N 01 Դատարաններ</t>
  </si>
  <si>
    <t>տեխնիկական հսկողության ծառայություններ</t>
  </si>
  <si>
    <t>ԳՀ</t>
  </si>
  <si>
    <t>հեղինակային հսկողության ծառայություններ</t>
  </si>
  <si>
    <t xml:space="preserve"> Հակակոռուպցիոն դատարանների շենքային պայմանների ապահովում</t>
  </si>
  <si>
    <t xml:space="preserve"> Առաջին եռամսյակ</t>
  </si>
  <si>
    <t xml:space="preserve"> Առաջին կիսամյակ</t>
  </si>
  <si>
    <t xml:space="preserve"> Ինն ամիս</t>
  </si>
  <si>
    <t xml:space="preserve"> ԱՅԼ ՀԻՄՆԱԿԱՆ ՄԻՋՈՑՆԵՐ</t>
  </si>
  <si>
    <t xml:space="preserve"> - Նախագծահետազոտական ծախսեր</t>
  </si>
  <si>
    <t>Երևանի Աջափնյակ համայնքի Արա Սարգսյան 5/1 հասցեում տեղակայված շենքի վերակառուցում</t>
  </si>
  <si>
    <t>Առաջին եռամսյակ</t>
  </si>
  <si>
    <t>Առաջին կիսամյակ</t>
  </si>
  <si>
    <t>Ինն ամիս</t>
  </si>
  <si>
    <t>Տարի</t>
  </si>
  <si>
    <t xml:space="preserve"> 31002 </t>
  </si>
  <si>
    <t xml:space="preserve"> Առաջին եռամսյակ </t>
  </si>
  <si>
    <t xml:space="preserve"> Առաջին կիսամյակ </t>
  </si>
  <si>
    <t xml:space="preserve"> Ինն ամիս </t>
  </si>
  <si>
    <t>ՄԱ</t>
  </si>
  <si>
    <t xml:space="preserve"> ՄԱՍ III. ԾԱՌԱՅՈՒԹՅՈՒՆՆԵՐ</t>
  </si>
  <si>
    <t xml:space="preserve">  նախագծերի պատրաստում, ծախսերի գնահատում</t>
  </si>
  <si>
    <t xml:space="preserve">  ընդհանուր շինարարական աշխատանքներ</t>
  </si>
  <si>
    <t>ՀԲՄ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</si>
  <si>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</si>
  <si>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</si>
  <si>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</si>
  <si>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</si>
  <si>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</si>
  <si>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ՀՀ կառավարություն</t>
  </si>
  <si>
    <t xml:space="preserve"> 1139</t>
  </si>
  <si>
    <t xml:space="preserve"> 11001</t>
  </si>
  <si>
    <t xml:space="preserve"> ԸՆԴԱՄԵՆԸ ԾԱԽՍԵՐ</t>
  </si>
  <si>
    <t xml:space="preserve"> ԸՆԹԱՑԻԿ ԾԱԽՍԵՐ</t>
  </si>
  <si>
    <t xml:space="preserve"> ԱՅԼ  ԾԱԽՍԵՐ</t>
  </si>
  <si>
    <t xml:space="preserve"> Պահուստային միջոցներ</t>
  </si>
  <si>
    <t xml:space="preserve"> ՄԱՍ 2. ՊԵՏԱԿԱՆ ՄԱՐՄՆԻ ԳԾՈՎ ԱՐԴՅՈՒՆՔԱՅԻՆ (ԿԱՏԱՐՈՂԱԿԱՆ) ՑՈՒՑԱՆԻՇՆԵՐԸ </t>
  </si>
  <si>
    <t xml:space="preserve"> ՀՀ կառավարության պահուստային ֆոնդ </t>
  </si>
  <si>
    <t>Ծրագրի միջոցառումները</t>
  </si>
  <si>
    <t>Ցուցանիշների փոփոխությունը (նվազեցումները նշված են  փակագծերում)</t>
  </si>
  <si>
    <t xml:space="preserve"> 11001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</si>
  <si>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</si>
  <si>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Ծառայությունների մատուցում </t>
  </si>
  <si>
    <t xml:space="preserve"> Հարկադիր կատարման ենթակա ակտերի կատարումն ապահովող ծառայություններ</t>
  </si>
  <si>
    <t xml:space="preserve"> Հարկադիր կատարման ենթակա ակտերի կատարումն ապահովող ծառայության շենքային պայմանների ապահովում</t>
  </si>
  <si>
    <t>Հավելված N 1</t>
  </si>
  <si>
    <t xml:space="preserve">ՀՀ կառավարության 2023թվականի </t>
  </si>
  <si>
    <t>հազ. դրամներով</t>
  </si>
  <si>
    <t xml:space="preserve"> Բյուջետային հատկացումների գլխավոր կարգադրիչների, ծրագրերի և միջոցառումների անվանումները</t>
  </si>
  <si>
    <t>Ցուցանիշների փոփոխությունը (ավելացումները նշված են դրական նշանով, նվազեցումները՝ փակագծերում)</t>
  </si>
  <si>
    <t>ՀՀ  արդարադատության նախարարություն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</si>
  <si>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</si>
  <si>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</si>
  <si>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</si>
  <si>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>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</si>
  <si>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</si>
  <si>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</si>
  <si>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</si>
  <si>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</si>
  <si>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ՀՀ  կառավարություն</t>
  </si>
  <si>
    <t xml:space="preserve"> Պետական բյուջեում չկանխատեսված՝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</si>
  <si>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արդյունավետություն և թափանցիկության ապահովում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</si>
  <si>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</si>
  <si>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Հակակոռուպցիոն ինստիտուցիոնալ համակարգի վերափոխում և զարգացում` նաև ոլորտային կոռուպցիոն ռիսկերի վերհանման ու նվազեցման և էլեկտրոնային ժողովրդավարության գործիքների ներդրման միջոցով</t>
  </si>
  <si>
    <t xml:space="preserve"> Կոռուպցիայի նվազեցում, հակակոռուպցիոն արդյունավետ ինստիտուցիոնալ համակարգի առկայություն</t>
  </si>
  <si>
    <t xml:space="preserve"> Հակակոռուպցիոն դատարանի կարիքները սպասարկող նոր շենքի կառուցում</t>
  </si>
  <si>
    <t xml:space="preserve"> Պետական մարմինների կողմից օգտագործվող ոչ ֆինանսական ակտիվների հետ գործառնություններ</t>
  </si>
  <si>
    <t xml:space="preserve"> Հարկադիր կատարման ծառայություններ</t>
  </si>
  <si>
    <t xml:space="preserve"> Հարկադիր կատարման ենթակա ակտերի կատարման ապահովում</t>
  </si>
  <si>
    <t xml:space="preserve"> Հարկադիր կատարման ենթակա ակտերի կատարողական ընթացակարգերի զարգացում և  կատարման ապահովում</t>
  </si>
  <si>
    <t>Հարկադիր կատարման ենթակա ակտերի կատարումն ապահովող ծառայության շենքային պայմանների ապահովում</t>
  </si>
  <si>
    <t>Հավելված  №  2</t>
  </si>
  <si>
    <t>Երևան քաղաքի Թևոսյան փողոցի թիվ 4 հասցեում Հարկադիր կատարումն ապահովող ծառայության նոր ավտոկայանատեղիի կառուցման, առկա շինության վերակառուցման/հիմնանորոգման, տարածքի բարեկարգման նախագծանախահաշվային փաստաթղթեր</t>
  </si>
  <si>
    <t>Երևան քաղաքի Թևոսյան փողոցի թիվ 4 հասցեում Հարկադիր կատարումն ապահովող ծառայության նոր ավտոկայանատեղիի կառուցման, առկա շինության վերակառուցման/հիմնանորոգման, տարածքի բարեկարգման նախագծանախահաշվային փաստաթղթերի կազմման խորհրդատվական ծառայություններ</t>
  </si>
  <si>
    <t xml:space="preserve"> 1182 </t>
  </si>
  <si>
    <t xml:space="preserve"> Հարկադիր կատարման ծառայություններ </t>
  </si>
  <si>
    <t xml:space="preserve"> ՀՀ արդարադատության նախարարության հարկադիր կատարումն ապահովող ծառայություն </t>
  </si>
  <si>
    <t>Երևան քաղաքի Թևոսյան փողոցի թիվ 4 հասցեում Հարկադիր կատարումն ապահովող ծառայության նոր ավտոկայանատեղիի կառուցման, առկա շինության վերակառուցման/հիմնանորոգման, տարածքի բարեկարգման նախագծանախահաշվային փաստաթղթերի կազմման խորհրդատվական և փորձաքննության ծառայություններ</t>
  </si>
  <si>
    <t xml:space="preserve">Շինարարական աշխատանքների ավարտվածության աստիճանը, տոկոս </t>
  </si>
  <si>
    <t xml:space="preserve"> Աղյուսակ 9.1.58</t>
  </si>
  <si>
    <t xml:space="preserve"> 71241200/656</t>
  </si>
  <si>
    <t>50531140/501</t>
  </si>
  <si>
    <t>փորձաքննության ծառայություններ</t>
  </si>
  <si>
    <t xml:space="preserve"> 45221142-1</t>
  </si>
  <si>
    <t xml:space="preserve"> ԲՄ</t>
  </si>
  <si>
    <t xml:space="preserve"> դրամ</t>
  </si>
  <si>
    <t>Հավելված № 4</t>
  </si>
  <si>
    <t>Հավելված №  5</t>
  </si>
  <si>
    <t>Հավելված  № 6</t>
  </si>
  <si>
    <t>Հավելված  №  7</t>
  </si>
  <si>
    <t>«ՀԱՅԱUՏԱՆԻ ՀԱՆՐԱՊԵՏՈՒԹՅԱՆ 2023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2022 ԹՎԱԿԱՆԻ ԴԵԿՏԵՄԲԵՐԻ 29-Ի N 2111-Ն ՈՐՈՇՄԱՆ N5  ՀԱՎԵԼՎԱԾԻ  N1  ԱՂՅՈՒՍԱԿՈՒՄ ԿԱՏԱՐՎՈՂ ՓՈՓՈԽՈՒԹՅՈՒՆՆԵՐԸ ԵՎ ԼՐԱՑՈՒՄՆԵՐԸ</t>
  </si>
  <si>
    <t>Ցուցանիշների փոփոխությունը (ավելացումները նշված են դրական նշանով)</t>
  </si>
  <si>
    <t>Հարկադիր կատարման ենթակա ակտերի կատարումն ապահովող ծառայության շենք-շինությունների կառուցում, կապիտալ վերանորոգում և նախագծանախահաշվային փաստաթղթերի ձեռքբերում</t>
  </si>
  <si>
    <t xml:space="preserve"> Աղյուսակ 9.1.41 </t>
  </si>
  <si>
    <t>ՀՀ կառավարության 2023 թվականի ----------</t>
  </si>
  <si>
    <t xml:space="preserve">ՀՀ կառավարության 2023 թվականի </t>
  </si>
  <si>
    <t xml:space="preserve">ՀՀ կառավարության  2023 թվականի </t>
  </si>
  <si>
    <t xml:space="preserve">2023 թվականի __________ </t>
  </si>
  <si>
    <t>ՀԱՅԱՍՏԱՆԻ ՀԱՆՐԱՊԵՏՈՒԹՅԱՆ 2023 ԹՎԱԿԱՆԻ ՊԵՏԱԿԱՆ ԲՅՈՒՋԵԻ ՄԱՍԻՆ ՕՐԵՆՔԻ N 1 ՀԱՎԵԼՎԱԾԻ N 3 ԱՂՅՈՒՍԱԿՈՒՄ ԿԱՏԱՐՎՈՂ  ՓՈՓՈԽՈՒԹՅՈՒՆՆԵՐԸ ԵՎ ԼՐԱՑՈՒՄՆԵՐԸ</t>
  </si>
  <si>
    <t>ՀԱՅԱՍՏԱՆԻ ՀԱՆՐԱՊԵՏՈՒԹՅԱՆ ԿԱՌԱՎԱՐՈՒԹՅԱՆ 2022 ԹՎԱԿԱՆԻ ԴԵԿՏԵՄԲԵՐԻ 29-Ի N 2111-Ն ՈՐՈՇՄԱՆ N 3  և N 4 ՀԱՎԵԼՎԱԾՆԵՐՈՒՄ ԿԱՏԱՐՎՈՂ  ՓՈՓՈԽՈՒԹՅՈՒՆՆԵՐԸ  ԵՎ  ԼՐԱՑՈՒՄՆԵՐԸ</t>
  </si>
  <si>
    <t>ՀԱՅԱՍՏԱՆԻ ՀԱՆՐԱՊԵՏՈՒԹՅԱՆ ԿԱՌԱՎԱՐՈՒԹՅԱՆ 2022 ԹՎԱԿԱՆԻ ԴԵԿՏԵՄԲԵՐԻ 29-Ի N 2111-Ն ՈՐՈՇՄԱՆ N5 ՀԱՎԵԼՎԱԾԻ N2 ԱՂՅՈՒՍԱԿՈՒՄ ԿԱՏԱՐՎՈՂ ՓՈՓՈԽՈՒԹՅՈՒՆՆԵՐԸ  ԵՎ ԼՐԱՑՈՒՄՆԵՐԸ</t>
  </si>
  <si>
    <t xml:space="preserve">ՀԱՅԱՍՏԱՆԻ ՀԱՆՐԱՊԵՏՈՒԹՅԱՆ ԿԱՌԱՎԱՐՈՒԹՅԱՆ 2022 ԹՎԱԿԱՆԻ ԴԵԿՏԵՄԲԵՐԻ 29-Ի N 2111-Ն ՈՐՈՇՄԱՆ N 9 ՀԱՎԵԼՎԱԾԻ  9.9 ԱՂՅՈՒՍԱԿՈՒՄ ԿԱՏԱՐՎՈՂ ՓՈՓՈԽՈՒԹՅՈՒՆՆԵՐԸ ԵՎ ԼՐԱՑՈՒՄՆԵՐԸ </t>
  </si>
  <si>
    <t xml:space="preserve">ՀԱՅԱՍՏԱՆԻ ՀԱՆՐԱՊԵՏՈՒԹՅԱՆ ԿԱՌԱՎԱՐՈՒԹՅԱՆ 2022 ԹՎԱԿԱՆԻ ԴԵԿՏԵՄԲԵՐԻ 29-Ի N 2111-Ն ՈՐՈՇՄԱՆ N 9.1 ՀԱՎԵԼՎԱԾԻ  9.1.41 և 9․1․58  ԱՂՅՈՒՍԱԿՆԵՐՈՒՄ ԿԱՏԱՐՎՈՂ ՓՈՓՈԽՈՒԹՅՈՒՆՆԵՐԸ ԵՎ ԼՐԱՑՈՒՄՆԵՐԸ </t>
  </si>
  <si>
    <t>ՀԱՅԱՍՏԱՆԻ ՀԱՆՐԱՊԵՏՈՒԹՅԱՆ ԿԱՌԱՎԱՐՈՒԹՅԱՆ 2022 ԹՎԱԿԱՆԻ ԴԵԿՏԵՄԲԵՐԻ 29-Ի N 2111-Ն ՈՐՈՇՄԱՆ N 10 ՀԱՎԵԼՎԱԾԻ ՑՈՒՑԱՆԻՇՆԵՐՈՒՄ ԿԱՏԱՐՎՈՂ ՓՈՓՈԽՈՒԹՅՈՒՆՆԵՐԸ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</si>
</sst>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_-* #,##0.00\ _ _-;\-* #,##0.00\ _ _-;_-* &quot;-&quot;??\ _ _-;_-@_-"/>
    <numFmt numFmtId="166" formatCode="_(* #,##0.0_);_(* \(#,##0.0\);_(* &quot;-&quot;??_);_(@_)"/>
    <numFmt numFmtId="167" formatCode="##,##0.0;\(##,##0.0\);\-"/>
    <numFmt numFmtId="168" formatCode="_-* #,##0.00_р_._-;\-* #,##0.00_р_._-;_-* &quot;-&quot;??_р_._-;_-@_-"/>
    <numFmt numFmtId="169" formatCode="#,##0.0_);\(#,##0.0\)"/>
    <numFmt numFmtId="170" formatCode="0.0_);\(0.0\)"/>
    <numFmt numFmtId="171" formatCode="#,##0.0"/>
    <numFmt numFmtId="172" formatCode="#,##0.0\ _₽;\-#,##0.0\ _₽"/>
    <numFmt numFmtId="173" formatCode="#,##0.0_ ;\-#,##0.0\ "/>
    <numFmt numFmtId="174" formatCode="##,##0;\(##,##0\);\-"/>
  </numFmts>
  <fonts count="43">
    <font>
      <sz val="10"/>
      <color rgb="FF000000"/>
      <name val="Times New Roman"/>
      <charset val="204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 Armenian"/>
      <family val="2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rgb="FF000000"/>
      <name val="Times New Roman"/>
      <family val="1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0"/>
      <name val="Arial"/>
      <family val="2"/>
    </font>
    <font>
      <sz val="8"/>
      <name val="GHEA Grapalat"/>
      <family val="3"/>
    </font>
    <font>
      <sz val="8"/>
      <color rgb="FF000000"/>
      <name val="GHEA Grapalat"/>
      <family val="3"/>
    </font>
    <font>
      <sz val="8"/>
      <color theme="1"/>
      <name val="GHEA Grapalat"/>
      <family val="3"/>
    </font>
    <font>
      <sz val="8"/>
      <name val="GHEA Grapalat"/>
      <family val="2"/>
    </font>
    <font>
      <sz val="10"/>
      <color indexed="8"/>
      <name val="GHEA Grapalat"/>
      <family val="3"/>
    </font>
    <font>
      <b/>
      <sz val="10"/>
      <color theme="1"/>
      <name val="GHEA Grapalat"/>
      <family val="3"/>
    </font>
    <font>
      <sz val="10"/>
      <name val="Arial"/>
      <family val="2"/>
      <charset val="204"/>
    </font>
    <font>
      <i/>
      <sz val="12"/>
      <name val="GHEA Grapalat"/>
      <family val="3"/>
    </font>
    <font>
      <b/>
      <sz val="8"/>
      <name val="GHEA Grapalat"/>
      <family val="2"/>
    </font>
    <font>
      <sz val="10"/>
      <name val="Arial Unicode"/>
      <family val="2"/>
    </font>
    <font>
      <b/>
      <sz val="12"/>
      <name val="GHEA Grapalat"/>
      <family val="2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b/>
      <u/>
      <sz val="12"/>
      <color theme="1"/>
      <name val="GHEA Grapalat"/>
      <family val="3"/>
    </font>
    <font>
      <b/>
      <i/>
      <sz val="12"/>
      <name val="GHEA Grapalat"/>
      <family val="3"/>
    </font>
    <font>
      <sz val="10"/>
      <color indexed="8"/>
      <name val="MS Sans Serif"/>
      <family val="2"/>
      <charset val="204"/>
    </font>
    <font>
      <b/>
      <sz val="10"/>
      <color indexed="8"/>
      <name val="GHEA Grapalat"/>
      <family val="3"/>
    </font>
    <font>
      <sz val="12"/>
      <color indexed="8"/>
      <name val="GHEA Grapalat"/>
      <family val="3"/>
    </font>
    <font>
      <sz val="10"/>
      <name val="Arial Armenian"/>
      <family val="2"/>
    </font>
    <font>
      <sz val="12"/>
      <color rgb="FF000000"/>
      <name val="GHEA Grapalat"/>
      <family val="3"/>
    </font>
    <font>
      <sz val="12"/>
      <name val="GHEA Grapalat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"/>
      <scheme val="minor"/>
    </font>
    <font>
      <b/>
      <sz val="12"/>
      <color rgb="FF000000"/>
      <name val="GHEA Grapalat"/>
      <family val="3"/>
    </font>
    <font>
      <b/>
      <sz val="12"/>
      <color rgb="FF000000"/>
      <name val="Times New Roman"/>
      <family val="1"/>
    </font>
    <font>
      <sz val="8"/>
      <color indexed="8"/>
      <name val="GHEA Grapalat"/>
      <family val="3"/>
    </font>
    <font>
      <i/>
      <sz val="12"/>
      <color theme="1"/>
      <name val="GHEA Grapalat"/>
      <family val="3"/>
    </font>
    <font>
      <b/>
      <sz val="10"/>
      <color rgb="FF000000"/>
      <name val="GHEA Grapalat"/>
      <family val="3"/>
    </font>
    <font>
      <i/>
      <sz val="12"/>
      <name val="GHEA Grapalat"/>
      <family val="2"/>
    </font>
    <font>
      <sz val="10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7" fontId="15" fillId="0" borderId="0" applyFill="0" applyBorder="0" applyProtection="0">
      <alignment horizontal="right" vertical="top"/>
    </xf>
    <xf numFmtId="0" fontId="3" fillId="0" borderId="0"/>
    <xf numFmtId="0" fontId="1" fillId="0" borderId="0"/>
    <xf numFmtId="168" fontId="18" fillId="0" borderId="0" applyFont="0" applyFill="0" applyBorder="0" applyAlignment="0" applyProtection="0"/>
    <xf numFmtId="0" fontId="18" fillId="0" borderId="0"/>
    <xf numFmtId="0" fontId="15" fillId="0" borderId="0">
      <alignment horizontal="left" vertical="top" wrapText="1"/>
    </xf>
    <xf numFmtId="0" fontId="3" fillId="0" borderId="0"/>
    <xf numFmtId="167" fontId="20" fillId="0" borderId="0" applyFill="0" applyBorder="0" applyProtection="0">
      <alignment horizontal="right" vertical="top"/>
    </xf>
    <xf numFmtId="0" fontId="21" fillId="0" borderId="0"/>
    <xf numFmtId="0" fontId="3" fillId="0" borderId="0"/>
    <xf numFmtId="0" fontId="28" fillId="0" borderId="0"/>
    <xf numFmtId="0" fontId="31" fillId="0" borderId="0"/>
    <xf numFmtId="165" fontId="3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48">
    <xf numFmtId="0" fontId="0" fillId="0" borderId="0" xfId="0" applyFill="1" applyBorder="1" applyAlignment="1">
      <alignment horizontal="left" vertical="top"/>
    </xf>
    <xf numFmtId="0" fontId="8" fillId="0" borderId="0" xfId="0" applyFont="1"/>
    <xf numFmtId="0" fontId="10" fillId="0" borderId="0" xfId="0" applyFont="1"/>
    <xf numFmtId="0" fontId="8" fillId="2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Border="1"/>
    <xf numFmtId="0" fontId="17" fillId="0" borderId="0" xfId="0" applyFont="1" applyFill="1" applyAlignment="1">
      <alignment horizontal="center" wrapText="1"/>
    </xf>
    <xf numFmtId="0" fontId="4" fillId="2" borderId="0" xfId="16" applyFont="1" applyFill="1">
      <alignment horizontal="left" vertical="top" wrapText="1"/>
    </xf>
    <xf numFmtId="0" fontId="12" fillId="0" borderId="0" xfId="15" applyFont="1" applyAlignment="1">
      <alignment horizontal="right"/>
    </xf>
    <xf numFmtId="0" fontId="12" fillId="0" borderId="0" xfId="15" applyFont="1" applyFill="1" applyBorder="1" applyAlignment="1">
      <alignment horizontal="right"/>
    </xf>
    <xf numFmtId="0" fontId="8" fillId="0" borderId="0" xfId="0" applyFont="1" applyFill="1" applyAlignment="1"/>
    <xf numFmtId="0" fontId="4" fillId="0" borderId="0" xfId="0" applyFont="1" applyAlignment="1">
      <alignment horizontal="center" vertical="center" wrapText="1"/>
    </xf>
    <xf numFmtId="165" fontId="4" fillId="0" borderId="0" xfId="3" applyFont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textRotation="90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5" fontId="25" fillId="0" borderId="0" xfId="3" applyFont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5" fontId="23" fillId="0" borderId="0" xfId="3" applyFont="1" applyAlignment="1">
      <alignment vertical="center" wrapText="1"/>
    </xf>
    <xf numFmtId="0" fontId="27" fillId="0" borderId="0" xfId="0" applyFont="1" applyAlignment="1">
      <alignment vertical="center" wrapText="1"/>
    </xf>
    <xf numFmtId="165" fontId="27" fillId="0" borderId="0" xfId="3" applyFont="1" applyAlignment="1">
      <alignment vertical="center" wrapText="1"/>
    </xf>
    <xf numFmtId="0" fontId="16" fillId="0" borderId="0" xfId="21" applyFont="1"/>
    <xf numFmtId="0" fontId="16" fillId="0" borderId="0" xfId="21" applyFont="1" applyAlignment="1" applyProtection="1">
      <alignment horizontal="left" wrapText="1"/>
      <protection locked="0"/>
    </xf>
    <xf numFmtId="0" fontId="29" fillId="0" borderId="0" xfId="21" applyFont="1" applyAlignment="1" applyProtection="1">
      <protection locked="0"/>
    </xf>
    <xf numFmtId="0" fontId="29" fillId="0" borderId="0" xfId="21" applyFont="1" applyAlignment="1" applyProtection="1">
      <alignment horizontal="right"/>
      <protection locked="0"/>
    </xf>
    <xf numFmtId="0" fontId="16" fillId="0" borderId="0" xfId="21" applyFont="1" applyProtection="1">
      <protection locked="0"/>
    </xf>
    <xf numFmtId="0" fontId="16" fillId="0" borderId="0" xfId="21" applyFont="1" applyAlignment="1" applyProtection="1">
      <alignment horizontal="center"/>
      <protection locked="0"/>
    </xf>
    <xf numFmtId="0" fontId="30" fillId="0" borderId="0" xfId="21" applyFont="1"/>
    <xf numFmtId="0" fontId="25" fillId="0" borderId="0" xfId="21" applyFont="1" applyBorder="1" applyAlignment="1" applyProtection="1">
      <alignment vertical="center" wrapText="1"/>
      <protection locked="0"/>
    </xf>
    <xf numFmtId="0" fontId="30" fillId="0" borderId="0" xfId="21" applyFont="1" applyAlignment="1" applyProtection="1">
      <alignment horizontal="center"/>
      <protection locked="0"/>
    </xf>
    <xf numFmtId="0" fontId="30" fillId="0" borderId="0" xfId="21" applyFont="1" applyProtection="1">
      <protection locked="0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166" fontId="12" fillId="2" borderId="0" xfId="5" applyNumberFormat="1" applyFont="1" applyFill="1" applyAlignment="1">
      <alignment horizontal="right" vertical="center"/>
    </xf>
    <xf numFmtId="166" fontId="1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/>
    </xf>
    <xf numFmtId="166" fontId="6" fillId="2" borderId="0" xfId="0" applyNumberFormat="1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8" fillId="2" borderId="0" xfId="0" applyFont="1" applyFill="1" applyAlignment="1">
      <alignment horizontal="right"/>
    </xf>
    <xf numFmtId="0" fontId="14" fillId="2" borderId="0" xfId="0" applyFont="1" applyFill="1"/>
    <xf numFmtId="166" fontId="12" fillId="2" borderId="0" xfId="3" applyNumberFormat="1" applyFont="1" applyFill="1" applyAlignment="1">
      <alignment horizontal="right" vertical="center"/>
    </xf>
    <xf numFmtId="0" fontId="9" fillId="2" borderId="0" xfId="0" applyFont="1" applyFill="1"/>
    <xf numFmtId="0" fontId="7" fillId="2" borderId="0" xfId="0" applyFont="1" applyFill="1" applyAlignment="1">
      <alignment horizontal="center" wrapText="1"/>
    </xf>
    <xf numFmtId="0" fontId="25" fillId="0" borderId="11" xfId="0" applyFont="1" applyBorder="1" applyAlignment="1">
      <alignment horizontal="left" vertical="top" wrapText="1"/>
    </xf>
    <xf numFmtId="0" fontId="9" fillId="0" borderId="0" xfId="0" applyFont="1"/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164" fontId="7" fillId="0" borderId="5" xfId="3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164" fontId="7" fillId="0" borderId="3" xfId="3" applyNumberFormat="1" applyFont="1" applyBorder="1" applyAlignment="1">
      <alignment horizontal="center" vertical="center" wrapText="1"/>
    </xf>
    <xf numFmtId="0" fontId="25" fillId="2" borderId="5" xfId="16" applyFont="1" applyFill="1" applyBorder="1">
      <alignment horizontal="left" vertical="top" wrapText="1"/>
    </xf>
    <xf numFmtId="0" fontId="23" fillId="0" borderId="0" xfId="0" applyFont="1" applyAlignment="1">
      <alignment horizontal="left" vertical="top" wrapText="1"/>
    </xf>
    <xf numFmtId="164" fontId="9" fillId="0" borderId="5" xfId="3" applyNumberFormat="1" applyFont="1" applyBorder="1"/>
    <xf numFmtId="0" fontId="25" fillId="2" borderId="6" xfId="16" applyFont="1" applyFill="1" applyBorder="1" applyAlignment="1">
      <alignment horizontal="left" vertical="top" wrapText="1"/>
    </xf>
    <xf numFmtId="0" fontId="23" fillId="0" borderId="5" xfId="16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top" wrapText="1"/>
    </xf>
    <xf numFmtId="0" fontId="25" fillId="0" borderId="11" xfId="16" applyFont="1" applyBorder="1" applyAlignment="1">
      <alignment horizontal="center" vertical="top" wrapText="1"/>
    </xf>
    <xf numFmtId="164" fontId="9" fillId="0" borderId="11" xfId="3" applyNumberFormat="1" applyFont="1" applyBorder="1"/>
    <xf numFmtId="164" fontId="9" fillId="0" borderId="11" xfId="0" applyNumberFormat="1" applyFont="1" applyBorder="1"/>
    <xf numFmtId="0" fontId="25" fillId="2" borderId="11" xfId="0" applyFont="1" applyFill="1" applyBorder="1" applyAlignment="1">
      <alignment horizontal="left" vertical="top" wrapText="1"/>
    </xf>
    <xf numFmtId="167" fontId="19" fillId="2" borderId="1" xfId="11" applyNumberFormat="1" applyFont="1" applyFill="1" applyBorder="1" applyAlignment="1">
      <alignment horizontal="right" vertical="top"/>
    </xf>
    <xf numFmtId="0" fontId="32" fillId="2" borderId="0" xfId="0" applyFont="1" applyFill="1" applyBorder="1" applyAlignment="1">
      <alignment horizontal="left" vertical="top"/>
    </xf>
    <xf numFmtId="0" fontId="34" fillId="2" borderId="0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25" fillId="2" borderId="1" xfId="17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4" fillId="2" borderId="0" xfId="0" applyFont="1" applyFill="1" applyAlignment="1">
      <alignment horizontal="left" vertical="top" wrapText="1"/>
    </xf>
    <xf numFmtId="0" fontId="9" fillId="2" borderId="3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top" wrapText="1"/>
    </xf>
    <xf numFmtId="49" fontId="23" fillId="2" borderId="4" xfId="16" applyNumberFormat="1" applyFont="1" applyFill="1" applyBorder="1" applyAlignment="1">
      <alignment vertical="top" wrapText="1"/>
    </xf>
    <xf numFmtId="0" fontId="30" fillId="2" borderId="17" xfId="0" applyFont="1" applyFill="1" applyBorder="1" applyAlignment="1">
      <alignment horizontal="left" vertical="center" wrapText="1"/>
    </xf>
    <xf numFmtId="0" fontId="25" fillId="2" borderId="17" xfId="0" applyFont="1" applyFill="1" applyBorder="1" applyAlignment="1">
      <alignment vertical="center"/>
    </xf>
    <xf numFmtId="166" fontId="25" fillId="2" borderId="17" xfId="3" applyNumberFormat="1" applyFont="1" applyFill="1" applyBorder="1" applyAlignment="1">
      <alignment horizontal="center" vertical="center"/>
    </xf>
    <xf numFmtId="49" fontId="23" fillId="2" borderId="4" xfId="16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166" fontId="35" fillId="2" borderId="1" xfId="0" applyNumberFormat="1" applyFont="1" applyFill="1" applyBorder="1" applyAlignment="1">
      <alignment horizontal="right" vertical="top" wrapText="1"/>
    </xf>
    <xf numFmtId="0" fontId="33" fillId="2" borderId="4" xfId="0" applyFont="1" applyFill="1" applyBorder="1" applyAlignment="1">
      <alignment vertical="top" wrapText="1"/>
    </xf>
    <xf numFmtId="0" fontId="25" fillId="2" borderId="17" xfId="0" applyFont="1" applyFill="1" applyBorder="1" applyAlignment="1">
      <alignment horizontal="left" vertical="center" wrapText="1"/>
    </xf>
    <xf numFmtId="49" fontId="30" fillId="0" borderId="11" xfId="0" applyNumberFormat="1" applyFont="1" applyFill="1" applyBorder="1" applyAlignment="1">
      <alignment horizontal="center" vertical="center" textRotation="90" wrapText="1"/>
    </xf>
    <xf numFmtId="169" fontId="25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1" xfId="20" applyFont="1" applyBorder="1" applyAlignment="1">
      <alignment horizontal="left" vertical="center" wrapText="1"/>
    </xf>
    <xf numFmtId="169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vertical="top" wrapText="1"/>
    </xf>
    <xf numFmtId="0" fontId="23" fillId="0" borderId="11" xfId="0" applyFont="1" applyBorder="1" applyAlignment="1">
      <alignment vertical="center" wrapText="1"/>
    </xf>
    <xf numFmtId="0" fontId="9" fillId="0" borderId="11" xfId="0" applyFont="1" applyBorder="1"/>
    <xf numFmtId="0" fontId="23" fillId="2" borderId="0" xfId="0" applyFont="1" applyFill="1"/>
    <xf numFmtId="0" fontId="9" fillId="2" borderId="0" xfId="0" applyFont="1" applyFill="1" applyBorder="1" applyAlignment="1">
      <alignment horizontal="left" vertical="top"/>
    </xf>
    <xf numFmtId="0" fontId="23" fillId="2" borderId="1" xfId="0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vertical="top" wrapText="1"/>
    </xf>
    <xf numFmtId="0" fontId="9" fillId="2" borderId="0" xfId="0" applyFont="1" applyFill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25" fillId="0" borderId="15" xfId="21" applyFont="1" applyBorder="1" applyAlignment="1" applyProtection="1">
      <alignment horizontal="center" vertical="center" wrapText="1"/>
      <protection locked="0"/>
    </xf>
    <xf numFmtId="0" fontId="30" fillId="0" borderId="15" xfId="21" applyFont="1" applyBorder="1" applyAlignment="1">
      <alignment horizontal="center" vertical="center"/>
    </xf>
    <xf numFmtId="0" fontId="7" fillId="0" borderId="15" xfId="0" applyFont="1" applyBorder="1" applyAlignment="1">
      <alignment vertical="top" wrapText="1"/>
    </xf>
    <xf numFmtId="0" fontId="23" fillId="2" borderId="13" xfId="21" applyFont="1" applyFill="1" applyBorder="1" applyAlignment="1" applyProtection="1">
      <alignment horizontal="center" vertical="center" wrapText="1"/>
      <protection locked="0"/>
    </xf>
    <xf numFmtId="0" fontId="36" fillId="2" borderId="15" xfId="0" applyFont="1" applyFill="1" applyBorder="1" applyAlignment="1">
      <alignment horizontal="center" vertical="center" wrapText="1"/>
    </xf>
    <xf numFmtId="1" fontId="25" fillId="2" borderId="15" xfId="21" applyNumberFormat="1" applyFont="1" applyFill="1" applyBorder="1" applyAlignment="1" applyProtection="1">
      <alignment horizontal="center" vertical="center" wrapText="1"/>
      <protection locked="0"/>
    </xf>
    <xf numFmtId="0" fontId="25" fillId="2" borderId="15" xfId="21" applyFont="1" applyFill="1" applyBorder="1" applyAlignment="1" applyProtection="1">
      <alignment horizontal="center" vertical="center" wrapText="1"/>
      <protection locked="0"/>
    </xf>
    <xf numFmtId="1" fontId="25" fillId="2" borderId="15" xfId="21" applyNumberFormat="1" applyFont="1" applyFill="1" applyBorder="1" applyAlignment="1" applyProtection="1">
      <alignment horizontal="right" vertical="center" wrapText="1"/>
      <protection locked="0"/>
    </xf>
    <xf numFmtId="0" fontId="9" fillId="2" borderId="15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right" vertical="top" wrapText="1"/>
    </xf>
    <xf numFmtId="166" fontId="25" fillId="2" borderId="15" xfId="3" applyNumberFormat="1" applyFont="1" applyFill="1" applyBorder="1" applyAlignment="1">
      <alignment horizontal="center" vertical="top"/>
    </xf>
    <xf numFmtId="170" fontId="25" fillId="2" borderId="15" xfId="21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Alignment="1">
      <alignment wrapText="1"/>
    </xf>
    <xf numFmtId="0" fontId="24" fillId="2" borderId="17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center" wrapText="1"/>
    </xf>
    <xf numFmtId="49" fontId="23" fillId="2" borderId="21" xfId="16" applyNumberFormat="1" applyFont="1" applyFill="1" applyBorder="1" applyAlignment="1">
      <alignment vertical="top" wrapText="1"/>
    </xf>
    <xf numFmtId="166" fontId="25" fillId="2" borderId="17" xfId="0" applyNumberFormat="1" applyFont="1" applyFill="1" applyBorder="1" applyAlignment="1">
      <alignment horizontal="left" vertical="center" wrapText="1"/>
    </xf>
    <xf numFmtId="166" fontId="25" fillId="2" borderId="17" xfId="0" applyNumberFormat="1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9" fillId="2" borderId="17" xfId="0" applyFont="1" applyFill="1" applyBorder="1" applyAlignment="1">
      <alignment vertical="top" wrapText="1"/>
    </xf>
    <xf numFmtId="0" fontId="25" fillId="2" borderId="17" xfId="21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>
      <alignment horizontal="right" vertical="top" wrapText="1"/>
    </xf>
    <xf numFmtId="166" fontId="25" fillId="2" borderId="17" xfId="3" applyNumberFormat="1" applyFont="1" applyFill="1" applyBorder="1" applyAlignment="1">
      <alignment horizontal="center" vertical="top"/>
    </xf>
    <xf numFmtId="170" fontId="25" fillId="2" borderId="17" xfId="21" applyNumberFormat="1" applyFont="1" applyFill="1" applyBorder="1" applyAlignment="1" applyProtection="1">
      <alignment horizontal="right" vertical="center" wrapText="1"/>
      <protection locked="0"/>
    </xf>
    <xf numFmtId="0" fontId="25" fillId="2" borderId="21" xfId="16" applyFont="1" applyFill="1" applyBorder="1" applyAlignment="1">
      <alignment horizontal="center" vertical="top" wrapText="1"/>
    </xf>
    <xf numFmtId="0" fontId="25" fillId="2" borderId="4" xfId="16" applyFont="1" applyFill="1" applyBorder="1" applyAlignment="1">
      <alignment horizontal="center" vertical="top" wrapText="1"/>
    </xf>
    <xf numFmtId="0" fontId="25" fillId="2" borderId="3" xfId="16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25" fillId="2" borderId="18" xfId="0" applyFont="1" applyFill="1" applyBorder="1" applyAlignment="1">
      <alignment horizontal="left" vertical="center" wrapText="1"/>
    </xf>
    <xf numFmtId="0" fontId="30" fillId="2" borderId="21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top" wrapText="1"/>
    </xf>
    <xf numFmtId="0" fontId="19" fillId="2" borderId="17" xfId="0" applyFont="1" applyFill="1" applyBorder="1" applyAlignment="1">
      <alignment vertical="center"/>
    </xf>
    <xf numFmtId="49" fontId="25" fillId="2" borderId="17" xfId="19" applyNumberFormat="1" applyFont="1" applyFill="1" applyBorder="1" applyAlignment="1">
      <alignment horizontal="left" vertical="center" wrapText="1"/>
    </xf>
    <xf numFmtId="166" fontId="25" fillId="2" borderId="18" xfId="0" applyNumberFormat="1" applyFont="1" applyFill="1" applyBorder="1" applyAlignment="1">
      <alignment horizontal="left" vertical="center" wrapText="1"/>
    </xf>
    <xf numFmtId="166" fontId="24" fillId="2" borderId="17" xfId="0" applyNumberFormat="1" applyFont="1" applyFill="1" applyBorder="1" applyAlignment="1">
      <alignment horizontal="left" vertical="center" wrapText="1"/>
    </xf>
    <xf numFmtId="166" fontId="23" fillId="2" borderId="17" xfId="0" applyNumberFormat="1" applyFont="1" applyFill="1" applyBorder="1" applyAlignment="1">
      <alignment horizontal="left" vertical="top" wrapText="1"/>
    </xf>
    <xf numFmtId="166" fontId="23" fillId="2" borderId="17" xfId="0" applyNumberFormat="1" applyFont="1" applyFill="1" applyBorder="1" applyAlignment="1">
      <alignment horizontal="left" vertical="center" wrapText="1"/>
    </xf>
    <xf numFmtId="49" fontId="23" fillId="2" borderId="21" xfId="16" applyNumberFormat="1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left" vertical="top" wrapText="1"/>
    </xf>
    <xf numFmtId="0" fontId="34" fillId="2" borderId="0" xfId="0" applyFont="1" applyFill="1" applyBorder="1" applyAlignment="1">
      <alignment horizontal="left" vertical="top" wrapText="1"/>
    </xf>
    <xf numFmtId="166" fontId="35" fillId="2" borderId="17" xfId="0" applyNumberFormat="1" applyFont="1" applyFill="1" applyBorder="1" applyAlignment="1">
      <alignment horizontal="right" vertical="top" wrapText="1"/>
    </xf>
    <xf numFmtId="0" fontId="9" fillId="2" borderId="21" xfId="0" applyFont="1" applyFill="1" applyBorder="1" applyAlignment="1">
      <alignment horizontal="center" vertical="top" wrapText="1"/>
    </xf>
    <xf numFmtId="166" fontId="25" fillId="2" borderId="17" xfId="3" applyNumberFormat="1" applyFont="1" applyFill="1" applyBorder="1" applyAlignment="1">
      <alignment horizontal="right" vertical="center" wrapText="1"/>
    </xf>
    <xf numFmtId="166" fontId="23" fillId="2" borderId="17" xfId="18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top" wrapText="1"/>
    </xf>
    <xf numFmtId="0" fontId="25" fillId="0" borderId="17" xfId="0" applyFont="1" applyBorder="1" applyAlignment="1">
      <alignment horizontal="center" vertical="center" wrapText="1"/>
    </xf>
    <xf numFmtId="171" fontId="24" fillId="2" borderId="21" xfId="0" applyNumberFormat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25" fillId="2" borderId="1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4" fillId="0" borderId="0" xfId="0" applyFont="1"/>
    <xf numFmtId="0" fontId="25" fillId="0" borderId="17" xfId="16" applyFont="1" applyBorder="1" applyAlignment="1">
      <alignment horizontal="center" vertical="top" wrapText="1"/>
    </xf>
    <xf numFmtId="166" fontId="9" fillId="0" borderId="11" xfId="3" applyNumberFormat="1" applyFont="1" applyBorder="1"/>
    <xf numFmtId="172" fontId="25" fillId="2" borderId="17" xfId="3" applyNumberFormat="1" applyFont="1" applyFill="1" applyBorder="1" applyAlignment="1" applyProtection="1">
      <alignment horizontal="right" vertical="center" wrapText="1"/>
      <protection locked="0"/>
    </xf>
    <xf numFmtId="172" fontId="30" fillId="2" borderId="15" xfId="3" applyNumberFormat="1" applyFont="1" applyFill="1" applyBorder="1" applyProtection="1">
      <protection locked="0"/>
    </xf>
    <xf numFmtId="172" fontId="23" fillId="2" borderId="15" xfId="3" applyNumberFormat="1" applyFont="1" applyFill="1" applyBorder="1" applyAlignment="1" applyProtection="1">
      <alignment horizontal="right" vertical="center" wrapText="1"/>
      <protection locked="0"/>
    </xf>
    <xf numFmtId="173" fontId="16" fillId="0" borderId="0" xfId="21" applyNumberFormat="1" applyFont="1"/>
    <xf numFmtId="166" fontId="7" fillId="0" borderId="11" xfId="3" applyNumberFormat="1" applyFont="1" applyBorder="1"/>
    <xf numFmtId="172" fontId="23" fillId="2" borderId="17" xfId="3" applyNumberFormat="1" applyFont="1" applyFill="1" applyBorder="1" applyAlignment="1" applyProtection="1">
      <alignment horizontal="right" vertical="center" wrapText="1"/>
      <protection locked="0"/>
    </xf>
    <xf numFmtId="164" fontId="8" fillId="0" borderId="0" xfId="0" applyNumberFormat="1" applyFont="1"/>
    <xf numFmtId="174" fontId="19" fillId="2" borderId="1" xfId="11" applyNumberFormat="1" applyFont="1" applyFill="1" applyBorder="1" applyAlignment="1">
      <alignment horizontal="center" vertical="top"/>
    </xf>
    <xf numFmtId="167" fontId="19" fillId="2" borderId="1" xfId="11" applyNumberFormat="1" applyFont="1" applyFill="1" applyBorder="1" applyAlignment="1">
      <alignment horizontal="center" vertical="top"/>
    </xf>
    <xf numFmtId="0" fontId="25" fillId="2" borderId="17" xfId="0" applyFont="1" applyFill="1" applyBorder="1" applyAlignment="1">
      <alignment horizontal="center" vertical="center" wrapText="1"/>
    </xf>
    <xf numFmtId="169" fontId="23" fillId="2" borderId="11" xfId="0" applyNumberFormat="1" applyFont="1" applyFill="1" applyBorder="1" applyAlignment="1">
      <alignment horizontal="center" vertical="center" wrapText="1"/>
    </xf>
    <xf numFmtId="164" fontId="9" fillId="2" borderId="11" xfId="3" applyNumberFormat="1" applyFont="1" applyFill="1" applyBorder="1" applyAlignment="1">
      <alignment vertical="center"/>
    </xf>
    <xf numFmtId="164" fontId="9" fillId="2" borderId="17" xfId="3" applyNumberFormat="1" applyFont="1" applyFill="1" applyBorder="1" applyAlignment="1">
      <alignment vertical="center"/>
    </xf>
    <xf numFmtId="164" fontId="9" fillId="2" borderId="17" xfId="0" applyNumberFormat="1" applyFont="1" applyFill="1" applyBorder="1" applyAlignment="1">
      <alignment vertical="center"/>
    </xf>
    <xf numFmtId="164" fontId="9" fillId="2" borderId="11" xfId="3" applyNumberFormat="1" applyFont="1" applyFill="1" applyBorder="1"/>
    <xf numFmtId="0" fontId="7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25" fillId="0" borderId="22" xfId="0" applyFont="1" applyBorder="1" applyAlignment="1">
      <alignment horizontal="left" vertical="top" wrapText="1"/>
    </xf>
    <xf numFmtId="0" fontId="25" fillId="0" borderId="23" xfId="0" applyFont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167" fontId="25" fillId="2" borderId="25" xfId="18" applyNumberFormat="1" applyFont="1" applyFill="1" applyBorder="1" applyAlignment="1">
      <alignment horizontal="right" vertical="top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25" fillId="2" borderId="25" xfId="0" applyFont="1" applyFill="1" applyBorder="1" applyAlignment="1">
      <alignment horizontal="left" vertical="top" wrapText="1"/>
    </xf>
    <xf numFmtId="0" fontId="25" fillId="0" borderId="29" xfId="0" applyFont="1" applyBorder="1" applyAlignment="1">
      <alignment horizontal="left" vertical="top" wrapText="1"/>
    </xf>
    <xf numFmtId="0" fontId="23" fillId="0" borderId="28" xfId="0" applyFont="1" applyBorder="1" applyAlignment="1">
      <alignment horizontal="left" vertical="top" wrapText="1"/>
    </xf>
    <xf numFmtId="0" fontId="25" fillId="0" borderId="30" xfId="0" applyFont="1" applyBorder="1" applyAlignment="1">
      <alignment horizontal="left" vertical="top" wrapText="1"/>
    </xf>
    <xf numFmtId="0" fontId="23" fillId="0" borderId="31" xfId="0" applyFont="1" applyBorder="1" applyAlignment="1">
      <alignment horizontal="left" vertical="top" wrapText="1"/>
    </xf>
    <xf numFmtId="167" fontId="25" fillId="2" borderId="32" xfId="18" applyNumberFormat="1" applyFont="1" applyFill="1" applyBorder="1" applyAlignment="1">
      <alignment horizontal="right" vertical="top"/>
    </xf>
    <xf numFmtId="0" fontId="25" fillId="0" borderId="31" xfId="0" applyFont="1" applyBorder="1" applyAlignment="1">
      <alignment horizontal="left" vertical="top" wrapText="1"/>
    </xf>
    <xf numFmtId="0" fontId="25" fillId="2" borderId="32" xfId="0" applyFont="1" applyFill="1" applyBorder="1" applyAlignment="1">
      <alignment horizontal="left" vertical="top" wrapText="1"/>
    </xf>
    <xf numFmtId="0" fontId="25" fillId="0" borderId="32" xfId="24" applyFont="1" applyBorder="1" applyAlignment="1">
      <alignment horizontal="left" vertical="top" wrapText="1"/>
    </xf>
    <xf numFmtId="0" fontId="23" fillId="0" borderId="34" xfId="0" applyFont="1" applyBorder="1" applyAlignment="1">
      <alignment horizontal="left" vertical="top" wrapText="1"/>
    </xf>
    <xf numFmtId="167" fontId="25" fillId="2" borderId="32" xfId="24" applyNumberFormat="1" applyFont="1" applyFill="1" applyBorder="1" applyAlignment="1">
      <alignment horizontal="right" vertical="top" wrapText="1"/>
    </xf>
    <xf numFmtId="0" fontId="25" fillId="0" borderId="34" xfId="0" applyFont="1" applyBorder="1" applyAlignment="1">
      <alignment horizontal="left" vertical="top" wrapText="1"/>
    </xf>
    <xf numFmtId="0" fontId="23" fillId="0" borderId="32" xfId="0" applyFont="1" applyBorder="1" applyAlignment="1">
      <alignment horizontal="left" vertical="top" wrapText="1"/>
    </xf>
    <xf numFmtId="167" fontId="25" fillId="2" borderId="32" xfId="11" applyNumberFormat="1" applyFont="1" applyFill="1" applyBorder="1" applyAlignment="1">
      <alignment horizontal="right" vertical="top"/>
    </xf>
    <xf numFmtId="0" fontId="19" fillId="0" borderId="34" xfId="0" applyFont="1" applyBorder="1" applyAlignment="1">
      <alignment horizontal="left" vertical="top" wrapText="1"/>
    </xf>
    <xf numFmtId="0" fontId="9" fillId="0" borderId="0" xfId="25" applyFont="1"/>
    <xf numFmtId="0" fontId="7" fillId="0" borderId="0" xfId="25" applyFont="1" applyAlignment="1">
      <alignment horizontal="center"/>
    </xf>
    <xf numFmtId="0" fontId="23" fillId="0" borderId="32" xfId="24" applyFont="1" applyBorder="1" applyAlignment="1">
      <alignment horizontal="left" vertical="top" wrapText="1"/>
    </xf>
    <xf numFmtId="0" fontId="23" fillId="0" borderId="32" xfId="24" applyFont="1" applyBorder="1" applyAlignment="1">
      <alignment vertical="top" wrapText="1"/>
    </xf>
    <xf numFmtId="0" fontId="23" fillId="0" borderId="0" xfId="24" applyFont="1" applyBorder="1" applyAlignment="1">
      <alignment vertical="top" wrapText="1"/>
    </xf>
    <xf numFmtId="0" fontId="23" fillId="0" borderId="32" xfId="25" applyFont="1" applyBorder="1" applyAlignment="1">
      <alignment horizontal="left" vertical="top" wrapText="1"/>
    </xf>
    <xf numFmtId="0" fontId="23" fillId="0" borderId="32" xfId="25" applyFont="1" applyBorder="1" applyAlignment="1">
      <alignment vertical="top" wrapText="1"/>
    </xf>
    <xf numFmtId="0" fontId="23" fillId="0" borderId="0" xfId="25" applyFont="1" applyBorder="1" applyAlignment="1">
      <alignment vertical="top" wrapText="1"/>
    </xf>
    <xf numFmtId="0" fontId="23" fillId="0" borderId="0" xfId="25" applyFont="1" applyFill="1" applyBorder="1" applyAlignment="1">
      <alignment vertical="top" wrapText="1"/>
    </xf>
    <xf numFmtId="0" fontId="9" fillId="0" borderId="0" xfId="25" applyFont="1" applyBorder="1"/>
    <xf numFmtId="0" fontId="39" fillId="0" borderId="0" xfId="25" applyFont="1"/>
    <xf numFmtId="0" fontId="25" fillId="0" borderId="32" xfId="25" applyFont="1" applyBorder="1" applyAlignment="1">
      <alignment horizontal="left" vertical="top" wrapText="1"/>
    </xf>
    <xf numFmtId="0" fontId="19" fillId="0" borderId="32" xfId="25" applyFont="1" applyBorder="1" applyAlignment="1">
      <alignment horizontal="left" vertical="top" wrapText="1"/>
    </xf>
    <xf numFmtId="0" fontId="9" fillId="0" borderId="32" xfId="0" applyFont="1" applyBorder="1" applyAlignment="1">
      <alignment horizontal="center" vertical="center" wrapText="1"/>
    </xf>
    <xf numFmtId="0" fontId="25" fillId="0" borderId="32" xfId="25" applyFont="1" applyBorder="1" applyAlignment="1">
      <alignment horizontal="center" vertical="top" wrapText="1"/>
    </xf>
    <xf numFmtId="166" fontId="19" fillId="2" borderId="32" xfId="26" applyNumberFormat="1" applyFont="1" applyFill="1" applyBorder="1" applyAlignment="1">
      <alignment horizontal="right" vertical="top" wrapText="1"/>
    </xf>
    <xf numFmtId="0" fontId="33" fillId="0" borderId="32" xfId="0" applyFont="1" applyBorder="1" applyAlignment="1">
      <alignment horizontal="left" vertical="top" wrapText="1"/>
    </xf>
    <xf numFmtId="166" fontId="4" fillId="0" borderId="0" xfId="26" applyNumberFormat="1" applyFont="1" applyAlignment="1">
      <alignment horizontal="right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17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0" fontId="40" fillId="0" borderId="0" xfId="0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9" fillId="0" borderId="32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167" fontId="9" fillId="0" borderId="35" xfId="0" applyNumberFormat="1" applyFont="1" applyBorder="1" applyAlignment="1">
      <alignment vertical="top" wrapText="1"/>
    </xf>
    <xf numFmtId="0" fontId="9" fillId="2" borderId="32" xfId="0" applyFont="1" applyFill="1" applyBorder="1" applyAlignment="1">
      <alignment horizontal="center" vertical="top" wrapText="1"/>
    </xf>
    <xf numFmtId="167" fontId="25" fillId="2" borderId="32" xfId="11" applyFont="1" applyFill="1" applyBorder="1">
      <alignment horizontal="right" vertical="top"/>
    </xf>
    <xf numFmtId="0" fontId="19" fillId="2" borderId="32" xfId="0" applyFont="1" applyFill="1" applyBorder="1" applyAlignment="1">
      <alignment horizontal="left" vertical="top" wrapText="1"/>
    </xf>
    <xf numFmtId="0" fontId="9" fillId="2" borderId="32" xfId="0" applyFont="1" applyFill="1" applyBorder="1" applyAlignment="1">
      <alignment horizontal="left" vertical="top" wrapText="1"/>
    </xf>
    <xf numFmtId="0" fontId="9" fillId="2" borderId="32" xfId="0" applyFont="1" applyFill="1" applyBorder="1" applyAlignment="1">
      <alignment horizontal="center"/>
    </xf>
    <xf numFmtId="0" fontId="41" fillId="2" borderId="32" xfId="0" applyFont="1" applyFill="1" applyBorder="1" applyAlignment="1">
      <alignment horizontal="left" vertical="top" wrapText="1"/>
    </xf>
    <xf numFmtId="0" fontId="33" fillId="2" borderId="32" xfId="0" applyFont="1" applyFill="1" applyBorder="1" applyAlignment="1">
      <alignment horizontal="left" vertical="top" wrapText="1"/>
    </xf>
    <xf numFmtId="49" fontId="19" fillId="2" borderId="3" xfId="26" applyNumberFormat="1" applyFont="1" applyFill="1" applyBorder="1" applyAlignment="1">
      <alignment horizontal="right" vertical="top" wrapText="1"/>
    </xf>
    <xf numFmtId="49" fontId="19" fillId="2" borderId="32" xfId="26" applyNumberFormat="1" applyFont="1" applyFill="1" applyBorder="1" applyAlignment="1">
      <alignment horizontal="right" vertical="top" wrapText="1"/>
    </xf>
    <xf numFmtId="0" fontId="25" fillId="2" borderId="34" xfId="0" applyFont="1" applyFill="1" applyBorder="1" applyAlignment="1">
      <alignment horizontal="left" vertical="center" wrapText="1"/>
    </xf>
    <xf numFmtId="167" fontId="19" fillId="2" borderId="32" xfId="11" applyNumberFormat="1" applyFont="1" applyFill="1" applyBorder="1" applyAlignment="1">
      <alignment horizontal="right" vertical="top"/>
    </xf>
    <xf numFmtId="0" fontId="25" fillId="2" borderId="32" xfId="0" applyFont="1" applyFill="1" applyBorder="1" applyAlignment="1">
      <alignment horizontal="left" vertical="center" wrapText="1"/>
    </xf>
    <xf numFmtId="0" fontId="25" fillId="2" borderId="34" xfId="0" applyFont="1" applyFill="1" applyBorder="1" applyAlignment="1">
      <alignment horizontal="left" wrapText="1"/>
    </xf>
    <xf numFmtId="0" fontId="42" fillId="0" borderId="0" xfId="0" applyFont="1" applyAlignment="1">
      <alignment horizontal="left" vertical="top" wrapText="1"/>
    </xf>
    <xf numFmtId="0" fontId="25" fillId="0" borderId="41" xfId="0" applyFont="1" applyBorder="1" applyAlignment="1">
      <alignment horizontal="left" vertical="top" wrapText="1"/>
    </xf>
    <xf numFmtId="0" fontId="25" fillId="0" borderId="42" xfId="0" applyFont="1" applyBorder="1" applyAlignment="1">
      <alignment horizontal="left" vertical="top" wrapText="1"/>
    </xf>
    <xf numFmtId="0" fontId="25" fillId="0" borderId="42" xfId="24" applyFont="1" applyBorder="1" applyAlignment="1">
      <alignment horizontal="left" vertical="top" wrapText="1"/>
    </xf>
    <xf numFmtId="0" fontId="8" fillId="2" borderId="0" xfId="0" applyFont="1" applyFill="1" applyAlignment="1">
      <alignment horizontal="center" wrapText="1"/>
    </xf>
    <xf numFmtId="165" fontId="7" fillId="0" borderId="15" xfId="0" applyNumberFormat="1" applyFont="1" applyBorder="1" applyAlignment="1">
      <alignment vertical="top" wrapText="1"/>
    </xf>
    <xf numFmtId="0" fontId="25" fillId="0" borderId="11" xfId="0" applyFont="1" applyBorder="1" applyAlignment="1">
      <alignment horizontal="left" vertical="center" wrapText="1"/>
    </xf>
    <xf numFmtId="164" fontId="9" fillId="0" borderId="11" xfId="3" applyNumberFormat="1" applyFont="1" applyBorder="1" applyAlignment="1">
      <alignment horizontal="left" vertical="center"/>
    </xf>
    <xf numFmtId="0" fontId="9" fillId="2" borderId="37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horizontal="center" vertical="top" wrapText="1"/>
    </xf>
    <xf numFmtId="0" fontId="23" fillId="2" borderId="34" xfId="0" applyFont="1" applyFill="1" applyBorder="1" applyAlignment="1">
      <alignment horizontal="left" vertical="top" wrapText="1"/>
    </xf>
    <xf numFmtId="0" fontId="23" fillId="2" borderId="33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9" fillId="0" borderId="32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left" vertical="top" wrapText="1"/>
    </xf>
    <xf numFmtId="0" fontId="23" fillId="0" borderId="33" xfId="0" applyFont="1" applyBorder="1" applyAlignment="1">
      <alignment horizontal="left" vertical="top" wrapText="1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right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49" fontId="30" fillId="0" borderId="11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25" fillId="0" borderId="32" xfId="25" applyFont="1" applyBorder="1" applyAlignment="1">
      <alignment horizontal="center" vertical="top" wrapText="1"/>
    </xf>
    <xf numFmtId="0" fontId="25" fillId="0" borderId="32" xfId="25" applyFont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23" fillId="0" borderId="0" xfId="25" applyFont="1" applyAlignment="1">
      <alignment horizontal="left" vertical="top" wrapText="1"/>
    </xf>
    <xf numFmtId="0" fontId="9" fillId="0" borderId="3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8" fillId="0" borderId="0" xfId="21" applyFont="1" applyAlignment="1" applyProtection="1">
      <alignment horizontal="right"/>
      <protection locked="0"/>
    </xf>
    <xf numFmtId="0" fontId="12" fillId="0" borderId="0" xfId="0" applyFont="1" applyFill="1" applyAlignment="1">
      <alignment horizontal="right"/>
    </xf>
    <xf numFmtId="0" fontId="24" fillId="3" borderId="0" xfId="21" applyFont="1" applyFill="1" applyAlignment="1" applyProtection="1">
      <alignment horizontal="center" vertical="center" wrapText="1"/>
      <protection locked="0"/>
    </xf>
    <xf numFmtId="0" fontId="23" fillId="2" borderId="18" xfId="21" applyFont="1" applyFill="1" applyBorder="1" applyAlignment="1" applyProtection="1">
      <alignment horizontal="center" vertical="center" wrapText="1"/>
      <protection locked="0"/>
    </xf>
    <xf numFmtId="0" fontId="23" fillId="2" borderId="19" xfId="21" applyFont="1" applyFill="1" applyBorder="1" applyAlignment="1" applyProtection="1">
      <alignment horizontal="center" vertical="center" wrapText="1"/>
      <protection locked="0"/>
    </xf>
    <xf numFmtId="0" fontId="23" fillId="2" borderId="20" xfId="21" applyFont="1" applyFill="1" applyBorder="1" applyAlignment="1" applyProtection="1">
      <alignment horizontal="center" vertical="center" wrapText="1"/>
      <protection locked="0"/>
    </xf>
    <xf numFmtId="0" fontId="25" fillId="0" borderId="12" xfId="21" applyFont="1" applyBorder="1" applyAlignment="1" applyProtection="1">
      <alignment horizontal="center" vertical="center" wrapText="1"/>
      <protection locked="0"/>
    </xf>
    <xf numFmtId="0" fontId="25" fillId="0" borderId="3" xfId="21" applyFont="1" applyBorder="1" applyAlignment="1" applyProtection="1">
      <alignment horizontal="center" vertical="center" wrapText="1"/>
      <protection locked="0"/>
    </xf>
    <xf numFmtId="0" fontId="30" fillId="0" borderId="13" xfId="21" applyFont="1" applyBorder="1" applyAlignment="1" applyProtection="1">
      <alignment horizontal="center" vertical="center" wrapText="1"/>
      <protection locked="0"/>
    </xf>
    <xf numFmtId="0" fontId="30" fillId="0" borderId="14" xfId="21" applyFont="1" applyBorder="1" applyAlignment="1" applyProtection="1">
      <alignment horizontal="center" vertical="center" wrapText="1"/>
      <protection locked="0"/>
    </xf>
    <xf numFmtId="0" fontId="30" fillId="0" borderId="12" xfId="21" applyFont="1" applyBorder="1" applyAlignment="1">
      <alignment horizontal="center" vertical="center" wrapText="1"/>
    </xf>
    <xf numFmtId="0" fontId="30" fillId="0" borderId="3" xfId="2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23" fillId="2" borderId="18" xfId="21" applyFont="1" applyFill="1" applyBorder="1" applyAlignment="1" applyProtection="1">
      <alignment horizontal="left" vertical="center" wrapText="1"/>
      <protection locked="0"/>
    </xf>
    <xf numFmtId="0" fontId="23" fillId="2" borderId="19" xfId="21" applyFont="1" applyFill="1" applyBorder="1" applyAlignment="1" applyProtection="1">
      <alignment horizontal="left" vertical="center" wrapText="1"/>
      <protection locked="0"/>
    </xf>
    <xf numFmtId="0" fontId="23" fillId="2" borderId="20" xfId="21" applyFont="1" applyFill="1" applyBorder="1" applyAlignment="1" applyProtection="1">
      <alignment horizontal="left" vertical="center" wrapText="1"/>
      <protection locked="0"/>
    </xf>
  </cellXfs>
  <cellStyles count="27">
    <cellStyle name="Comma" xfId="3" builtinId="3"/>
    <cellStyle name="Comma 2" xfId="2" xr:uid="{00000000-0005-0000-0000-000001000000}"/>
    <cellStyle name="Comma 2 2" xfId="4" xr:uid="{00000000-0005-0000-0000-000002000000}"/>
    <cellStyle name="Comma 2 2 2" xfId="7" xr:uid="{00000000-0005-0000-0000-000003000000}"/>
    <cellStyle name="Comma 3" xfId="5" xr:uid="{00000000-0005-0000-0000-000004000000}"/>
    <cellStyle name="Comma 3 2" xfId="8" xr:uid="{00000000-0005-0000-0000-000005000000}"/>
    <cellStyle name="Comma 4" xfId="6" xr:uid="{00000000-0005-0000-0000-000006000000}"/>
    <cellStyle name="Comma 5" xfId="9" xr:uid="{00000000-0005-0000-0000-000007000000}"/>
    <cellStyle name="Comma 6" xfId="23" xr:uid="{00000000-0005-0000-0000-000008000000}"/>
    <cellStyle name="Comma 8" xfId="26" xr:uid="{00000000-0005-0000-0000-000009000000}"/>
    <cellStyle name="Normal" xfId="0" builtinId="0"/>
    <cellStyle name="Normal 11" xfId="17" xr:uid="{00000000-0005-0000-0000-00000B000000}"/>
    <cellStyle name="Normal 12" xfId="20" xr:uid="{00000000-0005-0000-0000-00000C000000}"/>
    <cellStyle name="Normal 14" xfId="25" xr:uid="{00000000-0005-0000-0000-00000D000000}"/>
    <cellStyle name="Normal 2" xfId="1" xr:uid="{00000000-0005-0000-0000-00000E000000}"/>
    <cellStyle name="Normal 3" xfId="10" xr:uid="{00000000-0005-0000-0000-00000F000000}"/>
    <cellStyle name="Normal 3 2" xfId="24" xr:uid="{00000000-0005-0000-0000-000010000000}"/>
    <cellStyle name="Normal 4" xfId="13" xr:uid="{00000000-0005-0000-0000-000011000000}"/>
    <cellStyle name="Normal 5" xfId="22" xr:uid="{00000000-0005-0000-0000-000012000000}"/>
    <cellStyle name="Normal 5 2" xfId="15" xr:uid="{00000000-0005-0000-0000-000013000000}"/>
    <cellStyle name="Normal 8" xfId="16" xr:uid="{00000000-0005-0000-0000-000014000000}"/>
    <cellStyle name="Normal 8 2" xfId="19" xr:uid="{00000000-0005-0000-0000-000015000000}"/>
    <cellStyle name="Normal_MVD artabyug" xfId="21" xr:uid="{00000000-0005-0000-0000-000016000000}"/>
    <cellStyle name="SN_241" xfId="11" xr:uid="{00000000-0005-0000-0000-000017000000}"/>
    <cellStyle name="SN_b" xfId="18" xr:uid="{00000000-0005-0000-0000-000018000000}"/>
    <cellStyle name="Обычный 2" xfId="12" xr:uid="{00000000-0005-0000-0000-000019000000}"/>
    <cellStyle name="Финансовый 3" xfId="14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opLeftCell="A2" workbookViewId="0">
      <selection activeCell="C2" sqref="C2"/>
    </sheetView>
  </sheetViews>
  <sheetFormatPr defaultColWidth="10.6640625" defaultRowHeight="13.8"/>
  <cols>
    <col min="1" max="1" width="9.77734375" style="1" customWidth="1"/>
    <col min="2" max="2" width="15.6640625" style="1" customWidth="1"/>
    <col min="3" max="3" width="92.77734375" style="1" customWidth="1"/>
    <col min="4" max="7" width="16.109375" style="1" customWidth="1"/>
    <col min="8" max="16384" width="10.6640625" style="1"/>
  </cols>
  <sheetData>
    <row r="1" spans="1:9" ht="13.5" customHeight="1">
      <c r="D1" s="236"/>
      <c r="E1" s="236"/>
      <c r="F1" s="236"/>
      <c r="G1" s="236" t="s">
        <v>137</v>
      </c>
    </row>
    <row r="2" spans="1:9" ht="13.5" customHeight="1">
      <c r="C2" s="237"/>
      <c r="D2" s="238"/>
      <c r="E2" s="239"/>
      <c r="F2" s="240"/>
      <c r="G2" s="240" t="s">
        <v>138</v>
      </c>
      <c r="H2" s="241"/>
    </row>
    <row r="3" spans="1:9" ht="13.5" customHeight="1">
      <c r="C3" s="237"/>
      <c r="D3" s="242"/>
      <c r="E3" s="242"/>
      <c r="F3" s="242"/>
      <c r="G3" s="242" t="s">
        <v>6</v>
      </c>
      <c r="H3" s="243"/>
      <c r="I3" s="241"/>
    </row>
    <row r="5" spans="1:9" ht="91.5" customHeight="1">
      <c r="A5" s="286" t="s">
        <v>182</v>
      </c>
      <c r="B5" s="286"/>
      <c r="C5" s="286"/>
      <c r="D5" s="286"/>
      <c r="E5" s="286"/>
      <c r="F5" s="286"/>
      <c r="G5" s="286"/>
    </row>
    <row r="7" spans="1:9">
      <c r="D7" s="240"/>
      <c r="E7" s="240"/>
      <c r="F7" s="240"/>
      <c r="G7" s="240" t="s">
        <v>139</v>
      </c>
    </row>
    <row r="8" spans="1:9" s="244" customFormat="1" ht="65.25" customHeight="1">
      <c r="A8" s="287" t="s">
        <v>22</v>
      </c>
      <c r="B8" s="287"/>
      <c r="C8" s="287" t="s">
        <v>140</v>
      </c>
      <c r="D8" s="288" t="s">
        <v>141</v>
      </c>
      <c r="E8" s="288"/>
      <c r="F8" s="288"/>
      <c r="G8" s="288"/>
    </row>
    <row r="9" spans="1:9" s="244" customFormat="1" ht="47.25" customHeight="1">
      <c r="A9" s="245" t="s">
        <v>27</v>
      </c>
      <c r="B9" s="245" t="s">
        <v>28</v>
      </c>
      <c r="C9" s="287"/>
      <c r="D9" s="246" t="s">
        <v>97</v>
      </c>
      <c r="E9" s="247" t="s">
        <v>98</v>
      </c>
      <c r="F9" s="247" t="s">
        <v>99</v>
      </c>
      <c r="G9" s="247" t="s">
        <v>38</v>
      </c>
    </row>
    <row r="10" spans="1:9" s="244" customFormat="1" ht="30" customHeight="1">
      <c r="A10" s="247"/>
      <c r="B10" s="289" t="s">
        <v>15</v>
      </c>
      <c r="C10" s="290"/>
      <c r="D10" s="248">
        <f>+D11+D38</f>
        <v>0</v>
      </c>
      <c r="E10" s="248">
        <f t="shared" ref="E10:G10" si="0">+E11+E38</f>
        <v>0</v>
      </c>
      <c r="F10" s="248">
        <f t="shared" si="0"/>
        <v>0</v>
      </c>
      <c r="G10" s="248">
        <f t="shared" si="0"/>
        <v>0</v>
      </c>
    </row>
    <row r="11" spans="1:9" s="244" customFormat="1" ht="16.2">
      <c r="A11" s="249"/>
      <c r="B11" s="284" t="s">
        <v>142</v>
      </c>
      <c r="C11" s="285"/>
      <c r="D11" s="250">
        <f>D12+D25</f>
        <v>0</v>
      </c>
      <c r="E11" s="250">
        <f t="shared" ref="E11:G11" si="1">E12+E25</f>
        <v>0</v>
      </c>
      <c r="F11" s="250">
        <f t="shared" si="1"/>
        <v>0</v>
      </c>
      <c r="G11" s="250">
        <f t="shared" si="1"/>
        <v>0</v>
      </c>
    </row>
    <row r="12" spans="1:9" s="244" customFormat="1" ht="24" customHeight="1">
      <c r="A12" s="270">
        <v>1228</v>
      </c>
      <c r="B12" s="273"/>
      <c r="C12" s="251" t="s">
        <v>143</v>
      </c>
      <c r="D12" s="250">
        <f>+D19</f>
        <v>0</v>
      </c>
      <c r="E12" s="250">
        <f t="shared" ref="E12:G12" si="2">+E19</f>
        <v>0</v>
      </c>
      <c r="F12" s="250">
        <f t="shared" si="2"/>
        <v>-13370</v>
      </c>
      <c r="G12" s="250">
        <f t="shared" si="2"/>
        <v>-13370</v>
      </c>
    </row>
    <row r="13" spans="1:9" s="244" customFormat="1" ht="36.75" customHeight="1">
      <c r="A13" s="271"/>
      <c r="B13" s="273"/>
      <c r="C13" s="252" t="s">
        <v>36</v>
      </c>
      <c r="D13" s="250"/>
      <c r="E13" s="250"/>
      <c r="F13" s="250"/>
      <c r="G13" s="250"/>
    </row>
    <row r="14" spans="1:9" s="244" customFormat="1" ht="16.2">
      <c r="A14" s="271"/>
      <c r="B14" s="273"/>
      <c r="C14" s="251" t="s">
        <v>144</v>
      </c>
      <c r="D14" s="249"/>
      <c r="E14" s="249"/>
      <c r="F14" s="249"/>
      <c r="G14" s="249"/>
    </row>
    <row r="15" spans="1:9" s="244" customFormat="1" ht="46.8">
      <c r="A15" s="271"/>
      <c r="B15" s="273"/>
      <c r="C15" s="252" t="s">
        <v>155</v>
      </c>
      <c r="D15" s="249"/>
      <c r="E15" s="249"/>
      <c r="F15" s="249"/>
      <c r="G15" s="249"/>
    </row>
    <row r="16" spans="1:9" s="244" customFormat="1" ht="16.2">
      <c r="A16" s="271"/>
      <c r="B16" s="273"/>
      <c r="C16" s="251" t="s">
        <v>145</v>
      </c>
      <c r="D16" s="249"/>
      <c r="E16" s="249"/>
      <c r="F16" s="249"/>
      <c r="G16" s="249"/>
    </row>
    <row r="17" spans="1:7" s="244" customFormat="1" ht="34.5" customHeight="1">
      <c r="A17" s="272"/>
      <c r="B17" s="273"/>
      <c r="C17" s="252" t="s">
        <v>156</v>
      </c>
      <c r="D17" s="249"/>
      <c r="E17" s="249"/>
      <c r="F17" s="249"/>
      <c r="G17" s="249"/>
    </row>
    <row r="18" spans="1:7" ht="16.2">
      <c r="A18" s="274"/>
      <c r="B18" s="275"/>
      <c r="C18" s="276" t="s">
        <v>146</v>
      </c>
      <c r="D18" s="277"/>
      <c r="E18" s="253"/>
      <c r="F18" s="253"/>
      <c r="G18" s="253"/>
    </row>
    <row r="19" spans="1:7" s="244" customFormat="1" ht="24" customHeight="1">
      <c r="A19" s="270"/>
      <c r="B19" s="273">
        <v>31002</v>
      </c>
      <c r="C19" s="254" t="s">
        <v>147</v>
      </c>
      <c r="D19" s="250">
        <f>'3'!G30</f>
        <v>0</v>
      </c>
      <c r="E19" s="250">
        <f>'3'!H30</f>
        <v>0</v>
      </c>
      <c r="F19" s="250">
        <f>'3'!I30</f>
        <v>-13370</v>
      </c>
      <c r="G19" s="250">
        <f>'3'!J30</f>
        <v>-13370</v>
      </c>
    </row>
    <row r="20" spans="1:7" s="244" customFormat="1" ht="15.6">
      <c r="A20" s="271"/>
      <c r="B20" s="273"/>
      <c r="C20" s="255" t="s">
        <v>77</v>
      </c>
      <c r="D20" s="250"/>
      <c r="E20" s="250"/>
      <c r="F20" s="250"/>
      <c r="G20" s="250"/>
    </row>
    <row r="21" spans="1:7" s="244" customFormat="1" ht="15.6">
      <c r="A21" s="271"/>
      <c r="B21" s="273"/>
      <c r="C21" s="254" t="s">
        <v>148</v>
      </c>
      <c r="D21" s="249"/>
      <c r="E21" s="249"/>
      <c r="F21" s="249"/>
      <c r="G21" s="249"/>
    </row>
    <row r="22" spans="1:7" s="244" customFormat="1" ht="15.6">
      <c r="A22" s="271"/>
      <c r="B22" s="273"/>
      <c r="C22" s="255" t="s">
        <v>157</v>
      </c>
      <c r="D22" s="249"/>
      <c r="E22" s="249"/>
      <c r="F22" s="249"/>
      <c r="G22" s="249"/>
    </row>
    <row r="23" spans="1:7" s="244" customFormat="1" ht="15.6">
      <c r="A23" s="271"/>
      <c r="B23" s="273"/>
      <c r="C23" s="254" t="s">
        <v>149</v>
      </c>
      <c r="D23" s="249"/>
      <c r="E23" s="249"/>
      <c r="F23" s="249"/>
      <c r="G23" s="249"/>
    </row>
    <row r="24" spans="1:7" s="244" customFormat="1" ht="39" customHeight="1">
      <c r="A24" s="272"/>
      <c r="B24" s="273"/>
      <c r="C24" s="255" t="s">
        <v>158</v>
      </c>
      <c r="D24" s="249"/>
      <c r="E24" s="249"/>
      <c r="F24" s="249"/>
      <c r="G24" s="249"/>
    </row>
    <row r="25" spans="1:7" s="244" customFormat="1" ht="24" customHeight="1">
      <c r="A25" s="270">
        <v>1182</v>
      </c>
      <c r="B25" s="273"/>
      <c r="C25" s="251" t="s">
        <v>143</v>
      </c>
      <c r="D25" s="250">
        <f>+D32</f>
        <v>0</v>
      </c>
      <c r="E25" s="250">
        <f t="shared" ref="E25:G25" si="3">+E32</f>
        <v>0</v>
      </c>
      <c r="F25" s="250">
        <f t="shared" si="3"/>
        <v>13370</v>
      </c>
      <c r="G25" s="250">
        <f t="shared" si="3"/>
        <v>13370</v>
      </c>
    </row>
    <row r="26" spans="1:7" s="244" customFormat="1" ht="18.75" customHeight="1">
      <c r="A26" s="271"/>
      <c r="B26" s="273"/>
      <c r="C26" s="252" t="s">
        <v>159</v>
      </c>
      <c r="D26" s="250"/>
      <c r="E26" s="250"/>
      <c r="F26" s="250"/>
      <c r="G26" s="250"/>
    </row>
    <row r="27" spans="1:7" s="244" customFormat="1" ht="16.2">
      <c r="A27" s="271"/>
      <c r="B27" s="273"/>
      <c r="C27" s="251" t="s">
        <v>144</v>
      </c>
      <c r="D27" s="249"/>
      <c r="E27" s="249"/>
      <c r="F27" s="249"/>
      <c r="G27" s="249"/>
    </row>
    <row r="28" spans="1:7" s="244" customFormat="1" ht="15.6">
      <c r="A28" s="271"/>
      <c r="B28" s="273"/>
      <c r="C28" s="252" t="s">
        <v>160</v>
      </c>
      <c r="D28" s="249"/>
      <c r="E28" s="249"/>
      <c r="F28" s="249"/>
      <c r="G28" s="249"/>
    </row>
    <row r="29" spans="1:7" s="244" customFormat="1" ht="16.2">
      <c r="A29" s="271"/>
      <c r="B29" s="273"/>
      <c r="C29" s="251" t="s">
        <v>145</v>
      </c>
      <c r="D29" s="249"/>
      <c r="E29" s="249"/>
      <c r="F29" s="249"/>
      <c r="G29" s="249"/>
    </row>
    <row r="30" spans="1:7" s="244" customFormat="1" ht="34.5" customHeight="1">
      <c r="A30" s="272"/>
      <c r="B30" s="273"/>
      <c r="C30" s="252" t="s">
        <v>161</v>
      </c>
      <c r="D30" s="249"/>
      <c r="E30" s="249"/>
      <c r="F30" s="249"/>
      <c r="G30" s="249"/>
    </row>
    <row r="31" spans="1:7" ht="16.2">
      <c r="A31" s="274"/>
      <c r="B31" s="275"/>
      <c r="C31" s="276" t="s">
        <v>146</v>
      </c>
      <c r="D31" s="277"/>
      <c r="E31" s="253"/>
      <c r="F31" s="253"/>
      <c r="G31" s="253"/>
    </row>
    <row r="32" spans="1:7" s="244" customFormat="1" ht="24" customHeight="1">
      <c r="A32" s="270"/>
      <c r="B32" s="273">
        <v>31002</v>
      </c>
      <c r="C32" s="254" t="s">
        <v>147</v>
      </c>
      <c r="D32" s="250">
        <f>+'3'!G21</f>
        <v>0</v>
      </c>
      <c r="E32" s="250">
        <f>+'3'!H21</f>
        <v>0</v>
      </c>
      <c r="F32" s="250">
        <f>+'3'!I21</f>
        <v>13370</v>
      </c>
      <c r="G32" s="250">
        <f>+'3'!J21</f>
        <v>13370</v>
      </c>
    </row>
    <row r="33" spans="1:7" s="244" customFormat="1" ht="34.5" customHeight="1">
      <c r="A33" s="271"/>
      <c r="B33" s="273"/>
      <c r="C33" s="255" t="s">
        <v>162</v>
      </c>
      <c r="D33" s="250"/>
      <c r="E33" s="250"/>
      <c r="F33" s="250"/>
      <c r="G33" s="250"/>
    </row>
    <row r="34" spans="1:7" s="244" customFormat="1" ht="15.6">
      <c r="A34" s="271"/>
      <c r="B34" s="273"/>
      <c r="C34" s="254" t="s">
        <v>148</v>
      </c>
      <c r="D34" s="249"/>
      <c r="E34" s="249"/>
      <c r="F34" s="249"/>
      <c r="G34" s="249"/>
    </row>
    <row r="35" spans="1:7" s="244" customFormat="1" ht="45">
      <c r="A35" s="271"/>
      <c r="B35" s="273"/>
      <c r="C35" s="255" t="s">
        <v>184</v>
      </c>
      <c r="D35" s="249"/>
      <c r="E35" s="249"/>
      <c r="F35" s="249"/>
      <c r="G35" s="249"/>
    </row>
    <row r="36" spans="1:7" s="244" customFormat="1" ht="15.6">
      <c r="A36" s="271"/>
      <c r="B36" s="273"/>
      <c r="C36" s="254" t="s">
        <v>149</v>
      </c>
      <c r="D36" s="249"/>
      <c r="E36" s="249"/>
      <c r="F36" s="249"/>
      <c r="G36" s="249"/>
    </row>
    <row r="37" spans="1:7" s="244" customFormat="1" ht="39" customHeight="1">
      <c r="A37" s="272"/>
      <c r="B37" s="273"/>
      <c r="C37" s="255" t="s">
        <v>158</v>
      </c>
      <c r="D37" s="249"/>
      <c r="E37" s="249"/>
      <c r="F37" s="249"/>
      <c r="G37" s="249"/>
    </row>
    <row r="38" spans="1:7" s="244" customFormat="1" ht="16.2">
      <c r="A38" s="249"/>
      <c r="B38" s="284" t="s">
        <v>151</v>
      </c>
      <c r="C38" s="285"/>
      <c r="D38" s="250">
        <f>D39</f>
        <v>0</v>
      </c>
      <c r="E38" s="250">
        <f t="shared" ref="E38:G38" si="4">E39</f>
        <v>0</v>
      </c>
      <c r="F38" s="250">
        <f t="shared" si="4"/>
        <v>0</v>
      </c>
      <c r="G38" s="250">
        <f t="shared" si="4"/>
        <v>0</v>
      </c>
    </row>
    <row r="39" spans="1:7" s="244" customFormat="1" ht="16.2">
      <c r="A39" s="281">
        <v>1139</v>
      </c>
      <c r="B39" s="273"/>
      <c r="C39" s="251" t="s">
        <v>143</v>
      </c>
      <c r="D39" s="217">
        <f>D46+D52</f>
        <v>0</v>
      </c>
      <c r="E39" s="217">
        <f t="shared" ref="E39:G39" si="5">E46+E52</f>
        <v>0</v>
      </c>
      <c r="F39" s="217">
        <f t="shared" si="5"/>
        <v>0</v>
      </c>
      <c r="G39" s="217">
        <f t="shared" si="5"/>
        <v>0</v>
      </c>
    </row>
    <row r="40" spans="1:7" s="244" customFormat="1" ht="16.2">
      <c r="A40" s="282"/>
      <c r="B40" s="273"/>
      <c r="C40" s="211" t="s">
        <v>120</v>
      </c>
      <c r="D40" s="256"/>
      <c r="E40" s="257"/>
      <c r="F40" s="257"/>
      <c r="G40" s="257"/>
    </row>
    <row r="41" spans="1:7" s="244" customFormat="1" ht="16.2">
      <c r="A41" s="282"/>
      <c r="B41" s="273"/>
      <c r="C41" s="251" t="s">
        <v>144</v>
      </c>
      <c r="D41" s="249"/>
      <c r="E41" s="249"/>
      <c r="F41" s="249"/>
      <c r="G41" s="249"/>
    </row>
    <row r="42" spans="1:7" s="244" customFormat="1" ht="31.2">
      <c r="A42" s="282"/>
      <c r="B42" s="273"/>
      <c r="C42" s="211" t="s">
        <v>152</v>
      </c>
      <c r="D42" s="249"/>
      <c r="E42" s="249"/>
      <c r="F42" s="249"/>
      <c r="G42" s="249"/>
    </row>
    <row r="43" spans="1:7" s="244" customFormat="1" ht="16.2">
      <c r="A43" s="282"/>
      <c r="B43" s="273"/>
      <c r="C43" s="251" t="s">
        <v>145</v>
      </c>
      <c r="D43" s="249"/>
      <c r="E43" s="249"/>
      <c r="F43" s="249"/>
      <c r="G43" s="249"/>
    </row>
    <row r="44" spans="1:7" s="244" customFormat="1" ht="31.2">
      <c r="A44" s="283"/>
      <c r="B44" s="273"/>
      <c r="C44" s="211" t="s">
        <v>153</v>
      </c>
      <c r="D44" s="249"/>
      <c r="E44" s="249"/>
      <c r="F44" s="249"/>
      <c r="G44" s="249"/>
    </row>
    <row r="45" spans="1:7" ht="16.2">
      <c r="A45" s="274"/>
      <c r="B45" s="275"/>
      <c r="C45" s="276" t="s">
        <v>146</v>
      </c>
      <c r="D45" s="277"/>
      <c r="E45" s="253"/>
      <c r="F45" s="253"/>
      <c r="G45" s="253"/>
    </row>
    <row r="46" spans="1:7" s="244" customFormat="1" ht="16.2">
      <c r="A46" s="278"/>
      <c r="B46" s="281">
        <v>11001</v>
      </c>
      <c r="C46" s="251" t="s">
        <v>147</v>
      </c>
      <c r="D46" s="217">
        <f>'3'!G50</f>
        <v>0</v>
      </c>
      <c r="E46" s="217">
        <f>'3'!H50</f>
        <v>0</v>
      </c>
      <c r="F46" s="217">
        <f>'3'!I50</f>
        <v>13370</v>
      </c>
      <c r="G46" s="217">
        <f>'3'!J50</f>
        <v>13370</v>
      </c>
    </row>
    <row r="47" spans="1:7" s="244" customFormat="1" ht="16.2">
      <c r="A47" s="279"/>
      <c r="B47" s="282"/>
      <c r="C47" s="258" t="s">
        <v>120</v>
      </c>
      <c r="D47" s="259"/>
      <c r="E47" s="259"/>
      <c r="F47" s="259"/>
      <c r="G47" s="259"/>
    </row>
    <row r="48" spans="1:7" s="244" customFormat="1" ht="16.2">
      <c r="A48" s="279"/>
      <c r="B48" s="282"/>
      <c r="C48" s="251" t="s">
        <v>148</v>
      </c>
      <c r="D48" s="249"/>
      <c r="E48" s="249"/>
      <c r="F48" s="249"/>
      <c r="G48" s="249"/>
    </row>
    <row r="49" spans="1:8" s="244" customFormat="1" ht="81.75" customHeight="1">
      <c r="A49" s="279"/>
      <c r="B49" s="282"/>
      <c r="C49" s="260" t="s">
        <v>154</v>
      </c>
      <c r="D49" s="249"/>
      <c r="E49" s="249"/>
      <c r="F49" s="249"/>
      <c r="G49" s="249"/>
    </row>
    <row r="50" spans="1:8" s="244" customFormat="1" ht="16.2">
      <c r="A50" s="279"/>
      <c r="B50" s="282"/>
      <c r="C50" s="251" t="s">
        <v>149</v>
      </c>
      <c r="D50" s="249"/>
      <c r="E50" s="249"/>
      <c r="F50" s="249"/>
      <c r="G50" s="249"/>
    </row>
    <row r="51" spans="1:8" s="244" customFormat="1" ht="15.6">
      <c r="A51" s="280"/>
      <c r="B51" s="283"/>
      <c r="C51" s="261" t="s">
        <v>150</v>
      </c>
      <c r="D51" s="249"/>
      <c r="E51" s="249"/>
      <c r="F51" s="249"/>
      <c r="G51" s="249"/>
      <c r="H51" s="262"/>
    </row>
    <row r="52" spans="1:8" s="244" customFormat="1" ht="16.2">
      <c r="A52" s="278"/>
      <c r="B52" s="281">
        <v>11001</v>
      </c>
      <c r="C52" s="251" t="s">
        <v>147</v>
      </c>
      <c r="D52" s="217">
        <f>+'3'!G65</f>
        <v>0</v>
      </c>
      <c r="E52" s="217">
        <f>+'3'!H65</f>
        <v>0</v>
      </c>
      <c r="F52" s="217">
        <f>+'3'!I65</f>
        <v>-13370</v>
      </c>
      <c r="G52" s="217">
        <f>+'3'!J65</f>
        <v>-13370</v>
      </c>
    </row>
    <row r="53" spans="1:8" s="244" customFormat="1" ht="16.2">
      <c r="A53" s="279"/>
      <c r="B53" s="282"/>
      <c r="C53" s="258" t="s">
        <v>120</v>
      </c>
      <c r="D53" s="259"/>
      <c r="E53" s="259"/>
      <c r="F53" s="259"/>
      <c r="G53" s="259"/>
    </row>
    <row r="54" spans="1:8" s="244" customFormat="1" ht="16.2">
      <c r="A54" s="279"/>
      <c r="B54" s="282"/>
      <c r="C54" s="251" t="s">
        <v>148</v>
      </c>
      <c r="D54" s="249"/>
      <c r="E54" s="249"/>
      <c r="F54" s="249"/>
      <c r="G54" s="249"/>
    </row>
    <row r="55" spans="1:8" s="244" customFormat="1" ht="81.75" customHeight="1">
      <c r="A55" s="279"/>
      <c r="B55" s="282"/>
      <c r="C55" s="260" t="s">
        <v>154</v>
      </c>
      <c r="D55" s="249"/>
      <c r="E55" s="249"/>
      <c r="F55" s="249"/>
      <c r="G55" s="249"/>
    </row>
    <row r="56" spans="1:8" s="244" customFormat="1" ht="16.2">
      <c r="A56" s="279"/>
      <c r="B56" s="282"/>
      <c r="C56" s="251" t="s">
        <v>149</v>
      </c>
      <c r="D56" s="249"/>
      <c r="E56" s="249"/>
      <c r="F56" s="249"/>
      <c r="G56" s="249"/>
    </row>
    <row r="57" spans="1:8" s="244" customFormat="1" ht="15.6">
      <c r="A57" s="280"/>
      <c r="B57" s="283"/>
      <c r="C57" s="261" t="s">
        <v>150</v>
      </c>
      <c r="D57" s="249"/>
      <c r="E57" s="249"/>
      <c r="F57" s="249"/>
      <c r="G57" s="249"/>
      <c r="H57" s="262"/>
    </row>
  </sheetData>
  <mergeCells count="27">
    <mergeCell ref="B11:C11"/>
    <mergeCell ref="A5:G5"/>
    <mergeCell ref="A8:B8"/>
    <mergeCell ref="C8:C9"/>
    <mergeCell ref="D8:G8"/>
    <mergeCell ref="B10:C10"/>
    <mergeCell ref="A12:A17"/>
    <mergeCell ref="B12:B17"/>
    <mergeCell ref="A18:B18"/>
    <mergeCell ref="C18:D18"/>
    <mergeCell ref="A19:A24"/>
    <mergeCell ref="B19:B24"/>
    <mergeCell ref="A52:A57"/>
    <mergeCell ref="B52:B57"/>
    <mergeCell ref="B38:C38"/>
    <mergeCell ref="A39:A44"/>
    <mergeCell ref="B39:B44"/>
    <mergeCell ref="A45:B45"/>
    <mergeCell ref="C45:D45"/>
    <mergeCell ref="A46:A51"/>
    <mergeCell ref="B46:B51"/>
    <mergeCell ref="A25:A30"/>
    <mergeCell ref="B25:B30"/>
    <mergeCell ref="A31:B31"/>
    <mergeCell ref="C31:D31"/>
    <mergeCell ref="A32:A37"/>
    <mergeCell ref="B32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21"/>
  <sheetViews>
    <sheetView workbookViewId="0">
      <selection activeCell="C1" sqref="C1"/>
    </sheetView>
  </sheetViews>
  <sheetFormatPr defaultColWidth="9.33203125" defaultRowHeight="13.8"/>
  <cols>
    <col min="1" max="1" width="11.33203125" style="1" customWidth="1"/>
    <col min="2" max="2" width="13.109375" style="1" customWidth="1"/>
    <col min="3" max="3" width="70.44140625" style="1" customWidth="1"/>
    <col min="4" max="4" width="21.6640625" style="1" customWidth="1"/>
    <col min="5" max="5" width="22" style="1" customWidth="1"/>
    <col min="6" max="6" width="23.77734375" style="1" customWidth="1"/>
    <col min="7" max="7" width="21.6640625" style="1" customWidth="1"/>
    <col min="8" max="8" width="18.77734375" style="1" customWidth="1"/>
    <col min="9" max="9" width="32.77734375" style="1" customWidth="1"/>
    <col min="10" max="16384" width="9.33203125" style="1"/>
  </cols>
  <sheetData>
    <row r="1" spans="1:44">
      <c r="D1" s="4"/>
      <c r="E1" s="4"/>
      <c r="F1" s="11"/>
      <c r="G1" s="11"/>
      <c r="H1" s="9" t="s">
        <v>163</v>
      </c>
      <c r="I1" s="5"/>
    </row>
    <row r="2" spans="1:44">
      <c r="D2" s="11"/>
      <c r="E2" s="11"/>
      <c r="F2" s="11"/>
      <c r="G2" s="11"/>
      <c r="H2" s="9" t="s">
        <v>186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>
      <c r="D3" s="11"/>
      <c r="E3" s="11"/>
      <c r="F3" s="11"/>
      <c r="G3" s="11"/>
      <c r="H3" s="10" t="s">
        <v>14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idden="1">
      <c r="D4" s="291"/>
      <c r="E4" s="291"/>
      <c r="F4" s="291"/>
      <c r="G4" s="5"/>
      <c r="H4" s="5"/>
      <c r="I4" s="5"/>
    </row>
    <row r="5" spans="1:44" hidden="1">
      <c r="D5" s="291"/>
      <c r="E5" s="291"/>
      <c r="F5" s="291"/>
      <c r="G5" s="5"/>
      <c r="H5" s="5"/>
      <c r="I5" s="5"/>
    </row>
    <row r="6" spans="1:44" ht="51" customHeight="1">
      <c r="A6" s="292" t="s">
        <v>190</v>
      </c>
      <c r="B6" s="292"/>
      <c r="C6" s="292"/>
      <c r="D6" s="292"/>
      <c r="E6" s="292"/>
      <c r="F6" s="292"/>
      <c r="G6" s="292"/>
      <c r="H6" s="292"/>
      <c r="I6" s="7"/>
    </row>
    <row r="7" spans="1:44" ht="16.2">
      <c r="A7" s="50"/>
      <c r="B7" s="143"/>
      <c r="C7" s="143"/>
      <c r="D7" s="143"/>
      <c r="E7" s="143"/>
      <c r="F7" s="143"/>
      <c r="G7" s="293" t="s">
        <v>17</v>
      </c>
      <c r="H7" s="293"/>
      <c r="I7" s="7"/>
    </row>
    <row r="8" spans="1:44" ht="48.75" customHeight="1">
      <c r="A8" s="294" t="s">
        <v>0</v>
      </c>
      <c r="B8" s="294"/>
      <c r="C8" s="295" t="s">
        <v>18</v>
      </c>
      <c r="D8" s="295" t="s">
        <v>15</v>
      </c>
      <c r="E8" s="296" t="s">
        <v>74</v>
      </c>
      <c r="F8" s="297"/>
      <c r="G8" s="297"/>
      <c r="H8" s="298"/>
      <c r="I8" s="7"/>
    </row>
    <row r="9" spans="1:44" ht="15.6">
      <c r="A9" s="294"/>
      <c r="B9" s="294"/>
      <c r="C9" s="295"/>
      <c r="D9" s="295"/>
      <c r="E9" s="295" t="s">
        <v>19</v>
      </c>
      <c r="F9" s="295"/>
      <c r="G9" s="295"/>
      <c r="H9" s="295"/>
    </row>
    <row r="10" spans="1:44" ht="93.6">
      <c r="A10" s="51" t="s">
        <v>7</v>
      </c>
      <c r="B10" s="51" t="s">
        <v>2</v>
      </c>
      <c r="C10" s="295"/>
      <c r="D10" s="295"/>
      <c r="E10" s="52" t="s">
        <v>50</v>
      </c>
      <c r="F10" s="52" t="s">
        <v>51</v>
      </c>
      <c r="G10" s="52" t="s">
        <v>52</v>
      </c>
      <c r="H10" s="144" t="s">
        <v>53</v>
      </c>
    </row>
    <row r="11" spans="1:44" ht="16.2">
      <c r="A11" s="53"/>
      <c r="B11" s="53"/>
      <c r="C11" s="54" t="s">
        <v>15</v>
      </c>
      <c r="D11" s="55">
        <f>+D13</f>
        <v>0</v>
      </c>
      <c r="E11" s="55">
        <f>+E13</f>
        <v>-345881.5</v>
      </c>
      <c r="F11" s="55">
        <f t="shared" ref="F11:H11" si="0">+F13</f>
        <v>332511.5</v>
      </c>
      <c r="G11" s="55">
        <f>+G13</f>
        <v>13370</v>
      </c>
      <c r="H11" s="55">
        <f t="shared" si="0"/>
        <v>0</v>
      </c>
    </row>
    <row r="12" spans="1:44" ht="16.2">
      <c r="A12" s="53"/>
      <c r="B12" s="53"/>
      <c r="C12" s="56" t="s">
        <v>3</v>
      </c>
      <c r="D12" s="57"/>
      <c r="E12" s="57"/>
      <c r="F12" s="57"/>
      <c r="G12" s="57"/>
      <c r="H12" s="57"/>
    </row>
    <row r="13" spans="1:44" ht="16.2">
      <c r="A13" s="58"/>
      <c r="B13" s="58"/>
      <c r="C13" s="59" t="s">
        <v>20</v>
      </c>
      <c r="D13" s="60">
        <f>+D15+D18+D19</f>
        <v>0</v>
      </c>
      <c r="E13" s="60">
        <f t="shared" ref="E13:H13" si="1">+E15+E18+E19</f>
        <v>-345881.5</v>
      </c>
      <c r="F13" s="60">
        <f t="shared" si="1"/>
        <v>332511.5</v>
      </c>
      <c r="G13" s="60">
        <f t="shared" si="1"/>
        <v>13370</v>
      </c>
      <c r="H13" s="60">
        <f t="shared" si="1"/>
        <v>0</v>
      </c>
    </row>
    <row r="14" spans="1:44" ht="15.6">
      <c r="A14" s="58"/>
      <c r="B14" s="58"/>
      <c r="C14" s="61" t="s">
        <v>13</v>
      </c>
      <c r="D14" s="60"/>
      <c r="E14" s="60"/>
      <c r="F14" s="60"/>
      <c r="G14" s="60"/>
      <c r="H14" s="60"/>
    </row>
    <row r="15" spans="1:44" ht="32.4">
      <c r="A15" s="62">
        <v>1182</v>
      </c>
      <c r="B15" s="62">
        <v>31002</v>
      </c>
      <c r="C15" s="63" t="s">
        <v>162</v>
      </c>
      <c r="D15" s="60">
        <f>D17</f>
        <v>13370</v>
      </c>
      <c r="E15" s="60">
        <f t="shared" ref="E15:H15" si="2">E17</f>
        <v>0</v>
      </c>
      <c r="F15" s="60">
        <f t="shared" si="2"/>
        <v>0</v>
      </c>
      <c r="G15" s="60">
        <f t="shared" si="2"/>
        <v>13370</v>
      </c>
      <c r="H15" s="60">
        <f t="shared" si="2"/>
        <v>0</v>
      </c>
      <c r="I15" s="184"/>
    </row>
    <row r="16" spans="1:44" ht="15.6">
      <c r="A16" s="64"/>
      <c r="B16" s="64"/>
      <c r="C16" s="49" t="s">
        <v>13</v>
      </c>
      <c r="D16" s="65"/>
      <c r="E16" s="65"/>
      <c r="F16" s="65"/>
      <c r="G16" s="65"/>
      <c r="H16" s="66"/>
    </row>
    <row r="17" spans="1:9" ht="78">
      <c r="A17" s="176"/>
      <c r="B17" s="176"/>
      <c r="C17" s="49" t="s">
        <v>164</v>
      </c>
      <c r="D17" s="189">
        <f>E17+F17+G17+H17</f>
        <v>13370</v>
      </c>
      <c r="E17" s="190">
        <v>0</v>
      </c>
      <c r="F17" s="190">
        <v>0</v>
      </c>
      <c r="G17" s="190">
        <f>+'3'!J21</f>
        <v>13370</v>
      </c>
      <c r="H17" s="191"/>
    </row>
    <row r="18" spans="1:9" ht="32.4">
      <c r="A18" s="62">
        <v>1228</v>
      </c>
      <c r="B18" s="62">
        <v>31002</v>
      </c>
      <c r="C18" s="63" t="s">
        <v>77</v>
      </c>
      <c r="D18" s="60">
        <f>SUM(E18:H18)</f>
        <v>-345881.5</v>
      </c>
      <c r="E18" s="60">
        <v>-345881.5</v>
      </c>
      <c r="F18" s="60">
        <v>0</v>
      </c>
      <c r="G18" s="60">
        <v>0</v>
      </c>
      <c r="H18" s="60">
        <v>0</v>
      </c>
      <c r="I18" s="184"/>
    </row>
    <row r="19" spans="1:9" ht="32.4">
      <c r="A19" s="62">
        <v>1228</v>
      </c>
      <c r="B19" s="62">
        <v>31002</v>
      </c>
      <c r="C19" s="63" t="s">
        <v>77</v>
      </c>
      <c r="D19" s="60">
        <f>D21</f>
        <v>332511.5</v>
      </c>
      <c r="E19" s="60">
        <f>E21</f>
        <v>0</v>
      </c>
      <c r="F19" s="60">
        <f t="shared" ref="F19:H19" si="3">F21</f>
        <v>332511.5</v>
      </c>
      <c r="G19" s="60">
        <f t="shared" si="3"/>
        <v>0</v>
      </c>
      <c r="H19" s="60">
        <f t="shared" si="3"/>
        <v>0</v>
      </c>
      <c r="I19" s="184"/>
    </row>
    <row r="20" spans="1:9" ht="15.6">
      <c r="A20" s="64"/>
      <c r="B20" s="64"/>
      <c r="C20" s="49" t="s">
        <v>13</v>
      </c>
      <c r="D20" s="65"/>
      <c r="E20" s="65"/>
      <c r="F20" s="65"/>
      <c r="G20" s="65"/>
      <c r="H20" s="66"/>
    </row>
    <row r="21" spans="1:9" ht="38.25" customHeight="1">
      <c r="A21" s="176"/>
      <c r="B21" s="176"/>
      <c r="C21" s="49" t="s">
        <v>102</v>
      </c>
      <c r="D21" s="189">
        <f>E21+F21+G21+H21</f>
        <v>332511.5</v>
      </c>
      <c r="E21" s="190">
        <f>+'3'!J41</f>
        <v>0</v>
      </c>
      <c r="F21" s="190">
        <v>332511.5</v>
      </c>
      <c r="G21" s="190"/>
      <c r="H21" s="191"/>
    </row>
  </sheetData>
  <mergeCells count="9">
    <mergeCell ref="D4:F4"/>
    <mergeCell ref="D5:F5"/>
    <mergeCell ref="A6:H6"/>
    <mergeCell ref="G7:H7"/>
    <mergeCell ref="A8:B9"/>
    <mergeCell ref="C8:C10"/>
    <mergeCell ref="D8:D10"/>
    <mergeCell ref="E8:H8"/>
    <mergeCell ref="E9:H9"/>
  </mergeCells>
  <pageMargins left="0.25" right="0.25" top="0.75" bottom="0.75" header="0.3" footer="0.3"/>
  <pageSetup paperSize="9" scale="7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topLeftCell="A56" zoomScaleNormal="100" zoomScaleSheetLayoutView="100" workbookViewId="0">
      <selection activeCell="F82" sqref="F82"/>
    </sheetView>
  </sheetViews>
  <sheetFormatPr defaultColWidth="9.33203125" defaultRowHeight="13.2"/>
  <cols>
    <col min="1" max="1" width="6.44140625" style="36" customWidth="1"/>
    <col min="2" max="2" width="7" style="36" customWidth="1"/>
    <col min="3" max="3" width="8.33203125" style="36" customWidth="1"/>
    <col min="4" max="4" width="9.33203125" style="36" customWidth="1"/>
    <col min="5" max="5" width="9.77734375" style="36" customWidth="1"/>
    <col min="6" max="6" width="70.6640625" style="36" customWidth="1"/>
    <col min="7" max="7" width="16" style="36" customWidth="1"/>
    <col min="8" max="8" width="18.44140625" style="36" customWidth="1"/>
    <col min="9" max="9" width="19.77734375" style="36" customWidth="1"/>
    <col min="10" max="10" width="21.88671875" style="41" customWidth="1"/>
    <col min="11" max="11" width="14" style="36" bestFit="1" customWidth="1"/>
    <col min="12" max="12" width="15.44140625" style="36" bestFit="1" customWidth="1"/>
    <col min="13" max="13" width="15" style="36" bestFit="1" customWidth="1"/>
    <col min="14" max="14" width="9.33203125" style="36"/>
    <col min="15" max="15" width="14.33203125" style="36" bestFit="1" customWidth="1"/>
    <col min="16" max="16" width="10.44140625" style="36" bestFit="1" customWidth="1"/>
    <col min="17" max="17" width="9.33203125" style="36"/>
    <col min="18" max="18" width="12.6640625" style="36" bestFit="1" customWidth="1"/>
    <col min="19" max="16384" width="9.33203125" style="36"/>
  </cols>
  <sheetData>
    <row r="1" spans="1:11" ht="14.4" customHeight="1">
      <c r="A1" s="35"/>
      <c r="B1" s="35"/>
      <c r="C1" s="35"/>
      <c r="D1" s="35"/>
      <c r="E1" s="35"/>
      <c r="J1" s="38" t="s">
        <v>76</v>
      </c>
      <c r="K1" s="38"/>
    </row>
    <row r="2" spans="1:11" ht="14.4" customHeight="1">
      <c r="E2" s="35"/>
      <c r="J2" s="39" t="s">
        <v>187</v>
      </c>
      <c r="K2" s="40"/>
    </row>
    <row r="3" spans="1:11" ht="14.4" customHeight="1">
      <c r="E3" s="35"/>
      <c r="J3" s="39" t="s">
        <v>6</v>
      </c>
      <c r="K3" s="40"/>
    </row>
    <row r="4" spans="1:11" ht="14.4" customHeight="1">
      <c r="E4" s="35"/>
    </row>
    <row r="5" spans="1:11" ht="14.4" customHeight="1">
      <c r="A5" s="35"/>
      <c r="B5" s="35"/>
      <c r="C5" s="37"/>
      <c r="D5" s="37"/>
      <c r="E5" s="35"/>
    </row>
    <row r="6" spans="1:11" ht="35.25" customHeight="1">
      <c r="A6" s="308" t="s">
        <v>191</v>
      </c>
      <c r="B6" s="308"/>
      <c r="C6" s="308"/>
      <c r="D6" s="308"/>
      <c r="E6" s="308"/>
      <c r="F6" s="308"/>
      <c r="G6" s="308"/>
      <c r="H6" s="308"/>
      <c r="I6" s="308"/>
      <c r="J6" s="308"/>
    </row>
    <row r="7" spans="1:11" ht="15.6">
      <c r="A7" s="69"/>
      <c r="B7" s="69"/>
      <c r="C7" s="69"/>
      <c r="D7" s="69"/>
      <c r="E7" s="70"/>
      <c r="F7" s="70"/>
      <c r="G7" s="70"/>
      <c r="H7" s="70"/>
      <c r="I7" s="312" t="s">
        <v>17</v>
      </c>
      <c r="J7" s="312"/>
    </row>
    <row r="8" spans="1:11" s="42" customFormat="1" ht="107.25" customHeight="1">
      <c r="A8" s="304" t="s">
        <v>21</v>
      </c>
      <c r="B8" s="305"/>
      <c r="C8" s="306"/>
      <c r="D8" s="307" t="s">
        <v>22</v>
      </c>
      <c r="E8" s="307"/>
      <c r="F8" s="307" t="s">
        <v>23</v>
      </c>
      <c r="G8" s="309" t="s">
        <v>74</v>
      </c>
      <c r="H8" s="310"/>
      <c r="I8" s="310"/>
      <c r="J8" s="311"/>
    </row>
    <row r="9" spans="1:11" s="42" customFormat="1" ht="46.8">
      <c r="A9" s="71" t="s">
        <v>24</v>
      </c>
      <c r="B9" s="72" t="s">
        <v>25</v>
      </c>
      <c r="C9" s="71" t="s">
        <v>26</v>
      </c>
      <c r="D9" s="73" t="s">
        <v>27</v>
      </c>
      <c r="E9" s="73" t="s">
        <v>28</v>
      </c>
      <c r="F9" s="307"/>
      <c r="G9" s="131" t="s">
        <v>97</v>
      </c>
      <c r="H9" s="131" t="s">
        <v>98</v>
      </c>
      <c r="I9" s="131" t="s">
        <v>99</v>
      </c>
      <c r="J9" s="74" t="s">
        <v>38</v>
      </c>
    </row>
    <row r="10" spans="1:11" s="42" customFormat="1" ht="15.6">
      <c r="A10" s="75"/>
      <c r="B10" s="76"/>
      <c r="C10" s="77"/>
      <c r="D10" s="76"/>
      <c r="E10" s="73"/>
      <c r="F10" s="67" t="s">
        <v>30</v>
      </c>
      <c r="G10" s="130">
        <f>G12</f>
        <v>0</v>
      </c>
      <c r="H10" s="130">
        <f t="shared" ref="H10:J10" si="0">H12</f>
        <v>0</v>
      </c>
      <c r="I10" s="130">
        <f t="shared" si="0"/>
        <v>0</v>
      </c>
      <c r="J10" s="130">
        <f t="shared" si="0"/>
        <v>0</v>
      </c>
    </row>
    <row r="11" spans="1:11" s="43" customFormat="1" ht="14.25" customHeight="1">
      <c r="A11" s="93"/>
      <c r="B11" s="81"/>
      <c r="C11" s="80"/>
      <c r="D11" s="81"/>
      <c r="E11" s="80"/>
      <c r="F11" s="79" t="s">
        <v>31</v>
      </c>
      <c r="G11" s="147"/>
      <c r="H11" s="147"/>
      <c r="I11" s="147"/>
      <c r="J11" s="92"/>
    </row>
    <row r="12" spans="1:11" s="8" customFormat="1" ht="32.4">
      <c r="A12" s="156" t="s">
        <v>34</v>
      </c>
      <c r="B12" s="157"/>
      <c r="C12" s="158"/>
      <c r="D12" s="159"/>
      <c r="E12" s="159"/>
      <c r="F12" s="148" t="s">
        <v>35</v>
      </c>
      <c r="G12" s="155">
        <f>G14</f>
        <v>0</v>
      </c>
      <c r="H12" s="155">
        <f t="shared" ref="H12:J12" si="1">H14</f>
        <v>0</v>
      </c>
      <c r="I12" s="155">
        <f t="shared" si="1"/>
        <v>0</v>
      </c>
      <c r="J12" s="155">
        <f t="shared" si="1"/>
        <v>0</v>
      </c>
    </row>
    <row r="13" spans="1:11" s="43" customFormat="1" ht="14.25" customHeight="1">
      <c r="A13" s="126"/>
      <c r="B13" s="127"/>
      <c r="C13" s="160"/>
      <c r="D13" s="78"/>
      <c r="E13" s="161"/>
      <c r="F13" s="147" t="s">
        <v>31</v>
      </c>
      <c r="G13" s="147"/>
      <c r="H13" s="147"/>
      <c r="I13" s="147"/>
      <c r="J13" s="162"/>
    </row>
    <row r="14" spans="1:11" s="8" customFormat="1" ht="16.2">
      <c r="A14" s="87"/>
      <c r="B14" s="128" t="s">
        <v>34</v>
      </c>
      <c r="C14" s="128"/>
      <c r="D14" s="140"/>
      <c r="E14" s="163"/>
      <c r="F14" s="149" t="s">
        <v>78</v>
      </c>
      <c r="G14" s="154">
        <f>G16</f>
        <v>0</v>
      </c>
      <c r="H14" s="154">
        <f t="shared" ref="H14:J14" si="2">H16</f>
        <v>0</v>
      </c>
      <c r="I14" s="154">
        <f t="shared" si="2"/>
        <v>0</v>
      </c>
      <c r="J14" s="154">
        <f t="shared" si="2"/>
        <v>0</v>
      </c>
    </row>
    <row r="15" spans="1:11" s="8" customFormat="1" ht="16.2">
      <c r="A15" s="87"/>
      <c r="B15" s="83"/>
      <c r="C15" s="83"/>
      <c r="D15" s="141"/>
      <c r="E15" s="88"/>
      <c r="F15" s="147" t="s">
        <v>31</v>
      </c>
      <c r="G15" s="147"/>
      <c r="H15" s="147"/>
      <c r="I15" s="147"/>
      <c r="J15" s="164"/>
    </row>
    <row r="16" spans="1:11" s="8" customFormat="1" ht="16.2">
      <c r="A16" s="87"/>
      <c r="B16" s="83"/>
      <c r="C16" s="128" t="s">
        <v>4</v>
      </c>
      <c r="D16" s="140"/>
      <c r="E16" s="163"/>
      <c r="F16" s="149" t="s">
        <v>79</v>
      </c>
      <c r="G16" s="154">
        <f>G18</f>
        <v>0</v>
      </c>
      <c r="H16" s="154">
        <f t="shared" ref="H16:J16" si="3">H18</f>
        <v>0</v>
      </c>
      <c r="I16" s="154">
        <f t="shared" si="3"/>
        <v>0</v>
      </c>
      <c r="J16" s="154">
        <f t="shared" si="3"/>
        <v>0</v>
      </c>
    </row>
    <row r="17" spans="1:14" s="8" customFormat="1" ht="16.2">
      <c r="A17" s="87"/>
      <c r="B17" s="83"/>
      <c r="C17" s="83"/>
      <c r="D17" s="142"/>
      <c r="E17" s="89"/>
      <c r="F17" s="84" t="s">
        <v>31</v>
      </c>
      <c r="G17" s="84"/>
      <c r="H17" s="84"/>
      <c r="I17" s="84"/>
      <c r="J17" s="165"/>
    </row>
    <row r="18" spans="1:14" s="8" customFormat="1" ht="16.2">
      <c r="A18" s="87"/>
      <c r="B18" s="83"/>
      <c r="C18" s="83"/>
      <c r="D18" s="141"/>
      <c r="E18" s="89"/>
      <c r="F18" s="125" t="s">
        <v>20</v>
      </c>
      <c r="G18" s="153">
        <f>G29+G20</f>
        <v>0</v>
      </c>
      <c r="H18" s="153">
        <f t="shared" ref="H18:J18" si="4">H29+H20</f>
        <v>0</v>
      </c>
      <c r="I18" s="153">
        <f t="shared" si="4"/>
        <v>0</v>
      </c>
      <c r="J18" s="153">
        <f t="shared" si="4"/>
        <v>0</v>
      </c>
    </row>
    <row r="19" spans="1:14" s="8" customFormat="1" ht="16.2">
      <c r="A19" s="87"/>
      <c r="B19" s="83"/>
      <c r="C19" s="83"/>
      <c r="D19" s="142"/>
      <c r="E19" s="89"/>
      <c r="F19" s="84" t="s">
        <v>31</v>
      </c>
      <c r="G19" s="84"/>
      <c r="H19" s="84"/>
      <c r="I19" s="84"/>
      <c r="J19" s="165"/>
    </row>
    <row r="20" spans="1:14" s="8" customFormat="1" ht="30">
      <c r="A20" s="87"/>
      <c r="B20" s="83"/>
      <c r="C20" s="83"/>
      <c r="D20" s="140">
        <v>1182</v>
      </c>
      <c r="E20" s="166"/>
      <c r="F20" s="235" t="s">
        <v>135</v>
      </c>
      <c r="G20" s="129">
        <f>G21</f>
        <v>0</v>
      </c>
      <c r="H20" s="129">
        <f t="shared" ref="H20:J20" si="5">H21</f>
        <v>0</v>
      </c>
      <c r="I20" s="129">
        <f t="shared" si="5"/>
        <v>13370</v>
      </c>
      <c r="J20" s="129">
        <f t="shared" si="5"/>
        <v>13370</v>
      </c>
      <c r="N20" s="8">
        <v>1</v>
      </c>
    </row>
    <row r="21" spans="1:14" s="8" customFormat="1" ht="60.75" customHeight="1">
      <c r="A21" s="87"/>
      <c r="B21" s="83"/>
      <c r="C21" s="87"/>
      <c r="D21" s="141"/>
      <c r="E21" s="167">
        <v>31002</v>
      </c>
      <c r="F21" s="146" t="s">
        <v>136</v>
      </c>
      <c r="G21" s="152">
        <f>G23</f>
        <v>0</v>
      </c>
      <c r="H21" s="152">
        <f t="shared" ref="H21:J21" si="6">H23</f>
        <v>0</v>
      </c>
      <c r="I21" s="152">
        <f t="shared" si="6"/>
        <v>13370</v>
      </c>
      <c r="J21" s="129">
        <f t="shared" si="6"/>
        <v>13370</v>
      </c>
    </row>
    <row r="22" spans="1:14" s="8" customFormat="1" ht="16.2">
      <c r="A22" s="87"/>
      <c r="B22" s="83"/>
      <c r="C22" s="87"/>
      <c r="D22" s="141"/>
      <c r="E22" s="90"/>
      <c r="F22" s="85" t="s">
        <v>8</v>
      </c>
      <c r="G22" s="85"/>
      <c r="H22" s="85"/>
      <c r="I22" s="85"/>
      <c r="J22" s="86"/>
    </row>
    <row r="23" spans="1:14" s="8" customFormat="1" ht="16.2">
      <c r="A23" s="87"/>
      <c r="B23" s="83"/>
      <c r="C23" s="87"/>
      <c r="D23" s="141"/>
      <c r="E23" s="90"/>
      <c r="F23" s="150" t="s">
        <v>80</v>
      </c>
      <c r="G23" s="86">
        <f>G25</f>
        <v>0</v>
      </c>
      <c r="H23" s="86">
        <f t="shared" ref="H23:J23" si="7">H25</f>
        <v>0</v>
      </c>
      <c r="I23" s="86">
        <f t="shared" si="7"/>
        <v>13370</v>
      </c>
      <c r="J23" s="86">
        <f t="shared" si="7"/>
        <v>13370</v>
      </c>
    </row>
    <row r="24" spans="1:14" s="8" customFormat="1" ht="16.2">
      <c r="A24" s="87"/>
      <c r="B24" s="83"/>
      <c r="C24" s="87"/>
      <c r="D24" s="141"/>
      <c r="E24" s="90"/>
      <c r="F24" s="85" t="s">
        <v>9</v>
      </c>
      <c r="G24" s="86"/>
      <c r="H24" s="86"/>
      <c r="I24" s="86"/>
      <c r="J24" s="86"/>
    </row>
    <row r="25" spans="1:14" s="8" customFormat="1" ht="16.2">
      <c r="A25" s="87"/>
      <c r="B25" s="83"/>
      <c r="C25" s="87"/>
      <c r="D25" s="141"/>
      <c r="E25" s="90"/>
      <c r="F25" s="85" t="s">
        <v>1</v>
      </c>
      <c r="G25" s="86">
        <f>G26</f>
        <v>0</v>
      </c>
      <c r="H25" s="86">
        <f t="shared" ref="H25:J25" si="8">H26</f>
        <v>0</v>
      </c>
      <c r="I25" s="86">
        <f t="shared" si="8"/>
        <v>13370</v>
      </c>
      <c r="J25" s="86">
        <f t="shared" si="8"/>
        <v>13370</v>
      </c>
    </row>
    <row r="26" spans="1:14" s="8" customFormat="1" ht="16.2">
      <c r="A26" s="87"/>
      <c r="B26" s="83"/>
      <c r="C26" s="87"/>
      <c r="D26" s="141"/>
      <c r="E26" s="90"/>
      <c r="F26" s="85" t="s">
        <v>32</v>
      </c>
      <c r="G26" s="86">
        <f>G28</f>
        <v>0</v>
      </c>
      <c r="H26" s="86">
        <f t="shared" ref="H26:J26" si="9">H28</f>
        <v>0</v>
      </c>
      <c r="I26" s="86">
        <f t="shared" si="9"/>
        <v>13370</v>
      </c>
      <c r="J26" s="86">
        <f t="shared" si="9"/>
        <v>13370</v>
      </c>
    </row>
    <row r="27" spans="1:14" s="8" customFormat="1" ht="16.2">
      <c r="A27" s="87"/>
      <c r="B27" s="83"/>
      <c r="C27" s="87"/>
      <c r="D27" s="141"/>
      <c r="E27" s="90"/>
      <c r="F27" s="85" t="s">
        <v>100</v>
      </c>
      <c r="G27" s="86">
        <f>G28</f>
        <v>0</v>
      </c>
      <c r="H27" s="86">
        <f>H28</f>
        <v>0</v>
      </c>
      <c r="I27" s="86">
        <f t="shared" ref="I27:J27" si="10">I28</f>
        <v>13370</v>
      </c>
      <c r="J27" s="86">
        <f t="shared" si="10"/>
        <v>13370</v>
      </c>
    </row>
    <row r="28" spans="1:14" s="8" customFormat="1" ht="16.2">
      <c r="A28" s="87"/>
      <c r="B28" s="83"/>
      <c r="C28" s="87"/>
      <c r="D28" s="141"/>
      <c r="E28" s="91"/>
      <c r="F28" s="151" t="s">
        <v>101</v>
      </c>
      <c r="G28" s="86">
        <v>0</v>
      </c>
      <c r="H28" s="86">
        <v>0</v>
      </c>
      <c r="I28" s="86">
        <v>13370</v>
      </c>
      <c r="J28" s="86">
        <v>13370</v>
      </c>
    </row>
    <row r="29" spans="1:14" s="8" customFormat="1" ht="31.2">
      <c r="A29" s="87"/>
      <c r="B29" s="83"/>
      <c r="C29" s="83"/>
      <c r="D29" s="140">
        <v>1228</v>
      </c>
      <c r="E29" s="166"/>
      <c r="F29" s="94" t="s">
        <v>36</v>
      </c>
      <c r="G29" s="129">
        <f>G30</f>
        <v>0</v>
      </c>
      <c r="H29" s="129">
        <f t="shared" ref="H29:J29" si="11">H30</f>
        <v>0</v>
      </c>
      <c r="I29" s="129">
        <f t="shared" si="11"/>
        <v>-13370</v>
      </c>
      <c r="J29" s="129">
        <f t="shared" si="11"/>
        <v>-13370</v>
      </c>
      <c r="N29" s="8">
        <v>1</v>
      </c>
    </row>
    <row r="30" spans="1:14" s="8" customFormat="1" ht="40.5" customHeight="1">
      <c r="A30" s="87"/>
      <c r="B30" s="83"/>
      <c r="C30" s="87"/>
      <c r="D30" s="141"/>
      <c r="E30" s="167">
        <v>31002</v>
      </c>
      <c r="F30" s="146" t="s">
        <v>77</v>
      </c>
      <c r="G30" s="152">
        <f>G32</f>
        <v>0</v>
      </c>
      <c r="H30" s="152">
        <f t="shared" ref="H30:J30" si="12">H32</f>
        <v>0</v>
      </c>
      <c r="I30" s="152">
        <f t="shared" si="12"/>
        <v>-13370</v>
      </c>
      <c r="J30" s="129">
        <f t="shared" si="12"/>
        <v>-13370</v>
      </c>
    </row>
    <row r="31" spans="1:14" s="8" customFormat="1" ht="16.2">
      <c r="A31" s="87"/>
      <c r="B31" s="83"/>
      <c r="C31" s="87"/>
      <c r="D31" s="141"/>
      <c r="E31" s="90"/>
      <c r="F31" s="85" t="s">
        <v>8</v>
      </c>
      <c r="G31" s="85"/>
      <c r="H31" s="85"/>
      <c r="I31" s="85"/>
      <c r="J31" s="86"/>
    </row>
    <row r="32" spans="1:14" s="8" customFormat="1" ht="16.2">
      <c r="A32" s="87"/>
      <c r="B32" s="83"/>
      <c r="C32" s="87"/>
      <c r="D32" s="141"/>
      <c r="E32" s="90"/>
      <c r="F32" s="150" t="s">
        <v>80</v>
      </c>
      <c r="G32" s="86">
        <f>G34</f>
        <v>0</v>
      </c>
      <c r="H32" s="86">
        <f t="shared" ref="H32:J32" si="13">H34</f>
        <v>0</v>
      </c>
      <c r="I32" s="86">
        <f t="shared" si="13"/>
        <v>-13370</v>
      </c>
      <c r="J32" s="86">
        <f t="shared" si="13"/>
        <v>-13370</v>
      </c>
    </row>
    <row r="33" spans="1:10" s="8" customFormat="1" ht="16.2">
      <c r="A33" s="87"/>
      <c r="B33" s="83"/>
      <c r="C33" s="87"/>
      <c r="D33" s="141"/>
      <c r="E33" s="90"/>
      <c r="F33" s="85" t="s">
        <v>9</v>
      </c>
      <c r="G33" s="86"/>
      <c r="H33" s="86"/>
      <c r="I33" s="86"/>
      <c r="J33" s="86"/>
    </row>
    <row r="34" spans="1:10" s="8" customFormat="1" ht="16.2">
      <c r="A34" s="87"/>
      <c r="B34" s="83"/>
      <c r="C34" s="87"/>
      <c r="D34" s="141"/>
      <c r="E34" s="90"/>
      <c r="F34" s="85" t="s">
        <v>1</v>
      </c>
      <c r="G34" s="86">
        <f>G35</f>
        <v>0</v>
      </c>
      <c r="H34" s="86">
        <f t="shared" ref="H34:J34" si="14">H35</f>
        <v>0</v>
      </c>
      <c r="I34" s="86">
        <f t="shared" si="14"/>
        <v>-13370</v>
      </c>
      <c r="J34" s="86">
        <f t="shared" si="14"/>
        <v>-13370</v>
      </c>
    </row>
    <row r="35" spans="1:10" s="8" customFormat="1" ht="16.2">
      <c r="A35" s="87"/>
      <c r="B35" s="83"/>
      <c r="C35" s="87"/>
      <c r="D35" s="141"/>
      <c r="E35" s="90"/>
      <c r="F35" s="85" t="s">
        <v>32</v>
      </c>
      <c r="G35" s="86">
        <f>G36</f>
        <v>0</v>
      </c>
      <c r="H35" s="86">
        <f t="shared" ref="H35:I36" si="15">H36</f>
        <v>0</v>
      </c>
      <c r="I35" s="86">
        <f t="shared" si="15"/>
        <v>-13370</v>
      </c>
      <c r="J35" s="86">
        <f t="shared" ref="J35:J36" si="16">J36</f>
        <v>-13370</v>
      </c>
    </row>
    <row r="36" spans="1:10" s="8" customFormat="1" ht="16.2">
      <c r="A36" s="87"/>
      <c r="B36" s="83"/>
      <c r="C36" s="87"/>
      <c r="D36" s="141"/>
      <c r="E36" s="90"/>
      <c r="F36" s="85" t="s">
        <v>33</v>
      </c>
      <c r="G36" s="86">
        <f>G37</f>
        <v>0</v>
      </c>
      <c r="H36" s="86">
        <f t="shared" si="15"/>
        <v>0</v>
      </c>
      <c r="I36" s="86">
        <f t="shared" si="15"/>
        <v>-13370</v>
      </c>
      <c r="J36" s="86">
        <f t="shared" si="16"/>
        <v>-13370</v>
      </c>
    </row>
    <row r="37" spans="1:10" s="8" customFormat="1" ht="16.2">
      <c r="A37" s="87"/>
      <c r="B37" s="83"/>
      <c r="C37" s="87"/>
      <c r="D37" s="141"/>
      <c r="E37" s="90"/>
      <c r="F37" s="85" t="s">
        <v>61</v>
      </c>
      <c r="G37" s="86">
        <f>G38+G39</f>
        <v>0</v>
      </c>
      <c r="H37" s="86">
        <f>H38+H39</f>
        <v>0</v>
      </c>
      <c r="I37" s="86">
        <f t="shared" ref="I37:J37" si="17">I38+I39</f>
        <v>-13370</v>
      </c>
      <c r="J37" s="86">
        <f t="shared" si="17"/>
        <v>-13370</v>
      </c>
    </row>
    <row r="38" spans="1:10" s="8" customFormat="1" ht="16.2">
      <c r="A38" s="87"/>
      <c r="B38" s="83"/>
      <c r="C38" s="87"/>
      <c r="D38" s="141"/>
      <c r="E38" s="90"/>
      <c r="F38" s="151" t="s">
        <v>37</v>
      </c>
      <c r="G38" s="86">
        <v>-80000</v>
      </c>
      <c r="H38" s="86">
        <v>-200000</v>
      </c>
      <c r="I38" s="86">
        <v>-308900</v>
      </c>
      <c r="J38" s="86">
        <v>-345881.5</v>
      </c>
    </row>
    <row r="39" spans="1:10" s="8" customFormat="1" ht="16.2">
      <c r="A39" s="87"/>
      <c r="B39" s="83"/>
      <c r="C39" s="87"/>
      <c r="D39" s="141"/>
      <c r="E39" s="91"/>
      <c r="F39" s="151" t="s">
        <v>81</v>
      </c>
      <c r="G39" s="86">
        <v>80000</v>
      </c>
      <c r="H39" s="86">
        <v>200000</v>
      </c>
      <c r="I39" s="86">
        <v>295530</v>
      </c>
      <c r="J39" s="86">
        <v>332511.5</v>
      </c>
    </row>
    <row r="40" spans="1:10" s="1" customFormat="1" ht="16.2">
      <c r="A40" s="302" t="s">
        <v>116</v>
      </c>
      <c r="B40" s="197"/>
      <c r="C40" s="198"/>
      <c r="D40" s="198"/>
      <c r="E40" s="198"/>
      <c r="F40" s="199" t="s">
        <v>117</v>
      </c>
      <c r="G40" s="200">
        <f>G42</f>
        <v>0</v>
      </c>
      <c r="H40" s="200">
        <f>H42</f>
        <v>0</v>
      </c>
      <c r="I40" s="200">
        <f>I42</f>
        <v>0</v>
      </c>
      <c r="J40" s="200">
        <f>J42</f>
        <v>0</v>
      </c>
    </row>
    <row r="41" spans="1:10" s="1" customFormat="1" ht="15.6">
      <c r="A41" s="302"/>
      <c r="B41" s="263"/>
      <c r="C41" s="201"/>
      <c r="D41" s="202"/>
      <c r="E41" s="202"/>
      <c r="F41" s="203" t="s">
        <v>31</v>
      </c>
      <c r="G41" s="204"/>
      <c r="H41" s="204"/>
      <c r="I41" s="204"/>
      <c r="J41" s="204"/>
    </row>
    <row r="42" spans="1:10" s="1" customFormat="1" ht="16.2">
      <c r="A42" s="302"/>
      <c r="B42" s="303" t="s">
        <v>118</v>
      </c>
      <c r="C42" s="264"/>
      <c r="D42" s="205"/>
      <c r="E42" s="202"/>
      <c r="F42" s="206" t="s">
        <v>119</v>
      </c>
      <c r="G42" s="200">
        <f>G44</f>
        <v>0</v>
      </c>
      <c r="H42" s="200">
        <f>H44</f>
        <v>0</v>
      </c>
      <c r="I42" s="200">
        <f>I44</f>
        <v>0</v>
      </c>
      <c r="J42" s="200">
        <f>J44</f>
        <v>0</v>
      </c>
    </row>
    <row r="43" spans="1:10" s="1" customFormat="1" ht="15.6">
      <c r="A43" s="302"/>
      <c r="B43" s="303"/>
      <c r="C43" s="264"/>
      <c r="D43" s="205"/>
      <c r="E43" s="202"/>
      <c r="F43" s="203" t="s">
        <v>31</v>
      </c>
      <c r="G43" s="204"/>
      <c r="H43" s="204"/>
      <c r="I43" s="204"/>
      <c r="J43" s="204"/>
    </row>
    <row r="44" spans="1:10" s="1" customFormat="1" ht="16.2">
      <c r="A44" s="302"/>
      <c r="B44" s="303"/>
      <c r="C44" s="302" t="s">
        <v>118</v>
      </c>
      <c r="D44" s="205"/>
      <c r="E44" s="207"/>
      <c r="F44" s="208" t="s">
        <v>120</v>
      </c>
      <c r="G44" s="209">
        <f>G46</f>
        <v>0</v>
      </c>
      <c r="H44" s="209">
        <f>H46</f>
        <v>0</v>
      </c>
      <c r="I44" s="209">
        <f>I46</f>
        <v>0</v>
      </c>
      <c r="J44" s="209">
        <f>J46</f>
        <v>0</v>
      </c>
    </row>
    <row r="45" spans="1:10" s="1" customFormat="1" ht="15.6">
      <c r="A45" s="302"/>
      <c r="B45" s="303"/>
      <c r="C45" s="302"/>
      <c r="D45" s="205"/>
      <c r="E45" s="207"/>
      <c r="F45" s="210" t="s">
        <v>31</v>
      </c>
      <c r="G45" s="211"/>
      <c r="H45" s="211"/>
      <c r="I45" s="211"/>
      <c r="J45" s="211"/>
    </row>
    <row r="46" spans="1:10" s="1" customFormat="1" ht="16.2">
      <c r="A46" s="302"/>
      <c r="B46" s="303"/>
      <c r="C46" s="302"/>
      <c r="D46" s="265"/>
      <c r="E46" s="212"/>
      <c r="F46" s="213" t="s">
        <v>121</v>
      </c>
      <c r="G46" s="214">
        <f>G48</f>
        <v>0</v>
      </c>
      <c r="H46" s="214">
        <f>H48</f>
        <v>0</v>
      </c>
      <c r="I46" s="214">
        <f>I48</f>
        <v>0</v>
      </c>
      <c r="J46" s="214">
        <f>J48</f>
        <v>0</v>
      </c>
    </row>
    <row r="47" spans="1:10" s="1" customFormat="1" ht="15.6">
      <c r="A47" s="302"/>
      <c r="B47" s="303"/>
      <c r="C47" s="302"/>
      <c r="D47" s="265"/>
      <c r="E47" s="212"/>
      <c r="F47" s="215" t="s">
        <v>31</v>
      </c>
      <c r="G47" s="211"/>
      <c r="H47" s="211"/>
      <c r="I47" s="211"/>
      <c r="J47" s="211"/>
    </row>
    <row r="48" spans="1:10" s="1" customFormat="1" ht="20.25" customHeight="1">
      <c r="A48" s="302"/>
      <c r="B48" s="303"/>
      <c r="C48" s="302"/>
      <c r="D48" s="303" t="s">
        <v>122</v>
      </c>
      <c r="E48" s="216"/>
      <c r="F48" s="215" t="s">
        <v>120</v>
      </c>
      <c r="G48" s="217">
        <f>G50+G58</f>
        <v>0</v>
      </c>
      <c r="H48" s="217">
        <f t="shared" ref="H48:J48" si="18">H50+H58</f>
        <v>0</v>
      </c>
      <c r="I48" s="217">
        <f t="shared" si="18"/>
        <v>0</v>
      </c>
      <c r="J48" s="217">
        <f t="shared" si="18"/>
        <v>0</v>
      </c>
    </row>
    <row r="49" spans="1:10" s="1" customFormat="1" ht="18" customHeight="1">
      <c r="A49" s="302"/>
      <c r="B49" s="303"/>
      <c r="C49" s="302"/>
      <c r="D49" s="303"/>
      <c r="E49" s="216"/>
      <c r="F49" s="215" t="s">
        <v>31</v>
      </c>
      <c r="G49" s="211"/>
      <c r="H49" s="211"/>
      <c r="I49" s="211"/>
      <c r="J49" s="211"/>
    </row>
    <row r="50" spans="1:10" s="1" customFormat="1" ht="18" customHeight="1">
      <c r="A50" s="302"/>
      <c r="B50" s="303"/>
      <c r="C50" s="302"/>
      <c r="D50" s="303"/>
      <c r="E50" s="299" t="s">
        <v>123</v>
      </c>
      <c r="F50" s="215" t="s">
        <v>120</v>
      </c>
      <c r="G50" s="217">
        <f>G52</f>
        <v>0</v>
      </c>
      <c r="H50" s="217">
        <f>H52</f>
        <v>0</v>
      </c>
      <c r="I50" s="217">
        <f>I52</f>
        <v>13370</v>
      </c>
      <c r="J50" s="217">
        <f>J52</f>
        <v>13370</v>
      </c>
    </row>
    <row r="51" spans="1:10" s="1" customFormat="1" ht="18" customHeight="1">
      <c r="A51" s="302"/>
      <c r="B51" s="303"/>
      <c r="C51" s="302"/>
      <c r="D51" s="303"/>
      <c r="E51" s="300"/>
      <c r="F51" s="215" t="s">
        <v>8</v>
      </c>
      <c r="G51" s="211"/>
      <c r="H51" s="211"/>
      <c r="I51" s="211"/>
      <c r="J51" s="211"/>
    </row>
    <row r="52" spans="1:10" s="1" customFormat="1" ht="18" customHeight="1">
      <c r="A52" s="302"/>
      <c r="B52" s="303"/>
      <c r="C52" s="302"/>
      <c r="D52" s="303"/>
      <c r="E52" s="300"/>
      <c r="F52" s="218" t="s">
        <v>121</v>
      </c>
      <c r="G52" s="217">
        <f>G54</f>
        <v>0</v>
      </c>
      <c r="H52" s="217">
        <f>H54</f>
        <v>0</v>
      </c>
      <c r="I52" s="217">
        <f>I54</f>
        <v>13370</v>
      </c>
      <c r="J52" s="217">
        <f>J54</f>
        <v>13370</v>
      </c>
    </row>
    <row r="53" spans="1:10" s="1" customFormat="1" ht="18" customHeight="1">
      <c r="A53" s="302"/>
      <c r="B53" s="303"/>
      <c r="C53" s="302"/>
      <c r="D53" s="303"/>
      <c r="E53" s="300"/>
      <c r="F53" s="215" t="s">
        <v>9</v>
      </c>
      <c r="G53" s="211"/>
      <c r="H53" s="211"/>
      <c r="I53" s="211"/>
      <c r="J53" s="211"/>
    </row>
    <row r="54" spans="1:10" s="1" customFormat="1" ht="18" customHeight="1">
      <c r="A54" s="302"/>
      <c r="B54" s="303"/>
      <c r="C54" s="302"/>
      <c r="D54" s="303"/>
      <c r="E54" s="300"/>
      <c r="F54" s="215" t="s">
        <v>124</v>
      </c>
      <c r="G54" s="217">
        <f t="shared" ref="G54:J56" si="19">G55</f>
        <v>0</v>
      </c>
      <c r="H54" s="217">
        <f t="shared" si="19"/>
        <v>0</v>
      </c>
      <c r="I54" s="217">
        <f t="shared" si="19"/>
        <v>13370</v>
      </c>
      <c r="J54" s="217">
        <f t="shared" si="19"/>
        <v>13370</v>
      </c>
    </row>
    <row r="55" spans="1:10" s="1" customFormat="1" ht="18" customHeight="1">
      <c r="A55" s="302"/>
      <c r="B55" s="303"/>
      <c r="C55" s="302"/>
      <c r="D55" s="303"/>
      <c r="E55" s="300"/>
      <c r="F55" s="215" t="s">
        <v>125</v>
      </c>
      <c r="G55" s="217">
        <f t="shared" si="19"/>
        <v>0</v>
      </c>
      <c r="H55" s="217">
        <f t="shared" si="19"/>
        <v>0</v>
      </c>
      <c r="I55" s="217">
        <f t="shared" si="19"/>
        <v>13370</v>
      </c>
      <c r="J55" s="217">
        <f t="shared" si="19"/>
        <v>13370</v>
      </c>
    </row>
    <row r="56" spans="1:10" s="1" customFormat="1" ht="18" customHeight="1">
      <c r="A56" s="302"/>
      <c r="B56" s="303"/>
      <c r="C56" s="302"/>
      <c r="D56" s="303"/>
      <c r="E56" s="300"/>
      <c r="F56" s="215" t="s">
        <v>126</v>
      </c>
      <c r="G56" s="217">
        <f t="shared" si="19"/>
        <v>0</v>
      </c>
      <c r="H56" s="217">
        <f t="shared" si="19"/>
        <v>0</v>
      </c>
      <c r="I56" s="217">
        <f t="shared" si="19"/>
        <v>13370</v>
      </c>
      <c r="J56" s="217">
        <f t="shared" si="19"/>
        <v>13370</v>
      </c>
    </row>
    <row r="57" spans="1:10" s="1" customFormat="1" ht="18" customHeight="1">
      <c r="A57" s="302"/>
      <c r="B57" s="303"/>
      <c r="C57" s="302"/>
      <c r="D57" s="303"/>
      <c r="E57" s="301"/>
      <c r="F57" s="215" t="s">
        <v>127</v>
      </c>
      <c r="G57" s="217">
        <v>0</v>
      </c>
      <c r="H57" s="217">
        <v>0</v>
      </c>
      <c r="I57" s="217">
        <v>13370</v>
      </c>
      <c r="J57" s="217">
        <v>13370</v>
      </c>
    </row>
    <row r="58" spans="1:10" s="1" customFormat="1" ht="18" customHeight="1">
      <c r="A58" s="302"/>
      <c r="B58" s="303"/>
      <c r="C58" s="302"/>
      <c r="D58" s="303"/>
      <c r="E58" s="299" t="s">
        <v>123</v>
      </c>
      <c r="F58" s="215" t="s">
        <v>120</v>
      </c>
      <c r="G58" s="217">
        <f>G60</f>
        <v>0</v>
      </c>
      <c r="H58" s="217">
        <f>H60</f>
        <v>0</v>
      </c>
      <c r="I58" s="217">
        <f>I60</f>
        <v>-13370</v>
      </c>
      <c r="J58" s="217">
        <f>J60</f>
        <v>-13370</v>
      </c>
    </row>
    <row r="59" spans="1:10" s="1" customFormat="1" ht="18" customHeight="1">
      <c r="A59" s="302"/>
      <c r="B59" s="303"/>
      <c r="C59" s="302"/>
      <c r="D59" s="303"/>
      <c r="E59" s="300"/>
      <c r="F59" s="215" t="s">
        <v>8</v>
      </c>
      <c r="G59" s="211"/>
      <c r="H59" s="211"/>
      <c r="I59" s="211"/>
      <c r="J59" s="211"/>
    </row>
    <row r="60" spans="1:10" s="1" customFormat="1" ht="18" customHeight="1">
      <c r="A60" s="302"/>
      <c r="B60" s="303"/>
      <c r="C60" s="302"/>
      <c r="D60" s="303"/>
      <c r="E60" s="300"/>
      <c r="F60" s="218" t="s">
        <v>121</v>
      </c>
      <c r="G60" s="217">
        <f>G62</f>
        <v>0</v>
      </c>
      <c r="H60" s="217">
        <f>H62</f>
        <v>0</v>
      </c>
      <c r="I60" s="217">
        <f>I62</f>
        <v>-13370</v>
      </c>
      <c r="J60" s="217">
        <f>J62</f>
        <v>-13370</v>
      </c>
    </row>
    <row r="61" spans="1:10" s="1" customFormat="1" ht="18" customHeight="1">
      <c r="A61" s="302"/>
      <c r="B61" s="303"/>
      <c r="C61" s="302"/>
      <c r="D61" s="303"/>
      <c r="E61" s="300"/>
      <c r="F61" s="215" t="s">
        <v>9</v>
      </c>
      <c r="G61" s="211"/>
      <c r="H61" s="211"/>
      <c r="I61" s="211"/>
      <c r="J61" s="211"/>
    </row>
    <row r="62" spans="1:10" s="1" customFormat="1" ht="18" customHeight="1">
      <c r="A62" s="302"/>
      <c r="B62" s="303"/>
      <c r="C62" s="302"/>
      <c r="D62" s="303"/>
      <c r="E62" s="300"/>
      <c r="F62" s="215" t="s">
        <v>124</v>
      </c>
      <c r="G62" s="217">
        <f t="shared" ref="G62:J64" si="20">G63</f>
        <v>0</v>
      </c>
      <c r="H62" s="217">
        <f t="shared" si="20"/>
        <v>0</v>
      </c>
      <c r="I62" s="217">
        <f t="shared" si="20"/>
        <v>-13370</v>
      </c>
      <c r="J62" s="217">
        <f t="shared" si="20"/>
        <v>-13370</v>
      </c>
    </row>
    <row r="63" spans="1:10" s="1" customFormat="1" ht="18" customHeight="1">
      <c r="A63" s="302"/>
      <c r="B63" s="303"/>
      <c r="C63" s="302"/>
      <c r="D63" s="303"/>
      <c r="E63" s="300"/>
      <c r="F63" s="215" t="s">
        <v>125</v>
      </c>
      <c r="G63" s="217">
        <f t="shared" si="20"/>
        <v>0</v>
      </c>
      <c r="H63" s="217">
        <f t="shared" si="20"/>
        <v>0</v>
      </c>
      <c r="I63" s="217">
        <f t="shared" si="20"/>
        <v>-13370</v>
      </c>
      <c r="J63" s="217">
        <f t="shared" si="20"/>
        <v>-13370</v>
      </c>
    </row>
    <row r="64" spans="1:10" s="1" customFormat="1" ht="18" customHeight="1">
      <c r="A64" s="302"/>
      <c r="B64" s="303"/>
      <c r="C64" s="302"/>
      <c r="D64" s="303"/>
      <c r="E64" s="300"/>
      <c r="F64" s="215" t="s">
        <v>126</v>
      </c>
      <c r="G64" s="217">
        <f t="shared" si="20"/>
        <v>0</v>
      </c>
      <c r="H64" s="217">
        <f t="shared" si="20"/>
        <v>0</v>
      </c>
      <c r="I64" s="217">
        <f t="shared" si="20"/>
        <v>-13370</v>
      </c>
      <c r="J64" s="217">
        <f t="shared" si="20"/>
        <v>-13370</v>
      </c>
    </row>
    <row r="65" spans="1:10" s="1" customFormat="1" ht="18" customHeight="1">
      <c r="A65" s="302"/>
      <c r="B65" s="303"/>
      <c r="C65" s="302"/>
      <c r="D65" s="303"/>
      <c r="E65" s="301"/>
      <c r="F65" s="215" t="s">
        <v>127</v>
      </c>
      <c r="G65" s="217">
        <v>0</v>
      </c>
      <c r="H65" s="217">
        <v>0</v>
      </c>
      <c r="I65" s="217">
        <v>-13370</v>
      </c>
      <c r="J65" s="217">
        <v>-13370</v>
      </c>
    </row>
  </sheetData>
  <mergeCells count="12">
    <mergeCell ref="A8:C8"/>
    <mergeCell ref="D8:E8"/>
    <mergeCell ref="A6:J6"/>
    <mergeCell ref="F8:F9"/>
    <mergeCell ref="G8:J8"/>
    <mergeCell ref="I7:J7"/>
    <mergeCell ref="E58:E65"/>
    <mergeCell ref="A40:A65"/>
    <mergeCell ref="B42:B65"/>
    <mergeCell ref="C44:C65"/>
    <mergeCell ref="D48:D65"/>
    <mergeCell ref="E50:E57"/>
  </mergeCells>
  <pageMargins left="0.23622047244094491" right="0.23622047244094491" top="0.74803149606299213" bottom="0.74803149606299213" header="0.31496062992125984" footer="0.31496062992125984"/>
  <pageSetup paperSize="9" scale="55" firstPageNumber="1233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topLeftCell="A15" workbookViewId="0">
      <selection activeCell="C22" sqref="C22"/>
    </sheetView>
  </sheetViews>
  <sheetFormatPr defaultColWidth="9.33203125" defaultRowHeight="14.4"/>
  <cols>
    <col min="1" max="2" width="9.33203125" style="2"/>
    <col min="3" max="3" width="70.109375" style="2" customWidth="1"/>
    <col min="4" max="7" width="19.33203125" style="2" customWidth="1"/>
    <col min="8" max="8" width="19.6640625" style="2" customWidth="1"/>
    <col min="9" max="16384" width="9.33203125" style="2"/>
  </cols>
  <sheetData>
    <row r="1" spans="1:9" s="1" customFormat="1" ht="13.8">
      <c r="C1" s="174"/>
      <c r="D1" s="174"/>
      <c r="E1" s="174"/>
      <c r="F1" s="174"/>
      <c r="G1" s="174" t="s">
        <v>178</v>
      </c>
    </row>
    <row r="2" spans="1:9" s="1" customFormat="1" ht="13.8">
      <c r="C2" s="314" t="s">
        <v>188</v>
      </c>
      <c r="D2" s="314"/>
      <c r="E2" s="314"/>
      <c r="F2" s="314"/>
      <c r="G2" s="314"/>
    </row>
    <row r="3" spans="1:9" s="1" customFormat="1" ht="13.8">
      <c r="C3" s="314" t="s">
        <v>54</v>
      </c>
      <c r="D3" s="314"/>
      <c r="E3" s="314"/>
      <c r="F3" s="314"/>
      <c r="G3" s="314"/>
    </row>
    <row r="4" spans="1:9" s="1" customFormat="1" ht="13.8">
      <c r="C4" s="175"/>
      <c r="D4" s="175"/>
      <c r="E4" s="175"/>
      <c r="F4" s="175"/>
      <c r="G4" s="175"/>
    </row>
    <row r="5" spans="1:9" s="1" customFormat="1" ht="52.5" customHeight="1">
      <c r="A5" s="286" t="s">
        <v>192</v>
      </c>
      <c r="B5" s="286"/>
      <c r="C5" s="286"/>
      <c r="D5" s="286"/>
      <c r="E5" s="286"/>
      <c r="F5" s="286"/>
      <c r="G5" s="286"/>
    </row>
    <row r="7" spans="1:9" ht="15.6">
      <c r="G7" s="50" t="s">
        <v>17</v>
      </c>
    </row>
    <row r="8" spans="1:9" s="12" customFormat="1" ht="82.5" customHeight="1">
      <c r="A8" s="315" t="s">
        <v>55</v>
      </c>
      <c r="B8" s="315"/>
      <c r="C8" s="316" t="s">
        <v>56</v>
      </c>
      <c r="D8" s="309" t="s">
        <v>74</v>
      </c>
      <c r="E8" s="310"/>
      <c r="F8" s="310"/>
      <c r="G8" s="311"/>
      <c r="H8" s="13"/>
      <c r="I8" s="13"/>
    </row>
    <row r="9" spans="1:9" s="12" customFormat="1" ht="47.25" customHeight="1">
      <c r="A9" s="95" t="s">
        <v>7</v>
      </c>
      <c r="B9" s="95" t="s">
        <v>2</v>
      </c>
      <c r="C9" s="316"/>
      <c r="D9" s="169" t="s">
        <v>103</v>
      </c>
      <c r="E9" s="169" t="s">
        <v>104</v>
      </c>
      <c r="F9" s="169" t="s">
        <v>105</v>
      </c>
      <c r="G9" s="169" t="s">
        <v>106</v>
      </c>
      <c r="H9" s="13"/>
      <c r="I9" s="13"/>
    </row>
    <row r="10" spans="1:9" s="16" customFormat="1" ht="16.2">
      <c r="A10" s="14"/>
      <c r="B10" s="14"/>
      <c r="C10" s="15" t="s">
        <v>57</v>
      </c>
      <c r="D10" s="65">
        <f>D11</f>
        <v>0</v>
      </c>
      <c r="E10" s="65">
        <f t="shared" ref="E10:G10" si="0">E11</f>
        <v>0</v>
      </c>
      <c r="F10" s="65">
        <f t="shared" si="0"/>
        <v>0</v>
      </c>
      <c r="G10" s="65">
        <f t="shared" si="0"/>
        <v>0</v>
      </c>
      <c r="H10" s="17"/>
      <c r="I10" s="17"/>
    </row>
    <row r="11" spans="1:9" s="16" customFormat="1" ht="16.2">
      <c r="A11" s="18"/>
      <c r="B11" s="19"/>
      <c r="C11" s="19" t="s">
        <v>58</v>
      </c>
      <c r="D11" s="65">
        <f>+D13+D18+D21</f>
        <v>0</v>
      </c>
      <c r="E11" s="65">
        <f t="shared" ref="E11:G11" si="1">+E13+E18+E21</f>
        <v>0</v>
      </c>
      <c r="F11" s="65">
        <f t="shared" si="1"/>
        <v>0</v>
      </c>
      <c r="G11" s="65">
        <f t="shared" si="1"/>
        <v>0</v>
      </c>
      <c r="H11" s="17"/>
      <c r="I11" s="17"/>
    </row>
    <row r="12" spans="1:9" s="16" customFormat="1" ht="15.6">
      <c r="A12" s="18"/>
      <c r="B12" s="18"/>
      <c r="C12" s="18" t="s">
        <v>3</v>
      </c>
      <c r="D12" s="168"/>
      <c r="E12" s="168"/>
      <c r="F12" s="168"/>
      <c r="G12" s="96" t="s">
        <v>72</v>
      </c>
      <c r="H12" s="17"/>
      <c r="I12" s="17"/>
    </row>
    <row r="13" spans="1:9" s="20" customFormat="1" ht="32.4">
      <c r="A13" s="313">
        <v>1182</v>
      </c>
      <c r="B13" s="97">
        <v>31002</v>
      </c>
      <c r="C13" s="98" t="s">
        <v>162</v>
      </c>
      <c r="D13" s="65">
        <f>D15</f>
        <v>0</v>
      </c>
      <c r="E13" s="65">
        <f t="shared" ref="E13:G13" si="2">E15</f>
        <v>0</v>
      </c>
      <c r="F13" s="65">
        <f t="shared" si="2"/>
        <v>13370</v>
      </c>
      <c r="G13" s="65">
        <f t="shared" si="2"/>
        <v>13370</v>
      </c>
      <c r="H13" s="21"/>
      <c r="I13" s="21"/>
    </row>
    <row r="14" spans="1:9" s="20" customFormat="1" ht="16.2">
      <c r="A14" s="313"/>
      <c r="B14" s="101"/>
      <c r="C14" s="18" t="s">
        <v>59</v>
      </c>
      <c r="D14" s="168"/>
      <c r="E14" s="168"/>
      <c r="F14" s="168"/>
      <c r="G14" s="99"/>
      <c r="H14" s="21"/>
      <c r="I14" s="21"/>
    </row>
    <row r="15" spans="1:9" s="22" customFormat="1" ht="16.2">
      <c r="A15" s="313"/>
      <c r="B15" s="100"/>
      <c r="C15" s="132" t="s">
        <v>82</v>
      </c>
      <c r="D15" s="65">
        <f>D17</f>
        <v>0</v>
      </c>
      <c r="E15" s="65">
        <f t="shared" ref="E15:G15" si="3">E17</f>
        <v>0</v>
      </c>
      <c r="F15" s="65">
        <f t="shared" si="3"/>
        <v>13370</v>
      </c>
      <c r="G15" s="65">
        <f t="shared" si="3"/>
        <v>13370</v>
      </c>
      <c r="H15" s="23"/>
      <c r="I15" s="23"/>
    </row>
    <row r="16" spans="1:9" ht="16.2">
      <c r="A16" s="313"/>
      <c r="B16" s="102"/>
      <c r="C16" s="18" t="s">
        <v>60</v>
      </c>
      <c r="D16" s="168"/>
      <c r="E16" s="168"/>
      <c r="F16" s="168"/>
      <c r="G16" s="99"/>
    </row>
    <row r="17" spans="1:9" ht="93.6">
      <c r="A17" s="313"/>
      <c r="B17" s="102"/>
      <c r="C17" s="94" t="s">
        <v>165</v>
      </c>
      <c r="D17" s="65">
        <f>+'3'!G21</f>
        <v>0</v>
      </c>
      <c r="E17" s="65">
        <f>+'3'!H21</f>
        <v>0</v>
      </c>
      <c r="F17" s="65">
        <f>+'3'!I21</f>
        <v>13370</v>
      </c>
      <c r="G17" s="65">
        <f>+'3'!J21</f>
        <v>13370</v>
      </c>
    </row>
    <row r="18" spans="1:9" s="20" customFormat="1" ht="32.4">
      <c r="A18" s="303">
        <v>1228</v>
      </c>
      <c r="B18" s="97">
        <v>31002</v>
      </c>
      <c r="C18" s="133" t="s">
        <v>83</v>
      </c>
      <c r="D18" s="192">
        <f>D20</f>
        <v>-80000</v>
      </c>
      <c r="E18" s="192">
        <f t="shared" ref="E18:G18" si="4">E20</f>
        <v>-200000</v>
      </c>
      <c r="F18" s="192">
        <f t="shared" si="4"/>
        <v>-308900</v>
      </c>
      <c r="G18" s="192">
        <f t="shared" si="4"/>
        <v>-345881.5</v>
      </c>
      <c r="H18" s="21"/>
      <c r="I18" s="21"/>
    </row>
    <row r="19" spans="1:9" s="20" customFormat="1" ht="16.2">
      <c r="A19" s="303"/>
      <c r="B19" s="101"/>
      <c r="C19" s="18" t="s">
        <v>59</v>
      </c>
      <c r="D19" s="187"/>
      <c r="E19" s="187"/>
      <c r="F19" s="187"/>
      <c r="G19" s="188"/>
      <c r="H19" s="21"/>
      <c r="I19" s="21"/>
    </row>
    <row r="20" spans="1:9" s="22" customFormat="1" ht="16.2">
      <c r="A20" s="303"/>
      <c r="B20" s="100"/>
      <c r="C20" s="132" t="s">
        <v>82</v>
      </c>
      <c r="D20" s="192">
        <v>-80000</v>
      </c>
      <c r="E20" s="192">
        <v>-200000</v>
      </c>
      <c r="F20" s="192">
        <v>-308900</v>
      </c>
      <c r="G20" s="192">
        <v>-345881.5</v>
      </c>
      <c r="H20" s="23"/>
      <c r="I20" s="23"/>
    </row>
    <row r="21" spans="1:9" s="20" customFormat="1" ht="32.4">
      <c r="A21" s="303">
        <v>1228</v>
      </c>
      <c r="B21" s="97">
        <v>31002</v>
      </c>
      <c r="C21" s="133" t="s">
        <v>83</v>
      </c>
      <c r="D21" s="192">
        <f>D23</f>
        <v>80000</v>
      </c>
      <c r="E21" s="192">
        <f t="shared" ref="E21:G21" si="5">E23</f>
        <v>200000</v>
      </c>
      <c r="F21" s="192">
        <f t="shared" si="5"/>
        <v>295530</v>
      </c>
      <c r="G21" s="192">
        <f t="shared" si="5"/>
        <v>332511.5</v>
      </c>
      <c r="H21" s="21"/>
      <c r="I21" s="21"/>
    </row>
    <row r="22" spans="1:9" s="20" customFormat="1" ht="16.2">
      <c r="A22" s="303"/>
      <c r="B22" s="101"/>
      <c r="C22" s="18" t="s">
        <v>59</v>
      </c>
      <c r="D22" s="187"/>
      <c r="E22" s="187"/>
      <c r="F22" s="187"/>
      <c r="G22" s="188"/>
      <c r="H22" s="21"/>
      <c r="I22" s="21"/>
    </row>
    <row r="23" spans="1:9" s="22" customFormat="1" ht="16.2">
      <c r="A23" s="303"/>
      <c r="B23" s="100"/>
      <c r="C23" s="132" t="s">
        <v>82</v>
      </c>
      <c r="D23" s="192">
        <f>SUM(D25:D25)</f>
        <v>80000</v>
      </c>
      <c r="E23" s="192">
        <f>SUM(E25:E25)</f>
        <v>200000</v>
      </c>
      <c r="F23" s="192">
        <f>SUM(F25:F25)</f>
        <v>295530</v>
      </c>
      <c r="G23" s="192">
        <f>SUM(G25:G25)</f>
        <v>332511.5</v>
      </c>
      <c r="H23" s="23"/>
      <c r="I23" s="23"/>
    </row>
    <row r="24" spans="1:9" ht="16.2">
      <c r="A24" s="303"/>
      <c r="B24" s="102"/>
      <c r="C24" s="18" t="s">
        <v>60</v>
      </c>
      <c r="D24" s="187"/>
      <c r="E24" s="187"/>
      <c r="F24" s="187"/>
      <c r="G24" s="188"/>
    </row>
    <row r="25" spans="1:9" ht="54.75" customHeight="1">
      <c r="A25" s="303"/>
      <c r="B25" s="102"/>
      <c r="C25" s="268" t="s">
        <v>102</v>
      </c>
      <c r="D25" s="269">
        <v>80000</v>
      </c>
      <c r="E25" s="269">
        <v>200000</v>
      </c>
      <c r="F25" s="269">
        <v>295530</v>
      </c>
      <c r="G25" s="269">
        <v>332511.5</v>
      </c>
    </row>
  </sheetData>
  <mergeCells count="9">
    <mergeCell ref="A21:A25"/>
    <mergeCell ref="A18:A20"/>
    <mergeCell ref="D8:G8"/>
    <mergeCell ref="A13:A17"/>
    <mergeCell ref="C2:G2"/>
    <mergeCell ref="C3:G3"/>
    <mergeCell ref="A5:G5"/>
    <mergeCell ref="A8:B8"/>
    <mergeCell ref="C8:C9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73"/>
  <sheetViews>
    <sheetView topLeftCell="A61" workbookViewId="0">
      <selection activeCell="A76" sqref="A76"/>
    </sheetView>
  </sheetViews>
  <sheetFormatPr defaultColWidth="10.6640625" defaultRowHeight="13.8"/>
  <cols>
    <col min="1" max="1" width="42.44140625" style="3" customWidth="1"/>
    <col min="2" max="2" width="61.6640625" style="3" customWidth="1"/>
    <col min="3" max="5" width="18" style="3" customWidth="1"/>
    <col min="6" max="6" width="17" style="3" customWidth="1"/>
    <col min="7" max="7" width="23.109375" style="3" customWidth="1"/>
    <col min="8" max="8" width="19.109375" style="3" customWidth="1"/>
    <col min="9" max="9" width="17" style="3" customWidth="1"/>
    <col min="10" max="16384" width="10.6640625" style="3"/>
  </cols>
  <sheetData>
    <row r="2" spans="1:6">
      <c r="D2" s="46"/>
      <c r="E2" s="46"/>
      <c r="F2" s="46" t="s">
        <v>179</v>
      </c>
    </row>
    <row r="3" spans="1:6">
      <c r="D3" s="40"/>
      <c r="E3" s="40"/>
      <c r="F3" s="40" t="s">
        <v>138</v>
      </c>
    </row>
    <row r="4" spans="1:6">
      <c r="D4" s="40"/>
      <c r="E4" s="40"/>
      <c r="F4" s="40" t="s">
        <v>6</v>
      </c>
    </row>
    <row r="7" spans="1:6" ht="29.25" customHeight="1"/>
    <row r="8" spans="1:6" ht="50.25" customHeight="1">
      <c r="A8" s="308" t="s">
        <v>193</v>
      </c>
      <c r="B8" s="308"/>
      <c r="C8" s="308"/>
      <c r="D8" s="308"/>
      <c r="E8" s="308"/>
      <c r="F8" s="308"/>
    </row>
    <row r="9" spans="1:6" ht="12.75" customHeight="1">
      <c r="A9" s="48"/>
      <c r="B9" s="48"/>
      <c r="C9" s="145"/>
      <c r="D9" s="47"/>
    </row>
    <row r="10" spans="1:6" s="47" customFormat="1" ht="16.2">
      <c r="A10" s="324" t="s">
        <v>10</v>
      </c>
      <c r="B10" s="324"/>
      <c r="C10" s="324"/>
      <c r="D10" s="324"/>
    </row>
    <row r="11" spans="1:6" s="47" customFormat="1" ht="15.6"/>
    <row r="12" spans="1:6" s="47" customFormat="1" ht="16.2">
      <c r="A12" s="103" t="s">
        <v>5</v>
      </c>
    </row>
    <row r="13" spans="1:6" s="47" customFormat="1" ht="15.6">
      <c r="A13" s="104"/>
      <c r="B13" s="104"/>
      <c r="C13" s="104"/>
    </row>
    <row r="14" spans="1:6" ht="16.2">
      <c r="A14" s="82" t="s">
        <v>39</v>
      </c>
      <c r="B14" s="105" t="s">
        <v>40</v>
      </c>
      <c r="C14" s="106"/>
      <c r="D14" s="106"/>
    </row>
    <row r="15" spans="1:6" ht="16.2">
      <c r="A15" s="107" t="s">
        <v>166</v>
      </c>
      <c r="B15" s="110" t="s">
        <v>167</v>
      </c>
      <c r="C15" s="108"/>
      <c r="D15" s="108"/>
    </row>
    <row r="16" spans="1:6" ht="15.6">
      <c r="A16" s="109"/>
      <c r="B16" s="109"/>
      <c r="C16" s="109"/>
      <c r="D16" s="109"/>
    </row>
    <row r="17" spans="1:6" ht="16.2">
      <c r="A17" s="318" t="s">
        <v>41</v>
      </c>
      <c r="B17" s="318"/>
      <c r="C17" s="318"/>
      <c r="D17" s="318"/>
    </row>
    <row r="18" spans="1:6" ht="15.6">
      <c r="A18" s="109"/>
      <c r="B18" s="109"/>
      <c r="C18" s="109"/>
      <c r="D18" s="109"/>
    </row>
    <row r="19" spans="1:6" ht="72" customHeight="1">
      <c r="A19" s="194" t="s">
        <v>42</v>
      </c>
      <c r="B19" s="107">
        <v>1182</v>
      </c>
      <c r="C19" s="309" t="s">
        <v>183</v>
      </c>
      <c r="D19" s="310"/>
      <c r="E19" s="310"/>
      <c r="F19" s="311"/>
    </row>
    <row r="20" spans="1:6" ht="31.2">
      <c r="A20" s="194" t="s">
        <v>43</v>
      </c>
      <c r="B20" s="107" t="s">
        <v>107</v>
      </c>
      <c r="C20" s="173" t="s">
        <v>108</v>
      </c>
      <c r="D20" s="173" t="s">
        <v>109</v>
      </c>
      <c r="E20" s="173" t="s">
        <v>110</v>
      </c>
      <c r="F20" s="196" t="s">
        <v>29</v>
      </c>
    </row>
    <row r="21" spans="1:6" ht="48.6">
      <c r="A21" s="194" t="s">
        <v>44</v>
      </c>
      <c r="B21" s="107" t="s">
        <v>136</v>
      </c>
      <c r="C21" s="170"/>
      <c r="D21" s="170"/>
      <c r="E21" s="170"/>
      <c r="F21" s="196"/>
    </row>
    <row r="22" spans="1:6" ht="64.8">
      <c r="A22" s="194" t="s">
        <v>45</v>
      </c>
      <c r="B22" s="107" t="s">
        <v>184</v>
      </c>
      <c r="C22" s="170"/>
      <c r="D22" s="170"/>
      <c r="E22" s="170"/>
      <c r="F22" s="196"/>
    </row>
    <row r="23" spans="1:6" ht="32.4">
      <c r="A23" s="194" t="s">
        <v>46</v>
      </c>
      <c r="B23" s="107" t="s">
        <v>47</v>
      </c>
      <c r="C23" s="170"/>
      <c r="D23" s="170"/>
      <c r="E23" s="170"/>
      <c r="F23" s="196"/>
    </row>
    <row r="24" spans="1:6" ht="46.8">
      <c r="A24" s="194" t="s">
        <v>48</v>
      </c>
      <c r="B24" s="107" t="s">
        <v>168</v>
      </c>
      <c r="C24" s="170"/>
      <c r="D24" s="170"/>
      <c r="E24" s="170"/>
      <c r="F24" s="196"/>
    </row>
    <row r="25" spans="1:6" ht="15.6">
      <c r="A25" s="319" t="s">
        <v>11</v>
      </c>
      <c r="B25" s="319"/>
      <c r="C25" s="171"/>
      <c r="D25" s="171"/>
      <c r="E25" s="171"/>
      <c r="F25" s="196"/>
    </row>
    <row r="26" spans="1:6" ht="84.75" customHeight="1">
      <c r="A26" s="320" t="s">
        <v>169</v>
      </c>
      <c r="B26" s="321"/>
      <c r="C26" s="172"/>
      <c r="D26" s="172"/>
      <c r="E26" s="185">
        <v>1</v>
      </c>
      <c r="F26" s="185">
        <v>1</v>
      </c>
    </row>
    <row r="27" spans="1:6" ht="16.2">
      <c r="A27" s="317" t="s">
        <v>12</v>
      </c>
      <c r="B27" s="317"/>
      <c r="C27" s="68">
        <f>+'3'!G21</f>
        <v>0</v>
      </c>
      <c r="D27" s="68">
        <f>+'3'!H21</f>
        <v>0</v>
      </c>
      <c r="E27" s="68">
        <f>+'3'!I21</f>
        <v>13370</v>
      </c>
      <c r="F27" s="68">
        <f>+'3'!J21</f>
        <v>13370</v>
      </c>
    </row>
    <row r="28" spans="1:6" ht="15.6">
      <c r="A28" s="47"/>
      <c r="B28" s="47"/>
      <c r="C28" s="47"/>
      <c r="D28" s="47"/>
    </row>
    <row r="29" spans="1:6" ht="16.2">
      <c r="A29" s="82" t="s">
        <v>39</v>
      </c>
      <c r="B29" s="105" t="s">
        <v>40</v>
      </c>
      <c r="C29" s="106"/>
      <c r="D29" s="106"/>
    </row>
    <row r="30" spans="1:6" ht="54" customHeight="1">
      <c r="A30" s="107" t="s">
        <v>16</v>
      </c>
      <c r="B30" s="110" t="s">
        <v>49</v>
      </c>
      <c r="C30" s="108"/>
      <c r="D30" s="108"/>
    </row>
    <row r="31" spans="1:6" ht="15.6">
      <c r="A31" s="109"/>
      <c r="B31" s="109"/>
      <c r="C31" s="109"/>
      <c r="D31" s="109"/>
    </row>
    <row r="32" spans="1:6" ht="16.2">
      <c r="A32" s="318" t="s">
        <v>41</v>
      </c>
      <c r="B32" s="318"/>
      <c r="C32" s="318"/>
      <c r="D32" s="318"/>
    </row>
    <row r="33" spans="1:6" ht="15.6">
      <c r="A33" s="109"/>
      <c r="B33" s="109"/>
      <c r="C33" s="109"/>
      <c r="D33" s="109"/>
    </row>
    <row r="34" spans="1:6" ht="72" customHeight="1">
      <c r="A34" s="194" t="s">
        <v>42</v>
      </c>
      <c r="B34" s="107" t="s">
        <v>16</v>
      </c>
      <c r="C34" s="309" t="s">
        <v>74</v>
      </c>
      <c r="D34" s="310"/>
      <c r="E34" s="310"/>
      <c r="F34" s="311"/>
    </row>
    <row r="35" spans="1:6" ht="31.2">
      <c r="A35" s="194" t="s">
        <v>43</v>
      </c>
      <c r="B35" s="107" t="s">
        <v>107</v>
      </c>
      <c r="C35" s="173" t="s">
        <v>108</v>
      </c>
      <c r="D35" s="173" t="s">
        <v>109</v>
      </c>
      <c r="E35" s="173" t="s">
        <v>110</v>
      </c>
      <c r="F35" s="196" t="s">
        <v>29</v>
      </c>
    </row>
    <row r="36" spans="1:6" ht="32.4">
      <c r="A36" s="194" t="s">
        <v>44</v>
      </c>
      <c r="B36" s="107" t="s">
        <v>84</v>
      </c>
      <c r="C36" s="170"/>
      <c r="D36" s="170"/>
      <c r="E36" s="170"/>
      <c r="F36" s="196"/>
    </row>
    <row r="37" spans="1:6" ht="32.4">
      <c r="A37" s="194" t="s">
        <v>45</v>
      </c>
      <c r="B37" s="107" t="s">
        <v>85</v>
      </c>
      <c r="C37" s="170"/>
      <c r="D37" s="170"/>
      <c r="E37" s="170"/>
      <c r="F37" s="196"/>
    </row>
    <row r="38" spans="1:6" ht="32.4">
      <c r="A38" s="194" t="s">
        <v>46</v>
      </c>
      <c r="B38" s="107" t="s">
        <v>47</v>
      </c>
      <c r="C38" s="170"/>
      <c r="D38" s="170"/>
      <c r="E38" s="170"/>
      <c r="F38" s="196"/>
    </row>
    <row r="39" spans="1:6" ht="46.8">
      <c r="A39" s="194" t="s">
        <v>48</v>
      </c>
      <c r="B39" s="107" t="s">
        <v>86</v>
      </c>
      <c r="C39" s="170"/>
      <c r="D39" s="170"/>
      <c r="E39" s="170"/>
      <c r="F39" s="196"/>
    </row>
    <row r="40" spans="1:6" ht="15.6">
      <c r="A40" s="319" t="s">
        <v>11</v>
      </c>
      <c r="B40" s="319"/>
      <c r="C40" s="171"/>
      <c r="D40" s="171"/>
      <c r="E40" s="171"/>
      <c r="F40" s="196"/>
    </row>
    <row r="41" spans="1:6" ht="16.2">
      <c r="A41" s="320" t="s">
        <v>170</v>
      </c>
      <c r="B41" s="321"/>
      <c r="C41" s="172"/>
      <c r="D41" s="172"/>
      <c r="E41" s="172"/>
      <c r="F41" s="185">
        <v>-10</v>
      </c>
    </row>
    <row r="42" spans="1:6" ht="51.75" customHeight="1">
      <c r="A42" s="320" t="s">
        <v>87</v>
      </c>
      <c r="B42" s="321"/>
      <c r="C42" s="195"/>
      <c r="D42" s="195"/>
      <c r="E42" s="195"/>
      <c r="F42" s="185">
        <v>1</v>
      </c>
    </row>
    <row r="43" spans="1:6" ht="16.2">
      <c r="A43" s="320" t="s">
        <v>88</v>
      </c>
      <c r="B43" s="321"/>
      <c r="C43" s="195"/>
      <c r="D43" s="195"/>
      <c r="E43" s="195"/>
      <c r="F43" s="186">
        <v>1757.7</v>
      </c>
    </row>
    <row r="44" spans="1:6" ht="36" customHeight="1">
      <c r="A44" s="320" t="s">
        <v>89</v>
      </c>
      <c r="B44" s="321"/>
      <c r="C44" s="195"/>
      <c r="D44" s="195"/>
      <c r="E44" s="195"/>
      <c r="F44" s="185">
        <v>100</v>
      </c>
    </row>
    <row r="45" spans="1:6" ht="16.2">
      <c r="A45" s="317" t="s">
        <v>12</v>
      </c>
      <c r="B45" s="317"/>
      <c r="C45" s="68">
        <f>+'3'!G29</f>
        <v>0</v>
      </c>
      <c r="D45" s="68">
        <f>+'3'!H29</f>
        <v>0</v>
      </c>
      <c r="E45" s="68">
        <f>+'3'!I29</f>
        <v>-13370</v>
      </c>
      <c r="F45" s="68">
        <f>+'3'!J29</f>
        <v>-13370</v>
      </c>
    </row>
    <row r="46" spans="1:6" ht="15.6">
      <c r="A46" s="47"/>
      <c r="B46" s="47"/>
      <c r="C46" s="47"/>
      <c r="D46" s="47"/>
    </row>
    <row r="47" spans="1:6" ht="15.6">
      <c r="A47" s="50"/>
      <c r="B47" s="50"/>
      <c r="C47" s="50"/>
      <c r="D47" s="50"/>
    </row>
    <row r="48" spans="1:6" s="1" customFormat="1" ht="16.2">
      <c r="A48" s="219"/>
      <c r="B48" s="220" t="s">
        <v>121</v>
      </c>
      <c r="C48" s="220"/>
      <c r="D48" s="220"/>
      <c r="E48" s="220"/>
      <c r="F48" s="220"/>
    </row>
    <row r="49" spans="1:6" s="1" customFormat="1" ht="16.2">
      <c r="A49" s="219"/>
      <c r="B49" s="220"/>
      <c r="C49" s="220"/>
      <c r="D49" s="220"/>
      <c r="E49" s="220"/>
      <c r="F49" s="220"/>
    </row>
    <row r="50" spans="1:6" s="1" customFormat="1" ht="17.25" customHeight="1">
      <c r="A50" s="325" t="s">
        <v>128</v>
      </c>
      <c r="B50" s="325"/>
      <c r="C50" s="325"/>
      <c r="D50" s="325"/>
      <c r="E50" s="325"/>
      <c r="F50" s="325"/>
    </row>
    <row r="51" spans="1:6" s="1" customFormat="1" ht="15.6">
      <c r="A51" s="219"/>
      <c r="B51" s="219"/>
      <c r="C51" s="219"/>
      <c r="D51" s="219"/>
      <c r="E51" s="219"/>
      <c r="F51" s="219"/>
    </row>
    <row r="52" spans="1:6" s="1" customFormat="1" ht="16.2">
      <c r="A52" s="221" t="s">
        <v>39</v>
      </c>
      <c r="B52" s="222" t="s">
        <v>40</v>
      </c>
      <c r="C52" s="223"/>
      <c r="D52" s="223"/>
      <c r="E52" s="223"/>
      <c r="F52" s="223"/>
    </row>
    <row r="53" spans="1:6" s="1" customFormat="1" ht="16.2">
      <c r="A53" s="224">
        <v>1139</v>
      </c>
      <c r="B53" s="225" t="s">
        <v>129</v>
      </c>
      <c r="C53" s="226"/>
      <c r="D53" s="226"/>
      <c r="E53" s="226"/>
      <c r="F53" s="226"/>
    </row>
    <row r="54" spans="1:6" s="1" customFormat="1" ht="15.6">
      <c r="A54" s="219"/>
      <c r="B54" s="219"/>
      <c r="C54" s="219"/>
      <c r="D54" s="219"/>
      <c r="E54" s="219"/>
      <c r="F54" s="219"/>
    </row>
    <row r="55" spans="1:6" s="1" customFormat="1" ht="16.2">
      <c r="A55" s="227" t="s">
        <v>130</v>
      </c>
      <c r="B55" s="228"/>
      <c r="C55" s="228"/>
      <c r="D55" s="228"/>
      <c r="E55" s="228"/>
      <c r="F55" s="228"/>
    </row>
    <row r="56" spans="1:6" s="1" customFormat="1" ht="16.2">
      <c r="A56" s="229"/>
      <c r="B56" s="219"/>
      <c r="C56" s="219"/>
      <c r="D56" s="219"/>
      <c r="E56" s="219"/>
      <c r="F56" s="219"/>
    </row>
    <row r="57" spans="1:6" s="1" customFormat="1" ht="86.25" customHeight="1">
      <c r="A57" s="230" t="s">
        <v>42</v>
      </c>
      <c r="B57" s="231">
        <v>1139</v>
      </c>
      <c r="C57" s="326" t="s">
        <v>183</v>
      </c>
      <c r="D57" s="327"/>
      <c r="E57" s="327"/>
      <c r="F57" s="328"/>
    </row>
    <row r="58" spans="1:6" s="1" customFormat="1" ht="31.2">
      <c r="A58" s="230" t="s">
        <v>43</v>
      </c>
      <c r="B58" s="231" t="s">
        <v>132</v>
      </c>
      <c r="C58" s="232" t="s">
        <v>97</v>
      </c>
      <c r="D58" s="232" t="s">
        <v>98</v>
      </c>
      <c r="E58" s="232" t="s">
        <v>99</v>
      </c>
      <c r="F58" s="232" t="s">
        <v>38</v>
      </c>
    </row>
    <row r="59" spans="1:6" s="1" customFormat="1" ht="15.6">
      <c r="A59" s="230" t="s">
        <v>44</v>
      </c>
      <c r="B59" s="230" t="s">
        <v>129</v>
      </c>
      <c r="C59" s="230"/>
      <c r="D59" s="230"/>
      <c r="E59" s="230"/>
      <c r="F59" s="230"/>
    </row>
    <row r="60" spans="1:6" s="1" customFormat="1" ht="78">
      <c r="A60" s="230" t="s">
        <v>45</v>
      </c>
      <c r="B60" s="230" t="s">
        <v>133</v>
      </c>
      <c r="C60" s="230"/>
      <c r="D60" s="230"/>
      <c r="E60" s="230"/>
      <c r="F60" s="230"/>
    </row>
    <row r="61" spans="1:6" s="1" customFormat="1" ht="15.6">
      <c r="A61" s="230" t="s">
        <v>46</v>
      </c>
      <c r="B61" s="230" t="s">
        <v>134</v>
      </c>
      <c r="C61" s="230"/>
      <c r="D61" s="230"/>
      <c r="E61" s="230"/>
      <c r="F61" s="230"/>
    </row>
    <row r="62" spans="1:6" s="1" customFormat="1" ht="15.6">
      <c r="A62" s="322" t="s">
        <v>11</v>
      </c>
      <c r="B62" s="322"/>
      <c r="C62" s="233"/>
      <c r="D62" s="233"/>
      <c r="E62" s="233"/>
      <c r="F62" s="233"/>
    </row>
    <row r="63" spans="1:6" s="1" customFormat="1" ht="16.2">
      <c r="A63" s="323" t="s">
        <v>12</v>
      </c>
      <c r="B63" s="323"/>
      <c r="C63" s="234">
        <f>+'3'!G50</f>
        <v>0</v>
      </c>
      <c r="D63" s="234">
        <f>+'3'!H50</f>
        <v>0</v>
      </c>
      <c r="E63" s="234">
        <f>+'3'!I50</f>
        <v>13370</v>
      </c>
      <c r="F63" s="234">
        <f>+'3'!J50</f>
        <v>13370</v>
      </c>
    </row>
    <row r="64" spans="1:6" s="1" customFormat="1"/>
    <row r="65" spans="1:6" s="1" customFormat="1" ht="86.25" customHeight="1">
      <c r="A65" s="230" t="s">
        <v>42</v>
      </c>
      <c r="B65" s="231">
        <v>1139</v>
      </c>
      <c r="C65" s="326" t="s">
        <v>131</v>
      </c>
      <c r="D65" s="327"/>
      <c r="E65" s="327"/>
      <c r="F65" s="328"/>
    </row>
    <row r="66" spans="1:6" s="1" customFormat="1" ht="31.2">
      <c r="A66" s="230" t="s">
        <v>43</v>
      </c>
      <c r="B66" s="231" t="s">
        <v>132</v>
      </c>
      <c r="C66" s="232" t="s">
        <v>97</v>
      </c>
      <c r="D66" s="232" t="s">
        <v>98</v>
      </c>
      <c r="E66" s="232" t="s">
        <v>99</v>
      </c>
      <c r="F66" s="232" t="s">
        <v>38</v>
      </c>
    </row>
    <row r="67" spans="1:6" s="1" customFormat="1" ht="15.6">
      <c r="A67" s="230" t="s">
        <v>44</v>
      </c>
      <c r="B67" s="230" t="s">
        <v>129</v>
      </c>
      <c r="C67" s="230"/>
      <c r="D67" s="230"/>
      <c r="E67" s="230"/>
      <c r="F67" s="230"/>
    </row>
    <row r="68" spans="1:6" s="1" customFormat="1" ht="78">
      <c r="A68" s="230" t="s">
        <v>45</v>
      </c>
      <c r="B68" s="230" t="s">
        <v>133</v>
      </c>
      <c r="C68" s="230"/>
      <c r="D68" s="230"/>
      <c r="E68" s="230"/>
      <c r="F68" s="230"/>
    </row>
    <row r="69" spans="1:6" s="1" customFormat="1" ht="15.6">
      <c r="A69" s="230" t="s">
        <v>46</v>
      </c>
      <c r="B69" s="230" t="s">
        <v>134</v>
      </c>
      <c r="C69" s="230"/>
      <c r="D69" s="230"/>
      <c r="E69" s="230"/>
      <c r="F69" s="230"/>
    </row>
    <row r="70" spans="1:6" s="1" customFormat="1" ht="15.6">
      <c r="A70" s="322" t="s">
        <v>11</v>
      </c>
      <c r="B70" s="322"/>
      <c r="C70" s="233"/>
      <c r="D70" s="233"/>
      <c r="E70" s="233"/>
      <c r="F70" s="233"/>
    </row>
    <row r="71" spans="1:6" s="1" customFormat="1" ht="16.2">
      <c r="A71" s="323" t="s">
        <v>12</v>
      </c>
      <c r="B71" s="323"/>
      <c r="C71" s="234">
        <f>+'3'!G58</f>
        <v>0</v>
      </c>
      <c r="D71" s="234">
        <f>+'3'!H58</f>
        <v>0</v>
      </c>
      <c r="E71" s="234">
        <f>+'3'!I58</f>
        <v>-13370</v>
      </c>
      <c r="F71" s="234">
        <f>+'3'!J58</f>
        <v>-13370</v>
      </c>
    </row>
    <row r="72" spans="1:6" s="1" customFormat="1"/>
    <row r="73" spans="1:6" ht="15.6">
      <c r="A73" s="47"/>
      <c r="B73" s="47"/>
      <c r="C73" s="47"/>
      <c r="D73" s="47"/>
    </row>
  </sheetData>
  <mergeCells count="22">
    <mergeCell ref="A8:F8"/>
    <mergeCell ref="A70:B70"/>
    <mergeCell ref="A71:B71"/>
    <mergeCell ref="A10:D10"/>
    <mergeCell ref="A32:D32"/>
    <mergeCell ref="C34:F34"/>
    <mergeCell ref="A40:B40"/>
    <mergeCell ref="A41:B41"/>
    <mergeCell ref="A42:B42"/>
    <mergeCell ref="A43:B43"/>
    <mergeCell ref="A50:F50"/>
    <mergeCell ref="C57:F57"/>
    <mergeCell ref="A62:B62"/>
    <mergeCell ref="A63:B63"/>
    <mergeCell ref="C65:F65"/>
    <mergeCell ref="A44:B44"/>
    <mergeCell ref="A45:B45"/>
    <mergeCell ref="A17:D17"/>
    <mergeCell ref="C19:F19"/>
    <mergeCell ref="A25:B25"/>
    <mergeCell ref="A26:B26"/>
    <mergeCell ref="A27:B27"/>
  </mergeCells>
  <pageMargins left="0.2" right="0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8"/>
  <sheetViews>
    <sheetView topLeftCell="A66" zoomScaleNormal="100" zoomScaleSheetLayoutView="100" workbookViewId="0">
      <selection activeCell="C81" sqref="C81"/>
    </sheetView>
  </sheetViews>
  <sheetFormatPr defaultColWidth="10.6640625" defaultRowHeight="13.8"/>
  <cols>
    <col min="1" max="1" width="48.77734375" style="3" customWidth="1"/>
    <col min="2" max="2" width="58.6640625" style="3" customWidth="1"/>
    <col min="3" max="6" width="18.44140625" style="3" customWidth="1"/>
    <col min="7" max="7" width="71.77734375" style="3" customWidth="1"/>
    <col min="8" max="8" width="16.44140625" style="3" customWidth="1"/>
    <col min="9" max="9" width="10.6640625" style="3"/>
    <col min="10" max="10" width="15.109375" style="3" bestFit="1" customWidth="1"/>
    <col min="11" max="11" width="26.77734375" style="3" customWidth="1"/>
    <col min="12" max="13" width="18.109375" style="3" customWidth="1"/>
    <col min="14" max="14" width="21.6640625" style="3" customWidth="1"/>
    <col min="15" max="16384" width="10.6640625" style="3"/>
  </cols>
  <sheetData>
    <row r="1" spans="1:9">
      <c r="F1" s="44"/>
    </row>
    <row r="2" spans="1:9">
      <c r="E2" s="45"/>
      <c r="F2" s="46" t="s">
        <v>180</v>
      </c>
    </row>
    <row r="3" spans="1:9">
      <c r="E3" s="45"/>
      <c r="F3" s="40" t="s">
        <v>187</v>
      </c>
    </row>
    <row r="4" spans="1:9">
      <c r="E4" s="45"/>
      <c r="F4" s="40" t="s">
        <v>6</v>
      </c>
    </row>
    <row r="7" spans="1:9" ht="29.25" customHeight="1"/>
    <row r="8" spans="1:9" ht="49.5" customHeight="1">
      <c r="A8" s="308" t="s">
        <v>194</v>
      </c>
      <c r="B8" s="308"/>
      <c r="C8" s="308"/>
      <c r="D8" s="308"/>
      <c r="E8" s="308"/>
      <c r="F8" s="308"/>
      <c r="G8" s="124"/>
      <c r="H8" s="124"/>
    </row>
    <row r="9" spans="1:9" ht="12.75" customHeight="1">
      <c r="A9" s="34"/>
      <c r="B9" s="34"/>
      <c r="C9" s="145"/>
      <c r="D9" s="145"/>
      <c r="E9" s="145"/>
      <c r="F9" s="34"/>
    </row>
    <row r="10" spans="1:9" ht="12.75" customHeight="1">
      <c r="A10" s="193"/>
      <c r="B10" s="193"/>
      <c r="C10" s="193"/>
      <c r="D10" s="193"/>
      <c r="E10" s="266" t="s">
        <v>185</v>
      </c>
      <c r="F10" s="193"/>
    </row>
    <row r="11" spans="1:9" s="47" customFormat="1" ht="16.2">
      <c r="A11" s="329" t="s">
        <v>90</v>
      </c>
      <c r="B11" s="329"/>
      <c r="C11" s="329"/>
      <c r="D11" s="329"/>
      <c r="E11" s="329"/>
      <c r="F11" s="329"/>
      <c r="G11" s="134"/>
      <c r="H11" s="134"/>
      <c r="I11" s="134"/>
    </row>
    <row r="12" spans="1:9" s="47" customFormat="1" ht="15.6"/>
    <row r="13" spans="1:9" s="47" customFormat="1" ht="16.2">
      <c r="A13" s="103" t="s">
        <v>75</v>
      </c>
    </row>
    <row r="14" spans="1:9" ht="15.6">
      <c r="A14" s="47"/>
      <c r="B14" s="47"/>
      <c r="C14" s="47"/>
      <c r="D14" s="47"/>
      <c r="E14" s="47"/>
      <c r="F14" s="47"/>
    </row>
    <row r="15" spans="1:9" ht="16.2">
      <c r="A15" s="82" t="s">
        <v>39</v>
      </c>
      <c r="B15" s="105" t="s">
        <v>40</v>
      </c>
      <c r="C15" s="106"/>
      <c r="D15" s="106"/>
    </row>
    <row r="16" spans="1:9" ht="16.2">
      <c r="A16" s="107" t="s">
        <v>166</v>
      </c>
      <c r="B16" s="110" t="s">
        <v>167</v>
      </c>
      <c r="C16" s="108"/>
      <c r="D16" s="108"/>
    </row>
    <row r="17" spans="1:6" ht="15.6">
      <c r="A17" s="109"/>
      <c r="B17" s="109"/>
      <c r="C17" s="109"/>
      <c r="D17" s="109"/>
    </row>
    <row r="18" spans="1:6" ht="16.2">
      <c r="A18" s="318" t="s">
        <v>41</v>
      </c>
      <c r="B18" s="318"/>
      <c r="C18" s="318"/>
      <c r="D18" s="318"/>
    </row>
    <row r="19" spans="1:6" ht="15.6">
      <c r="A19" s="109"/>
      <c r="B19" s="109"/>
      <c r="C19" s="109"/>
      <c r="D19" s="109"/>
    </row>
    <row r="20" spans="1:6" ht="72" customHeight="1">
      <c r="A20" s="194" t="s">
        <v>42</v>
      </c>
      <c r="B20" s="107">
        <v>1182</v>
      </c>
      <c r="C20" s="309" t="s">
        <v>183</v>
      </c>
      <c r="D20" s="310"/>
      <c r="E20" s="310"/>
      <c r="F20" s="311"/>
    </row>
    <row r="21" spans="1:6" ht="31.2">
      <c r="A21" s="194" t="s">
        <v>43</v>
      </c>
      <c r="B21" s="107" t="s">
        <v>107</v>
      </c>
      <c r="C21" s="173" t="s">
        <v>108</v>
      </c>
      <c r="D21" s="173" t="s">
        <v>109</v>
      </c>
      <c r="E21" s="173" t="s">
        <v>110</v>
      </c>
      <c r="F21" s="196" t="s">
        <v>29</v>
      </c>
    </row>
    <row r="22" spans="1:6" ht="48.6">
      <c r="A22" s="194" t="s">
        <v>44</v>
      </c>
      <c r="B22" s="107" t="s">
        <v>136</v>
      </c>
      <c r="C22" s="170"/>
      <c r="D22" s="170"/>
      <c r="E22" s="170"/>
      <c r="F22" s="196"/>
    </row>
    <row r="23" spans="1:6" ht="64.8">
      <c r="A23" s="194" t="s">
        <v>45</v>
      </c>
      <c r="B23" s="107" t="s">
        <v>184</v>
      </c>
      <c r="C23" s="170"/>
      <c r="D23" s="170"/>
      <c r="E23" s="170"/>
      <c r="F23" s="196"/>
    </row>
    <row r="24" spans="1:6" ht="32.4">
      <c r="A24" s="194" t="s">
        <v>46</v>
      </c>
      <c r="B24" s="107" t="s">
        <v>47</v>
      </c>
      <c r="C24" s="170"/>
      <c r="D24" s="170"/>
      <c r="E24" s="170"/>
      <c r="F24" s="196"/>
    </row>
    <row r="25" spans="1:6" ht="46.8">
      <c r="A25" s="194" t="s">
        <v>48</v>
      </c>
      <c r="B25" s="107" t="s">
        <v>168</v>
      </c>
      <c r="C25" s="170"/>
      <c r="D25" s="170"/>
      <c r="E25" s="170"/>
      <c r="F25" s="196"/>
    </row>
    <row r="26" spans="1:6" ht="15.6">
      <c r="A26" s="319" t="s">
        <v>11</v>
      </c>
      <c r="B26" s="319"/>
      <c r="C26" s="171"/>
      <c r="D26" s="171"/>
      <c r="E26" s="171"/>
      <c r="F26" s="196"/>
    </row>
    <row r="27" spans="1:6" ht="84.75" customHeight="1">
      <c r="A27" s="320" t="s">
        <v>169</v>
      </c>
      <c r="B27" s="321"/>
      <c r="C27" s="172"/>
      <c r="D27" s="172"/>
      <c r="E27" s="185">
        <v>1</v>
      </c>
      <c r="F27" s="185">
        <v>1</v>
      </c>
    </row>
    <row r="28" spans="1:6" ht="16.2">
      <c r="A28" s="317" t="s">
        <v>12</v>
      </c>
      <c r="B28" s="317"/>
      <c r="C28" s="68">
        <f>+'3'!G21</f>
        <v>0</v>
      </c>
      <c r="D28" s="68">
        <f>+'3'!H21</f>
        <v>0</v>
      </c>
      <c r="E28" s="68">
        <f>+'3'!I21</f>
        <v>13370</v>
      </c>
      <c r="F28" s="68">
        <f>+'3'!J21</f>
        <v>13370</v>
      </c>
    </row>
    <row r="29" spans="1:6" ht="29.25" customHeight="1"/>
    <row r="30" spans="1:6" s="47" customFormat="1" ht="15.6"/>
    <row r="31" spans="1:6" s="47" customFormat="1" ht="16.2">
      <c r="A31" s="103" t="s">
        <v>75</v>
      </c>
    </row>
    <row r="32" spans="1:6" s="47" customFormat="1" ht="15.6"/>
    <row r="33" spans="1:6" ht="16.2">
      <c r="A33" s="82" t="s">
        <v>39</v>
      </c>
      <c r="B33" s="105" t="s">
        <v>40</v>
      </c>
      <c r="C33" s="106"/>
      <c r="D33" s="106"/>
    </row>
    <row r="34" spans="1:6" ht="54" customHeight="1">
      <c r="A34" s="107" t="s">
        <v>16</v>
      </c>
      <c r="B34" s="110" t="s">
        <v>49</v>
      </c>
      <c r="C34" s="108"/>
      <c r="D34" s="108"/>
    </row>
    <row r="35" spans="1:6" ht="15.6">
      <c r="A35" s="109"/>
      <c r="B35" s="109"/>
      <c r="C35" s="109"/>
      <c r="D35" s="109"/>
    </row>
    <row r="36" spans="1:6" ht="16.2">
      <c r="A36" s="318" t="s">
        <v>41</v>
      </c>
      <c r="B36" s="318"/>
      <c r="C36" s="318"/>
      <c r="D36" s="318"/>
    </row>
    <row r="37" spans="1:6" ht="15.6">
      <c r="A37" s="109"/>
      <c r="B37" s="109"/>
      <c r="C37" s="109"/>
      <c r="D37" s="109"/>
    </row>
    <row r="38" spans="1:6" ht="72" customHeight="1">
      <c r="A38" s="194" t="s">
        <v>42</v>
      </c>
      <c r="B38" s="107" t="s">
        <v>16</v>
      </c>
      <c r="C38" s="309" t="s">
        <v>74</v>
      </c>
      <c r="D38" s="310"/>
      <c r="E38" s="310"/>
      <c r="F38" s="311"/>
    </row>
    <row r="39" spans="1:6" ht="31.2">
      <c r="A39" s="194" t="s">
        <v>43</v>
      </c>
      <c r="B39" s="107" t="s">
        <v>107</v>
      </c>
      <c r="C39" s="173" t="s">
        <v>108</v>
      </c>
      <c r="D39" s="173" t="s">
        <v>109</v>
      </c>
      <c r="E39" s="173" t="s">
        <v>110</v>
      </c>
      <c r="F39" s="196" t="s">
        <v>29</v>
      </c>
    </row>
    <row r="40" spans="1:6" ht="32.4">
      <c r="A40" s="194" t="s">
        <v>44</v>
      </c>
      <c r="B40" s="107" t="s">
        <v>84</v>
      </c>
      <c r="C40" s="170"/>
      <c r="D40" s="170"/>
      <c r="E40" s="170"/>
      <c r="F40" s="196"/>
    </row>
    <row r="41" spans="1:6" ht="32.4">
      <c r="A41" s="194" t="s">
        <v>45</v>
      </c>
      <c r="B41" s="107" t="s">
        <v>85</v>
      </c>
      <c r="C41" s="170"/>
      <c r="D41" s="170"/>
      <c r="E41" s="170"/>
      <c r="F41" s="196"/>
    </row>
    <row r="42" spans="1:6" ht="32.4">
      <c r="A42" s="194" t="s">
        <v>46</v>
      </c>
      <c r="B42" s="107" t="s">
        <v>47</v>
      </c>
      <c r="C42" s="170"/>
      <c r="D42" s="170"/>
      <c r="E42" s="170"/>
      <c r="F42" s="196"/>
    </row>
    <row r="43" spans="1:6" ht="46.8">
      <c r="A43" s="194" t="s">
        <v>48</v>
      </c>
      <c r="B43" s="107" t="s">
        <v>86</v>
      </c>
      <c r="C43" s="170"/>
      <c r="D43" s="170"/>
      <c r="E43" s="170"/>
      <c r="F43" s="196"/>
    </row>
    <row r="44" spans="1:6" ht="15.6">
      <c r="A44" s="319" t="s">
        <v>11</v>
      </c>
      <c r="B44" s="319"/>
      <c r="C44" s="171"/>
      <c r="D44" s="171"/>
      <c r="E44" s="171"/>
      <c r="F44" s="196"/>
    </row>
    <row r="45" spans="1:6" ht="16.2">
      <c r="A45" s="320" t="s">
        <v>170</v>
      </c>
      <c r="B45" s="321"/>
      <c r="C45" s="172"/>
      <c r="D45" s="172"/>
      <c r="E45" s="172"/>
      <c r="F45" s="185">
        <v>-10</v>
      </c>
    </row>
    <row r="46" spans="1:6" ht="51.75" customHeight="1">
      <c r="A46" s="320" t="s">
        <v>87</v>
      </c>
      <c r="B46" s="321"/>
      <c r="C46" s="195"/>
      <c r="D46" s="195"/>
      <c r="E46" s="195"/>
      <c r="F46" s="185">
        <v>1</v>
      </c>
    </row>
    <row r="47" spans="1:6" ht="16.2">
      <c r="A47" s="320" t="s">
        <v>88</v>
      </c>
      <c r="B47" s="321"/>
      <c r="C47" s="195"/>
      <c r="D47" s="195"/>
      <c r="E47" s="195"/>
      <c r="F47" s="186">
        <v>1757.7</v>
      </c>
    </row>
    <row r="48" spans="1:6" ht="36" customHeight="1">
      <c r="A48" s="320" t="s">
        <v>89</v>
      </c>
      <c r="B48" s="321"/>
      <c r="C48" s="195"/>
      <c r="D48" s="195"/>
      <c r="E48" s="195"/>
      <c r="F48" s="185">
        <v>100</v>
      </c>
    </row>
    <row r="49" spans="1:6" ht="16.2">
      <c r="A49" s="317" t="s">
        <v>12</v>
      </c>
      <c r="B49" s="317"/>
      <c r="C49" s="68">
        <f>+'3'!G32</f>
        <v>0</v>
      </c>
      <c r="D49" s="68">
        <f>+'3'!H32</f>
        <v>0</v>
      </c>
      <c r="E49" s="68">
        <f>+'3'!I32</f>
        <v>-13370</v>
      </c>
      <c r="F49" s="68">
        <f>+'3'!J32</f>
        <v>-13370</v>
      </c>
    </row>
    <row r="50" spans="1:6" ht="15.6">
      <c r="A50" s="47"/>
      <c r="B50" s="47"/>
      <c r="C50" s="47"/>
      <c r="D50" s="47"/>
      <c r="E50" s="47"/>
      <c r="F50" s="47"/>
    </row>
    <row r="52" spans="1:6">
      <c r="E52" s="3" t="s">
        <v>171</v>
      </c>
    </row>
    <row r="53" spans="1:6" s="1" customFormat="1" ht="16.2">
      <c r="A53" s="219"/>
      <c r="B53" s="220" t="s">
        <v>121</v>
      </c>
      <c r="C53" s="220"/>
      <c r="D53" s="220"/>
      <c r="E53" s="220"/>
      <c r="F53" s="220"/>
    </row>
    <row r="54" spans="1:6" s="1" customFormat="1" ht="16.2">
      <c r="A54" s="219"/>
      <c r="B54" s="220"/>
      <c r="C54" s="220"/>
      <c r="D54" s="220"/>
      <c r="E54" s="220"/>
      <c r="F54" s="220"/>
    </row>
    <row r="55" spans="1:6" s="1" customFormat="1" ht="17.25" customHeight="1">
      <c r="A55" s="325" t="s">
        <v>128</v>
      </c>
      <c r="B55" s="325"/>
      <c r="C55" s="325"/>
      <c r="D55" s="325"/>
      <c r="E55" s="325"/>
      <c r="F55" s="325"/>
    </row>
    <row r="56" spans="1:6" s="1" customFormat="1" ht="15.6">
      <c r="A56" s="219"/>
      <c r="B56" s="219"/>
      <c r="C56" s="219"/>
      <c r="D56" s="219"/>
      <c r="E56" s="219"/>
      <c r="F56" s="219"/>
    </row>
    <row r="57" spans="1:6" s="1" customFormat="1" ht="16.2">
      <c r="A57" s="221" t="s">
        <v>39</v>
      </c>
      <c r="B57" s="222" t="s">
        <v>40</v>
      </c>
      <c r="C57" s="223"/>
      <c r="D57" s="223"/>
      <c r="E57" s="223"/>
      <c r="F57" s="223"/>
    </row>
    <row r="58" spans="1:6" s="1" customFormat="1" ht="16.2">
      <c r="A58" s="224">
        <v>1139</v>
      </c>
      <c r="B58" s="225" t="s">
        <v>129</v>
      </c>
      <c r="C58" s="226"/>
      <c r="D58" s="226"/>
      <c r="E58" s="226"/>
      <c r="F58" s="226"/>
    </row>
    <row r="59" spans="1:6" s="1" customFormat="1" ht="15.6">
      <c r="A59" s="219"/>
      <c r="B59" s="219"/>
      <c r="C59" s="219"/>
      <c r="D59" s="219"/>
      <c r="E59" s="219"/>
      <c r="F59" s="219"/>
    </row>
    <row r="60" spans="1:6" s="1" customFormat="1" ht="16.2">
      <c r="A60" s="227" t="s">
        <v>130</v>
      </c>
      <c r="B60" s="228"/>
      <c r="C60" s="228"/>
      <c r="D60" s="228"/>
      <c r="E60" s="228"/>
      <c r="F60" s="228"/>
    </row>
    <row r="61" spans="1:6" s="1" customFormat="1" ht="16.2">
      <c r="A61" s="229"/>
      <c r="B61" s="219"/>
      <c r="C61" s="219"/>
      <c r="D61" s="219"/>
      <c r="E61" s="219"/>
      <c r="F61" s="219"/>
    </row>
    <row r="62" spans="1:6" s="1" customFormat="1" ht="86.25" customHeight="1">
      <c r="A62" s="230" t="s">
        <v>42</v>
      </c>
      <c r="B62" s="231">
        <v>1139</v>
      </c>
      <c r="C62" s="309" t="s">
        <v>183</v>
      </c>
      <c r="D62" s="310"/>
      <c r="E62" s="310"/>
      <c r="F62" s="311"/>
    </row>
    <row r="63" spans="1:6" s="1" customFormat="1" ht="31.2">
      <c r="A63" s="230" t="s">
        <v>43</v>
      </c>
      <c r="B63" s="231" t="s">
        <v>132</v>
      </c>
      <c r="C63" s="232" t="s">
        <v>97</v>
      </c>
      <c r="D63" s="232" t="s">
        <v>98</v>
      </c>
      <c r="E63" s="232" t="s">
        <v>99</v>
      </c>
      <c r="F63" s="232" t="s">
        <v>38</v>
      </c>
    </row>
    <row r="64" spans="1:6" s="1" customFormat="1" ht="15.6">
      <c r="A64" s="230" t="s">
        <v>44</v>
      </c>
      <c r="B64" s="230" t="s">
        <v>129</v>
      </c>
      <c r="C64" s="230"/>
      <c r="D64" s="230"/>
      <c r="E64" s="230"/>
      <c r="F64" s="230"/>
    </row>
    <row r="65" spans="1:6" s="1" customFormat="1" ht="78">
      <c r="A65" s="230" t="s">
        <v>45</v>
      </c>
      <c r="B65" s="230" t="s">
        <v>133</v>
      </c>
      <c r="C65" s="230"/>
      <c r="D65" s="230"/>
      <c r="E65" s="230"/>
      <c r="F65" s="230"/>
    </row>
    <row r="66" spans="1:6" s="1" customFormat="1" ht="15.6">
      <c r="A66" s="230" t="s">
        <v>46</v>
      </c>
      <c r="B66" s="230" t="s">
        <v>134</v>
      </c>
      <c r="C66" s="230"/>
      <c r="D66" s="230"/>
      <c r="E66" s="230"/>
      <c r="F66" s="230"/>
    </row>
    <row r="67" spans="1:6" s="1" customFormat="1" ht="15.6">
      <c r="A67" s="322" t="s">
        <v>11</v>
      </c>
      <c r="B67" s="322"/>
      <c r="C67" s="233"/>
      <c r="D67" s="233"/>
      <c r="E67" s="233"/>
      <c r="F67" s="233"/>
    </row>
    <row r="68" spans="1:6" s="1" customFormat="1" ht="16.2">
      <c r="A68" s="323" t="s">
        <v>12</v>
      </c>
      <c r="B68" s="323"/>
      <c r="C68" s="234">
        <f>+'3'!G57</f>
        <v>0</v>
      </c>
      <c r="D68" s="234">
        <f>+'3'!H57</f>
        <v>0</v>
      </c>
      <c r="E68" s="234">
        <f>+'3'!I57</f>
        <v>13370</v>
      </c>
      <c r="F68" s="234">
        <f>+'3'!J57</f>
        <v>13370</v>
      </c>
    </row>
    <row r="69" spans="1:6" s="1" customFormat="1"/>
    <row r="70" spans="1:6" s="1" customFormat="1" ht="86.25" customHeight="1">
      <c r="A70" s="230" t="s">
        <v>42</v>
      </c>
      <c r="B70" s="231">
        <v>1139</v>
      </c>
      <c r="C70" s="326" t="s">
        <v>131</v>
      </c>
      <c r="D70" s="327"/>
      <c r="E70" s="327"/>
      <c r="F70" s="328"/>
    </row>
    <row r="71" spans="1:6" s="1" customFormat="1" ht="31.2">
      <c r="A71" s="230" t="s">
        <v>43</v>
      </c>
      <c r="B71" s="231" t="s">
        <v>132</v>
      </c>
      <c r="C71" s="232" t="s">
        <v>97</v>
      </c>
      <c r="D71" s="232" t="s">
        <v>98</v>
      </c>
      <c r="E71" s="232" t="s">
        <v>99</v>
      </c>
      <c r="F71" s="232" t="s">
        <v>38</v>
      </c>
    </row>
    <row r="72" spans="1:6" s="1" customFormat="1" ht="15.6">
      <c r="A72" s="230" t="s">
        <v>44</v>
      </c>
      <c r="B72" s="230" t="s">
        <v>129</v>
      </c>
      <c r="C72" s="230"/>
      <c r="D72" s="230"/>
      <c r="E72" s="230"/>
      <c r="F72" s="230"/>
    </row>
    <row r="73" spans="1:6" s="1" customFormat="1" ht="78">
      <c r="A73" s="230" t="s">
        <v>45</v>
      </c>
      <c r="B73" s="230" t="s">
        <v>133</v>
      </c>
      <c r="C73" s="230"/>
      <c r="D73" s="230"/>
      <c r="E73" s="230"/>
      <c r="F73" s="230"/>
    </row>
    <row r="74" spans="1:6" s="1" customFormat="1" ht="15.6">
      <c r="A74" s="230" t="s">
        <v>46</v>
      </c>
      <c r="B74" s="230" t="s">
        <v>134</v>
      </c>
      <c r="C74" s="230"/>
      <c r="D74" s="230"/>
      <c r="E74" s="230"/>
      <c r="F74" s="230"/>
    </row>
    <row r="75" spans="1:6" s="1" customFormat="1" ht="15.6">
      <c r="A75" s="322" t="s">
        <v>11</v>
      </c>
      <c r="B75" s="322"/>
      <c r="C75" s="233"/>
      <c r="D75" s="233"/>
      <c r="E75" s="233"/>
      <c r="F75" s="233"/>
    </row>
    <row r="76" spans="1:6" s="1" customFormat="1" ht="16.2">
      <c r="A76" s="323" t="s">
        <v>12</v>
      </c>
      <c r="B76" s="323"/>
      <c r="C76" s="234">
        <f>+'3'!G65</f>
        <v>0</v>
      </c>
      <c r="D76" s="234">
        <f>+'3'!H65</f>
        <v>0</v>
      </c>
      <c r="E76" s="234">
        <f>+'3'!I65</f>
        <v>-13370</v>
      </c>
      <c r="F76" s="234">
        <f>+'3'!J65</f>
        <v>-13370</v>
      </c>
    </row>
    <row r="77" spans="1:6" s="1" customFormat="1"/>
    <row r="78" spans="1:6" ht="15.6">
      <c r="A78" s="47"/>
      <c r="B78" s="47"/>
      <c r="C78" s="47"/>
      <c r="D78" s="47"/>
    </row>
  </sheetData>
  <mergeCells count="22">
    <mergeCell ref="A75:B75"/>
    <mergeCell ref="A76:B76"/>
    <mergeCell ref="A67:B67"/>
    <mergeCell ref="A68:B68"/>
    <mergeCell ref="C70:F70"/>
    <mergeCell ref="A28:B28"/>
    <mergeCell ref="A36:D36"/>
    <mergeCell ref="C38:F38"/>
    <mergeCell ref="A11:F11"/>
    <mergeCell ref="A47:B47"/>
    <mergeCell ref="A8:F8"/>
    <mergeCell ref="A18:D18"/>
    <mergeCell ref="C20:F20"/>
    <mergeCell ref="A26:B26"/>
    <mergeCell ref="A27:B27"/>
    <mergeCell ref="A55:F55"/>
    <mergeCell ref="C62:F62"/>
    <mergeCell ref="A44:B44"/>
    <mergeCell ref="A45:B45"/>
    <mergeCell ref="A46:B46"/>
    <mergeCell ref="A48:B48"/>
    <mergeCell ref="A49:B49"/>
  </mergeCells>
  <pageMargins left="0.393700787" right="0" top="0.47244094488188998" bottom="0.511811023622047" header="0.31496062992126" footer="0.31496062992126"/>
  <pageSetup paperSize="9" scale="78" firstPageNumber="1233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"/>
  <sheetViews>
    <sheetView tabSelected="1" workbookViewId="0">
      <selection activeCell="E1" sqref="E1:G1"/>
    </sheetView>
  </sheetViews>
  <sheetFormatPr defaultColWidth="9.33203125" defaultRowHeight="13.8"/>
  <cols>
    <col min="1" max="1" width="19.44140625" style="24" customWidth="1"/>
    <col min="2" max="2" width="46.77734375" style="25" customWidth="1"/>
    <col min="3" max="3" width="11.109375" style="28" customWidth="1"/>
    <col min="4" max="4" width="12.77734375" style="29" customWidth="1"/>
    <col min="5" max="5" width="25.6640625" style="29" customWidth="1"/>
    <col min="6" max="6" width="12.44140625" style="28" customWidth="1"/>
    <col min="7" max="7" width="29.77734375" style="28" customWidth="1"/>
    <col min="8" max="8" width="6.33203125" style="24" customWidth="1"/>
    <col min="9" max="9" width="6.44140625" style="24" customWidth="1"/>
    <col min="10" max="10" width="39.33203125" style="24" customWidth="1"/>
    <col min="11" max="11" width="11.44140625" style="24" bestFit="1" customWidth="1"/>
    <col min="12" max="12" width="11.77734375" style="24" customWidth="1"/>
    <col min="13" max="13" width="9.33203125" style="24" customWidth="1"/>
    <col min="14" max="14" width="11.44140625" style="24" customWidth="1"/>
    <col min="15" max="15" width="19.33203125" style="24" customWidth="1"/>
    <col min="16" max="16" width="9.33203125" style="24"/>
    <col min="17" max="18" width="10.44140625" style="24" bestFit="1" customWidth="1"/>
    <col min="19" max="19" width="11.6640625" style="24" bestFit="1" customWidth="1"/>
    <col min="20" max="21" width="9.33203125" style="24"/>
    <col min="22" max="22" width="12.6640625" style="24" bestFit="1" customWidth="1"/>
    <col min="23" max="16384" width="9.33203125" style="24"/>
  </cols>
  <sheetData>
    <row r="1" spans="1:7">
      <c r="C1" s="26"/>
      <c r="D1" s="26"/>
      <c r="E1" s="330" t="s">
        <v>181</v>
      </c>
      <c r="F1" s="330"/>
      <c r="G1" s="330"/>
    </row>
    <row r="2" spans="1:7" ht="15.75" customHeight="1">
      <c r="B2" s="27"/>
      <c r="C2" s="27"/>
      <c r="D2" s="27"/>
      <c r="E2" s="331" t="s">
        <v>62</v>
      </c>
      <c r="F2" s="331"/>
      <c r="G2" s="331"/>
    </row>
    <row r="3" spans="1:7" ht="15.75" customHeight="1">
      <c r="B3" s="27"/>
      <c r="C3" s="27"/>
      <c r="D3" s="27"/>
      <c r="E3" s="331" t="s">
        <v>189</v>
      </c>
      <c r="F3" s="331"/>
      <c r="G3" s="331"/>
    </row>
    <row r="4" spans="1:7" ht="15.75" customHeight="1">
      <c r="E4" s="331" t="s">
        <v>63</v>
      </c>
      <c r="F4" s="331"/>
      <c r="G4" s="331"/>
    </row>
    <row r="5" spans="1:7" ht="58.5" customHeight="1">
      <c r="A5" s="332" t="s">
        <v>195</v>
      </c>
      <c r="B5" s="332"/>
      <c r="C5" s="332"/>
      <c r="D5" s="332"/>
      <c r="E5" s="332"/>
      <c r="F5" s="332"/>
      <c r="G5" s="332"/>
    </row>
    <row r="6" spans="1:7" ht="18.75" customHeight="1">
      <c r="A6" s="30"/>
      <c r="B6" s="31"/>
      <c r="C6" s="32"/>
      <c r="D6" s="32"/>
      <c r="E6" s="32"/>
      <c r="F6" s="32"/>
      <c r="G6" s="33"/>
    </row>
    <row r="7" spans="1:7" ht="85.5" customHeight="1">
      <c r="A7" s="340" t="s">
        <v>64</v>
      </c>
      <c r="B7" s="336" t="s">
        <v>65</v>
      </c>
      <c r="C7" s="336" t="s">
        <v>66</v>
      </c>
      <c r="D7" s="336" t="s">
        <v>67</v>
      </c>
      <c r="E7" s="336" t="s">
        <v>68</v>
      </c>
      <c r="F7" s="338" t="s">
        <v>74</v>
      </c>
      <c r="G7" s="339"/>
    </row>
    <row r="8" spans="1:7" ht="55.5" customHeight="1">
      <c r="A8" s="341"/>
      <c r="B8" s="337"/>
      <c r="C8" s="337"/>
      <c r="D8" s="337"/>
      <c r="E8" s="337"/>
      <c r="F8" s="111" t="s">
        <v>69</v>
      </c>
      <c r="G8" s="111" t="s">
        <v>70</v>
      </c>
    </row>
    <row r="9" spans="1:7" ht="18" customHeight="1">
      <c r="A9" s="112">
        <v>1</v>
      </c>
      <c r="B9" s="111">
        <v>2</v>
      </c>
      <c r="C9" s="111">
        <v>3</v>
      </c>
      <c r="D9" s="111">
        <v>4</v>
      </c>
      <c r="E9" s="111">
        <v>5</v>
      </c>
      <c r="F9" s="111">
        <v>6</v>
      </c>
      <c r="G9" s="111">
        <v>7</v>
      </c>
    </row>
    <row r="10" spans="1:7" ht="18" customHeight="1">
      <c r="A10" s="342" t="s">
        <v>91</v>
      </c>
      <c r="B10" s="343"/>
      <c r="C10" s="343"/>
      <c r="D10" s="343"/>
      <c r="E10" s="344"/>
      <c r="F10" s="113"/>
      <c r="G10" s="267">
        <f>G12+G16</f>
        <v>0</v>
      </c>
    </row>
    <row r="11" spans="1:7" ht="18" customHeight="1">
      <c r="A11" s="345" t="s">
        <v>92</v>
      </c>
      <c r="B11" s="346"/>
      <c r="C11" s="346"/>
      <c r="D11" s="346"/>
      <c r="E11" s="346"/>
      <c r="F11" s="347"/>
      <c r="G11" s="179"/>
    </row>
    <row r="12" spans="1:7" ht="81.75" customHeight="1">
      <c r="A12" s="114">
        <v>1128</v>
      </c>
      <c r="B12" s="115">
        <v>31002</v>
      </c>
      <c r="C12" s="333" t="s">
        <v>136</v>
      </c>
      <c r="D12" s="334"/>
      <c r="E12" s="335"/>
      <c r="F12" s="116"/>
      <c r="G12" s="180">
        <f>G13</f>
        <v>13370</v>
      </c>
    </row>
    <row r="13" spans="1:7" ht="16.2">
      <c r="A13" s="119"/>
      <c r="B13" s="135" t="s">
        <v>112</v>
      </c>
      <c r="C13" s="136"/>
      <c r="D13" s="137"/>
      <c r="E13" s="138"/>
      <c r="F13" s="139"/>
      <c r="G13" s="183">
        <f>+G14+G15</f>
        <v>13370</v>
      </c>
    </row>
    <row r="14" spans="1:7" ht="31.2">
      <c r="A14" s="119" t="s">
        <v>172</v>
      </c>
      <c r="B14" s="135" t="s">
        <v>113</v>
      </c>
      <c r="C14" s="136" t="s">
        <v>94</v>
      </c>
      <c r="D14" s="137" t="s">
        <v>71</v>
      </c>
      <c r="E14" s="138">
        <v>12320000</v>
      </c>
      <c r="F14" s="139">
        <v>1</v>
      </c>
      <c r="G14" s="178">
        <f>E14*F14/1000</f>
        <v>12320</v>
      </c>
    </row>
    <row r="15" spans="1:7" ht="15.6">
      <c r="A15" s="119" t="s">
        <v>173</v>
      </c>
      <c r="B15" s="135" t="s">
        <v>174</v>
      </c>
      <c r="C15" s="136" t="s">
        <v>94</v>
      </c>
      <c r="D15" s="137" t="s">
        <v>71</v>
      </c>
      <c r="E15" s="138">
        <v>1050000</v>
      </c>
      <c r="F15" s="139">
        <v>1</v>
      </c>
      <c r="G15" s="178">
        <f>E15*F15/1000</f>
        <v>1050</v>
      </c>
    </row>
    <row r="16" spans="1:7" ht="36.75" customHeight="1">
      <c r="A16" s="114">
        <v>1228</v>
      </c>
      <c r="B16" s="115">
        <v>31002</v>
      </c>
      <c r="C16" s="333" t="s">
        <v>96</v>
      </c>
      <c r="D16" s="334"/>
      <c r="E16" s="335"/>
      <c r="F16" s="116"/>
      <c r="G16" s="182">
        <f>G17+G20</f>
        <v>-13370.000000000013</v>
      </c>
    </row>
    <row r="17" spans="1:10" ht="16.2">
      <c r="A17" s="119" t="s">
        <v>72</v>
      </c>
      <c r="B17" s="120" t="s">
        <v>73</v>
      </c>
      <c r="C17" s="117"/>
      <c r="D17" s="117"/>
      <c r="E17" s="118"/>
      <c r="F17" s="116"/>
      <c r="G17" s="182">
        <f>G18+G19</f>
        <v>-24628.200000000012</v>
      </c>
    </row>
    <row r="18" spans="1:10" ht="31.2">
      <c r="A18" s="119" t="s">
        <v>175</v>
      </c>
      <c r="B18" s="120" t="s">
        <v>114</v>
      </c>
      <c r="C18" s="117" t="s">
        <v>176</v>
      </c>
      <c r="D18" s="121" t="s">
        <v>177</v>
      </c>
      <c r="E18" s="122"/>
      <c r="F18" s="123"/>
      <c r="G18" s="177">
        <f>+'3'!J38</f>
        <v>-345881.5</v>
      </c>
    </row>
    <row r="19" spans="1:10" ht="31.2">
      <c r="A19" s="119">
        <v>45221142</v>
      </c>
      <c r="B19" s="135" t="s">
        <v>114</v>
      </c>
      <c r="C19" s="136" t="s">
        <v>115</v>
      </c>
      <c r="D19" s="137" t="s">
        <v>71</v>
      </c>
      <c r="E19" s="138">
        <v>321253286</v>
      </c>
      <c r="F19" s="139">
        <v>1</v>
      </c>
      <c r="G19" s="178">
        <v>321253.3</v>
      </c>
      <c r="J19" s="181"/>
    </row>
    <row r="20" spans="1:10" ht="16.2">
      <c r="A20" s="119"/>
      <c r="B20" s="135" t="s">
        <v>112</v>
      </c>
      <c r="C20" s="136"/>
      <c r="D20" s="137"/>
      <c r="E20" s="138"/>
      <c r="F20" s="139"/>
      <c r="G20" s="183">
        <f>+G21+G22</f>
        <v>11258.199999999999</v>
      </c>
    </row>
    <row r="21" spans="1:10" ht="31.2">
      <c r="A21" s="119">
        <v>71351540</v>
      </c>
      <c r="B21" s="135" t="s">
        <v>93</v>
      </c>
      <c r="C21" s="136" t="s">
        <v>94</v>
      </c>
      <c r="D21" s="137" t="s">
        <v>71</v>
      </c>
      <c r="E21" s="138">
        <v>9896924</v>
      </c>
      <c r="F21" s="139">
        <v>1</v>
      </c>
      <c r="G21" s="178">
        <v>9896.9</v>
      </c>
    </row>
    <row r="22" spans="1:10" ht="31.2">
      <c r="A22" s="119">
        <v>98111140</v>
      </c>
      <c r="B22" s="120" t="s">
        <v>95</v>
      </c>
      <c r="C22" s="136" t="s">
        <v>111</v>
      </c>
      <c r="D22" s="121" t="s">
        <v>71</v>
      </c>
      <c r="E22" s="122">
        <v>1361272</v>
      </c>
      <c r="F22" s="123">
        <v>1</v>
      </c>
      <c r="G22" s="178">
        <v>1361.3</v>
      </c>
    </row>
  </sheetData>
  <mergeCells count="15">
    <mergeCell ref="C16:E16"/>
    <mergeCell ref="D7:D8"/>
    <mergeCell ref="E7:E8"/>
    <mergeCell ref="F7:G7"/>
    <mergeCell ref="A7:A8"/>
    <mergeCell ref="B7:B8"/>
    <mergeCell ref="C7:C8"/>
    <mergeCell ref="A10:E10"/>
    <mergeCell ref="A11:F11"/>
    <mergeCell ref="C12:E12"/>
    <mergeCell ref="E1:G1"/>
    <mergeCell ref="E2:G2"/>
    <mergeCell ref="E3:G3"/>
    <mergeCell ref="E4:G4"/>
    <mergeCell ref="A5:G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Vardanyan</dc:creator>
  <cp:keywords>https://mul2.gov.am/tasks/760976/oneclick/havelvacner_.xlsx?token=4f62d8aec6da3fcba8b2a8b938f5a9fb</cp:keywords>
  <cp:lastModifiedBy>HP</cp:lastModifiedBy>
  <cp:lastPrinted>2023-02-09T07:33:02Z</cp:lastPrinted>
  <dcterms:created xsi:type="dcterms:W3CDTF">2018-09-30T11:43:43Z</dcterms:created>
  <dcterms:modified xsi:type="dcterms:W3CDTF">2023-03-13T18:25:50Z</dcterms:modified>
</cp:coreProperties>
</file>