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elaniam\AppData\Local\Microsoft\Windows\INetCache\Content.Outlook\UZ5V20RS\"/>
    </mc:Choice>
  </mc:AlternateContent>
  <bookViews>
    <workbookView xWindow="0" yWindow="0" windowWidth="15075" windowHeight="11970" tabRatio="842"/>
  </bookViews>
  <sheets>
    <sheet name="Հավելված 1" sheetId="45" r:id="rId1"/>
    <sheet name="Հավելված 2" sheetId="23" r:id="rId2"/>
    <sheet name="Հավելված 3" sheetId="27" r:id="rId3"/>
    <sheet name="Հավելված 4" sheetId="42" r:id="rId4"/>
    <sheet name="Հավելված 5" sheetId="44" r:id="rId5"/>
  </sheets>
  <definedNames>
    <definedName name="_ftn1" localSheetId="0">'Հավելված 1'!#REF!</definedName>
    <definedName name="_ftn1" localSheetId="1">'Հավելված 2'!#REF!</definedName>
    <definedName name="_ftn10" localSheetId="0">'Հավելված 1'!#REF!</definedName>
    <definedName name="_ftn10" localSheetId="1">'Հավելված 2'!#REF!</definedName>
    <definedName name="_ftn11" localSheetId="0">'Հավելված 1'!#REF!</definedName>
    <definedName name="_ftn11" localSheetId="1">'Հավելված 2'!#REF!</definedName>
    <definedName name="_ftn12" localSheetId="0">'Հավելված 1'!#REF!</definedName>
    <definedName name="_ftn12" localSheetId="1">'Հավելված 2'!#REF!</definedName>
    <definedName name="_ftn13" localSheetId="0">'Հավելված 1'!#REF!</definedName>
    <definedName name="_ftn13" localSheetId="1">'Հավելված 2'!#REF!</definedName>
    <definedName name="_ftn14" localSheetId="0">'Հավելված 1'!#REF!</definedName>
    <definedName name="_ftn14" localSheetId="1">'Հավելված 2'!#REF!</definedName>
    <definedName name="_ftn15" localSheetId="0">'Հավելված 1'!#REF!</definedName>
    <definedName name="_ftn15" localSheetId="1">'Հավելված 2'!#REF!</definedName>
    <definedName name="_ftn16" localSheetId="0">'Հավելված 1'!#REF!</definedName>
    <definedName name="_ftn16" localSheetId="1">'Հավելված 2'!#REF!</definedName>
    <definedName name="_ftn17" localSheetId="0">'Հավելված 1'!#REF!</definedName>
    <definedName name="_ftn17" localSheetId="1">'Հավելված 2'!#REF!</definedName>
    <definedName name="_ftn18" localSheetId="0">'Հավելված 1'!#REF!</definedName>
    <definedName name="_ftn18" localSheetId="1">'Հավելված 2'!#REF!</definedName>
    <definedName name="_ftn19" localSheetId="0">'Հավելված 1'!#REF!</definedName>
    <definedName name="_ftn19" localSheetId="1">'Հավելված 2'!#REF!</definedName>
    <definedName name="_ftn2" localSheetId="0">'Հավելված 1'!#REF!</definedName>
    <definedName name="_ftn2" localSheetId="1">'Հավելված 2'!#REF!</definedName>
    <definedName name="_ftn20" localSheetId="0">'Հավելված 1'!#REF!</definedName>
    <definedName name="_ftn20" localSheetId="1">'Հավելված 2'!#REF!</definedName>
    <definedName name="_ftn21" localSheetId="0">'Հավելված 1'!#REF!</definedName>
    <definedName name="_ftn21" localSheetId="1">'Հավելված 2'!#REF!</definedName>
    <definedName name="_ftn22" localSheetId="0">'Հավելված 1'!#REF!</definedName>
    <definedName name="_ftn22" localSheetId="1">'Հավելված 2'!#REF!</definedName>
    <definedName name="_ftn3" localSheetId="0">'Հավելված 1'!#REF!</definedName>
    <definedName name="_ftn3" localSheetId="1">'Հավելված 2'!#REF!</definedName>
    <definedName name="_ftn4" localSheetId="0">'Հավելված 1'!#REF!</definedName>
    <definedName name="_ftn4" localSheetId="1">'Հավելված 2'!#REF!</definedName>
    <definedName name="_ftn5" localSheetId="0">'Հավելված 1'!#REF!</definedName>
    <definedName name="_ftn5" localSheetId="1">'Հավելված 2'!#REF!</definedName>
    <definedName name="_ftn6" localSheetId="0">'Հավելված 1'!#REF!</definedName>
    <definedName name="_ftn6" localSheetId="1">'Հավելված 2'!#REF!</definedName>
    <definedName name="_ftn7" localSheetId="0">'Հավելված 1'!#REF!</definedName>
    <definedName name="_ftn7" localSheetId="1">'Հավելված 2'!#REF!</definedName>
    <definedName name="_ftn8" localSheetId="0">'Հավելված 1'!#REF!</definedName>
    <definedName name="_ftn8" localSheetId="1">'Հավելված 2'!#REF!</definedName>
    <definedName name="_ftn9" localSheetId="0">'Հավելված 1'!#REF!</definedName>
    <definedName name="_ftn9" localSheetId="1">'Հավելված 2'!#REF!</definedName>
    <definedName name="_ftnref1" localSheetId="0">'Հավելված 1'!#REF!</definedName>
    <definedName name="_ftnref1" localSheetId="1">'Հավելված 2'!#REF!</definedName>
    <definedName name="_ftnref10" localSheetId="0">'Հավելված 1'!#REF!</definedName>
    <definedName name="_ftnref10" localSheetId="1">'Հավելված 2'!#REF!</definedName>
    <definedName name="_ftnref11" localSheetId="0">'Հավելված 1'!#REF!</definedName>
    <definedName name="_ftnref11" localSheetId="1">'Հավելված 2'!#REF!</definedName>
    <definedName name="_ftnref12" localSheetId="0">'Հավելված 1'!#REF!</definedName>
    <definedName name="_ftnref12" localSheetId="1">'Հավելված 2'!#REF!</definedName>
    <definedName name="_ftnref13" localSheetId="0">'Հավելված 1'!#REF!</definedName>
    <definedName name="_ftnref13" localSheetId="1">'Հավելված 2'!#REF!</definedName>
    <definedName name="_ftnref14" localSheetId="0">'Հավելված 1'!#REF!</definedName>
    <definedName name="_ftnref14" localSheetId="1">'Հավելված 2'!#REF!</definedName>
    <definedName name="_ftnref15" localSheetId="0">'Հավելված 1'!#REF!</definedName>
    <definedName name="_ftnref15" localSheetId="1">'Հավելված 2'!#REF!</definedName>
    <definedName name="_ftnref16" localSheetId="0">'Հավելված 1'!#REF!</definedName>
    <definedName name="_ftnref16" localSheetId="1">'Հավելված 2'!#REF!</definedName>
    <definedName name="_ftnref17" localSheetId="0">'Հավելված 1'!#REF!</definedName>
    <definedName name="_ftnref17" localSheetId="1">'Հավելված 2'!#REF!</definedName>
    <definedName name="_ftnref18" localSheetId="0">'Հավելված 1'!#REF!</definedName>
    <definedName name="_ftnref18" localSheetId="1">'Հավելված 2'!#REF!</definedName>
    <definedName name="_ftnref19" localSheetId="0">'Հավելված 1'!#REF!</definedName>
    <definedName name="_ftnref19" localSheetId="1">'Հավելված 2'!#REF!</definedName>
    <definedName name="_ftnref2" localSheetId="0">'Հավելված 1'!#REF!</definedName>
    <definedName name="_ftnref2" localSheetId="1">'Հավելված 2'!#REF!</definedName>
    <definedName name="_ftnref20" localSheetId="0">'Հավելված 1'!#REF!</definedName>
    <definedName name="_ftnref20" localSheetId="1">'Հավելված 2'!#REF!</definedName>
    <definedName name="_ftnref21" localSheetId="0">'Հավելված 1'!#REF!</definedName>
    <definedName name="_ftnref21" localSheetId="1">'Հավելված 2'!#REF!</definedName>
    <definedName name="_ftnref22" localSheetId="0">'Հավելված 1'!#REF!</definedName>
    <definedName name="_ftnref22" localSheetId="1">'Հավելված 2'!#REF!</definedName>
    <definedName name="_ftnref3" localSheetId="0">'Հավելված 1'!#REF!</definedName>
    <definedName name="_ftnref3" localSheetId="1">'Հավելված 2'!#REF!</definedName>
    <definedName name="_ftnref4" localSheetId="0">'Հավելված 1'!#REF!</definedName>
    <definedName name="_ftnref4" localSheetId="1">'Հավելված 2'!#REF!</definedName>
    <definedName name="_ftnref5" localSheetId="0">'Հավելված 1'!#REF!</definedName>
    <definedName name="_ftnref5" localSheetId="1">'Հավելված 2'!#REF!</definedName>
    <definedName name="_ftnref6" localSheetId="0">'Հավելված 1'!#REF!</definedName>
    <definedName name="_ftnref6" localSheetId="1">'Հավելված 2'!#REF!</definedName>
    <definedName name="_ftnref7" localSheetId="0">'Հավելված 1'!#REF!</definedName>
    <definedName name="_ftnref7" localSheetId="1">'Հավելված 2'!#REF!</definedName>
    <definedName name="_ftnref8" localSheetId="0">'Հավելված 1'!#REF!</definedName>
    <definedName name="_ftnref8" localSheetId="1">'Հավելված 2'!#REF!</definedName>
    <definedName name="_ftnref9" localSheetId="0">'Հավելված 1'!#REF!</definedName>
    <definedName name="_ftnref9" localSheetId="1">'Հավելված 2'!#REF!</definedName>
    <definedName name="_Toc462743052" localSheetId="0">'Հավելված 1'!#REF!</definedName>
    <definedName name="_Toc462743052" localSheetId="1">'Հավելված 2'!#REF!</definedName>
    <definedName name="_Toc501014755" localSheetId="0">'Հավելված 1'!#REF!</definedName>
    <definedName name="_Toc501014755" localSheetId="1">'Հավելված 2'!#REF!</definedName>
    <definedName name="_Toc501014756" localSheetId="0">'Հավելված 1'!#REF!</definedName>
    <definedName name="_Toc501014756" localSheetId="1">'Հավելված 2'!#REF!</definedName>
    <definedName name="_Toc501014757" localSheetId="0">'Հավելված 1'!#REF!</definedName>
    <definedName name="_Toc501014757" localSheetId="1">'Հավելված 2'!#REF!</definedName>
    <definedName name="AgencyCode" localSheetId="0">#REF!</definedName>
    <definedName name="AgencyCode" localSheetId="1">#REF!</definedName>
    <definedName name="AgencyCode" localSheetId="4">#REF!</definedName>
    <definedName name="AgencyCode">#REF!</definedName>
    <definedName name="AgencyName" localSheetId="0">#REF!</definedName>
    <definedName name="AgencyName" localSheetId="1">#REF!</definedName>
    <definedName name="AgencyName" localSheetId="4">#REF!</definedName>
    <definedName name="AgencyName">#REF!</definedName>
    <definedName name="Functional1" localSheetId="0">#REF!</definedName>
    <definedName name="Functional1" localSheetId="1">#REF!</definedName>
    <definedName name="Functional1" localSheetId="4">#REF!</definedName>
    <definedName name="Functional1">#REF!</definedName>
    <definedName name="PANature" localSheetId="0">#REF!</definedName>
    <definedName name="PANature" localSheetId="1">#REF!</definedName>
    <definedName name="PANature" localSheetId="4">#REF!</definedName>
    <definedName name="PANature">#REF!</definedName>
    <definedName name="PAType" localSheetId="0">#REF!</definedName>
    <definedName name="PAType" localSheetId="1">#REF!</definedName>
    <definedName name="PAType" localSheetId="4">#REF!</definedName>
    <definedName name="PAType">#REF!</definedName>
    <definedName name="Performance2" localSheetId="0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4">#REF!</definedName>
    <definedName name="PerformanceType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0" i="42" l="1"/>
  <c r="E20" i="42"/>
  <c r="D20" i="42"/>
  <c r="G20" i="42"/>
  <c r="D18" i="27"/>
  <c r="E18" i="27"/>
  <c r="F18" i="27"/>
  <c r="G18" i="27"/>
  <c r="J54" i="23" l="1"/>
  <c r="I16" i="44"/>
  <c r="I10" i="44" s="1"/>
  <c r="I17" i="44"/>
  <c r="I19" i="44"/>
  <c r="J51" i="23"/>
  <c r="J52" i="23"/>
  <c r="I20" i="44"/>
  <c r="I22" i="44"/>
  <c r="I21" i="44" l="1"/>
  <c r="I18" i="44" s="1"/>
  <c r="G52" i="23"/>
  <c r="G51" i="23" s="1"/>
  <c r="I52" i="23"/>
  <c r="H52" i="23"/>
  <c r="I13" i="44"/>
  <c r="G54" i="27" l="1"/>
  <c r="F54" i="27"/>
  <c r="E54" i="27"/>
  <c r="D54" i="27"/>
  <c r="J63" i="23" l="1"/>
  <c r="I63" i="23"/>
  <c r="H63" i="23"/>
  <c r="G63" i="23"/>
  <c r="G62" i="23" s="1"/>
  <c r="G67" i="42" l="1"/>
  <c r="F67" i="42"/>
  <c r="E67" i="42"/>
  <c r="D67" i="42"/>
  <c r="H54" i="23" l="1"/>
  <c r="H51" i="23" s="1"/>
  <c r="I54" i="23"/>
  <c r="I51" i="23" s="1"/>
  <c r="G54" i="23"/>
  <c r="G50" i="23" s="1"/>
  <c r="I14" i="44"/>
  <c r="I12" i="44" s="1"/>
  <c r="I11" i="44" s="1"/>
  <c r="H50" i="23" l="1"/>
  <c r="H48" i="23" s="1"/>
  <c r="J50" i="23"/>
  <c r="J48" i="23" s="1"/>
  <c r="J39" i="23" s="1"/>
  <c r="I50" i="23"/>
  <c r="I48" i="23" s="1"/>
  <c r="G48" i="23"/>
  <c r="J62" i="23"/>
  <c r="J61" i="23" s="1"/>
  <c r="J60" i="23" s="1"/>
  <c r="J58" i="23" s="1"/>
  <c r="J56" i="23" s="1"/>
  <c r="I62" i="23"/>
  <c r="I61" i="23" s="1"/>
  <c r="I60" i="23" s="1"/>
  <c r="I58" i="23" s="1"/>
  <c r="I56" i="23" s="1"/>
  <c r="H62" i="23"/>
  <c r="H61" i="23" s="1"/>
  <c r="H60" i="23" s="1"/>
  <c r="H58" i="23" s="1"/>
  <c r="H56" i="23" s="1"/>
  <c r="J45" i="23"/>
  <c r="I45" i="23"/>
  <c r="H45" i="23"/>
  <c r="J37" i="23" l="1"/>
  <c r="H33" i="45"/>
  <c r="H26" i="45" s="1"/>
  <c r="H44" i="23"/>
  <c r="H43" i="23" s="1"/>
  <c r="H41" i="23" s="1"/>
  <c r="H39" i="23" s="1"/>
  <c r="J44" i="23"/>
  <c r="J43" i="23" s="1"/>
  <c r="J41" i="23" s="1"/>
  <c r="I44" i="23"/>
  <c r="I43" i="23" s="1"/>
  <c r="I41" i="23" s="1"/>
  <c r="I39" i="23" s="1"/>
  <c r="G33" i="45" s="1"/>
  <c r="G26" i="45" s="1"/>
  <c r="G25" i="45" s="1"/>
  <c r="G19" i="45" s="1"/>
  <c r="G12" i="45" s="1"/>
  <c r="G11" i="45" s="1"/>
  <c r="G10" i="45" s="1"/>
  <c r="H25" i="45" l="1"/>
  <c r="H19" i="45" s="1"/>
  <c r="H12" i="45" s="1"/>
  <c r="H11" i="45" s="1"/>
  <c r="H10" i="45" s="1"/>
  <c r="F33" i="45"/>
  <c r="F26" i="45" s="1"/>
  <c r="F25" i="45" s="1"/>
  <c r="F19" i="45" s="1"/>
  <c r="F12" i="45" s="1"/>
  <c r="F11" i="45" s="1"/>
  <c r="F10" i="45" s="1"/>
  <c r="H37" i="23"/>
  <c r="H35" i="23" s="1"/>
  <c r="H33" i="23" s="1"/>
  <c r="H31" i="23" s="1"/>
  <c r="H29" i="23" s="1"/>
  <c r="H27" i="23" s="1"/>
  <c r="H26" i="23" s="1"/>
  <c r="H25" i="23" s="1"/>
  <c r="H24" i="23" s="1"/>
  <c r="H22" i="23" s="1"/>
  <c r="H20" i="23" s="1"/>
  <c r="H18" i="23" s="1"/>
  <c r="I37" i="23"/>
  <c r="I35" i="23" s="1"/>
  <c r="I33" i="23" s="1"/>
  <c r="I31" i="23" s="1"/>
  <c r="I29" i="23" s="1"/>
  <c r="I27" i="23" s="1"/>
  <c r="I26" i="23" s="1"/>
  <c r="I25" i="23" s="1"/>
  <c r="I24" i="23" s="1"/>
  <c r="I22" i="23" s="1"/>
  <c r="I20" i="23" s="1"/>
  <c r="I18" i="23" s="1"/>
  <c r="J35" i="23" l="1"/>
  <c r="J33" i="23" s="1"/>
  <c r="J31" i="23" s="1"/>
  <c r="I17" i="23"/>
  <c r="I15" i="23" s="1"/>
  <c r="I13" i="23" s="1"/>
  <c r="I11" i="23" s="1"/>
  <c r="I10" i="23" s="1"/>
  <c r="H17" i="23"/>
  <c r="H15" i="23" s="1"/>
  <c r="H13" i="23" s="1"/>
  <c r="H11" i="23" s="1"/>
  <c r="H10" i="23" s="1"/>
  <c r="G61" i="23"/>
  <c r="G60" i="23" s="1"/>
  <c r="G58" i="23" s="1"/>
  <c r="G56" i="23" s="1"/>
  <c r="G37" i="23" l="1"/>
  <c r="J29" i="23"/>
  <c r="J27" i="23" s="1"/>
  <c r="J26" i="23" s="1"/>
  <c r="J25" i="23" s="1"/>
  <c r="J24" i="23" s="1"/>
  <c r="J22" i="23" s="1"/>
  <c r="J20" i="23" s="1"/>
  <c r="J18" i="23" s="1"/>
  <c r="J17" i="23" s="1"/>
  <c r="J15" i="23" s="1"/>
  <c r="J13" i="23" s="1"/>
  <c r="J11" i="23" s="1"/>
  <c r="J10" i="23" s="1"/>
  <c r="G45" i="23"/>
  <c r="G44" i="23" s="1"/>
  <c r="G43" i="23" l="1"/>
  <c r="G41" i="23" l="1"/>
  <c r="G39" i="23" s="1"/>
  <c r="E33" i="45" l="1"/>
  <c r="E26" i="45" s="1"/>
  <c r="E25" i="45" s="1"/>
  <c r="E19" i="45" s="1"/>
  <c r="E12" i="45" s="1"/>
  <c r="E11" i="45" s="1"/>
  <c r="E10" i="45" s="1"/>
  <c r="G35" i="23"/>
  <c r="G33" i="23" s="1"/>
  <c r="G31" i="23" s="1"/>
  <c r="G29" i="23" l="1"/>
  <c r="G27" i="23" s="1"/>
  <c r="G26" i="23" s="1"/>
  <c r="G25" i="23" s="1"/>
  <c r="G24" i="23" s="1"/>
  <c r="G22" i="23" s="1"/>
  <c r="G20" i="23" s="1"/>
  <c r="G18" i="23" l="1"/>
  <c r="G17" i="23" s="1"/>
  <c r="G15" i="23" s="1"/>
  <c r="G13" i="23" s="1"/>
  <c r="G11" i="23" s="1"/>
  <c r="G10" i="23" s="1"/>
</calcChain>
</file>

<file path=xl/sharedStrings.xml><?xml version="1.0" encoding="utf-8"?>
<sst xmlns="http://schemas.openxmlformats.org/spreadsheetml/2006/main" count="375" uniqueCount="162">
  <si>
    <t>Միջոցառման անվանումը՝</t>
  </si>
  <si>
    <t>Միջոցառման տեսակը՝</t>
  </si>
  <si>
    <t>Ծառայությունների մատուցում</t>
  </si>
  <si>
    <t>Ծրագրի դասիչը</t>
  </si>
  <si>
    <t>Ծրագրի անվանումը</t>
  </si>
  <si>
    <t>Ծրագրի դասիչը՝</t>
  </si>
  <si>
    <t>Միջոցառման դասիչը՝</t>
  </si>
  <si>
    <t>Նկարագրությունը՝</t>
  </si>
  <si>
    <t>Արդյունքի չափորոշիչներ</t>
  </si>
  <si>
    <t>Միջոցառման վրա կատարվող ծախսը (հազար դրամ)</t>
  </si>
  <si>
    <t>Ցուցանիշների փոփոխությունը (ավելացումները նշված են դրական նշանով, իսկ նվազեցումները՝ փակագծերում)</t>
  </si>
  <si>
    <t xml:space="preserve"> այդ թվում`</t>
  </si>
  <si>
    <t>այդ թվում`</t>
  </si>
  <si>
    <t xml:space="preserve"> այդ թվում` բյուջետային ծախսերի տնտեսագիտական դասակարգման հոդվածներ</t>
  </si>
  <si>
    <t>01</t>
  </si>
  <si>
    <t>այդ թվում`  ըստ կատարողների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</si>
  <si>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</si>
  <si>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</si>
  <si>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ԸՆԴԱՄԵՆԸ ԾԱԽՍԵՐ</t>
  </si>
  <si>
    <t xml:space="preserve"> ԸՆԹԱՑԻԿ ԾԱԽՍԵՐ</t>
  </si>
  <si>
    <t>ՄԱՍ 1. ՊԵՏԱԿԱՆ ՄԱՐՄՆԻ ԳԾՈՎ ԱՐԴՅՈՒՆՔԱՅԻՆ (ԿԱՏԱՐՈՂԱԿԱՆ) ՑՈՒՑԱՆԻՇՆԵՐԸ</t>
  </si>
  <si>
    <t>Տարի</t>
  </si>
  <si>
    <t xml:space="preserve"> Ծառայությունը մատուցող կազմակերպության(ների) անվանում(ներ)ը </t>
  </si>
  <si>
    <t>ՀԱՎԵԼՎԱԾ N 1</t>
  </si>
  <si>
    <t xml:space="preserve"> ՀԱՎԵԼՎԱԾ N 3</t>
  </si>
  <si>
    <t xml:space="preserve"> ՀՀ կետրոնական ընտրական հանձնաժողով</t>
  </si>
  <si>
    <t>ԸՆԴՀԱՆՈՒՐ ԲՆՈՒՅԹԻ ՀԱՆՐԱՅԻՆ ԾԱՌԱՅՈՒԹՅՈՒՆՆԵՐ</t>
  </si>
  <si>
    <t>Ընդհանուր բնույթի հանրային ծառայություններ (այլ դասերին չպատկանող)</t>
  </si>
  <si>
    <t>06</t>
  </si>
  <si>
    <t>1096</t>
  </si>
  <si>
    <t>11003</t>
  </si>
  <si>
    <t>Ընտրական գործընթացների համակարգում, կանոնակարգում և տեղեկատվության տրամադրում</t>
  </si>
  <si>
    <t>Տեղական ինքնակառավարման մարմինների ընտրությունների կազմակերպում</t>
  </si>
  <si>
    <t>ՀՀ կետրոնական ընտրական հանձնաժողով</t>
  </si>
  <si>
    <t>Տեղական ինքնակառավարման մարմինների ընտրությունների կազմակերպում, անցկացում և արդյունքների ամփոփում</t>
  </si>
  <si>
    <t>Կոդը</t>
  </si>
  <si>
    <t>Անվանումը</t>
  </si>
  <si>
    <t>Գնման ձևը</t>
  </si>
  <si>
    <t>Միավորի գինը</t>
  </si>
  <si>
    <t>Ցուցանիշների փոփոխությունը (ավելացումները նշված են դրական նշանով)</t>
  </si>
  <si>
    <t>Քանակը</t>
  </si>
  <si>
    <t xml:space="preserve"> Գումարը  (հազար դրամով)</t>
  </si>
  <si>
    <t>Բաժին N 01</t>
  </si>
  <si>
    <t>Խումբ N 06</t>
  </si>
  <si>
    <t>Դաս N 01</t>
  </si>
  <si>
    <t xml:space="preserve"> Ընդհանուր բնույթի հանրային ծառայություններ (այլ դասերին չպատկանող)</t>
  </si>
  <si>
    <t>դրամ</t>
  </si>
  <si>
    <t>1096   11003</t>
  </si>
  <si>
    <t>Չափման միավորը</t>
  </si>
  <si>
    <t xml:space="preserve">ՄԱՍ 2. ՊԵՏԱԿԱՆ ՄԱՐՄՆԻ ԳԾՈՎ ԱՐԴՅՈՒՆՔԱՅԻՆ (ԿԱՏԱՐՈՂԱԿԱՆ) ՑՈՒՑԱՆԻՇՆԵՐԸ </t>
  </si>
  <si>
    <t>հազար դրամ</t>
  </si>
  <si>
    <t>Գործառական դասիչը</t>
  </si>
  <si>
    <t>Ծրագիր</t>
  </si>
  <si>
    <t>Միջոցառում</t>
  </si>
  <si>
    <t>Բաժին</t>
  </si>
  <si>
    <t>Խումբ</t>
  </si>
  <si>
    <t>Դաս</t>
  </si>
  <si>
    <t>ՀԱՎԵԼՎԱԾ N 2</t>
  </si>
  <si>
    <t>N         որոշման</t>
  </si>
  <si>
    <t xml:space="preserve">  N         որոշման</t>
  </si>
  <si>
    <t>ՀԱՎԵԼՎԱԾ N 5</t>
  </si>
  <si>
    <t xml:space="preserve"> ՀԱՎԵԼՎԱԾ N 4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</si>
  <si>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</si>
  <si>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</si>
  <si>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</si>
  <si>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</si>
  <si>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</si>
  <si>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</si>
  <si>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</si>
  <si>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</si>
  <si>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</si>
  <si>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</si>
  <si>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</si>
  <si>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</si>
  <si>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</si>
  <si>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</si>
  <si>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</si>
  <si>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</si>
  <si>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</si>
  <si>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</si>
  <si>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</si>
  <si>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այդ թվում` ըստ կատարողների</t>
  </si>
  <si>
    <t xml:space="preserve"> ԱՅԼ  ԾԱԽՍԵՐ</t>
  </si>
  <si>
    <t xml:space="preserve"> Պահուստային միջոցներ</t>
  </si>
  <si>
    <t xml:space="preserve"> ՀՀ կենտրոնական ընտրական հանձնաժողով</t>
  </si>
  <si>
    <t xml:space="preserve"> 1096</t>
  </si>
  <si>
    <t xml:space="preserve"> Ընտրական գործընթացների համակարգում,կանոնակարգում և տեղեկատվության տրամադրում</t>
  </si>
  <si>
    <t xml:space="preserve"> Օրինական և թափանցիկ ընտրական գործընթացների կազմակերպում և ապահովում</t>
  </si>
  <si>
    <t xml:space="preserve"> Ընտրական գործընթացների նկատմամբ հանրային վստահության մակարդակի բարձրացում</t>
  </si>
  <si>
    <t xml:space="preserve"> 11003</t>
  </si>
  <si>
    <t xml:space="preserve"> Տեղական ինքնակառավարման մարմինների ընտրությունների կազմակերպում</t>
  </si>
  <si>
    <t xml:space="preserve"> Տեղական ինքնակառավարման մարմինների ընտրությունների կազմակերպում, անցկացում և արդյունքների ամփոփում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</si>
  <si>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</si>
  <si>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</si>
  <si>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1139 </t>
  </si>
  <si>
    <t xml:space="preserve"> ՀՀ կառավարության պահուստային ֆոնդ 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</si>
  <si>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</si>
  <si>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</si>
  <si>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</si>
  <si>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</si>
  <si>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</si>
  <si>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</si>
  <si>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Միջոցառման տեսակը` </t>
  </si>
  <si>
    <t xml:space="preserve"> Ծառայությունների մատուցում </t>
  </si>
  <si>
    <t xml:space="preserve">Միջոցառման տեսակը` </t>
  </si>
  <si>
    <t>ՀՀ կենտրոնական ընտրական հանձնաժողով</t>
  </si>
  <si>
    <t>Ցուցանիշների փոփոխությունը (նվազեցումը նշված է՝ փակագծերում)</t>
  </si>
  <si>
    <t xml:space="preserve"> Այլ ծախսեր</t>
  </si>
  <si>
    <t>ՀԱՅԱՍՏԱՆԻ ՀԱՆՐԱՊԵՏՈՒԹՅԱՆ ԿԱՌԱՎԱՐՈՒԹՅԱՆ 2022 ԹՎԱԿԱՆԻ ԴԵԿՏԵՄԲԵՐԻ 29-Ի N 2111-Ն ՈՐՈՇՄԱՆ N 3 ԵՎ N 4 ՀԱՎԵԼՎԱԾՆԵՐՈՒՄ ԿԱՏԱՐՎՈՂ ՓՈՓՈԽՈՒԹՅՈՒՆՆԵՐԸ ԵՎ ԼՐԱՑՈՒՄՆԵՐԸ</t>
  </si>
  <si>
    <t>«ՀԱՅԱUՏԱՆԻ ՀԱՆՐԱՊԵՏՈՒԹՅԱՆ 2023 ԹՎԱԿԱՆԻ ՊԵՏԱԿԱՆ ԲՅՈՒՋԵԻ ՄԱUԻՆ»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</si>
  <si>
    <t>Կենտրոնական ընտրական հանձնաժողովի գործունեության ապահովում և ընտրական ծրագրերի համակարգման, կազմակերպման, անցկացման, մոնիտորինգի ծառայություններ</t>
  </si>
  <si>
    <t xml:space="preserve"> ԱՇԽԱՏԱՆՔԻ ՎԱՐՁԱՏՐՈՒԹՅՈՒՆ</t>
  </si>
  <si>
    <t xml:space="preserve"> - Աշխատողների աշխատավարձեր և հավելավճարներ</t>
  </si>
  <si>
    <t>11001</t>
  </si>
  <si>
    <t xml:space="preserve"> ՏԻՄ ընտրությունների /բացառությամբ Երևան քաղաքի/ մասնակիցների թվաքանակ ընդամենը ընտրության իրավունք ունեցողների նկատմամբ, տոկոս </t>
  </si>
  <si>
    <t xml:space="preserve"> ՏԻՄ ընտրություններից հետո ներկայացված դիմում-բողոքների թվաքանակ, հատ </t>
  </si>
  <si>
    <t xml:space="preserve"> ՏԻՄ ընտրություններից հետո ներկյացված դիմում-բողոքների քննարկված քանակ, հատ </t>
  </si>
  <si>
    <t xml:space="preserve"> Ընտրական տեղամասում արդյունքների անվավեր ճանաչում, հատ </t>
  </si>
  <si>
    <t xml:space="preserve"> Վերջնաժամկետից ուշ ներկայացված դիմումների և բողոքների թիվը, հատ </t>
  </si>
  <si>
    <t xml:space="preserve"> Պետական բյուջեից ընտրությունների վրա կատարվող ծախսեր, մեկ ընտրողի հաշվով,  հազար դրամ </t>
  </si>
  <si>
    <t xml:space="preserve">ՏԸՀ-ի կողմից կայացված որոշումների դեմ վերադասության կարգով    բողոքարկման դեպքում բեկանումները ԿԸՀ-ի կողմից չգերազանցեն, տոկոս </t>
  </si>
  <si>
    <t xml:space="preserve">Դատական կարգով ընդունված որոշումների վիճարկման արդյունքում  անվավեր /մասով/ ճանաչված դատական ակտեր, տոկոս </t>
  </si>
  <si>
    <t xml:space="preserve">Պետական բյուջեից ընտրությունների վրա կատարվող ծախսեր, մեկ ընտրողի հաշվով,  /առանց տըհ աշխատավարձերի/   հազար դրամ </t>
  </si>
  <si>
    <t xml:space="preserve">Ընտրական գործընթացների համակարգում, նախապարաստում,  իրականացում, հաշվետվական համակարգի կազմակերպում, վերլուծություն ընտրական պաշտոնյաների  վերապատրաստում,  տեղեկատվություն, քաղաքացիների դիմումների  և  բողոքների քննարկում </t>
  </si>
  <si>
    <t xml:space="preserve"> ՀՀ կետրոնական ընտրական հանձնաժողով </t>
  </si>
  <si>
    <t>գնում չհանդիսացող այլ ծախս</t>
  </si>
  <si>
    <t>99600000/1</t>
  </si>
  <si>
    <t>ԳՉԾ</t>
  </si>
  <si>
    <t>Առաջին եռամսյակ</t>
  </si>
  <si>
    <t>Առաջին կիսամյակ</t>
  </si>
  <si>
    <t>Ինն ամիս</t>
  </si>
  <si>
    <t>Քանակական</t>
  </si>
  <si>
    <t>Որակական</t>
  </si>
  <si>
    <t>Ոչ ֆինանսական չափորոշիչներ</t>
  </si>
  <si>
    <t xml:space="preserve"> ՀՀ  կենտրոնական ընտրական հանձնաժողով</t>
  </si>
  <si>
    <t>ՀՀ կառավարության 2023 թվականի</t>
  </si>
  <si>
    <t>ՀՀ ոստիկանություն</t>
  </si>
  <si>
    <t>Շարունակական ծախսեր</t>
  </si>
  <si>
    <t xml:space="preserve"> - Կապի ծառայություններ</t>
  </si>
  <si>
    <t>Նյութեր (Ապրանքներ)</t>
  </si>
  <si>
    <t xml:space="preserve"> - Գրասենյակային նյութեր և հագուստ</t>
  </si>
  <si>
    <t>Ցուցանիշների փոփոխությունը 
(ավելացումները նշված են դրական նշանով)</t>
  </si>
  <si>
    <t>Ընտրատեղամասերի թիվը</t>
  </si>
  <si>
    <t>Ընտրողների ծանուցում (մարդ)</t>
  </si>
  <si>
    <t>ՀՀ  ոստիկանություն</t>
  </si>
  <si>
    <t>ՄԱՍ I.   ԱՊՐԱՆՔՆԵՐ</t>
  </si>
  <si>
    <t>թուղթ, A4 ֆորմատի</t>
  </si>
  <si>
    <t>ԷԱՃ</t>
  </si>
  <si>
    <t>կգ</t>
  </si>
  <si>
    <t>ՄԱՍ III.   ԾԱՌԱՅՈՒԹՅՈՒՆՆԵՐ</t>
  </si>
  <si>
    <t>64111200/</t>
  </si>
  <si>
    <t>փոստային ծառայություններ` կապված նամակների հետ</t>
  </si>
  <si>
    <t>ՄԱ</t>
  </si>
  <si>
    <t>ՀԱՅԱՍՏԱՆԻ ՀԱՆՐԱՊԵՏՈՒԹՅԱՆ ԿԱՌԱՎԱՐՈՒԹՅԱՆ 2022 ԹՎԱԿԱՆԻ ԴԵԿՏԵՄԲԵՐԻ 29-Ի N 2111-Ն ՈՐՈՇՄԱՆ N 10 ՀԱՎԵԼՎԱԾՈՒՄ ԿԱՏԱՐՎՈՂ ԼՐԱՑՈՒՄՆԵՐԸ</t>
  </si>
  <si>
    <t>30197622/</t>
  </si>
  <si>
    <t xml:space="preserve"> ՀՀ կետրոնական ընտրական հանձնաժողով և ընտրատարածքային ընտրական հանձնաժողովներ</t>
  </si>
  <si>
    <t xml:space="preserve"> ՀՀ կետրոնական ընտրական հանձնաժողով և ընտրատարածքային ընտրական հանձնաժողովներ </t>
  </si>
  <si>
    <t xml:space="preserve"> Դրամով վճարվող աշխատավարձեր և հավելավճարներ</t>
  </si>
  <si>
    <t>ՀԱՅԱՍՏԱՆԻ ՀԱՆՐԱՊԵՏՈՒԹՅԱՆ ԿԱՌԱՎԱՐՈՒԹՅԱՆ 2022 ԹՎԱԿԱՆԻ ԴԵԿՏԵՄԲԵՐԻ 29-Ի N 2111-Ն ՈՐՈՇՄԱՆ N 9.1 ՀԱՎԵԼՎԱԾԻ NN  9.1.22 , 9.1.32 ԵՎ 9.1.58 ԱՂՅՈՒՍԱԿՆԵՐՈՒՄ ԿԱՏԱՐՎՈՂ ՓՈՓՈԽՈՒԹՅՈՒՆՆԵՐԸ ԵՎ ԼՐԱՑՈՒՄՆԵՐԸ</t>
  </si>
  <si>
    <t>ՄԱՍ III.    ԾԱՌԱՅՈՒԹՅՈՒՆՆԵՐ</t>
  </si>
  <si>
    <t>ՀԱՅԱՍՏԱՆԻ ՀԱՆՐԱՊԵՏՈՒԹՅԱՆ ԿԱՌԱՎԱՐՈՒԹՅԱՆ 2022 ԹՎԱԿԱՆԻ ԴԵԿՏԵՄԲԵՐԻ 29-Ի N 2111-Ն ՈՐՈՇՄԱՆ  N 9 ՀԱՎԵԼՎԱԾԻ NN 9.21 ԵՎ 9.47 ԱՂՅՈՒՍԱԿՆԵՐՈՒՄ ԿԱՏԱՐՎՈՂ ՓՈՓՈԽՈՒԹՅՈՒՆՆԵՐԸ ԵՎ ԼՐԱՑՈՒՄՆԵՐԸ</t>
  </si>
  <si>
    <t xml:space="preserve"> Ծրագրի միջոցառումները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</si>
</sst>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(* #,##0.0_);_(* \(#,##0.0\);_(* &quot;-&quot;??_);_(@_)"/>
    <numFmt numFmtId="165" formatCode="##,##0.0;\(##,##0.0\);\-"/>
    <numFmt numFmtId="166" formatCode="#,##0.0_);\(#,##0.0\)"/>
    <numFmt numFmtId="167" formatCode="0.0_);\(0.0\)"/>
    <numFmt numFmtId="168" formatCode="0.0"/>
  </numFmts>
  <fonts count="31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2"/>
      <name val="GHEA Grapalat"/>
      <family val="3"/>
    </font>
    <font>
      <sz val="12"/>
      <color theme="1"/>
      <name val="GHEA Grapalat"/>
      <family val="3"/>
    </font>
    <font>
      <sz val="12"/>
      <color theme="1"/>
      <name val="Calibri"/>
      <family val="2"/>
      <charset val="1"/>
      <scheme val="minor"/>
    </font>
    <font>
      <b/>
      <sz val="8"/>
      <name val="GHEA Grapalat"/>
      <family val="2"/>
    </font>
    <font>
      <i/>
      <sz val="8"/>
      <name val="GHEA Grapalat"/>
      <family val="2"/>
    </font>
    <font>
      <sz val="11"/>
      <name val="GHEA Grapalat"/>
      <family val="3"/>
    </font>
    <font>
      <sz val="11"/>
      <color theme="1"/>
      <name val="GHEA Grapalat"/>
      <family val="3"/>
    </font>
    <font>
      <sz val="10"/>
      <name val="Arial Armenian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3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4" fillId="0" borderId="0"/>
    <xf numFmtId="43" fontId="5" fillId="0" borderId="0" applyFont="0" applyFill="0" applyBorder="0" applyAlignment="0" applyProtection="0"/>
    <xf numFmtId="165" fontId="6" fillId="0" borderId="0" applyFill="0" applyBorder="0" applyProtection="0">
      <alignment horizontal="right" vertical="top"/>
    </xf>
    <xf numFmtId="9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9" fillId="0" borderId="9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10" applyNumberFormat="0" applyAlignment="0" applyProtection="0"/>
    <xf numFmtId="0" fontId="14" fillId="6" borderId="11" applyNumberFormat="0" applyAlignment="0" applyProtection="0"/>
    <xf numFmtId="0" fontId="15" fillId="6" borderId="10" applyNumberFormat="0" applyAlignment="0" applyProtection="0"/>
    <xf numFmtId="0" fontId="16" fillId="0" borderId="12" applyNumberFormat="0" applyFill="0" applyAlignment="0" applyProtection="0"/>
    <xf numFmtId="0" fontId="17" fillId="7" borderId="13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5" applyNumberFormat="0" applyFill="0" applyAlignment="0" applyProtection="0"/>
    <xf numFmtId="0" fontId="2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32" borderId="0" applyNumberFormat="0" applyBorder="0" applyAlignment="0" applyProtection="0"/>
    <xf numFmtId="0" fontId="6" fillId="0" borderId="0">
      <alignment horizontal="left" vertical="top" wrapText="1"/>
    </xf>
    <xf numFmtId="0" fontId="1" fillId="8" borderId="14" applyNumberFormat="0" applyFont="0" applyAlignment="0" applyProtection="0"/>
    <xf numFmtId="0" fontId="22" fillId="0" borderId="0" applyNumberFormat="0" applyFill="0" applyBorder="0" applyAlignment="0" applyProtection="0"/>
    <xf numFmtId="165" fontId="26" fillId="0" borderId="0" applyFill="0" applyBorder="0" applyProtection="0">
      <alignment horizontal="right" vertical="top"/>
    </xf>
    <xf numFmtId="165" fontId="27" fillId="0" borderId="0" applyFill="0" applyBorder="0" applyProtection="0">
      <alignment horizontal="right" vertical="top"/>
    </xf>
    <xf numFmtId="43" fontId="30" fillId="0" borderId="0" applyFont="0" applyFill="0" applyBorder="0" applyAlignment="0" applyProtection="0"/>
  </cellStyleXfs>
  <cellXfs count="136">
    <xf numFmtId="0" fontId="0" fillId="0" borderId="0" xfId="0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right"/>
    </xf>
    <xf numFmtId="0" fontId="23" fillId="0" borderId="0" xfId="0" applyFont="1" applyAlignment="1">
      <alignment wrapText="1"/>
    </xf>
    <xf numFmtId="0" fontId="23" fillId="0" borderId="0" xfId="0" applyFont="1" applyAlignment="1">
      <alignment horizontal="left" vertical="top"/>
    </xf>
    <xf numFmtId="4" fontId="23" fillId="0" borderId="0" xfId="0" applyNumberFormat="1" applyFont="1" applyAlignment="1">
      <alignment vertical="center" wrapText="1"/>
    </xf>
    <xf numFmtId="0" fontId="24" fillId="0" borderId="0" xfId="0" applyFont="1"/>
    <xf numFmtId="0" fontId="25" fillId="0" borderId="0" xfId="0" applyFont="1"/>
    <xf numFmtId="0" fontId="23" fillId="0" borderId="0" xfId="0" applyFont="1" applyAlignment="1">
      <alignment horizontal="right" vertical="center"/>
    </xf>
    <xf numFmtId="0" fontId="24" fillId="0" borderId="0" xfId="0" applyFont="1" applyAlignment="1">
      <alignment horizontal="right"/>
    </xf>
    <xf numFmtId="0" fontId="24" fillId="0" borderId="0" xfId="0" applyFont="1" applyAlignment="1">
      <alignment horizontal="left" vertical="top" wrapText="1"/>
    </xf>
    <xf numFmtId="0" fontId="24" fillId="0" borderId="0" xfId="0" applyFont="1" applyAlignment="1">
      <alignment horizontal="centerContinuous"/>
    </xf>
    <xf numFmtId="0" fontId="29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28" fillId="0" borderId="0" xfId="0" applyFont="1" applyAlignment="1">
      <alignment horizontal="left" vertical="top" wrapText="1"/>
    </xf>
    <xf numFmtId="164" fontId="28" fillId="0" borderId="1" xfId="52" applyNumberFormat="1" applyFont="1" applyFill="1" applyBorder="1" applyAlignment="1">
      <alignment horizontal="center" vertical="center" wrapText="1"/>
    </xf>
    <xf numFmtId="164" fontId="28" fillId="0" borderId="3" xfId="52" applyNumberFormat="1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left" vertical="top"/>
    </xf>
    <xf numFmtId="165" fontId="23" fillId="0" borderId="0" xfId="5" applyFont="1" applyBorder="1">
      <alignment horizontal="right" vertical="top"/>
    </xf>
    <xf numFmtId="166" fontId="23" fillId="0" borderId="0" xfId="0" applyNumberFormat="1" applyFont="1"/>
    <xf numFmtId="0" fontId="23" fillId="0" borderId="0" xfId="0" applyFont="1" applyAlignment="1">
      <alignment horizontal="center" wrapText="1"/>
    </xf>
    <xf numFmtId="0" fontId="28" fillId="0" borderId="1" xfId="0" applyFont="1" applyBorder="1" applyAlignment="1">
      <alignment horizontal="center" vertical="top" wrapText="1"/>
    </xf>
    <xf numFmtId="2" fontId="28" fillId="0" borderId="1" xfId="0" applyNumberFormat="1" applyFont="1" applyBorder="1" applyAlignment="1">
      <alignment vertical="center" wrapText="1"/>
    </xf>
    <xf numFmtId="0" fontId="28" fillId="0" borderId="1" xfId="0" applyFont="1" applyBorder="1" applyAlignment="1">
      <alignment horizontal="center" textRotation="90" wrapText="1"/>
    </xf>
    <xf numFmtId="0" fontId="28" fillId="0" borderId="1" xfId="0" applyFont="1" applyBorder="1" applyAlignment="1">
      <alignment horizontal="center" textRotation="90"/>
    </xf>
    <xf numFmtId="0" fontId="28" fillId="0" borderId="1" xfId="0" applyFont="1" applyBorder="1" applyAlignment="1">
      <alignment wrapText="1"/>
    </xf>
    <xf numFmtId="164" fontId="28" fillId="0" borderId="1" xfId="4" applyNumberFormat="1" applyFont="1" applyFill="1" applyBorder="1" applyAlignment="1">
      <alignment vertical="top"/>
    </xf>
    <xf numFmtId="0" fontId="28" fillId="0" borderId="1" xfId="0" applyFont="1" applyBorder="1" applyAlignment="1">
      <alignment horizontal="left" vertical="top" wrapText="1"/>
    </xf>
    <xf numFmtId="165" fontId="28" fillId="0" borderId="1" xfId="50" applyFont="1" applyBorder="1">
      <alignment horizontal="right" vertical="top"/>
    </xf>
    <xf numFmtId="0" fontId="28" fillId="0" borderId="0" xfId="0" applyFont="1"/>
    <xf numFmtId="165" fontId="28" fillId="0" borderId="1" xfId="5" applyFont="1" applyBorder="1">
      <alignment horizontal="right" vertical="top"/>
    </xf>
    <xf numFmtId="0" fontId="28" fillId="0" borderId="1" xfId="0" applyFont="1" applyBorder="1"/>
    <xf numFmtId="2" fontId="28" fillId="0" borderId="2" xfId="0" applyNumberFormat="1" applyFont="1" applyBorder="1" applyAlignment="1">
      <alignment vertical="center" wrapText="1"/>
    </xf>
    <xf numFmtId="0" fontId="28" fillId="0" borderId="1" xfId="0" applyFont="1" applyBorder="1" applyAlignment="1">
      <alignment textRotation="90" wrapText="1"/>
    </xf>
    <xf numFmtId="0" fontId="28" fillId="0" borderId="1" xfId="0" applyFont="1" applyBorder="1" applyAlignment="1">
      <alignment textRotation="90"/>
    </xf>
    <xf numFmtId="0" fontId="29" fillId="33" borderId="1" xfId="0" applyFont="1" applyFill="1" applyBorder="1" applyAlignment="1">
      <alignment horizontal="left" vertical="top" wrapText="1"/>
    </xf>
    <xf numFmtId="0" fontId="28" fillId="33" borderId="1" xfId="0" applyFont="1" applyFill="1" applyBorder="1" applyAlignment="1">
      <alignment horizontal="left" vertical="top" wrapText="1"/>
    </xf>
    <xf numFmtId="0" fontId="28" fillId="33" borderId="0" xfId="0" applyFont="1" applyFill="1" applyAlignment="1">
      <alignment horizontal="left" vertical="top" wrapText="1"/>
    </xf>
    <xf numFmtId="165" fontId="28" fillId="33" borderId="1" xfId="51" applyFont="1" applyFill="1" applyBorder="1">
      <alignment horizontal="right" vertical="top"/>
    </xf>
    <xf numFmtId="0" fontId="28" fillId="33" borderId="0" xfId="0" applyFont="1" applyFill="1"/>
    <xf numFmtId="0" fontId="28" fillId="0" borderId="1" xfId="0" applyFont="1" applyBorder="1" applyAlignment="1">
      <alignment vertical="top" wrapText="1"/>
    </xf>
    <xf numFmtId="49" fontId="28" fillId="0" borderId="1" xfId="0" applyNumberFormat="1" applyFont="1" applyBorder="1" applyAlignment="1">
      <alignment vertical="top" wrapText="1"/>
    </xf>
    <xf numFmtId="164" fontId="28" fillId="0" borderId="1" xfId="4" applyNumberFormat="1" applyFont="1" applyFill="1" applyBorder="1" applyAlignment="1">
      <alignment horizontal="left" vertical="top" wrapText="1"/>
    </xf>
    <xf numFmtId="164" fontId="28" fillId="0" borderId="1" xfId="4" applyNumberFormat="1" applyFont="1" applyFill="1" applyBorder="1" applyAlignment="1">
      <alignment vertical="top" wrapText="1"/>
    </xf>
    <xf numFmtId="49" fontId="28" fillId="0" borderId="1" xfId="0" applyNumberFormat="1" applyFont="1" applyBorder="1" applyAlignment="1">
      <alignment vertical="top"/>
    </xf>
    <xf numFmtId="0" fontId="28" fillId="0" borderId="4" xfId="0" applyFont="1" applyBorder="1" applyAlignment="1">
      <alignment horizontal="left" vertical="center" wrapText="1"/>
    </xf>
    <xf numFmtId="164" fontId="28" fillId="0" borderId="1" xfId="0" applyNumberFormat="1" applyFont="1" applyBorder="1" applyAlignment="1">
      <alignment vertical="center" wrapText="1"/>
    </xf>
    <xf numFmtId="0" fontId="28" fillId="0" borderId="4" xfId="0" applyFont="1" applyBorder="1" applyAlignment="1">
      <alignment vertical="top" wrapText="1"/>
    </xf>
    <xf numFmtId="49" fontId="28" fillId="33" borderId="1" xfId="0" applyNumberFormat="1" applyFont="1" applyFill="1" applyBorder="1" applyAlignment="1">
      <alignment vertical="top" wrapText="1"/>
    </xf>
    <xf numFmtId="49" fontId="28" fillId="33" borderId="1" xfId="0" applyNumberFormat="1" applyFont="1" applyFill="1" applyBorder="1" applyAlignment="1">
      <alignment vertical="top"/>
    </xf>
    <xf numFmtId="0" fontId="28" fillId="33" borderId="1" xfId="0" applyFont="1" applyFill="1" applyBorder="1" applyAlignment="1">
      <alignment wrapText="1"/>
    </xf>
    <xf numFmtId="164" fontId="28" fillId="33" borderId="1" xfId="0" applyNumberFormat="1" applyFont="1" applyFill="1" applyBorder="1" applyAlignment="1">
      <alignment vertical="center" wrapText="1"/>
    </xf>
    <xf numFmtId="0" fontId="28" fillId="0" borderId="4" xfId="0" applyFont="1" applyBorder="1" applyAlignment="1">
      <alignment horizontal="left" vertical="top" wrapText="1"/>
    </xf>
    <xf numFmtId="0" fontId="29" fillId="0" borderId="4" xfId="0" applyFont="1" applyBorder="1" applyAlignment="1">
      <alignment horizontal="left" vertical="top" wrapText="1"/>
    </xf>
    <xf numFmtId="0" fontId="29" fillId="33" borderId="1" xfId="0" applyNumberFormat="1" applyFont="1" applyFill="1" applyBorder="1" applyAlignment="1">
      <alignment wrapText="1"/>
    </xf>
    <xf numFmtId="0" fontId="28" fillId="0" borderId="4" xfId="0" applyFont="1" applyBorder="1" applyAlignment="1">
      <alignment wrapText="1"/>
    </xf>
    <xf numFmtId="43" fontId="28" fillId="0" borderId="0" xfId="0" applyNumberFormat="1" applyFont="1"/>
    <xf numFmtId="164" fontId="28" fillId="0" borderId="1" xfId="0" applyNumberFormat="1" applyFont="1" applyBorder="1" applyAlignment="1">
      <alignment horizontal="right" vertical="center"/>
    </xf>
    <xf numFmtId="0" fontId="28" fillId="0" borderId="5" xfId="0" applyFont="1" applyBorder="1" applyAlignment="1">
      <alignment vertical="top" wrapText="1"/>
    </xf>
    <xf numFmtId="0" fontId="28" fillId="0" borderId="1" xfId="0" applyFont="1" applyBorder="1" applyAlignment="1">
      <alignment horizontal="left" wrapText="1"/>
    </xf>
    <xf numFmtId="0" fontId="28" fillId="0" borderId="5" xfId="0" applyFont="1" applyBorder="1" applyAlignment="1">
      <alignment wrapText="1"/>
    </xf>
    <xf numFmtId="0" fontId="28" fillId="33" borderId="5" xfId="0" applyFont="1" applyFill="1" applyBorder="1" applyAlignment="1">
      <alignment vertical="top" wrapText="1"/>
    </xf>
    <xf numFmtId="0" fontId="28" fillId="33" borderId="1" xfId="0" applyFont="1" applyFill="1" applyBorder="1" applyAlignment="1">
      <alignment vertical="top" wrapText="1"/>
    </xf>
    <xf numFmtId="166" fontId="28" fillId="0" borderId="0" xfId="0" applyNumberFormat="1" applyFont="1"/>
    <xf numFmtId="0" fontId="28" fillId="0" borderId="5" xfId="0" applyFont="1" applyBorder="1" applyAlignment="1">
      <alignment horizontal="left" vertical="top"/>
    </xf>
    <xf numFmtId="0" fontId="28" fillId="0" borderId="1" xfId="0" applyFont="1" applyBorder="1" applyAlignment="1">
      <alignment horizontal="left" vertical="top"/>
    </xf>
    <xf numFmtId="0" fontId="28" fillId="0" borderId="0" xfId="0" applyFont="1" applyBorder="1" applyAlignment="1">
      <alignment horizontal="left" vertical="top"/>
    </xf>
    <xf numFmtId="0" fontId="28" fillId="0" borderId="0" xfId="0" applyFont="1" applyAlignment="1">
      <alignment horizontal="center"/>
    </xf>
    <xf numFmtId="168" fontId="28" fillId="0" borderId="0" xfId="0" applyNumberFormat="1" applyFont="1" applyBorder="1" applyAlignment="1">
      <alignment horizontal="center" vertical="top" wrapText="1"/>
    </xf>
    <xf numFmtId="0" fontId="28" fillId="0" borderId="0" xfId="0" applyFont="1" applyBorder="1"/>
    <xf numFmtId="166" fontId="28" fillId="0" borderId="1" xfId="0" applyNumberFormat="1" applyFont="1" applyBorder="1"/>
    <xf numFmtId="0" fontId="28" fillId="0" borderId="0" xfId="0" applyFont="1" applyAlignment="1">
      <alignment wrapText="1"/>
    </xf>
    <xf numFmtId="0" fontId="28" fillId="0" borderId="5" xfId="0" applyFont="1" applyBorder="1" applyAlignment="1">
      <alignment horizontal="left" vertical="top" wrapText="1"/>
    </xf>
    <xf numFmtId="0" fontId="28" fillId="0" borderId="1" xfId="0" applyFont="1" applyBorder="1" applyAlignment="1">
      <alignment horizontal="center" vertical="center"/>
    </xf>
    <xf numFmtId="0" fontId="28" fillId="0" borderId="16" xfId="0" applyFont="1" applyBorder="1"/>
    <xf numFmtId="0" fontId="28" fillId="0" borderId="4" xfId="0" applyFont="1" applyBorder="1"/>
    <xf numFmtId="166" fontId="28" fillId="0" borderId="1" xfId="4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horizontal="left" vertical="top" wrapText="1"/>
    </xf>
    <xf numFmtId="0" fontId="28" fillId="0" borderId="0" xfId="0" applyFont="1" applyAlignment="1">
      <alignment vertical="top"/>
    </xf>
    <xf numFmtId="166" fontId="28" fillId="0" borderId="6" xfId="4" applyNumberFormat="1" applyFont="1" applyFill="1" applyBorder="1" applyAlignment="1">
      <alignment horizontal="center" vertical="center" wrapText="1"/>
    </xf>
    <xf numFmtId="0" fontId="28" fillId="0" borderId="5" xfId="0" applyFont="1" applyBorder="1" applyAlignment="1">
      <alignment horizontal="left" wrapText="1"/>
    </xf>
    <xf numFmtId="0" fontId="28" fillId="0" borderId="1" xfId="0" applyFont="1" applyBorder="1" applyAlignment="1">
      <alignment vertical="top"/>
    </xf>
    <xf numFmtId="166" fontId="28" fillId="33" borderId="1" xfId="4" applyNumberFormat="1" applyFont="1" applyFill="1" applyBorder="1" applyAlignment="1">
      <alignment horizontal="center" vertical="top" wrapText="1"/>
    </xf>
    <xf numFmtId="0" fontId="29" fillId="0" borderId="0" xfId="0" applyFont="1"/>
    <xf numFmtId="0" fontId="29" fillId="0" borderId="2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168" fontId="29" fillId="0" borderId="4" xfId="0" applyNumberFormat="1" applyFont="1" applyBorder="1" applyAlignment="1">
      <alignment horizontal="center" vertical="center" wrapText="1"/>
    </xf>
    <xf numFmtId="168" fontId="29" fillId="0" borderId="1" xfId="4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49" fontId="28" fillId="0" borderId="1" xfId="0" applyNumberFormat="1" applyFont="1" applyBorder="1" applyAlignment="1">
      <alignment horizontal="center" vertical="center" wrapText="1"/>
    </xf>
    <xf numFmtId="167" fontId="28" fillId="0" borderId="1" xfId="3" applyNumberFormat="1" applyFont="1" applyBorder="1" applyAlignment="1">
      <alignment horizontal="center" vertical="center" wrapText="1"/>
    </xf>
    <xf numFmtId="167" fontId="28" fillId="0" borderId="1" xfId="0" applyNumberFormat="1" applyFont="1" applyBorder="1" applyAlignment="1">
      <alignment horizontal="center" vertical="center" wrapText="1"/>
    </xf>
    <xf numFmtId="168" fontId="28" fillId="0" borderId="1" xfId="5" applyNumberFormat="1" applyFont="1" applyBorder="1">
      <alignment horizontal="right" vertical="top"/>
    </xf>
    <xf numFmtId="167" fontId="28" fillId="33" borderId="1" xfId="3" applyNumberFormat="1" applyFont="1" applyFill="1" applyBorder="1" applyAlignment="1">
      <alignment horizontal="center" vertical="center" wrapText="1"/>
    </xf>
    <xf numFmtId="167" fontId="28" fillId="33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right"/>
    </xf>
    <xf numFmtId="0" fontId="0" fillId="0" borderId="0" xfId="0" applyFont="1"/>
    <xf numFmtId="0" fontId="28" fillId="33" borderId="1" xfId="0" applyFont="1" applyFill="1" applyBorder="1" applyAlignment="1">
      <alignment horizontal="right"/>
    </xf>
    <xf numFmtId="0" fontId="28" fillId="33" borderId="4" xfId="0" applyFont="1" applyFill="1" applyBorder="1" applyAlignment="1">
      <alignment horizontal="right" wrapText="1"/>
    </xf>
    <xf numFmtId="0" fontId="28" fillId="0" borderId="0" xfId="0" applyFont="1" applyBorder="1" applyAlignment="1">
      <alignment horizontal="left" wrapText="1"/>
    </xf>
    <xf numFmtId="0" fontId="28" fillId="0" borderId="0" xfId="0" applyFont="1" applyBorder="1" applyAlignment="1">
      <alignment wrapText="1"/>
    </xf>
    <xf numFmtId="2" fontId="29" fillId="0" borderId="0" xfId="0" applyNumberFormat="1" applyFont="1"/>
    <xf numFmtId="0" fontId="28" fillId="0" borderId="1" xfId="0" applyFont="1" applyBorder="1" applyAlignment="1">
      <alignment horizontal="center" vertical="top" wrapText="1"/>
    </xf>
    <xf numFmtId="0" fontId="29" fillId="0" borderId="1" xfId="0" applyFont="1" applyBorder="1" applyAlignment="1">
      <alignment horizontal="center" vertical="top" wrapText="1"/>
    </xf>
    <xf numFmtId="0" fontId="23" fillId="0" borderId="0" xfId="0" applyFont="1" applyAlignment="1">
      <alignment horizontal="center" wrapText="1"/>
    </xf>
    <xf numFmtId="0" fontId="28" fillId="0" borderId="5" xfId="0" applyFont="1" applyBorder="1" applyAlignment="1">
      <alignment horizontal="center" vertical="top" wrapText="1"/>
    </xf>
    <xf numFmtId="0" fontId="28" fillId="0" borderId="16" xfId="0" applyFont="1" applyBorder="1" applyAlignment="1">
      <alignment horizontal="center" vertical="top" wrapText="1"/>
    </xf>
    <xf numFmtId="0" fontId="28" fillId="0" borderId="4" xfId="0" applyFont="1" applyBorder="1" applyAlignment="1">
      <alignment horizontal="center" vertical="top" wrapText="1"/>
    </xf>
    <xf numFmtId="0" fontId="28" fillId="0" borderId="0" xfId="0" applyFont="1" applyAlignment="1">
      <alignment horizontal="center" wrapText="1"/>
    </xf>
    <xf numFmtId="0" fontId="28" fillId="0" borderId="0" xfId="0" applyFont="1" applyAlignment="1">
      <alignment horizontal="center" vertical="top"/>
    </xf>
    <xf numFmtId="0" fontId="28" fillId="0" borderId="0" xfId="0" applyFont="1" applyAlignment="1">
      <alignment horizontal="left" vertical="top" wrapText="1"/>
    </xf>
    <xf numFmtId="0" fontId="29" fillId="0" borderId="5" xfId="0" applyFont="1" applyBorder="1" applyAlignment="1">
      <alignment horizontal="left" vertical="center" wrapText="1"/>
    </xf>
    <xf numFmtId="0" fontId="29" fillId="0" borderId="16" xfId="0" applyFont="1" applyBorder="1" applyAlignment="1">
      <alignment horizontal="left" vertical="center" wrapText="1"/>
    </xf>
    <xf numFmtId="0" fontId="29" fillId="0" borderId="4" xfId="0" applyFont="1" applyBorder="1" applyAlignment="1">
      <alignment horizontal="left" vertical="center" wrapText="1"/>
    </xf>
    <xf numFmtId="49" fontId="28" fillId="0" borderId="5" xfId="0" applyNumberFormat="1" applyFont="1" applyBorder="1" applyAlignment="1">
      <alignment horizontal="left" vertical="center" wrapText="1"/>
    </xf>
    <xf numFmtId="49" fontId="28" fillId="0" borderId="16" xfId="0" applyNumberFormat="1" applyFont="1" applyBorder="1" applyAlignment="1">
      <alignment horizontal="left" vertical="center" wrapText="1"/>
    </xf>
    <xf numFmtId="49" fontId="28" fillId="0" borderId="4" xfId="0" applyNumberFormat="1" applyFont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4" fillId="0" borderId="0" xfId="0" applyFont="1" applyAlignment="1">
      <alignment horizontal="center" wrapText="1"/>
    </xf>
    <xf numFmtId="0" fontId="29" fillId="0" borderId="1" xfId="0" applyFont="1" applyBorder="1" applyAlignment="1">
      <alignment horizontal="center" wrapText="1"/>
    </xf>
    <xf numFmtId="0" fontId="29" fillId="0" borderId="3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center" vertical="center" wrapText="1"/>
    </xf>
    <xf numFmtId="0" fontId="29" fillId="0" borderId="19" xfId="0" applyFont="1" applyBorder="1" applyAlignment="1">
      <alignment horizontal="center" vertical="center" wrapText="1"/>
    </xf>
    <xf numFmtId="0" fontId="29" fillId="0" borderId="2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29" fillId="0" borderId="21" xfId="0" applyFont="1" applyBorder="1" applyAlignment="1">
      <alignment horizontal="center" vertical="center" wrapText="1"/>
    </xf>
  </cellXfs>
  <cellStyles count="53">
    <cellStyle name="20% - Accent1" xfId="24" builtinId="30" customBuiltin="1"/>
    <cellStyle name="20% - Accent2" xfId="28" builtinId="34" customBuiltin="1"/>
    <cellStyle name="20% - Accent3" xfId="32" builtinId="38" customBuiltin="1"/>
    <cellStyle name="20% - Accent4" xfId="36" builtinId="42" customBuiltin="1"/>
    <cellStyle name="20% - Accent5" xfId="40" builtinId="46" customBuiltin="1"/>
    <cellStyle name="20% - Accent6" xfId="44" builtinId="50" customBuiltin="1"/>
    <cellStyle name="40% - Accent1" xfId="25" builtinId="31" customBuiltin="1"/>
    <cellStyle name="40% - Accent2" xfId="29" builtinId="35" customBuiltin="1"/>
    <cellStyle name="40% - Accent3" xfId="33" builtinId="39" customBuiltin="1"/>
    <cellStyle name="40% - Accent4" xfId="37" builtinId="43" customBuiltin="1"/>
    <cellStyle name="40% - Accent5" xfId="41" builtinId="47" customBuiltin="1"/>
    <cellStyle name="40% - Accent6" xfId="45" builtinId="51" customBuiltin="1"/>
    <cellStyle name="60% - Accent1" xfId="26" builtinId="32" customBuiltin="1"/>
    <cellStyle name="60% - Accent2" xfId="30" builtinId="36" customBuiltin="1"/>
    <cellStyle name="60% - Accent3" xfId="34" builtinId="40" customBuiltin="1"/>
    <cellStyle name="60% - Accent4" xfId="38" builtinId="44" customBuiltin="1"/>
    <cellStyle name="60% - Accent5" xfId="42" builtinId="48" customBuiltin="1"/>
    <cellStyle name="60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Bad" xfId="13" builtinId="27" customBuiltin="1"/>
    <cellStyle name="Calculation" xfId="17" builtinId="22" customBuiltin="1"/>
    <cellStyle name="Check Cell" xfId="19" builtinId="23" customBuiltin="1"/>
    <cellStyle name="Comma" xfId="4" builtinId="3"/>
    <cellStyle name="Comma 15" xfId="52"/>
    <cellStyle name="Comma 19" xfId="7"/>
    <cellStyle name="Explanatory Text" xfId="21" builtinId="53" customBuiltin="1"/>
    <cellStyle name="Good" xfId="12" builtinId="26" customBuiltin="1"/>
    <cellStyle name="Heading 1" xfId="8" builtinId="16" customBuiltin="1"/>
    <cellStyle name="Heading 2" xfId="9" builtinId="17" customBuiltin="1"/>
    <cellStyle name="Heading 3" xfId="10" builtinId="18" customBuiltin="1"/>
    <cellStyle name="Heading 4" xfId="11" builtinId="19" customBuiltin="1"/>
    <cellStyle name="Input" xfId="15" builtinId="20" customBuiltin="1"/>
    <cellStyle name="Linked Cell" xfId="18" builtinId="24" customBuiltin="1"/>
    <cellStyle name="Neutral" xfId="14" builtinId="28" customBuiltin="1"/>
    <cellStyle name="Normal" xfId="0" builtinId="0"/>
    <cellStyle name="Normal 2" xfId="1"/>
    <cellStyle name="Normal 3" xfId="3"/>
    <cellStyle name="Normal 4" xfId="47"/>
    <cellStyle name="Note 2" xfId="48"/>
    <cellStyle name="Output" xfId="16" builtinId="21" customBuiltin="1"/>
    <cellStyle name="Percent 2" xfId="2"/>
    <cellStyle name="Percent 2 2" xfId="6"/>
    <cellStyle name="SN_241" xfId="5"/>
    <cellStyle name="SN_b" xfId="50"/>
    <cellStyle name="SN_it" xfId="51"/>
    <cellStyle name="Title 2" xfId="49"/>
    <cellStyle name="Total" xfId="22" builtinId="25" customBuiltin="1"/>
    <cellStyle name="Warning Text" xfId="20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0"/>
  <sheetViews>
    <sheetView tabSelected="1" topLeftCell="C16" workbookViewId="0">
      <selection activeCell="L39" sqref="L39"/>
    </sheetView>
  </sheetViews>
  <sheetFormatPr defaultColWidth="9.140625" defaultRowHeight="17.25" x14ac:dyDescent="0.3"/>
  <cols>
    <col min="1" max="1" width="1.42578125" style="1" customWidth="1"/>
    <col min="2" max="2" width="12.5703125" style="1" customWidth="1"/>
    <col min="3" max="3" width="15" style="1" customWidth="1"/>
    <col min="4" max="4" width="62.7109375" style="1" customWidth="1"/>
    <col min="5" max="5" width="18.140625" style="1" customWidth="1"/>
    <col min="6" max="6" width="17" style="1" customWidth="1"/>
    <col min="7" max="7" width="18.28515625" style="1" customWidth="1"/>
    <col min="8" max="8" width="17" style="1" customWidth="1"/>
    <col min="9" max="9" width="4.28515625" style="1" customWidth="1"/>
    <col min="10" max="10" width="2.28515625" style="1" customWidth="1"/>
    <col min="11" max="11" width="1.85546875" style="1" customWidth="1"/>
    <col min="12" max="12" width="28.5703125" style="1" customWidth="1"/>
    <col min="13" max="16384" width="9.140625" style="1"/>
  </cols>
  <sheetData>
    <row r="1" spans="2:8" ht="18.75" customHeight="1" x14ac:dyDescent="0.3">
      <c r="D1" s="2"/>
      <c r="E1" s="9" t="s">
        <v>23</v>
      </c>
      <c r="F1" s="9"/>
      <c r="G1" s="9"/>
    </row>
    <row r="2" spans="2:8" x14ac:dyDescent="0.3">
      <c r="D2" s="2"/>
      <c r="E2" s="9" t="s">
        <v>135</v>
      </c>
      <c r="F2" s="9"/>
      <c r="G2" s="9"/>
    </row>
    <row r="3" spans="2:8" x14ac:dyDescent="0.3">
      <c r="E3" s="9" t="s">
        <v>59</v>
      </c>
      <c r="F3" s="9"/>
      <c r="G3" s="9"/>
    </row>
    <row r="4" spans="2:8" x14ac:dyDescent="0.3">
      <c r="E4" s="9"/>
      <c r="F4" s="9"/>
      <c r="G4" s="9"/>
    </row>
    <row r="5" spans="2:8" ht="80.25" customHeight="1" x14ac:dyDescent="0.3">
      <c r="B5" s="108" t="s">
        <v>109</v>
      </c>
      <c r="C5" s="108"/>
      <c r="D5" s="108"/>
      <c r="E5" s="108"/>
    </row>
    <row r="6" spans="2:8" x14ac:dyDescent="0.3">
      <c r="B6" s="4"/>
      <c r="C6" s="4"/>
      <c r="D6" s="4"/>
    </row>
    <row r="7" spans="2:8" x14ac:dyDescent="0.3">
      <c r="E7" s="3" t="s">
        <v>50</v>
      </c>
    </row>
    <row r="8" spans="2:8" s="15" customFormat="1" ht="72" customHeight="1" x14ac:dyDescent="0.25">
      <c r="B8" s="106" t="s">
        <v>16</v>
      </c>
      <c r="C8" s="106"/>
      <c r="D8" s="106" t="s">
        <v>17</v>
      </c>
      <c r="E8" s="106" t="s">
        <v>10</v>
      </c>
      <c r="F8" s="106"/>
      <c r="G8" s="106"/>
      <c r="H8" s="106"/>
    </row>
    <row r="9" spans="2:8" s="15" customFormat="1" ht="52.5" customHeight="1" x14ac:dyDescent="0.25">
      <c r="B9" s="23" t="s">
        <v>52</v>
      </c>
      <c r="C9" s="23" t="s">
        <v>53</v>
      </c>
      <c r="D9" s="106"/>
      <c r="E9" s="16" t="s">
        <v>128</v>
      </c>
      <c r="F9" s="16" t="s">
        <v>129</v>
      </c>
      <c r="G9" s="16" t="s">
        <v>130</v>
      </c>
      <c r="H9" s="16" t="s">
        <v>21</v>
      </c>
    </row>
    <row r="10" spans="2:8" s="15" customFormat="1" ht="18" customHeight="1" x14ac:dyDescent="0.3">
      <c r="B10" s="24"/>
      <c r="C10" s="25"/>
      <c r="D10" s="26" t="s">
        <v>18</v>
      </c>
      <c r="E10" s="27">
        <f t="shared" ref="E10:H10" si="0">+E11+E25</f>
        <v>0</v>
      </c>
      <c r="F10" s="27">
        <f t="shared" si="0"/>
        <v>0</v>
      </c>
      <c r="G10" s="27">
        <f t="shared" si="0"/>
        <v>0</v>
      </c>
      <c r="H10" s="27">
        <f t="shared" si="0"/>
        <v>0</v>
      </c>
    </row>
    <row r="11" spans="2:8" s="30" customFormat="1" ht="26.25" customHeight="1" x14ac:dyDescent="0.3">
      <c r="B11" s="13"/>
      <c r="C11" s="13"/>
      <c r="D11" s="28" t="s">
        <v>62</v>
      </c>
      <c r="E11" s="29">
        <f t="shared" ref="E11:H11" si="1">+E12</f>
        <v>-149237.20000000001</v>
      </c>
      <c r="F11" s="29">
        <f t="shared" si="1"/>
        <v>-150397.20000000001</v>
      </c>
      <c r="G11" s="29">
        <f t="shared" si="1"/>
        <v>-153877.20000000001</v>
      </c>
      <c r="H11" s="29">
        <f t="shared" si="1"/>
        <v>-157357.20000000001</v>
      </c>
    </row>
    <row r="12" spans="2:8" s="30" customFormat="1" ht="27" customHeight="1" x14ac:dyDescent="0.3">
      <c r="B12" s="13" t="s">
        <v>63</v>
      </c>
      <c r="C12" s="13"/>
      <c r="D12" s="28" t="s">
        <v>64</v>
      </c>
      <c r="E12" s="31">
        <f t="shared" ref="E12:H12" si="2">+E19</f>
        <v>-149237.20000000001</v>
      </c>
      <c r="F12" s="31">
        <f t="shared" si="2"/>
        <v>-150397.20000000001</v>
      </c>
      <c r="G12" s="31">
        <f t="shared" si="2"/>
        <v>-153877.20000000001</v>
      </c>
      <c r="H12" s="31">
        <f t="shared" si="2"/>
        <v>-157357.20000000001</v>
      </c>
    </row>
    <row r="13" spans="2:8" s="30" customFormat="1" ht="25.5" customHeight="1" x14ac:dyDescent="0.3">
      <c r="B13" s="13"/>
      <c r="C13" s="13"/>
      <c r="D13" s="13" t="s">
        <v>65</v>
      </c>
      <c r="E13" s="13"/>
      <c r="F13" s="32"/>
      <c r="G13" s="32"/>
      <c r="H13" s="32"/>
    </row>
    <row r="14" spans="2:8" s="30" customFormat="1" ht="28.5" customHeight="1" x14ac:dyDescent="0.3">
      <c r="B14" s="13"/>
      <c r="C14" s="13"/>
      <c r="D14" s="28" t="s">
        <v>66</v>
      </c>
      <c r="E14" s="13"/>
      <c r="F14" s="32"/>
      <c r="G14" s="32"/>
      <c r="H14" s="32"/>
    </row>
    <row r="15" spans="2:8" s="30" customFormat="1" ht="55.5" customHeight="1" x14ac:dyDescent="0.3">
      <c r="B15" s="13"/>
      <c r="C15" s="13"/>
      <c r="D15" s="13" t="s">
        <v>67</v>
      </c>
      <c r="E15" s="13"/>
      <c r="F15" s="32"/>
      <c r="G15" s="32"/>
      <c r="H15" s="32"/>
    </row>
    <row r="16" spans="2:8" s="30" customFormat="1" ht="29.25" customHeight="1" x14ac:dyDescent="0.3">
      <c r="B16" s="13"/>
      <c r="C16" s="13"/>
      <c r="D16" s="28" t="s">
        <v>68</v>
      </c>
      <c r="E16" s="13"/>
      <c r="F16" s="32"/>
      <c r="G16" s="32"/>
      <c r="H16" s="32"/>
    </row>
    <row r="17" spans="2:8" s="30" customFormat="1" ht="46.5" customHeight="1" x14ac:dyDescent="0.3">
      <c r="B17" s="13"/>
      <c r="C17" s="13"/>
      <c r="D17" s="13" t="s">
        <v>69</v>
      </c>
      <c r="E17" s="13"/>
      <c r="F17" s="32"/>
      <c r="G17" s="32"/>
      <c r="H17" s="32"/>
    </row>
    <row r="18" spans="2:8" s="30" customFormat="1" ht="16.5" x14ac:dyDescent="0.3">
      <c r="B18" s="107" t="s">
        <v>70</v>
      </c>
      <c r="C18" s="107"/>
      <c r="D18" s="107"/>
      <c r="E18" s="107"/>
      <c r="F18" s="32"/>
      <c r="G18" s="32"/>
      <c r="H18" s="32"/>
    </row>
    <row r="19" spans="2:8" s="30" customFormat="1" ht="23.25" customHeight="1" x14ac:dyDescent="0.3">
      <c r="B19" s="13"/>
      <c r="C19" s="13" t="s">
        <v>71</v>
      </c>
      <c r="D19" s="28" t="s">
        <v>72</v>
      </c>
      <c r="E19" s="31">
        <f>-E25</f>
        <v>-149237.20000000001</v>
      </c>
      <c r="F19" s="31">
        <f>-F25</f>
        <v>-150397.20000000001</v>
      </c>
      <c r="G19" s="31">
        <f>-G25</f>
        <v>-153877.20000000001</v>
      </c>
      <c r="H19" s="31">
        <f>-H25</f>
        <v>-157357.20000000001</v>
      </c>
    </row>
    <row r="20" spans="2:8" s="30" customFormat="1" ht="21" customHeight="1" x14ac:dyDescent="0.3">
      <c r="B20" s="13"/>
      <c r="C20" s="13"/>
      <c r="D20" s="13" t="s">
        <v>65</v>
      </c>
      <c r="E20" s="13"/>
      <c r="F20" s="32"/>
      <c r="G20" s="32"/>
      <c r="H20" s="32"/>
    </row>
    <row r="21" spans="2:8" s="30" customFormat="1" ht="27" customHeight="1" x14ac:dyDescent="0.3">
      <c r="B21" s="13"/>
      <c r="C21" s="13"/>
      <c r="D21" s="28" t="s">
        <v>73</v>
      </c>
      <c r="E21" s="13"/>
      <c r="F21" s="32"/>
      <c r="G21" s="32"/>
      <c r="H21" s="32"/>
    </row>
    <row r="22" spans="2:8" s="30" customFormat="1" ht="74.25" customHeight="1" x14ac:dyDescent="0.3">
      <c r="B22" s="13"/>
      <c r="C22" s="13"/>
      <c r="D22" s="13" t="s">
        <v>74</v>
      </c>
      <c r="E22" s="13"/>
      <c r="F22" s="32"/>
      <c r="G22" s="32"/>
      <c r="H22" s="32"/>
    </row>
    <row r="23" spans="2:8" s="30" customFormat="1" ht="28.5" customHeight="1" x14ac:dyDescent="0.3">
      <c r="B23" s="13"/>
      <c r="C23" s="13"/>
      <c r="D23" s="28" t="s">
        <v>75</v>
      </c>
      <c r="E23" s="13"/>
      <c r="F23" s="32"/>
      <c r="G23" s="32"/>
      <c r="H23" s="32"/>
    </row>
    <row r="24" spans="2:8" s="30" customFormat="1" ht="25.5" customHeight="1" x14ac:dyDescent="0.3">
      <c r="B24" s="13"/>
      <c r="C24" s="13"/>
      <c r="D24" s="13" t="s">
        <v>76</v>
      </c>
      <c r="E24" s="13"/>
      <c r="F24" s="32"/>
      <c r="G24" s="32"/>
      <c r="H24" s="32"/>
    </row>
    <row r="25" spans="2:8" s="30" customFormat="1" ht="24" customHeight="1" x14ac:dyDescent="0.3">
      <c r="B25" s="13"/>
      <c r="C25" s="13"/>
      <c r="D25" s="28" t="s">
        <v>84</v>
      </c>
      <c r="E25" s="29">
        <f t="shared" ref="E25:H25" si="3">+E26</f>
        <v>149237.20000000001</v>
      </c>
      <c r="F25" s="29">
        <f t="shared" si="3"/>
        <v>150397.20000000001</v>
      </c>
      <c r="G25" s="29">
        <f t="shared" si="3"/>
        <v>153877.20000000001</v>
      </c>
      <c r="H25" s="29">
        <f t="shared" si="3"/>
        <v>157357.20000000001</v>
      </c>
    </row>
    <row r="26" spans="2:8" s="30" customFormat="1" ht="26.25" customHeight="1" x14ac:dyDescent="0.3">
      <c r="B26" s="13" t="s">
        <v>85</v>
      </c>
      <c r="C26" s="13"/>
      <c r="D26" s="28" t="s">
        <v>64</v>
      </c>
      <c r="E26" s="31">
        <f>+E33+E39</f>
        <v>149237.20000000001</v>
      </c>
      <c r="F26" s="31">
        <f t="shared" ref="F26:G26" si="4">+F33+F39</f>
        <v>150397.20000000001</v>
      </c>
      <c r="G26" s="31">
        <f t="shared" si="4"/>
        <v>153877.20000000001</v>
      </c>
      <c r="H26" s="31">
        <f>+H33+H39</f>
        <v>157357.20000000001</v>
      </c>
    </row>
    <row r="27" spans="2:8" s="30" customFormat="1" ht="49.5" x14ac:dyDescent="0.3">
      <c r="B27" s="13"/>
      <c r="C27" s="13"/>
      <c r="D27" s="13" t="s">
        <v>86</v>
      </c>
      <c r="E27" s="13"/>
      <c r="F27" s="32"/>
      <c r="G27" s="32"/>
      <c r="H27" s="32"/>
    </row>
    <row r="28" spans="2:8" s="30" customFormat="1" ht="24.75" customHeight="1" x14ac:dyDescent="0.3">
      <c r="B28" s="13"/>
      <c r="C28" s="13"/>
      <c r="D28" s="28" t="s">
        <v>66</v>
      </c>
      <c r="E28" s="13"/>
      <c r="F28" s="32"/>
      <c r="G28" s="32"/>
      <c r="H28" s="32"/>
    </row>
    <row r="29" spans="2:8" s="30" customFormat="1" ht="44.25" customHeight="1" x14ac:dyDescent="0.3">
      <c r="B29" s="13"/>
      <c r="C29" s="13"/>
      <c r="D29" s="13" t="s">
        <v>87</v>
      </c>
      <c r="E29" s="13"/>
      <c r="F29" s="32"/>
      <c r="G29" s="32"/>
      <c r="H29" s="32"/>
    </row>
    <row r="30" spans="2:8" s="30" customFormat="1" ht="27" customHeight="1" x14ac:dyDescent="0.3">
      <c r="B30" s="13"/>
      <c r="C30" s="13"/>
      <c r="D30" s="28" t="s">
        <v>68</v>
      </c>
      <c r="E30" s="13"/>
      <c r="F30" s="32"/>
      <c r="G30" s="32"/>
      <c r="H30" s="32"/>
    </row>
    <row r="31" spans="2:8" s="30" customFormat="1" ht="43.5" customHeight="1" x14ac:dyDescent="0.3">
      <c r="B31" s="13"/>
      <c r="C31" s="13"/>
      <c r="D31" s="13" t="s">
        <v>88</v>
      </c>
      <c r="E31" s="13"/>
      <c r="F31" s="32"/>
      <c r="G31" s="32"/>
      <c r="H31" s="32"/>
    </row>
    <row r="32" spans="2:8" s="30" customFormat="1" ht="16.5" x14ac:dyDescent="0.3">
      <c r="B32" s="107" t="s">
        <v>70</v>
      </c>
      <c r="C32" s="107"/>
      <c r="D32" s="107"/>
      <c r="E32" s="107"/>
      <c r="F32" s="32"/>
      <c r="G32" s="32"/>
      <c r="H32" s="32"/>
    </row>
    <row r="33" spans="2:8" s="30" customFormat="1" ht="22.5" customHeight="1" x14ac:dyDescent="0.3">
      <c r="B33" s="13"/>
      <c r="C33" s="13" t="s">
        <v>89</v>
      </c>
      <c r="D33" s="28" t="s">
        <v>72</v>
      </c>
      <c r="E33" s="31">
        <f>'Հավելված 2'!G39</f>
        <v>146917.20000000001</v>
      </c>
      <c r="F33" s="31">
        <f>'Հավելված 2'!H39</f>
        <v>146917.20000000001</v>
      </c>
      <c r="G33" s="31">
        <f>'Հավելված 2'!I39</f>
        <v>146917.20000000001</v>
      </c>
      <c r="H33" s="31">
        <f>'Հավելված 2'!J39</f>
        <v>146917.20000000001</v>
      </c>
    </row>
    <row r="34" spans="2:8" s="30" customFormat="1" ht="40.5" customHeight="1" x14ac:dyDescent="0.3">
      <c r="B34" s="13"/>
      <c r="C34" s="13"/>
      <c r="D34" s="13" t="s">
        <v>90</v>
      </c>
      <c r="E34" s="13"/>
      <c r="F34" s="32"/>
      <c r="G34" s="32"/>
      <c r="H34" s="32"/>
    </row>
    <row r="35" spans="2:8" s="30" customFormat="1" ht="16.5" x14ac:dyDescent="0.3">
      <c r="B35" s="13"/>
      <c r="C35" s="13"/>
      <c r="D35" s="28" t="s">
        <v>73</v>
      </c>
      <c r="E35" s="13"/>
      <c r="F35" s="32"/>
      <c r="G35" s="32"/>
      <c r="H35" s="32"/>
    </row>
    <row r="36" spans="2:8" s="30" customFormat="1" ht="48.75" customHeight="1" x14ac:dyDescent="0.3">
      <c r="B36" s="13"/>
      <c r="C36" s="13"/>
      <c r="D36" s="13" t="s">
        <v>91</v>
      </c>
      <c r="E36" s="13"/>
      <c r="F36" s="32"/>
      <c r="G36" s="32"/>
      <c r="H36" s="32"/>
    </row>
    <row r="37" spans="2:8" s="30" customFormat="1" ht="24" customHeight="1" x14ac:dyDescent="0.3">
      <c r="B37" s="13"/>
      <c r="C37" s="13"/>
      <c r="D37" s="28" t="s">
        <v>75</v>
      </c>
      <c r="E37" s="13"/>
      <c r="F37" s="32"/>
      <c r="G37" s="32"/>
      <c r="H37" s="32"/>
    </row>
    <row r="38" spans="2:8" s="30" customFormat="1" ht="27.75" customHeight="1" x14ac:dyDescent="0.3">
      <c r="B38" s="13"/>
      <c r="C38" s="13"/>
      <c r="D38" s="13" t="s">
        <v>76</v>
      </c>
      <c r="E38" s="13"/>
      <c r="F38" s="32"/>
      <c r="G38" s="32"/>
      <c r="H38" s="32"/>
    </row>
    <row r="39" spans="2:8" s="30" customFormat="1" ht="22.5" customHeight="1" x14ac:dyDescent="0.3">
      <c r="B39" s="13"/>
      <c r="C39" s="13">
        <v>11001</v>
      </c>
      <c r="D39" s="28" t="s">
        <v>72</v>
      </c>
      <c r="E39" s="31">
        <v>2320</v>
      </c>
      <c r="F39" s="31">
        <v>3480</v>
      </c>
      <c r="G39" s="31">
        <v>6960</v>
      </c>
      <c r="H39" s="31">
        <v>10440</v>
      </c>
    </row>
    <row r="40" spans="2:8" s="30" customFormat="1" ht="66.75" customHeight="1" x14ac:dyDescent="0.3">
      <c r="B40" s="13"/>
      <c r="C40" s="13"/>
      <c r="D40" s="13" t="s">
        <v>110</v>
      </c>
      <c r="E40" s="13"/>
      <c r="F40" s="32"/>
      <c r="G40" s="32"/>
      <c r="H40" s="32"/>
    </row>
    <row r="41" spans="2:8" s="30" customFormat="1" ht="24.75" customHeight="1" x14ac:dyDescent="0.3">
      <c r="B41" s="13"/>
      <c r="C41" s="13"/>
      <c r="D41" s="28" t="s">
        <v>73</v>
      </c>
      <c r="E41" s="13"/>
      <c r="F41" s="32"/>
      <c r="G41" s="32"/>
      <c r="H41" s="32"/>
    </row>
    <row r="42" spans="2:8" s="30" customFormat="1" ht="84.75" customHeight="1" x14ac:dyDescent="0.3">
      <c r="B42" s="13"/>
      <c r="C42" s="13"/>
      <c r="D42" s="13" t="s">
        <v>123</v>
      </c>
      <c r="E42" s="13"/>
      <c r="F42" s="32"/>
      <c r="G42" s="32"/>
      <c r="H42" s="32"/>
    </row>
    <row r="43" spans="2:8" s="30" customFormat="1" ht="24" customHeight="1" x14ac:dyDescent="0.3">
      <c r="B43" s="13"/>
      <c r="C43" s="13"/>
      <c r="D43" s="28" t="s">
        <v>75</v>
      </c>
      <c r="E43" s="13"/>
      <c r="F43" s="32"/>
      <c r="G43" s="32"/>
      <c r="H43" s="32"/>
    </row>
    <row r="44" spans="2:8" s="30" customFormat="1" ht="27.75" customHeight="1" x14ac:dyDescent="0.3">
      <c r="B44" s="13"/>
      <c r="C44" s="13"/>
      <c r="D44" s="13" t="s">
        <v>76</v>
      </c>
      <c r="E44" s="13"/>
      <c r="F44" s="32"/>
      <c r="G44" s="32"/>
      <c r="H44" s="32"/>
    </row>
    <row r="47" spans="2:8" x14ac:dyDescent="0.3">
      <c r="E47" s="20"/>
      <c r="F47" s="20"/>
      <c r="G47" s="20"/>
      <c r="H47" s="20"/>
    </row>
    <row r="49" spans="5:8" x14ac:dyDescent="0.3">
      <c r="E49" s="20"/>
      <c r="F49" s="20"/>
      <c r="G49" s="20"/>
      <c r="H49" s="20"/>
    </row>
    <row r="50" spans="5:8" x14ac:dyDescent="0.3">
      <c r="E50" s="20"/>
    </row>
  </sheetData>
  <mergeCells count="6">
    <mergeCell ref="E8:H8"/>
    <mergeCell ref="B18:E18"/>
    <mergeCell ref="B32:E32"/>
    <mergeCell ref="B5:E5"/>
    <mergeCell ref="B8:C8"/>
    <mergeCell ref="D8:D9"/>
  </mergeCells>
  <pageMargins left="0.16" right="0.16" top="0.25" bottom="0.16" header="0.23" footer="0.16"/>
  <pageSetup paperSize="9" scale="8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opLeftCell="A46" workbookViewId="0">
      <selection activeCell="G64" sqref="G64:J64"/>
    </sheetView>
  </sheetViews>
  <sheetFormatPr defaultColWidth="9.140625" defaultRowHeight="17.25" x14ac:dyDescent="0.3"/>
  <cols>
    <col min="1" max="1" width="8.7109375" style="1" customWidth="1"/>
    <col min="2" max="2" width="8.42578125" style="1" customWidth="1"/>
    <col min="3" max="3" width="7.7109375" style="1" customWidth="1"/>
    <col min="4" max="4" width="9.85546875" style="1" customWidth="1"/>
    <col min="5" max="5" width="9.42578125" style="1" customWidth="1"/>
    <col min="6" max="6" width="54.42578125" style="1" customWidth="1"/>
    <col min="7" max="7" width="18.7109375" style="1" customWidth="1"/>
    <col min="8" max="8" width="13.5703125" style="1" customWidth="1"/>
    <col min="9" max="9" width="15.85546875" style="1" customWidth="1"/>
    <col min="10" max="10" width="14.42578125" style="1" customWidth="1"/>
    <col min="11" max="11" width="17.42578125" style="1" customWidth="1"/>
    <col min="12" max="16384" width="9.140625" style="1"/>
  </cols>
  <sheetData>
    <row r="1" spans="1:10" ht="18.75" customHeight="1" x14ac:dyDescent="0.3">
      <c r="F1" s="2"/>
      <c r="G1" s="9" t="s">
        <v>57</v>
      </c>
      <c r="I1" s="9"/>
    </row>
    <row r="2" spans="1:10" x14ac:dyDescent="0.3">
      <c r="F2" s="2"/>
      <c r="G2" s="9" t="s">
        <v>135</v>
      </c>
      <c r="I2" s="9"/>
    </row>
    <row r="3" spans="1:10" x14ac:dyDescent="0.3">
      <c r="G3" s="9" t="s">
        <v>58</v>
      </c>
      <c r="I3" s="9"/>
    </row>
    <row r="4" spans="1:10" x14ac:dyDescent="0.3">
      <c r="G4" s="9"/>
      <c r="H4" s="9"/>
      <c r="I4" s="9"/>
    </row>
    <row r="5" spans="1:10" ht="72.75" customHeight="1" x14ac:dyDescent="0.3">
      <c r="A5" s="108" t="s">
        <v>108</v>
      </c>
      <c r="B5" s="108"/>
      <c r="C5" s="108"/>
      <c r="D5" s="108"/>
      <c r="E5" s="108"/>
      <c r="F5" s="108"/>
      <c r="G5" s="108"/>
    </row>
    <row r="6" spans="1:10" x14ac:dyDescent="0.3">
      <c r="A6" s="4"/>
      <c r="B6" s="4"/>
      <c r="C6" s="4"/>
      <c r="D6" s="4"/>
      <c r="E6" s="4"/>
      <c r="F6" s="4"/>
    </row>
    <row r="7" spans="1:10" x14ac:dyDescent="0.3">
      <c r="B7" s="2"/>
      <c r="G7" s="3" t="s">
        <v>50</v>
      </c>
    </row>
    <row r="8" spans="1:10" s="15" customFormat="1" ht="96" customHeight="1" x14ac:dyDescent="0.25">
      <c r="A8" s="109" t="s">
        <v>51</v>
      </c>
      <c r="B8" s="110"/>
      <c r="C8" s="111"/>
      <c r="D8" s="109" t="s">
        <v>16</v>
      </c>
      <c r="E8" s="111"/>
      <c r="F8" s="106" t="s">
        <v>17</v>
      </c>
      <c r="G8" s="109" t="s">
        <v>10</v>
      </c>
      <c r="H8" s="110"/>
      <c r="I8" s="110"/>
      <c r="J8" s="111"/>
    </row>
    <row r="9" spans="1:10" s="15" customFormat="1" ht="33" x14ac:dyDescent="0.25">
      <c r="A9" s="33" t="s">
        <v>54</v>
      </c>
      <c r="B9" s="33" t="s">
        <v>55</v>
      </c>
      <c r="C9" s="33" t="s">
        <v>56</v>
      </c>
      <c r="D9" s="33" t="s">
        <v>52</v>
      </c>
      <c r="E9" s="33" t="s">
        <v>53</v>
      </c>
      <c r="F9" s="106"/>
      <c r="G9" s="17" t="s">
        <v>128</v>
      </c>
      <c r="H9" s="17" t="s">
        <v>129</v>
      </c>
      <c r="I9" s="17" t="s">
        <v>130</v>
      </c>
      <c r="J9" s="17" t="s">
        <v>21</v>
      </c>
    </row>
    <row r="10" spans="1:10" s="15" customFormat="1" ht="18" customHeight="1" x14ac:dyDescent="0.3">
      <c r="A10" s="34"/>
      <c r="B10" s="34"/>
      <c r="C10" s="34"/>
      <c r="D10" s="34"/>
      <c r="E10" s="35"/>
      <c r="F10" s="26" t="s">
        <v>18</v>
      </c>
      <c r="G10" s="27">
        <f>+G29+G11</f>
        <v>0</v>
      </c>
      <c r="H10" s="27">
        <f>+H29+H11</f>
        <v>0</v>
      </c>
      <c r="I10" s="27">
        <f>+I29+I11</f>
        <v>0</v>
      </c>
      <c r="J10" s="27">
        <f>+J29+J11</f>
        <v>0</v>
      </c>
    </row>
    <row r="11" spans="1:10" s="15" customFormat="1" ht="41.25" customHeight="1" x14ac:dyDescent="0.25">
      <c r="A11" s="28" t="s">
        <v>77</v>
      </c>
      <c r="B11" s="13"/>
      <c r="C11" s="13"/>
      <c r="D11" s="13"/>
      <c r="E11" s="13"/>
      <c r="F11" s="28" t="s">
        <v>78</v>
      </c>
      <c r="G11" s="29">
        <f t="shared" ref="G11:I11" si="0">+G13</f>
        <v>-149237.20000000001</v>
      </c>
      <c r="H11" s="29">
        <f t="shared" si="0"/>
        <v>-150397.20000000001</v>
      </c>
      <c r="I11" s="29">
        <f t="shared" si="0"/>
        <v>-153877.20000000001</v>
      </c>
      <c r="J11" s="29">
        <f>+J13</f>
        <v>-157357.20000000001</v>
      </c>
    </row>
    <row r="12" spans="1:10" s="15" customFormat="1" ht="16.5" x14ac:dyDescent="0.25">
      <c r="A12" s="13"/>
      <c r="B12" s="13"/>
      <c r="C12" s="13"/>
      <c r="D12" s="13"/>
      <c r="E12" s="13"/>
      <c r="F12" s="13" t="s">
        <v>11</v>
      </c>
      <c r="G12" s="13"/>
      <c r="H12" s="13"/>
      <c r="I12" s="13"/>
      <c r="J12" s="13"/>
    </row>
    <row r="13" spans="1:10" s="15" customFormat="1" ht="33" x14ac:dyDescent="0.25">
      <c r="A13" s="13"/>
      <c r="B13" s="28" t="s">
        <v>79</v>
      </c>
      <c r="C13" s="13"/>
      <c r="D13" s="13"/>
      <c r="E13" s="13"/>
      <c r="F13" s="28" t="s">
        <v>80</v>
      </c>
      <c r="G13" s="29">
        <f t="shared" ref="G13:J13" si="1">+G15</f>
        <v>-149237.20000000001</v>
      </c>
      <c r="H13" s="29">
        <f t="shared" si="1"/>
        <v>-150397.20000000001</v>
      </c>
      <c r="I13" s="29">
        <f t="shared" si="1"/>
        <v>-153877.20000000001</v>
      </c>
      <c r="J13" s="29">
        <f t="shared" si="1"/>
        <v>-157357.20000000001</v>
      </c>
    </row>
    <row r="14" spans="1:10" s="15" customFormat="1" ht="16.5" x14ac:dyDescent="0.25">
      <c r="A14" s="13"/>
      <c r="B14" s="13"/>
      <c r="C14" s="13"/>
      <c r="D14" s="13"/>
      <c r="E14" s="13"/>
      <c r="F14" s="13" t="s">
        <v>11</v>
      </c>
      <c r="G14" s="13"/>
      <c r="H14" s="13"/>
      <c r="I14" s="13"/>
      <c r="J14" s="13"/>
    </row>
    <row r="15" spans="1:10" s="15" customFormat="1" ht="16.5" x14ac:dyDescent="0.25">
      <c r="A15" s="13"/>
      <c r="B15" s="13"/>
      <c r="C15" s="28" t="s">
        <v>79</v>
      </c>
      <c r="D15" s="13"/>
      <c r="E15" s="13"/>
      <c r="F15" s="28" t="s">
        <v>65</v>
      </c>
      <c r="G15" s="29">
        <f>+G17</f>
        <v>-149237.20000000001</v>
      </c>
      <c r="H15" s="29">
        <f t="shared" ref="H15:J15" si="2">+H17</f>
        <v>-150397.20000000001</v>
      </c>
      <c r="I15" s="29">
        <f t="shared" si="2"/>
        <v>-153877.20000000001</v>
      </c>
      <c r="J15" s="29">
        <f t="shared" si="2"/>
        <v>-157357.20000000001</v>
      </c>
    </row>
    <row r="16" spans="1:10" s="15" customFormat="1" ht="16.5" x14ac:dyDescent="0.25">
      <c r="A16" s="13"/>
      <c r="B16" s="13"/>
      <c r="C16" s="13"/>
      <c r="D16" s="13"/>
      <c r="E16" s="13"/>
      <c r="F16" s="13" t="s">
        <v>11</v>
      </c>
      <c r="G16" s="13"/>
      <c r="H16" s="13"/>
      <c r="I16" s="13"/>
      <c r="J16" s="13"/>
    </row>
    <row r="17" spans="1:10" s="38" customFormat="1" ht="16.5" x14ac:dyDescent="0.25">
      <c r="A17" s="36"/>
      <c r="B17" s="36"/>
      <c r="C17" s="36"/>
      <c r="D17" s="36"/>
      <c r="E17" s="36"/>
      <c r="F17" s="37" t="s">
        <v>62</v>
      </c>
      <c r="G17" s="31">
        <f>+G18</f>
        <v>-149237.20000000001</v>
      </c>
      <c r="H17" s="31">
        <f t="shared" ref="H17:J17" si="3">+H18</f>
        <v>-150397.20000000001</v>
      </c>
      <c r="I17" s="31">
        <f t="shared" si="3"/>
        <v>-153877.20000000001</v>
      </c>
      <c r="J17" s="31">
        <f t="shared" si="3"/>
        <v>-157357.20000000001</v>
      </c>
    </row>
    <row r="18" spans="1:10" s="15" customFormat="1" ht="16.5" x14ac:dyDescent="0.25">
      <c r="A18" s="13"/>
      <c r="B18" s="13"/>
      <c r="C18" s="13"/>
      <c r="D18" s="13" t="s">
        <v>63</v>
      </c>
      <c r="E18" s="13"/>
      <c r="F18" s="13" t="s">
        <v>65</v>
      </c>
      <c r="G18" s="31">
        <f>+G20</f>
        <v>-149237.20000000001</v>
      </c>
      <c r="H18" s="31">
        <f t="shared" ref="H18:J18" si="4">+H20</f>
        <v>-150397.20000000001</v>
      </c>
      <c r="I18" s="31">
        <f t="shared" si="4"/>
        <v>-153877.20000000001</v>
      </c>
      <c r="J18" s="31">
        <f t="shared" si="4"/>
        <v>-157357.20000000001</v>
      </c>
    </row>
    <row r="19" spans="1:10" s="15" customFormat="1" ht="16.5" x14ac:dyDescent="0.25">
      <c r="A19" s="13"/>
      <c r="B19" s="13"/>
      <c r="C19" s="13"/>
      <c r="D19" s="13"/>
      <c r="E19" s="13"/>
      <c r="F19" s="13" t="s">
        <v>11</v>
      </c>
      <c r="G19" s="13"/>
      <c r="H19" s="13"/>
      <c r="I19" s="13"/>
      <c r="J19" s="13"/>
    </row>
    <row r="20" spans="1:10" s="30" customFormat="1" ht="16.5" x14ac:dyDescent="0.3">
      <c r="A20" s="13"/>
      <c r="B20" s="13"/>
      <c r="C20" s="13"/>
      <c r="D20" s="13"/>
      <c r="E20" s="13" t="s">
        <v>71</v>
      </c>
      <c r="F20" s="13" t="s">
        <v>65</v>
      </c>
      <c r="G20" s="31">
        <f t="shared" ref="G20:J20" si="5">+G22</f>
        <v>-149237.20000000001</v>
      </c>
      <c r="H20" s="31">
        <f t="shared" si="5"/>
        <v>-150397.20000000001</v>
      </c>
      <c r="I20" s="31">
        <f t="shared" si="5"/>
        <v>-153877.20000000001</v>
      </c>
      <c r="J20" s="31">
        <f t="shared" si="5"/>
        <v>-157357.20000000001</v>
      </c>
    </row>
    <row r="21" spans="1:10" s="30" customFormat="1" ht="16.5" x14ac:dyDescent="0.3">
      <c r="A21" s="13"/>
      <c r="B21" s="13"/>
      <c r="C21" s="13"/>
      <c r="D21" s="13"/>
      <c r="E21" s="13"/>
      <c r="F21" s="13" t="s">
        <v>81</v>
      </c>
      <c r="G21" s="13"/>
      <c r="H21" s="13"/>
      <c r="I21" s="13"/>
      <c r="J21" s="13"/>
    </row>
    <row r="22" spans="1:10" s="40" customFormat="1" ht="16.5" x14ac:dyDescent="0.3">
      <c r="A22" s="36"/>
      <c r="B22" s="36"/>
      <c r="C22" s="36"/>
      <c r="D22" s="36"/>
      <c r="E22" s="36"/>
      <c r="F22" s="37" t="s">
        <v>62</v>
      </c>
      <c r="G22" s="39">
        <f t="shared" ref="G22:J22" si="6">+G24</f>
        <v>-149237.20000000001</v>
      </c>
      <c r="H22" s="39">
        <f t="shared" si="6"/>
        <v>-150397.20000000001</v>
      </c>
      <c r="I22" s="39">
        <f t="shared" si="6"/>
        <v>-153877.20000000001</v>
      </c>
      <c r="J22" s="39">
        <f t="shared" si="6"/>
        <v>-157357.20000000001</v>
      </c>
    </row>
    <row r="23" spans="1:10" s="30" customFormat="1" ht="45.75" customHeight="1" x14ac:dyDescent="0.3">
      <c r="A23" s="13"/>
      <c r="B23" s="13"/>
      <c r="C23" s="13"/>
      <c r="D23" s="13"/>
      <c r="E23" s="13"/>
      <c r="F23" s="13" t="s">
        <v>13</v>
      </c>
      <c r="G23" s="13"/>
      <c r="H23" s="13"/>
      <c r="I23" s="13"/>
      <c r="J23" s="13"/>
    </row>
    <row r="24" spans="1:10" s="30" customFormat="1" ht="16.5" x14ac:dyDescent="0.3">
      <c r="A24" s="13"/>
      <c r="B24" s="13"/>
      <c r="C24" s="13"/>
      <c r="D24" s="13"/>
      <c r="E24" s="13"/>
      <c r="F24" s="13" t="s">
        <v>18</v>
      </c>
      <c r="G24" s="31">
        <f t="shared" ref="G24:J26" si="7">+G25</f>
        <v>-149237.20000000001</v>
      </c>
      <c r="H24" s="31">
        <f t="shared" si="7"/>
        <v>-150397.20000000001</v>
      </c>
      <c r="I24" s="31">
        <f t="shared" si="7"/>
        <v>-153877.20000000001</v>
      </c>
      <c r="J24" s="31">
        <f t="shared" si="7"/>
        <v>-157357.20000000001</v>
      </c>
    </row>
    <row r="25" spans="1:10" s="30" customFormat="1" ht="16.5" x14ac:dyDescent="0.3">
      <c r="A25" s="13"/>
      <c r="B25" s="13"/>
      <c r="C25" s="13"/>
      <c r="D25" s="13"/>
      <c r="E25" s="13"/>
      <c r="F25" s="13" t="s">
        <v>19</v>
      </c>
      <c r="G25" s="31">
        <f t="shared" si="7"/>
        <v>-149237.20000000001</v>
      </c>
      <c r="H25" s="31">
        <f t="shared" si="7"/>
        <v>-150397.20000000001</v>
      </c>
      <c r="I25" s="31">
        <f t="shared" si="7"/>
        <v>-153877.20000000001</v>
      </c>
      <c r="J25" s="31">
        <f t="shared" si="7"/>
        <v>-157357.20000000001</v>
      </c>
    </row>
    <row r="26" spans="1:10" s="30" customFormat="1" ht="16.5" x14ac:dyDescent="0.3">
      <c r="A26" s="13"/>
      <c r="B26" s="13"/>
      <c r="C26" s="13"/>
      <c r="D26" s="13"/>
      <c r="E26" s="13"/>
      <c r="F26" s="13" t="s">
        <v>82</v>
      </c>
      <c r="G26" s="31">
        <f t="shared" si="7"/>
        <v>-149237.20000000001</v>
      </c>
      <c r="H26" s="31">
        <f t="shared" si="7"/>
        <v>-150397.20000000001</v>
      </c>
      <c r="I26" s="31">
        <f t="shared" si="7"/>
        <v>-153877.20000000001</v>
      </c>
      <c r="J26" s="31">
        <f t="shared" si="7"/>
        <v>-157357.20000000001</v>
      </c>
    </row>
    <row r="27" spans="1:10" s="30" customFormat="1" ht="16.5" x14ac:dyDescent="0.3">
      <c r="A27" s="13"/>
      <c r="B27" s="13"/>
      <c r="C27" s="13"/>
      <c r="D27" s="13"/>
      <c r="E27" s="13"/>
      <c r="F27" s="13" t="s">
        <v>83</v>
      </c>
      <c r="G27" s="31">
        <f>-G29</f>
        <v>-149237.20000000001</v>
      </c>
      <c r="H27" s="31">
        <f t="shared" ref="H27:J27" si="8">-H29</f>
        <v>-150397.20000000001</v>
      </c>
      <c r="I27" s="31">
        <f t="shared" si="8"/>
        <v>-153877.20000000001</v>
      </c>
      <c r="J27" s="31">
        <f t="shared" si="8"/>
        <v>-157357.20000000001</v>
      </c>
    </row>
    <row r="28" spans="1:10" s="15" customFormat="1" ht="18.75" customHeight="1" x14ac:dyDescent="0.25">
      <c r="A28" s="34"/>
      <c r="B28" s="34"/>
      <c r="C28" s="34"/>
      <c r="D28" s="34"/>
      <c r="E28" s="35"/>
      <c r="F28" s="41" t="s">
        <v>11</v>
      </c>
      <c r="G28" s="27"/>
      <c r="H28" s="27"/>
      <c r="I28" s="27"/>
      <c r="J28" s="27"/>
    </row>
    <row r="29" spans="1:10" s="15" customFormat="1" ht="33" customHeight="1" x14ac:dyDescent="0.3">
      <c r="A29" s="42" t="s">
        <v>14</v>
      </c>
      <c r="B29" s="34"/>
      <c r="C29" s="34"/>
      <c r="D29" s="34"/>
      <c r="E29" s="35"/>
      <c r="F29" s="26" t="s">
        <v>26</v>
      </c>
      <c r="G29" s="27">
        <f>+G31</f>
        <v>149237.20000000001</v>
      </c>
      <c r="H29" s="27">
        <f t="shared" ref="H29:I29" si="9">+H31</f>
        <v>150397.20000000001</v>
      </c>
      <c r="I29" s="27">
        <f t="shared" si="9"/>
        <v>153877.20000000001</v>
      </c>
      <c r="J29" s="27">
        <f>+J31</f>
        <v>157357.20000000001</v>
      </c>
    </row>
    <row r="30" spans="1:10" s="15" customFormat="1" ht="16.5" x14ac:dyDescent="0.25">
      <c r="A30" s="42"/>
      <c r="B30" s="34"/>
      <c r="C30" s="34"/>
      <c r="D30" s="34"/>
      <c r="E30" s="35"/>
      <c r="F30" s="41" t="s">
        <v>11</v>
      </c>
      <c r="G30" s="43"/>
      <c r="H30" s="43"/>
      <c r="I30" s="43"/>
      <c r="J30" s="43"/>
    </row>
    <row r="31" spans="1:10" s="30" customFormat="1" ht="41.25" customHeight="1" x14ac:dyDescent="0.3">
      <c r="A31" s="42"/>
      <c r="B31" s="42" t="s">
        <v>28</v>
      </c>
      <c r="C31" s="34"/>
      <c r="D31" s="34"/>
      <c r="E31" s="35"/>
      <c r="F31" s="28" t="s">
        <v>27</v>
      </c>
      <c r="G31" s="27">
        <f>+G33</f>
        <v>149237.20000000001</v>
      </c>
      <c r="H31" s="27">
        <f t="shared" ref="H31:J31" si="10">+H33</f>
        <v>150397.20000000001</v>
      </c>
      <c r="I31" s="27">
        <f t="shared" si="10"/>
        <v>153877.20000000001</v>
      </c>
      <c r="J31" s="27">
        <f t="shared" si="10"/>
        <v>157357.20000000001</v>
      </c>
    </row>
    <row r="32" spans="1:10" s="30" customFormat="1" ht="16.5" x14ac:dyDescent="0.3">
      <c r="A32" s="42"/>
      <c r="B32" s="42"/>
      <c r="C32" s="34"/>
      <c r="D32" s="34"/>
      <c r="E32" s="35"/>
      <c r="F32" s="41" t="s">
        <v>11</v>
      </c>
      <c r="G32" s="44"/>
      <c r="H32" s="44"/>
      <c r="I32" s="44"/>
      <c r="J32" s="44"/>
    </row>
    <row r="33" spans="1:10" s="30" customFormat="1" ht="38.25" customHeight="1" x14ac:dyDescent="0.3">
      <c r="A33" s="42"/>
      <c r="B33" s="42"/>
      <c r="C33" s="42" t="s">
        <v>14</v>
      </c>
      <c r="D33" s="34"/>
      <c r="E33" s="35"/>
      <c r="F33" s="28" t="s">
        <v>27</v>
      </c>
      <c r="G33" s="27">
        <f t="shared" ref="G33:J33" si="11">G35</f>
        <v>149237.20000000001</v>
      </c>
      <c r="H33" s="27">
        <f t="shared" si="11"/>
        <v>150397.20000000001</v>
      </c>
      <c r="I33" s="27">
        <f t="shared" si="11"/>
        <v>153877.20000000001</v>
      </c>
      <c r="J33" s="27">
        <f t="shared" si="11"/>
        <v>157357.20000000001</v>
      </c>
    </row>
    <row r="34" spans="1:10" s="30" customFormat="1" ht="16.5" x14ac:dyDescent="0.3">
      <c r="A34" s="42"/>
      <c r="B34" s="42"/>
      <c r="C34" s="42"/>
      <c r="D34" s="34"/>
      <c r="E34" s="35"/>
      <c r="F34" s="41" t="s">
        <v>11</v>
      </c>
      <c r="G34" s="44"/>
      <c r="H34" s="44"/>
      <c r="I34" s="44"/>
      <c r="J34" s="44"/>
    </row>
    <row r="35" spans="1:10" s="30" customFormat="1" ht="16.5" x14ac:dyDescent="0.3">
      <c r="A35" s="42"/>
      <c r="B35" s="42"/>
      <c r="C35" s="42"/>
      <c r="D35" s="34"/>
      <c r="E35" s="35"/>
      <c r="F35" s="26" t="s">
        <v>25</v>
      </c>
      <c r="G35" s="27">
        <f t="shared" ref="G35:J35" si="12">G37</f>
        <v>149237.20000000001</v>
      </c>
      <c r="H35" s="27">
        <f t="shared" si="12"/>
        <v>150397.20000000001</v>
      </c>
      <c r="I35" s="27">
        <f t="shared" si="12"/>
        <v>153877.20000000001</v>
      </c>
      <c r="J35" s="27">
        <f t="shared" si="12"/>
        <v>157357.20000000001</v>
      </c>
    </row>
    <row r="36" spans="1:10" s="30" customFormat="1" ht="16.5" x14ac:dyDescent="0.3">
      <c r="A36" s="42"/>
      <c r="B36" s="42"/>
      <c r="C36" s="42"/>
      <c r="D36" s="34"/>
      <c r="E36" s="35"/>
      <c r="F36" s="41" t="s">
        <v>11</v>
      </c>
      <c r="G36" s="44"/>
      <c r="H36" s="44"/>
      <c r="I36" s="44"/>
      <c r="J36" s="44"/>
    </row>
    <row r="37" spans="1:10" s="30" customFormat="1" ht="41.25" customHeight="1" x14ac:dyDescent="0.3">
      <c r="A37" s="42"/>
      <c r="B37" s="42"/>
      <c r="C37" s="42"/>
      <c r="D37" s="42" t="s">
        <v>29</v>
      </c>
      <c r="E37" s="35"/>
      <c r="F37" s="41" t="s">
        <v>31</v>
      </c>
      <c r="G37" s="27">
        <f>+G39+G56</f>
        <v>149237.20000000001</v>
      </c>
      <c r="H37" s="27">
        <f>+H39+H56</f>
        <v>150397.20000000001</v>
      </c>
      <c r="I37" s="27">
        <f>+I39+I56</f>
        <v>153877.20000000001</v>
      </c>
      <c r="J37" s="27">
        <f>+J39+J56</f>
        <v>157357.20000000001</v>
      </c>
    </row>
    <row r="38" spans="1:10" s="30" customFormat="1" ht="16.5" x14ac:dyDescent="0.3">
      <c r="A38" s="42"/>
      <c r="B38" s="42"/>
      <c r="C38" s="42"/>
      <c r="D38" s="42"/>
      <c r="E38" s="35"/>
      <c r="F38" s="41" t="s">
        <v>12</v>
      </c>
      <c r="G38" s="27"/>
      <c r="H38" s="27"/>
      <c r="I38" s="27"/>
      <c r="J38" s="27"/>
    </row>
    <row r="39" spans="1:10" s="30" customFormat="1" ht="43.5" customHeight="1" x14ac:dyDescent="0.3">
      <c r="A39" s="42"/>
      <c r="B39" s="42"/>
      <c r="C39" s="42"/>
      <c r="D39" s="42"/>
      <c r="E39" s="45" t="s">
        <v>30</v>
      </c>
      <c r="F39" s="46" t="s">
        <v>32</v>
      </c>
      <c r="G39" s="47">
        <f>G41+G48</f>
        <v>146917.20000000001</v>
      </c>
      <c r="H39" s="47">
        <f>H41+H48</f>
        <v>146917.20000000001</v>
      </c>
      <c r="I39" s="47">
        <f>I41+I48</f>
        <v>146917.20000000001</v>
      </c>
      <c r="J39" s="47">
        <f>J41+J48</f>
        <v>146917.20000000001</v>
      </c>
    </row>
    <row r="40" spans="1:10" s="30" customFormat="1" ht="16.5" x14ac:dyDescent="0.3">
      <c r="A40" s="42"/>
      <c r="B40" s="42"/>
      <c r="C40" s="42"/>
      <c r="D40" s="42"/>
      <c r="E40" s="45"/>
      <c r="F40" s="48" t="s">
        <v>15</v>
      </c>
      <c r="G40" s="44"/>
      <c r="H40" s="44"/>
      <c r="I40" s="44"/>
      <c r="J40" s="44"/>
    </row>
    <row r="41" spans="1:10" s="40" customFormat="1" ht="27" customHeight="1" x14ac:dyDescent="0.3">
      <c r="A41" s="49"/>
      <c r="B41" s="49"/>
      <c r="C41" s="49"/>
      <c r="D41" s="49"/>
      <c r="E41" s="50"/>
      <c r="F41" s="51" t="s">
        <v>134</v>
      </c>
      <c r="G41" s="52">
        <f>G43</f>
        <v>133949</v>
      </c>
      <c r="H41" s="52">
        <f t="shared" ref="H41:J41" si="13">H43</f>
        <v>133949</v>
      </c>
      <c r="I41" s="52">
        <f t="shared" si="13"/>
        <v>133949</v>
      </c>
      <c r="J41" s="52">
        <f t="shared" si="13"/>
        <v>133949</v>
      </c>
    </row>
    <row r="42" spans="1:10" s="30" customFormat="1" ht="39.75" customHeight="1" x14ac:dyDescent="0.3">
      <c r="A42" s="42"/>
      <c r="B42" s="42"/>
      <c r="C42" s="42"/>
      <c r="D42" s="42"/>
      <c r="E42" s="45"/>
      <c r="F42" s="48" t="s">
        <v>13</v>
      </c>
      <c r="G42" s="44"/>
      <c r="H42" s="44"/>
      <c r="I42" s="44"/>
      <c r="J42" s="44"/>
    </row>
    <row r="43" spans="1:10" s="30" customFormat="1" ht="16.5" x14ac:dyDescent="0.3">
      <c r="A43" s="42"/>
      <c r="B43" s="42"/>
      <c r="C43" s="42"/>
      <c r="D43" s="42"/>
      <c r="E43" s="45"/>
      <c r="F43" s="53" t="s">
        <v>18</v>
      </c>
      <c r="G43" s="47">
        <f t="shared" ref="G43:J43" si="14">G44</f>
        <v>133949</v>
      </c>
      <c r="H43" s="47">
        <f t="shared" si="14"/>
        <v>133949</v>
      </c>
      <c r="I43" s="47">
        <f t="shared" si="14"/>
        <v>133949</v>
      </c>
      <c r="J43" s="47">
        <f t="shared" si="14"/>
        <v>133949</v>
      </c>
    </row>
    <row r="44" spans="1:10" s="30" customFormat="1" ht="16.5" x14ac:dyDescent="0.3">
      <c r="A44" s="42"/>
      <c r="B44" s="42"/>
      <c r="C44" s="42"/>
      <c r="D44" s="42"/>
      <c r="E44" s="45"/>
      <c r="F44" s="53" t="s">
        <v>19</v>
      </c>
      <c r="G44" s="47">
        <f>G45</f>
        <v>133949</v>
      </c>
      <c r="H44" s="47">
        <f>H45</f>
        <v>133949</v>
      </c>
      <c r="I44" s="47">
        <f>I45</f>
        <v>133949</v>
      </c>
      <c r="J44" s="47">
        <f>J45</f>
        <v>133949</v>
      </c>
    </row>
    <row r="45" spans="1:10" s="30" customFormat="1" ht="16.5" x14ac:dyDescent="0.3">
      <c r="A45" s="42"/>
      <c r="B45" s="42"/>
      <c r="C45" s="42"/>
      <c r="D45" s="42"/>
      <c r="E45" s="45"/>
      <c r="F45" s="54" t="s">
        <v>82</v>
      </c>
      <c r="G45" s="47">
        <f>+G46</f>
        <v>133949</v>
      </c>
      <c r="H45" s="47">
        <f t="shared" ref="H45:J45" si="15">+H46</f>
        <v>133949</v>
      </c>
      <c r="I45" s="47">
        <f t="shared" si="15"/>
        <v>133949</v>
      </c>
      <c r="J45" s="47">
        <f t="shared" si="15"/>
        <v>133949</v>
      </c>
    </row>
    <row r="46" spans="1:10" s="30" customFormat="1" ht="16.5" x14ac:dyDescent="0.3">
      <c r="A46" s="42"/>
      <c r="B46" s="42"/>
      <c r="C46" s="42"/>
      <c r="D46" s="42"/>
      <c r="E46" s="45"/>
      <c r="F46" s="55" t="s">
        <v>107</v>
      </c>
      <c r="G46" s="31">
        <v>133949</v>
      </c>
      <c r="H46" s="31">
        <v>133949</v>
      </c>
      <c r="I46" s="31">
        <v>133949</v>
      </c>
      <c r="J46" s="31">
        <v>133949</v>
      </c>
    </row>
    <row r="47" spans="1:10" s="30" customFormat="1" ht="16.5" x14ac:dyDescent="0.3">
      <c r="A47" s="42"/>
      <c r="B47" s="42"/>
      <c r="C47" s="42"/>
      <c r="D47" s="42"/>
      <c r="E47" s="45"/>
      <c r="F47" s="48" t="s">
        <v>15</v>
      </c>
      <c r="G47" s="31"/>
      <c r="H47" s="31"/>
      <c r="I47" s="31"/>
      <c r="J47" s="31"/>
    </row>
    <row r="48" spans="1:10" s="30" customFormat="1" ht="16.5" x14ac:dyDescent="0.3">
      <c r="A48" s="42"/>
      <c r="B48" s="42"/>
      <c r="C48" s="42"/>
      <c r="D48" s="42"/>
      <c r="E48" s="50"/>
      <c r="F48" s="48" t="s">
        <v>136</v>
      </c>
      <c r="G48" s="31">
        <f>G50</f>
        <v>12968.2</v>
      </c>
      <c r="H48" s="31">
        <f>H50</f>
        <v>12968.2</v>
      </c>
      <c r="I48" s="31">
        <f>I50</f>
        <v>12968.2</v>
      </c>
      <c r="J48" s="31">
        <f>J50</f>
        <v>12968.2</v>
      </c>
    </row>
    <row r="49" spans="1:11" s="30" customFormat="1" ht="33" x14ac:dyDescent="0.3">
      <c r="A49" s="42"/>
      <c r="B49" s="42"/>
      <c r="C49" s="42"/>
      <c r="D49" s="42"/>
      <c r="E49" s="45"/>
      <c r="F49" s="48" t="s">
        <v>13</v>
      </c>
      <c r="G49" s="31"/>
      <c r="H49" s="31"/>
      <c r="I49" s="31"/>
      <c r="J49" s="31"/>
    </row>
    <row r="50" spans="1:11" s="30" customFormat="1" ht="16.5" x14ac:dyDescent="0.3">
      <c r="A50" s="42"/>
      <c r="B50" s="42"/>
      <c r="C50" s="42"/>
      <c r="D50" s="42"/>
      <c r="E50" s="45"/>
      <c r="F50" s="53" t="s">
        <v>18</v>
      </c>
      <c r="G50" s="31">
        <f>G51</f>
        <v>12968.2</v>
      </c>
      <c r="H50" s="31">
        <f>H51</f>
        <v>12968.2</v>
      </c>
      <c r="I50" s="31">
        <f>I51</f>
        <v>12968.2</v>
      </c>
      <c r="J50" s="31">
        <f>J51</f>
        <v>12968.2</v>
      </c>
    </row>
    <row r="51" spans="1:11" s="30" customFormat="1" ht="16.5" x14ac:dyDescent="0.3">
      <c r="A51" s="42"/>
      <c r="B51" s="42"/>
      <c r="C51" s="42"/>
      <c r="D51" s="42"/>
      <c r="E51" s="45"/>
      <c r="F51" s="53" t="s">
        <v>19</v>
      </c>
      <c r="G51" s="31">
        <f>G52+G54</f>
        <v>12968.2</v>
      </c>
      <c r="H51" s="31">
        <f t="shared" ref="H51:I51" si="16">H52+H54</f>
        <v>12968.2</v>
      </c>
      <c r="I51" s="31">
        <f t="shared" si="16"/>
        <v>12968.2</v>
      </c>
      <c r="J51" s="31">
        <f>J52+J54</f>
        <v>12968.2</v>
      </c>
    </row>
    <row r="52" spans="1:11" s="30" customFormat="1" ht="16.5" x14ac:dyDescent="0.3">
      <c r="A52" s="42"/>
      <c r="B52" s="42"/>
      <c r="C52" s="42"/>
      <c r="D52" s="42"/>
      <c r="E52" s="45"/>
      <c r="F52" s="53" t="s">
        <v>137</v>
      </c>
      <c r="G52" s="31">
        <f>G53</f>
        <v>12816.5</v>
      </c>
      <c r="H52" s="31">
        <f>H53</f>
        <v>12816.5</v>
      </c>
      <c r="I52" s="31">
        <f>I53</f>
        <v>12816.5</v>
      </c>
      <c r="J52" s="31">
        <f>J53</f>
        <v>12816.5</v>
      </c>
    </row>
    <row r="53" spans="1:11" s="30" customFormat="1" ht="16.5" x14ac:dyDescent="0.3">
      <c r="A53" s="42"/>
      <c r="B53" s="42"/>
      <c r="C53" s="42"/>
      <c r="D53" s="42"/>
      <c r="E53" s="45"/>
      <c r="F53" s="56" t="s">
        <v>138</v>
      </c>
      <c r="G53" s="31">
        <v>12816.5</v>
      </c>
      <c r="H53" s="31">
        <v>12816.5</v>
      </c>
      <c r="I53" s="31">
        <v>12816.5</v>
      </c>
      <c r="J53" s="31">
        <v>12816.5</v>
      </c>
    </row>
    <row r="54" spans="1:11" s="30" customFormat="1" ht="16.5" x14ac:dyDescent="0.3">
      <c r="A54" s="42"/>
      <c r="B54" s="42"/>
      <c r="C54" s="42"/>
      <c r="D54" s="42"/>
      <c r="E54" s="45"/>
      <c r="F54" s="56" t="s">
        <v>139</v>
      </c>
      <c r="G54" s="31">
        <f>G55</f>
        <v>151.69999999999999</v>
      </c>
      <c r="H54" s="31">
        <f t="shared" ref="H54:I54" si="17">H55</f>
        <v>151.69999999999999</v>
      </c>
      <c r="I54" s="31">
        <f t="shared" si="17"/>
        <v>151.69999999999999</v>
      </c>
      <c r="J54" s="31">
        <f>J55</f>
        <v>151.69999999999999</v>
      </c>
      <c r="K54" s="57"/>
    </row>
    <row r="55" spans="1:11" s="30" customFormat="1" ht="16.5" x14ac:dyDescent="0.3">
      <c r="A55" s="42"/>
      <c r="B55" s="42"/>
      <c r="C55" s="42"/>
      <c r="D55" s="42"/>
      <c r="E55" s="45"/>
      <c r="F55" s="56" t="s">
        <v>140</v>
      </c>
      <c r="G55" s="58">
        <v>151.69999999999999</v>
      </c>
      <c r="H55" s="58">
        <v>151.69999999999999</v>
      </c>
      <c r="I55" s="58">
        <v>151.69999999999999</v>
      </c>
      <c r="J55" s="58">
        <v>151.69999999999999</v>
      </c>
    </row>
    <row r="56" spans="1:11" s="30" customFormat="1" ht="81" customHeight="1" x14ac:dyDescent="0.3">
      <c r="A56" s="42"/>
      <c r="B56" s="42"/>
      <c r="C56" s="42"/>
      <c r="D56" s="42"/>
      <c r="E56" s="45" t="s">
        <v>113</v>
      </c>
      <c r="F56" s="46" t="s">
        <v>110</v>
      </c>
      <c r="G56" s="47">
        <f>G58</f>
        <v>2320</v>
      </c>
      <c r="H56" s="47">
        <f t="shared" ref="H56:J56" si="18">H58</f>
        <v>3480</v>
      </c>
      <c r="I56" s="47">
        <f t="shared" si="18"/>
        <v>6960</v>
      </c>
      <c r="J56" s="47">
        <f t="shared" si="18"/>
        <v>10440</v>
      </c>
    </row>
    <row r="57" spans="1:11" s="30" customFormat="1" ht="21" customHeight="1" x14ac:dyDescent="0.3">
      <c r="A57" s="42"/>
      <c r="B57" s="42"/>
      <c r="C57" s="42"/>
      <c r="D57" s="42"/>
      <c r="E57" s="45"/>
      <c r="F57" s="48" t="s">
        <v>15</v>
      </c>
      <c r="G57" s="44"/>
      <c r="H57" s="44"/>
      <c r="I57" s="44"/>
      <c r="J57" s="44"/>
    </row>
    <row r="58" spans="1:11" s="30" customFormat="1" ht="27" customHeight="1" x14ac:dyDescent="0.3">
      <c r="A58" s="42"/>
      <c r="B58" s="42"/>
      <c r="C58" s="42"/>
      <c r="D58" s="42"/>
      <c r="E58" s="45"/>
      <c r="F58" s="26" t="s">
        <v>25</v>
      </c>
      <c r="G58" s="47">
        <f>G60</f>
        <v>2320</v>
      </c>
      <c r="H58" s="47">
        <f t="shared" ref="H58:J58" si="19">H60</f>
        <v>3480</v>
      </c>
      <c r="I58" s="47">
        <f t="shared" si="19"/>
        <v>6960</v>
      </c>
      <c r="J58" s="47">
        <f t="shared" si="19"/>
        <v>10440</v>
      </c>
    </row>
    <row r="59" spans="1:11" s="30" customFormat="1" ht="42.75" customHeight="1" x14ac:dyDescent="0.3">
      <c r="A59" s="42"/>
      <c r="B59" s="42"/>
      <c r="C59" s="42"/>
      <c r="D59" s="42"/>
      <c r="E59" s="45"/>
      <c r="F59" s="48" t="s">
        <v>13</v>
      </c>
      <c r="G59" s="44"/>
      <c r="H59" s="44"/>
      <c r="I59" s="44"/>
      <c r="J59" s="44"/>
    </row>
    <row r="60" spans="1:11" s="30" customFormat="1" ht="16.5" x14ac:dyDescent="0.3">
      <c r="A60" s="42"/>
      <c r="B60" s="42"/>
      <c r="C60" s="42"/>
      <c r="D60" s="42"/>
      <c r="E60" s="45"/>
      <c r="F60" s="53" t="s">
        <v>18</v>
      </c>
      <c r="G60" s="47">
        <f t="shared" ref="G60:J60" si="20">G61</f>
        <v>2320</v>
      </c>
      <c r="H60" s="47">
        <f t="shared" si="20"/>
        <v>3480</v>
      </c>
      <c r="I60" s="47">
        <f t="shared" si="20"/>
        <v>6960</v>
      </c>
      <c r="J60" s="47">
        <f t="shared" si="20"/>
        <v>10440</v>
      </c>
    </row>
    <row r="61" spans="1:11" s="30" customFormat="1" ht="27" customHeight="1" x14ac:dyDescent="0.3">
      <c r="A61" s="42"/>
      <c r="B61" s="42"/>
      <c r="C61" s="42"/>
      <c r="D61" s="42"/>
      <c r="E61" s="45"/>
      <c r="F61" s="53" t="s">
        <v>19</v>
      </c>
      <c r="G61" s="47">
        <f>+G62</f>
        <v>2320</v>
      </c>
      <c r="H61" s="47">
        <f t="shared" ref="H61:J61" si="21">+H62</f>
        <v>3480</v>
      </c>
      <c r="I61" s="47">
        <f t="shared" si="21"/>
        <v>6960</v>
      </c>
      <c r="J61" s="47">
        <f t="shared" si="21"/>
        <v>10440</v>
      </c>
    </row>
    <row r="62" spans="1:11" s="30" customFormat="1" ht="20.25" customHeight="1" x14ac:dyDescent="0.3">
      <c r="A62" s="42"/>
      <c r="B62" s="42"/>
      <c r="C62" s="42"/>
      <c r="D62" s="42"/>
      <c r="E62" s="45"/>
      <c r="F62" s="53" t="s">
        <v>111</v>
      </c>
      <c r="G62" s="47">
        <f>+G63</f>
        <v>2320</v>
      </c>
      <c r="H62" s="47">
        <f>+H64</f>
        <v>3480</v>
      </c>
      <c r="I62" s="47">
        <f>+I64</f>
        <v>6960</v>
      </c>
      <c r="J62" s="47">
        <f>+J64</f>
        <v>10440</v>
      </c>
    </row>
    <row r="63" spans="1:11" s="30" customFormat="1" ht="41.25" customHeight="1" x14ac:dyDescent="0.3">
      <c r="A63" s="42"/>
      <c r="B63" s="42"/>
      <c r="C63" s="42"/>
      <c r="D63" s="42"/>
      <c r="E63" s="45"/>
      <c r="F63" s="53" t="s">
        <v>157</v>
      </c>
      <c r="G63" s="47">
        <f>+G64</f>
        <v>2320</v>
      </c>
      <c r="H63" s="47">
        <f t="shared" ref="H63:J63" si="22">+H64</f>
        <v>3480</v>
      </c>
      <c r="I63" s="47">
        <f t="shared" si="22"/>
        <v>6960</v>
      </c>
      <c r="J63" s="47">
        <f t="shared" si="22"/>
        <v>10440</v>
      </c>
    </row>
    <row r="64" spans="1:11" s="30" customFormat="1" ht="21.75" customHeight="1" x14ac:dyDescent="0.3">
      <c r="A64" s="42"/>
      <c r="B64" s="42"/>
      <c r="C64" s="42"/>
      <c r="D64" s="42"/>
      <c r="E64" s="45"/>
      <c r="F64" s="14" t="s">
        <v>112</v>
      </c>
      <c r="G64" s="31">
        <v>2320</v>
      </c>
      <c r="H64" s="31">
        <v>3480</v>
      </c>
      <c r="I64" s="31">
        <v>6960</v>
      </c>
      <c r="J64" s="31">
        <v>10440</v>
      </c>
    </row>
    <row r="65" s="30" customFormat="1" ht="16.5" x14ac:dyDescent="0.3"/>
    <row r="66" s="30" customFormat="1" ht="16.5" x14ac:dyDescent="0.3"/>
  </sheetData>
  <mergeCells count="5">
    <mergeCell ref="A5:G5"/>
    <mergeCell ref="A8:C8"/>
    <mergeCell ref="D8:E8"/>
    <mergeCell ref="F8:F9"/>
    <mergeCell ref="G8:J8"/>
  </mergeCells>
  <pageMargins left="0.16" right="0.16" top="0.25" bottom="0.16" header="0.23" footer="0.16"/>
  <pageSetup paperSize="9" scale="85" fitToHeight="0" orientation="landscape" r:id="rId1"/>
  <ignoredErrors>
    <ignoredError sqref="G45" formula="1"/>
    <ignoredError sqref="A28:E44 A8:E10 A45:E4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9"/>
  <sheetViews>
    <sheetView topLeftCell="A31" zoomScale="112" zoomScaleNormal="112" workbookViewId="0">
      <selection activeCell="D34" sqref="D34:G34"/>
    </sheetView>
  </sheetViews>
  <sheetFormatPr defaultColWidth="9.140625" defaultRowHeight="17.25" x14ac:dyDescent="0.3"/>
  <cols>
    <col min="1" max="1" width="3.5703125" style="1" customWidth="1"/>
    <col min="2" max="2" width="29" style="1" customWidth="1"/>
    <col min="3" max="3" width="64.140625" style="1" customWidth="1"/>
    <col min="4" max="4" width="15.28515625" style="1" customWidth="1"/>
    <col min="5" max="5" width="12.5703125" style="1" customWidth="1"/>
    <col min="6" max="6" width="13.42578125" style="1" customWidth="1"/>
    <col min="7" max="7" width="14.140625" style="1" customWidth="1"/>
    <col min="8" max="8" width="9.140625" style="1"/>
    <col min="9" max="9" width="24.140625" style="1" customWidth="1"/>
    <col min="10" max="16384" width="9.140625" style="1"/>
  </cols>
  <sheetData>
    <row r="1" spans="2:7" s="30" customFormat="1" ht="16.5" x14ac:dyDescent="0.3">
      <c r="D1" s="99" t="s">
        <v>24</v>
      </c>
    </row>
    <row r="2" spans="2:7" s="30" customFormat="1" ht="16.5" x14ac:dyDescent="0.3">
      <c r="C2" s="72"/>
      <c r="D2" s="99" t="s">
        <v>135</v>
      </c>
    </row>
    <row r="3" spans="2:7" s="30" customFormat="1" ht="16.5" x14ac:dyDescent="0.3">
      <c r="D3" s="99" t="s">
        <v>59</v>
      </c>
    </row>
    <row r="4" spans="2:7" s="30" customFormat="1" ht="16.5" x14ac:dyDescent="0.3"/>
    <row r="5" spans="2:7" s="30" customFormat="1" ht="52.5" customHeight="1" x14ac:dyDescent="0.3">
      <c r="B5" s="112" t="s">
        <v>160</v>
      </c>
      <c r="C5" s="112"/>
      <c r="D5" s="112"/>
    </row>
    <row r="6" spans="2:7" s="30" customFormat="1" ht="16.5" x14ac:dyDescent="0.3">
      <c r="C6" s="68"/>
    </row>
    <row r="7" spans="2:7" s="30" customFormat="1" ht="16.5" x14ac:dyDescent="0.3">
      <c r="B7" s="113" t="s">
        <v>92</v>
      </c>
      <c r="C7" s="113"/>
      <c r="D7" s="113"/>
    </row>
    <row r="8" spans="2:7" s="30" customFormat="1" ht="16.5" x14ac:dyDescent="0.3">
      <c r="B8" s="114" t="s">
        <v>93</v>
      </c>
      <c r="C8" s="114"/>
      <c r="D8" s="114"/>
    </row>
    <row r="9" spans="2:7" s="30" customFormat="1" ht="24.75" customHeight="1" x14ac:dyDescent="0.3">
      <c r="B9" s="60" t="s">
        <v>3</v>
      </c>
      <c r="C9" s="60" t="s">
        <v>4</v>
      </c>
    </row>
    <row r="10" spans="2:7" s="30" customFormat="1" ht="24" customHeight="1" x14ac:dyDescent="0.3">
      <c r="B10" s="60">
        <v>1139</v>
      </c>
      <c r="C10" s="60" t="s">
        <v>95</v>
      </c>
    </row>
    <row r="11" spans="2:7" s="30" customFormat="1" ht="16.5" x14ac:dyDescent="0.3">
      <c r="B11" s="72"/>
      <c r="C11" s="72"/>
    </row>
    <row r="12" spans="2:7" s="30" customFormat="1" ht="66" customHeight="1" x14ac:dyDescent="0.3">
      <c r="B12" s="41" t="s">
        <v>96</v>
      </c>
      <c r="C12" s="73" t="s">
        <v>94</v>
      </c>
      <c r="D12" s="106" t="s">
        <v>106</v>
      </c>
      <c r="E12" s="106"/>
      <c r="F12" s="106"/>
      <c r="G12" s="106"/>
    </row>
    <row r="13" spans="2:7" s="30" customFormat="1" ht="33" x14ac:dyDescent="0.3">
      <c r="B13" s="41" t="s">
        <v>97</v>
      </c>
      <c r="C13" s="60" t="s">
        <v>98</v>
      </c>
      <c r="D13" s="17" t="s">
        <v>128</v>
      </c>
      <c r="E13" s="17" t="s">
        <v>129</v>
      </c>
      <c r="F13" s="17" t="s">
        <v>130</v>
      </c>
      <c r="G13" s="17" t="s">
        <v>21</v>
      </c>
    </row>
    <row r="14" spans="2:7" s="30" customFormat="1" ht="27" customHeight="1" x14ac:dyDescent="0.3">
      <c r="B14" s="26" t="s">
        <v>99</v>
      </c>
      <c r="C14" s="26" t="s">
        <v>95</v>
      </c>
      <c r="D14" s="74"/>
      <c r="E14" s="75"/>
      <c r="F14" s="75"/>
      <c r="G14" s="76"/>
    </row>
    <row r="15" spans="2:7" s="30" customFormat="1" ht="70.5" customHeight="1" x14ac:dyDescent="0.3">
      <c r="B15" s="26" t="s">
        <v>100</v>
      </c>
      <c r="C15" s="26" t="s">
        <v>101</v>
      </c>
      <c r="D15" s="74"/>
      <c r="E15" s="32"/>
      <c r="F15" s="32"/>
      <c r="G15" s="32"/>
    </row>
    <row r="16" spans="2:7" s="30" customFormat="1" ht="35.25" customHeight="1" x14ac:dyDescent="0.3">
      <c r="B16" s="26" t="s">
        <v>102</v>
      </c>
      <c r="C16" s="41" t="s">
        <v>103</v>
      </c>
      <c r="D16" s="74"/>
      <c r="E16" s="32"/>
      <c r="F16" s="32"/>
      <c r="G16" s="32"/>
    </row>
    <row r="17" spans="2:7" s="30" customFormat="1" ht="28.5" customHeight="1" x14ac:dyDescent="0.3">
      <c r="B17" s="41"/>
      <c r="C17" s="41" t="s">
        <v>8</v>
      </c>
      <c r="D17" s="74"/>
      <c r="E17" s="32"/>
      <c r="F17" s="32"/>
      <c r="G17" s="32"/>
    </row>
    <row r="18" spans="2:7" s="30" customFormat="1" ht="32.25" customHeight="1" x14ac:dyDescent="0.3">
      <c r="B18" s="66" t="s">
        <v>9</v>
      </c>
      <c r="C18" s="66"/>
      <c r="D18" s="77">
        <f>-D55-D34</f>
        <v>-149237.20000000001</v>
      </c>
      <c r="E18" s="77">
        <f>-E55-E34</f>
        <v>-150397.20000000001</v>
      </c>
      <c r="F18" s="77">
        <f>-F55-F34</f>
        <v>-153877.20000000001</v>
      </c>
      <c r="G18" s="77">
        <f>-G55-G34</f>
        <v>-157357.20000000001</v>
      </c>
    </row>
    <row r="19" spans="2:7" s="30" customFormat="1" ht="51" customHeight="1" x14ac:dyDescent="0.3">
      <c r="B19" s="78"/>
      <c r="C19" s="78"/>
      <c r="D19" s="78"/>
    </row>
    <row r="20" spans="2:7" ht="21" customHeight="1" x14ac:dyDescent="0.3">
      <c r="C20" s="2" t="s">
        <v>33</v>
      </c>
    </row>
    <row r="21" spans="2:7" ht="19.5" customHeight="1" x14ac:dyDescent="0.3">
      <c r="B21" s="1" t="s">
        <v>49</v>
      </c>
    </row>
    <row r="22" spans="2:7" s="30" customFormat="1" ht="37.5" customHeight="1" x14ac:dyDescent="0.3">
      <c r="B22" s="26" t="s">
        <v>3</v>
      </c>
      <c r="C22" s="26" t="s">
        <v>4</v>
      </c>
    </row>
    <row r="23" spans="2:7" s="30" customFormat="1" ht="48.75" customHeight="1" x14ac:dyDescent="0.3">
      <c r="B23" s="60">
        <v>1096</v>
      </c>
      <c r="C23" s="26" t="s">
        <v>31</v>
      </c>
    </row>
    <row r="24" spans="2:7" ht="19.5" customHeight="1" x14ac:dyDescent="0.3">
      <c r="B24" s="103" t="s">
        <v>161</v>
      </c>
    </row>
    <row r="25" spans="2:7" ht="19.5" customHeight="1" x14ac:dyDescent="0.3">
      <c r="B25" s="103"/>
    </row>
    <row r="26" spans="2:7" s="30" customFormat="1" ht="53.25" customHeight="1" x14ac:dyDescent="0.3">
      <c r="B26" s="41" t="s">
        <v>5</v>
      </c>
      <c r="C26" s="28">
        <v>1096</v>
      </c>
      <c r="D26" s="106" t="s">
        <v>39</v>
      </c>
      <c r="E26" s="106"/>
      <c r="F26" s="106"/>
      <c r="G26" s="106"/>
    </row>
    <row r="27" spans="2:7" s="30" customFormat="1" ht="41.25" customHeight="1" x14ac:dyDescent="0.3">
      <c r="B27" s="41" t="s">
        <v>6</v>
      </c>
      <c r="C27" s="60">
        <v>11001</v>
      </c>
      <c r="D27" s="16" t="s">
        <v>128</v>
      </c>
      <c r="E27" s="16" t="s">
        <v>129</v>
      </c>
      <c r="F27" s="16" t="s">
        <v>130</v>
      </c>
      <c r="G27" s="16" t="s">
        <v>21</v>
      </c>
    </row>
    <row r="28" spans="2:7" s="30" customFormat="1" ht="66.75" customHeight="1" x14ac:dyDescent="0.3">
      <c r="B28" s="26" t="s">
        <v>0</v>
      </c>
      <c r="C28" s="26" t="s">
        <v>110</v>
      </c>
      <c r="D28" s="41"/>
      <c r="E28" s="32"/>
      <c r="F28" s="32"/>
      <c r="G28" s="71"/>
    </row>
    <row r="29" spans="2:7" s="30" customFormat="1" ht="92.25" customHeight="1" x14ac:dyDescent="0.3">
      <c r="B29" s="26" t="s">
        <v>7</v>
      </c>
      <c r="C29" s="26" t="s">
        <v>123</v>
      </c>
      <c r="D29" s="41"/>
      <c r="E29" s="32"/>
      <c r="F29" s="32"/>
      <c r="G29" s="32"/>
    </row>
    <row r="30" spans="2:7" s="30" customFormat="1" ht="30" customHeight="1" x14ac:dyDescent="0.3">
      <c r="B30" s="26" t="s">
        <v>1</v>
      </c>
      <c r="C30" s="41" t="s">
        <v>2</v>
      </c>
      <c r="D30" s="41"/>
      <c r="E30" s="32"/>
      <c r="F30" s="32"/>
      <c r="G30" s="32"/>
    </row>
    <row r="31" spans="2:7" s="30" customFormat="1" ht="49.5" x14ac:dyDescent="0.3">
      <c r="B31" s="41" t="s">
        <v>22</v>
      </c>
      <c r="C31" s="41" t="s">
        <v>124</v>
      </c>
      <c r="D31" s="41"/>
      <c r="E31" s="32"/>
      <c r="F31" s="32"/>
      <c r="G31" s="32"/>
    </row>
    <row r="32" spans="2:7" s="30" customFormat="1" ht="21.75" customHeight="1" x14ac:dyDescent="0.3">
      <c r="B32" s="41"/>
      <c r="C32" s="41" t="s">
        <v>8</v>
      </c>
      <c r="D32" s="41"/>
      <c r="E32" s="32"/>
      <c r="F32" s="32"/>
      <c r="G32" s="32"/>
    </row>
    <row r="33" spans="2:7" s="30" customFormat="1" ht="17.25" customHeight="1" x14ac:dyDescent="0.3">
      <c r="B33" s="41"/>
      <c r="C33" s="41"/>
      <c r="D33" s="41"/>
      <c r="E33" s="32"/>
      <c r="F33" s="32"/>
      <c r="G33" s="32"/>
    </row>
    <row r="34" spans="2:7" s="30" customFormat="1" ht="27.75" customHeight="1" x14ac:dyDescent="0.3">
      <c r="B34" s="66" t="s">
        <v>9</v>
      </c>
      <c r="C34" s="66"/>
      <c r="D34" s="31">
        <v>2320</v>
      </c>
      <c r="E34" s="31">
        <v>3480</v>
      </c>
      <c r="F34" s="31">
        <v>6960</v>
      </c>
      <c r="G34" s="31">
        <v>10440</v>
      </c>
    </row>
    <row r="35" spans="2:7" ht="19.5" customHeight="1" x14ac:dyDescent="0.3">
      <c r="B35" s="103"/>
    </row>
    <row r="36" spans="2:7" ht="13.5" customHeight="1" x14ac:dyDescent="0.3"/>
    <row r="37" spans="2:7" s="30" customFormat="1" ht="52.5" customHeight="1" x14ac:dyDescent="0.3">
      <c r="B37" s="59" t="s">
        <v>5</v>
      </c>
      <c r="C37" s="28">
        <v>1096</v>
      </c>
      <c r="D37" s="106" t="s">
        <v>39</v>
      </c>
      <c r="E37" s="106"/>
      <c r="F37" s="106"/>
      <c r="G37" s="106"/>
    </row>
    <row r="38" spans="2:7" s="30" customFormat="1" ht="40.5" customHeight="1" x14ac:dyDescent="0.3">
      <c r="B38" s="59" t="s">
        <v>6</v>
      </c>
      <c r="C38" s="60">
        <v>11003</v>
      </c>
      <c r="D38" s="16" t="s">
        <v>128</v>
      </c>
      <c r="E38" s="16" t="s">
        <v>129</v>
      </c>
      <c r="F38" s="16" t="s">
        <v>130</v>
      </c>
      <c r="G38" s="16" t="s">
        <v>21</v>
      </c>
    </row>
    <row r="39" spans="2:7" s="30" customFormat="1" ht="38.25" customHeight="1" x14ac:dyDescent="0.3">
      <c r="B39" s="61" t="s">
        <v>0</v>
      </c>
      <c r="C39" s="26" t="s">
        <v>32</v>
      </c>
      <c r="D39" s="41"/>
      <c r="E39" s="32"/>
      <c r="F39" s="32"/>
      <c r="G39" s="32"/>
    </row>
    <row r="40" spans="2:7" s="30" customFormat="1" ht="47.25" customHeight="1" x14ac:dyDescent="0.3">
      <c r="B40" s="61" t="s">
        <v>7</v>
      </c>
      <c r="C40" s="26" t="s">
        <v>34</v>
      </c>
      <c r="D40" s="41"/>
      <c r="E40" s="32"/>
      <c r="F40" s="32"/>
      <c r="G40" s="32"/>
    </row>
    <row r="41" spans="2:7" s="30" customFormat="1" ht="31.5" customHeight="1" x14ac:dyDescent="0.3">
      <c r="B41" s="61" t="s">
        <v>1</v>
      </c>
      <c r="C41" s="41" t="s">
        <v>2</v>
      </c>
      <c r="D41" s="41"/>
      <c r="E41" s="32"/>
      <c r="F41" s="32"/>
      <c r="G41" s="32"/>
    </row>
    <row r="42" spans="2:7" s="30" customFormat="1" ht="58.5" customHeight="1" x14ac:dyDescent="0.3">
      <c r="B42" s="59" t="s">
        <v>22</v>
      </c>
      <c r="C42" s="41" t="s">
        <v>155</v>
      </c>
      <c r="D42" s="41"/>
      <c r="E42" s="32"/>
      <c r="F42" s="32"/>
      <c r="G42" s="32"/>
    </row>
    <row r="43" spans="2:7" s="30" customFormat="1" ht="16.5" x14ac:dyDescent="0.3">
      <c r="B43" s="59"/>
      <c r="C43" s="41" t="s">
        <v>8</v>
      </c>
      <c r="D43" s="41"/>
      <c r="E43" s="32"/>
      <c r="F43" s="32"/>
      <c r="G43" s="32"/>
    </row>
    <row r="44" spans="2:7" s="30" customFormat="1" ht="53.25" customHeight="1" x14ac:dyDescent="0.3">
      <c r="B44" s="59" t="s">
        <v>131</v>
      </c>
      <c r="C44" s="41" t="s">
        <v>114</v>
      </c>
      <c r="D44" s="41"/>
      <c r="E44" s="41">
        <v>50</v>
      </c>
      <c r="F44" s="41">
        <v>50</v>
      </c>
      <c r="G44" s="41">
        <v>50</v>
      </c>
    </row>
    <row r="45" spans="2:7" s="30" customFormat="1" ht="34.5" customHeight="1" x14ac:dyDescent="0.3">
      <c r="B45" s="59" t="s">
        <v>131</v>
      </c>
      <c r="C45" s="41" t="s">
        <v>115</v>
      </c>
      <c r="D45" s="41"/>
      <c r="E45" s="41">
        <v>2</v>
      </c>
      <c r="F45" s="41">
        <v>2</v>
      </c>
      <c r="G45" s="41">
        <v>2</v>
      </c>
    </row>
    <row r="46" spans="2:7" s="30" customFormat="1" ht="41.25" customHeight="1" x14ac:dyDescent="0.3">
      <c r="B46" s="59" t="s">
        <v>131</v>
      </c>
      <c r="C46" s="41" t="s">
        <v>116</v>
      </c>
      <c r="D46" s="41"/>
      <c r="E46" s="41">
        <v>2</v>
      </c>
      <c r="F46" s="41">
        <v>2</v>
      </c>
      <c r="G46" s="41">
        <v>2</v>
      </c>
    </row>
    <row r="47" spans="2:7" s="30" customFormat="1" ht="33.75" customHeight="1" x14ac:dyDescent="0.3">
      <c r="B47" s="59" t="s">
        <v>131</v>
      </c>
      <c r="C47" s="41" t="s">
        <v>117</v>
      </c>
      <c r="D47" s="41"/>
      <c r="E47" s="41">
        <v>0</v>
      </c>
      <c r="F47" s="41">
        <v>0</v>
      </c>
      <c r="G47" s="41">
        <v>0</v>
      </c>
    </row>
    <row r="48" spans="2:7" s="30" customFormat="1" ht="36" customHeight="1" x14ac:dyDescent="0.3">
      <c r="B48" s="59" t="s">
        <v>131</v>
      </c>
      <c r="C48" s="41" t="s">
        <v>118</v>
      </c>
      <c r="D48" s="41"/>
      <c r="E48" s="41">
        <v>0</v>
      </c>
      <c r="F48" s="41">
        <v>0</v>
      </c>
      <c r="G48" s="41">
        <v>0</v>
      </c>
    </row>
    <row r="49" spans="2:9" s="30" customFormat="1" ht="57" customHeight="1" x14ac:dyDescent="0.3">
      <c r="B49" s="59" t="s">
        <v>132</v>
      </c>
      <c r="C49" s="41" t="s">
        <v>120</v>
      </c>
      <c r="D49" s="41"/>
      <c r="E49" s="41">
        <v>10</v>
      </c>
      <c r="F49" s="41">
        <v>10</v>
      </c>
      <c r="G49" s="41">
        <v>10</v>
      </c>
    </row>
    <row r="50" spans="2:9" s="30" customFormat="1" ht="51.75" customHeight="1" x14ac:dyDescent="0.3">
      <c r="B50" s="59" t="s">
        <v>132</v>
      </c>
      <c r="C50" s="41" t="s">
        <v>121</v>
      </c>
      <c r="D50" s="41"/>
      <c r="E50" s="41">
        <v>3</v>
      </c>
      <c r="F50" s="41">
        <v>3</v>
      </c>
      <c r="G50" s="41">
        <v>3</v>
      </c>
    </row>
    <row r="51" spans="2:9" s="30" customFormat="1" ht="39" customHeight="1" x14ac:dyDescent="0.3">
      <c r="B51" s="59" t="s">
        <v>133</v>
      </c>
      <c r="C51" s="41" t="s">
        <v>119</v>
      </c>
      <c r="D51" s="41">
        <v>1.069</v>
      </c>
      <c r="E51" s="41">
        <v>1.069</v>
      </c>
      <c r="F51" s="41">
        <v>1.069</v>
      </c>
      <c r="G51" s="41">
        <v>1.069</v>
      </c>
    </row>
    <row r="52" spans="2:9" s="30" customFormat="1" ht="56.25" customHeight="1" x14ac:dyDescent="0.3">
      <c r="B52" s="59" t="s">
        <v>133</v>
      </c>
      <c r="C52" s="41" t="s">
        <v>122</v>
      </c>
      <c r="D52" s="41">
        <v>0.188</v>
      </c>
      <c r="E52" s="41">
        <v>0.188</v>
      </c>
      <c r="F52" s="41">
        <v>0.188</v>
      </c>
      <c r="G52" s="41">
        <v>0.188</v>
      </c>
    </row>
    <row r="53" spans="2:9" s="30" customFormat="1" ht="33" customHeight="1" x14ac:dyDescent="0.3">
      <c r="B53" s="62" t="s">
        <v>131</v>
      </c>
      <c r="C53" s="63" t="s">
        <v>142</v>
      </c>
      <c r="D53" s="102">
        <v>0</v>
      </c>
      <c r="E53" s="101">
        <v>0</v>
      </c>
      <c r="F53" s="101">
        <v>0</v>
      </c>
      <c r="G53" s="101">
        <v>0</v>
      </c>
    </row>
    <row r="54" spans="2:9" s="30" customFormat="1" ht="33" customHeight="1" x14ac:dyDescent="0.3">
      <c r="B54" s="41" t="s">
        <v>131</v>
      </c>
      <c r="C54" s="41" t="s">
        <v>143</v>
      </c>
      <c r="D54" s="22">
        <f>15926+22912</f>
        <v>38838</v>
      </c>
      <c r="E54" s="22">
        <f t="shared" ref="E54:G54" si="0">15926+22912</f>
        <v>38838</v>
      </c>
      <c r="F54" s="22">
        <f t="shared" si="0"/>
        <v>38838</v>
      </c>
      <c r="G54" s="22">
        <f t="shared" si="0"/>
        <v>38838</v>
      </c>
      <c r="I54" s="64"/>
    </row>
    <row r="55" spans="2:9" s="30" customFormat="1" ht="27.75" customHeight="1" x14ac:dyDescent="0.3">
      <c r="B55" s="65" t="s">
        <v>9</v>
      </c>
      <c r="C55" s="66"/>
      <c r="D55" s="31">
        <v>146917.20000000001</v>
      </c>
      <c r="E55" s="31">
        <v>146917.20000000001</v>
      </c>
      <c r="F55" s="31">
        <v>146917.20000000001</v>
      </c>
      <c r="G55" s="31">
        <v>146917.20000000001</v>
      </c>
    </row>
    <row r="59" spans="2:9" x14ac:dyDescent="0.3">
      <c r="G59" s="20"/>
    </row>
  </sheetData>
  <mergeCells count="6">
    <mergeCell ref="B5:D5"/>
    <mergeCell ref="B7:D7"/>
    <mergeCell ref="B8:D8"/>
    <mergeCell ref="D12:G12"/>
    <mergeCell ref="D37:G37"/>
    <mergeCell ref="D26:G26"/>
  </mergeCells>
  <pageMargins left="0.25" right="0.25" top="0.22" bottom="0.19" header="0.22" footer="0.16"/>
  <pageSetup paperSize="9" scale="9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69"/>
  <sheetViews>
    <sheetView topLeftCell="B28" workbookViewId="0">
      <selection activeCell="D35" sqref="D35:G35"/>
    </sheetView>
  </sheetViews>
  <sheetFormatPr defaultColWidth="9.140625" defaultRowHeight="17.25" x14ac:dyDescent="0.3"/>
  <cols>
    <col min="1" max="1" width="4.5703125" style="1" customWidth="1"/>
    <col min="2" max="2" width="30.140625" style="1" customWidth="1"/>
    <col min="3" max="3" width="54" style="1" customWidth="1"/>
    <col min="4" max="4" width="19.85546875" style="1" customWidth="1"/>
    <col min="5" max="5" width="15.42578125" style="1" customWidth="1"/>
    <col min="6" max="6" width="19.140625" style="1" customWidth="1"/>
    <col min="7" max="7" width="15.85546875" style="1" customWidth="1"/>
    <col min="8" max="16384" width="9.140625" style="1"/>
  </cols>
  <sheetData>
    <row r="1" spans="2:7" ht="21" customHeight="1" x14ac:dyDescent="0.3">
      <c r="D1" s="3" t="s">
        <v>61</v>
      </c>
      <c r="E1" s="2"/>
    </row>
    <row r="2" spans="2:7" ht="21" customHeight="1" x14ac:dyDescent="0.3">
      <c r="D2" s="3" t="s">
        <v>135</v>
      </c>
      <c r="E2" s="21"/>
    </row>
    <row r="3" spans="2:7" ht="21" customHeight="1" x14ac:dyDescent="0.3">
      <c r="D3" s="3" t="s">
        <v>59</v>
      </c>
      <c r="E3" s="2"/>
    </row>
    <row r="6" spans="2:7" ht="53.25" customHeight="1" x14ac:dyDescent="0.3">
      <c r="B6" s="108" t="s">
        <v>158</v>
      </c>
      <c r="C6" s="108"/>
      <c r="D6" s="108"/>
    </row>
    <row r="7" spans="2:7" x14ac:dyDescent="0.3">
      <c r="B7" s="21"/>
      <c r="C7" s="21"/>
      <c r="D7" s="21"/>
    </row>
    <row r="8" spans="2:7" x14ac:dyDescent="0.3">
      <c r="B8" s="11"/>
      <c r="C8" s="11"/>
      <c r="D8" s="11"/>
    </row>
    <row r="9" spans="2:7" x14ac:dyDescent="0.3">
      <c r="C9" s="2" t="s">
        <v>92</v>
      </c>
    </row>
    <row r="10" spans="2:7" ht="25.5" customHeight="1" x14ac:dyDescent="0.3">
      <c r="B10" s="1" t="s">
        <v>20</v>
      </c>
    </row>
    <row r="11" spans="2:7" s="30" customFormat="1" ht="21" customHeight="1" x14ac:dyDescent="0.3">
      <c r="B11" s="26" t="s">
        <v>3</v>
      </c>
      <c r="C11" s="26" t="s">
        <v>4</v>
      </c>
    </row>
    <row r="12" spans="2:7" s="30" customFormat="1" ht="21.75" customHeight="1" x14ac:dyDescent="0.3">
      <c r="B12" s="26" t="s">
        <v>94</v>
      </c>
      <c r="C12" s="26" t="s">
        <v>95</v>
      </c>
    </row>
    <row r="13" spans="2:7" s="30" customFormat="1" ht="16.5" x14ac:dyDescent="0.3">
      <c r="B13" s="72"/>
      <c r="C13" s="72"/>
    </row>
    <row r="14" spans="2:7" s="79" customFormat="1" ht="69" customHeight="1" x14ac:dyDescent="0.25">
      <c r="B14" s="41" t="s">
        <v>96</v>
      </c>
      <c r="C14" s="28" t="s">
        <v>94</v>
      </c>
      <c r="D14" s="106" t="s">
        <v>106</v>
      </c>
      <c r="E14" s="106"/>
      <c r="F14" s="106"/>
      <c r="G14" s="106"/>
    </row>
    <row r="15" spans="2:7" s="30" customFormat="1" ht="32.25" customHeight="1" x14ac:dyDescent="0.3">
      <c r="B15" s="41" t="s">
        <v>97</v>
      </c>
      <c r="C15" s="60" t="s">
        <v>98</v>
      </c>
      <c r="D15" s="16" t="s">
        <v>128</v>
      </c>
      <c r="E15" s="16" t="s">
        <v>129</v>
      </c>
      <c r="F15" s="16" t="s">
        <v>130</v>
      </c>
      <c r="G15" s="16" t="s">
        <v>21</v>
      </c>
    </row>
    <row r="16" spans="2:7" s="30" customFormat="1" ht="24" customHeight="1" x14ac:dyDescent="0.3">
      <c r="B16" s="26" t="s">
        <v>99</v>
      </c>
      <c r="C16" s="26" t="s">
        <v>95</v>
      </c>
      <c r="D16" s="74"/>
      <c r="E16" s="32"/>
      <c r="F16" s="32"/>
      <c r="G16" s="32"/>
    </row>
    <row r="17" spans="2:7" s="30" customFormat="1" ht="82.5" x14ac:dyDescent="0.3">
      <c r="B17" s="26" t="s">
        <v>100</v>
      </c>
      <c r="C17" s="26" t="s">
        <v>101</v>
      </c>
      <c r="D17" s="74"/>
      <c r="E17" s="32"/>
      <c r="F17" s="32"/>
      <c r="G17" s="32"/>
    </row>
    <row r="18" spans="2:7" s="30" customFormat="1" ht="25.5" customHeight="1" x14ac:dyDescent="0.3">
      <c r="B18" s="26" t="s">
        <v>104</v>
      </c>
      <c r="C18" s="41" t="s">
        <v>76</v>
      </c>
      <c r="D18" s="74"/>
      <c r="E18" s="32"/>
      <c r="F18" s="32"/>
      <c r="G18" s="32"/>
    </row>
    <row r="19" spans="2:7" s="30" customFormat="1" ht="26.25" customHeight="1" x14ac:dyDescent="0.3">
      <c r="B19" s="41"/>
      <c r="C19" s="41" t="s">
        <v>8</v>
      </c>
      <c r="D19" s="74"/>
      <c r="E19" s="32"/>
      <c r="F19" s="32"/>
      <c r="G19" s="32"/>
    </row>
    <row r="20" spans="2:7" s="30" customFormat="1" ht="22.5" customHeight="1" x14ac:dyDescent="0.3">
      <c r="B20" s="66" t="s">
        <v>9</v>
      </c>
      <c r="C20" s="66"/>
      <c r="D20" s="80">
        <f>-D53-D68-D35</f>
        <v>-149237.20000000001</v>
      </c>
      <c r="E20" s="80">
        <f>-E53-E68-E35</f>
        <v>-150397.20000000001</v>
      </c>
      <c r="F20" s="80">
        <f>-F53-F68-F35</f>
        <v>-153877.20000000001</v>
      </c>
      <c r="G20" s="80">
        <f>-G53-G68-G35</f>
        <v>-157357.20000000001</v>
      </c>
    </row>
    <row r="21" spans="2:7" s="30" customFormat="1" ht="16.5" x14ac:dyDescent="0.3">
      <c r="B21" s="78"/>
      <c r="C21" s="78"/>
      <c r="D21" s="78"/>
    </row>
    <row r="22" spans="2:7" ht="22.5" customHeight="1" x14ac:dyDescent="0.3">
      <c r="B22" s="5"/>
      <c r="C22" s="2" t="s">
        <v>105</v>
      </c>
      <c r="D22" s="6"/>
    </row>
    <row r="23" spans="2:7" ht="25.5" customHeight="1" x14ac:dyDescent="0.3">
      <c r="B23" s="1" t="s">
        <v>20</v>
      </c>
    </row>
    <row r="24" spans="2:7" s="30" customFormat="1" ht="37.5" customHeight="1" x14ac:dyDescent="0.3">
      <c r="B24" s="26" t="s">
        <v>3</v>
      </c>
      <c r="C24" s="26" t="s">
        <v>4</v>
      </c>
    </row>
    <row r="25" spans="2:7" s="30" customFormat="1" ht="48.75" customHeight="1" x14ac:dyDescent="0.3">
      <c r="B25" s="60">
        <v>1096</v>
      </c>
      <c r="C25" s="26" t="s">
        <v>31</v>
      </c>
    </row>
    <row r="26" spans="2:7" s="70" customFormat="1" ht="48.75" customHeight="1" x14ac:dyDescent="0.3">
      <c r="B26" s="103" t="s">
        <v>161</v>
      </c>
      <c r="C26" s="104"/>
    </row>
    <row r="27" spans="2:7" s="30" customFormat="1" ht="48.75" customHeight="1" x14ac:dyDescent="0.3">
      <c r="B27" s="41" t="s">
        <v>5</v>
      </c>
      <c r="C27" s="28">
        <v>1096</v>
      </c>
      <c r="D27" s="106" t="s">
        <v>39</v>
      </c>
      <c r="E27" s="106"/>
      <c r="F27" s="106"/>
      <c r="G27" s="106"/>
    </row>
    <row r="28" spans="2:7" s="30" customFormat="1" ht="46.5" customHeight="1" x14ac:dyDescent="0.3">
      <c r="B28" s="41" t="s">
        <v>6</v>
      </c>
      <c r="C28" s="60">
        <v>11001</v>
      </c>
      <c r="D28" s="16" t="s">
        <v>128</v>
      </c>
      <c r="E28" s="16" t="s">
        <v>129</v>
      </c>
      <c r="F28" s="16" t="s">
        <v>130</v>
      </c>
      <c r="G28" s="16" t="s">
        <v>21</v>
      </c>
    </row>
    <row r="29" spans="2:7" s="30" customFormat="1" ht="75.75" customHeight="1" x14ac:dyDescent="0.3">
      <c r="B29" s="26" t="s">
        <v>0</v>
      </c>
      <c r="C29" s="26" t="s">
        <v>110</v>
      </c>
      <c r="D29" s="41"/>
      <c r="E29" s="32"/>
      <c r="F29" s="32"/>
      <c r="G29" s="71"/>
    </row>
    <row r="30" spans="2:7" s="30" customFormat="1" ht="117" customHeight="1" x14ac:dyDescent="0.3">
      <c r="B30" s="26" t="s">
        <v>7</v>
      </c>
      <c r="C30" s="26" t="s">
        <v>123</v>
      </c>
      <c r="D30" s="41"/>
      <c r="E30" s="32"/>
      <c r="F30" s="32"/>
      <c r="G30" s="32"/>
    </row>
    <row r="31" spans="2:7" s="30" customFormat="1" ht="30" customHeight="1" x14ac:dyDescent="0.3">
      <c r="B31" s="26" t="s">
        <v>1</v>
      </c>
      <c r="C31" s="41" t="s">
        <v>2</v>
      </c>
      <c r="D31" s="41"/>
      <c r="E31" s="32"/>
      <c r="F31" s="32"/>
      <c r="G31" s="32"/>
    </row>
    <row r="32" spans="2:7" s="30" customFormat="1" ht="49.5" x14ac:dyDescent="0.3">
      <c r="B32" s="41" t="s">
        <v>22</v>
      </c>
      <c r="C32" s="41" t="s">
        <v>124</v>
      </c>
      <c r="D32" s="41"/>
      <c r="E32" s="32"/>
      <c r="F32" s="32"/>
      <c r="G32" s="32"/>
    </row>
    <row r="33" spans="2:7" s="30" customFormat="1" ht="24.75" customHeight="1" x14ac:dyDescent="0.3">
      <c r="B33" s="41"/>
      <c r="C33" s="41" t="s">
        <v>8</v>
      </c>
      <c r="D33" s="41"/>
      <c r="E33" s="32"/>
      <c r="F33" s="32"/>
      <c r="G33" s="32"/>
    </row>
    <row r="34" spans="2:7" s="30" customFormat="1" ht="17.25" customHeight="1" x14ac:dyDescent="0.3">
      <c r="B34" s="41"/>
      <c r="C34" s="41"/>
      <c r="D34" s="41"/>
      <c r="E34" s="32"/>
      <c r="F34" s="32"/>
      <c r="G34" s="32"/>
    </row>
    <row r="35" spans="2:7" s="30" customFormat="1" ht="27.75" customHeight="1" x14ac:dyDescent="0.3">
      <c r="B35" s="66" t="s">
        <v>9</v>
      </c>
      <c r="C35" s="66"/>
      <c r="D35" s="31">
        <v>2320</v>
      </c>
      <c r="E35" s="31">
        <v>3480</v>
      </c>
      <c r="F35" s="31">
        <v>6960</v>
      </c>
      <c r="G35" s="31">
        <v>10440</v>
      </c>
    </row>
    <row r="36" spans="2:7" s="30" customFormat="1" ht="21" customHeight="1" x14ac:dyDescent="0.3">
      <c r="B36" s="103"/>
      <c r="C36" s="104"/>
    </row>
    <row r="37" spans="2:7" s="30" customFormat="1" ht="39.75" customHeight="1" x14ac:dyDescent="0.3">
      <c r="B37" s="41" t="s">
        <v>5</v>
      </c>
      <c r="C37" s="28">
        <v>1096</v>
      </c>
      <c r="D37" s="106" t="s">
        <v>39</v>
      </c>
      <c r="E37" s="106"/>
      <c r="F37" s="106"/>
      <c r="G37" s="106"/>
    </row>
    <row r="38" spans="2:7" s="30" customFormat="1" ht="44.25" customHeight="1" x14ac:dyDescent="0.3">
      <c r="B38" s="41" t="s">
        <v>6</v>
      </c>
      <c r="C38" s="60">
        <v>11003</v>
      </c>
      <c r="D38" s="16" t="s">
        <v>128</v>
      </c>
      <c r="E38" s="16" t="s">
        <v>129</v>
      </c>
      <c r="F38" s="16" t="s">
        <v>130</v>
      </c>
      <c r="G38" s="16" t="s">
        <v>21</v>
      </c>
    </row>
    <row r="39" spans="2:7" s="30" customFormat="1" ht="39.75" customHeight="1" x14ac:dyDescent="0.3">
      <c r="B39" s="26" t="s">
        <v>0</v>
      </c>
      <c r="C39" s="26" t="s">
        <v>32</v>
      </c>
      <c r="D39" s="41"/>
      <c r="E39" s="32"/>
      <c r="F39" s="32"/>
      <c r="G39" s="32"/>
    </row>
    <row r="40" spans="2:7" s="30" customFormat="1" ht="59.25" customHeight="1" x14ac:dyDescent="0.3">
      <c r="B40" s="26" t="s">
        <v>7</v>
      </c>
      <c r="C40" s="26" t="s">
        <v>34</v>
      </c>
      <c r="D40" s="41"/>
      <c r="E40" s="32"/>
      <c r="F40" s="32"/>
      <c r="G40" s="32"/>
    </row>
    <row r="41" spans="2:7" s="30" customFormat="1" ht="29.25" customHeight="1" x14ac:dyDescent="0.3">
      <c r="B41" s="26" t="s">
        <v>1</v>
      </c>
      <c r="C41" s="41" t="s">
        <v>2</v>
      </c>
      <c r="D41" s="41"/>
      <c r="E41" s="32"/>
      <c r="F41" s="32"/>
      <c r="G41" s="32"/>
    </row>
    <row r="42" spans="2:7" s="30" customFormat="1" ht="60" customHeight="1" x14ac:dyDescent="0.3">
      <c r="B42" s="41" t="s">
        <v>22</v>
      </c>
      <c r="C42" s="41" t="s">
        <v>156</v>
      </c>
      <c r="D42" s="41"/>
      <c r="E42" s="32"/>
      <c r="F42" s="32"/>
      <c r="G42" s="32"/>
    </row>
    <row r="43" spans="2:7" s="30" customFormat="1" ht="22.5" customHeight="1" x14ac:dyDescent="0.3">
      <c r="B43" s="41"/>
      <c r="C43" s="41" t="s">
        <v>8</v>
      </c>
      <c r="D43" s="41"/>
      <c r="E43" s="32"/>
      <c r="F43" s="32"/>
      <c r="G43" s="32"/>
    </row>
    <row r="44" spans="2:7" s="30" customFormat="1" ht="68.25" customHeight="1" x14ac:dyDescent="0.3">
      <c r="B44" s="41" t="s">
        <v>131</v>
      </c>
      <c r="C44" s="41" t="s">
        <v>114</v>
      </c>
      <c r="D44" s="41"/>
      <c r="E44" s="41">
        <v>50</v>
      </c>
      <c r="F44" s="41">
        <v>50</v>
      </c>
      <c r="G44" s="41">
        <v>50</v>
      </c>
    </row>
    <row r="45" spans="2:7" s="30" customFormat="1" ht="45.75" customHeight="1" x14ac:dyDescent="0.3">
      <c r="B45" s="41" t="s">
        <v>131</v>
      </c>
      <c r="C45" s="41" t="s">
        <v>115</v>
      </c>
      <c r="D45" s="41"/>
      <c r="E45" s="41">
        <v>2</v>
      </c>
      <c r="F45" s="41">
        <v>2</v>
      </c>
      <c r="G45" s="41">
        <v>2</v>
      </c>
    </row>
    <row r="46" spans="2:7" s="30" customFormat="1" ht="36" customHeight="1" x14ac:dyDescent="0.3">
      <c r="B46" s="41" t="s">
        <v>131</v>
      </c>
      <c r="C46" s="41" t="s">
        <v>116</v>
      </c>
      <c r="D46" s="41"/>
      <c r="E46" s="41">
        <v>2</v>
      </c>
      <c r="F46" s="41">
        <v>2</v>
      </c>
      <c r="G46" s="41">
        <v>2</v>
      </c>
    </row>
    <row r="47" spans="2:7" s="30" customFormat="1" ht="41.25" customHeight="1" x14ac:dyDescent="0.3">
      <c r="B47" s="41" t="s">
        <v>131</v>
      </c>
      <c r="C47" s="41" t="s">
        <v>117</v>
      </c>
      <c r="D47" s="41"/>
      <c r="E47" s="41">
        <v>0</v>
      </c>
      <c r="F47" s="41">
        <v>0</v>
      </c>
      <c r="G47" s="41">
        <v>0</v>
      </c>
    </row>
    <row r="48" spans="2:7" s="30" customFormat="1" ht="42" customHeight="1" x14ac:dyDescent="0.3">
      <c r="B48" s="41" t="s">
        <v>131</v>
      </c>
      <c r="C48" s="41" t="s">
        <v>118</v>
      </c>
      <c r="D48" s="41"/>
      <c r="E48" s="41">
        <v>0</v>
      </c>
      <c r="F48" s="41">
        <v>0</v>
      </c>
      <c r="G48" s="41">
        <v>0</v>
      </c>
    </row>
    <row r="49" spans="2:7" s="30" customFormat="1" ht="57" customHeight="1" x14ac:dyDescent="0.3">
      <c r="B49" s="41" t="s">
        <v>132</v>
      </c>
      <c r="C49" s="41" t="s">
        <v>120</v>
      </c>
      <c r="D49" s="41"/>
      <c r="E49" s="41">
        <v>10</v>
      </c>
      <c r="F49" s="41">
        <v>10</v>
      </c>
      <c r="G49" s="41">
        <v>10</v>
      </c>
    </row>
    <row r="50" spans="2:7" s="30" customFormat="1" ht="60" customHeight="1" x14ac:dyDescent="0.3">
      <c r="B50" s="41" t="s">
        <v>132</v>
      </c>
      <c r="C50" s="41" t="s">
        <v>121</v>
      </c>
      <c r="D50" s="41"/>
      <c r="E50" s="41">
        <v>3</v>
      </c>
      <c r="F50" s="41">
        <v>3</v>
      </c>
      <c r="G50" s="41">
        <v>3</v>
      </c>
    </row>
    <row r="51" spans="2:7" s="30" customFormat="1" ht="46.5" customHeight="1" x14ac:dyDescent="0.3">
      <c r="B51" s="41" t="s">
        <v>133</v>
      </c>
      <c r="C51" s="41" t="s">
        <v>119</v>
      </c>
      <c r="D51" s="41">
        <v>1.069</v>
      </c>
      <c r="E51" s="41">
        <v>1.069</v>
      </c>
      <c r="F51" s="41">
        <v>1.069</v>
      </c>
      <c r="G51" s="41">
        <v>1.069</v>
      </c>
    </row>
    <row r="52" spans="2:7" s="30" customFormat="1" ht="66" customHeight="1" x14ac:dyDescent="0.3">
      <c r="B52" s="41" t="s">
        <v>133</v>
      </c>
      <c r="C52" s="41" t="s">
        <v>122</v>
      </c>
      <c r="D52" s="41">
        <v>0.188</v>
      </c>
      <c r="E52" s="41">
        <v>0.188</v>
      </c>
      <c r="F52" s="41">
        <v>0.188</v>
      </c>
      <c r="G52" s="41">
        <v>0.188</v>
      </c>
    </row>
    <row r="53" spans="2:7" s="30" customFormat="1" ht="27.75" customHeight="1" x14ac:dyDescent="0.3">
      <c r="B53" s="66" t="s">
        <v>9</v>
      </c>
      <c r="C53" s="66"/>
      <c r="D53" s="31">
        <v>133949</v>
      </c>
      <c r="E53" s="31">
        <v>133949</v>
      </c>
      <c r="F53" s="31">
        <v>133949</v>
      </c>
      <c r="G53" s="31">
        <v>133949</v>
      </c>
    </row>
    <row r="54" spans="2:7" ht="25.5" customHeight="1" x14ac:dyDescent="0.3"/>
    <row r="55" spans="2:7" ht="27.75" customHeight="1" x14ac:dyDescent="0.3">
      <c r="B55" s="18"/>
      <c r="C55" s="18" t="s">
        <v>136</v>
      </c>
      <c r="D55" s="19"/>
      <c r="E55" s="19"/>
      <c r="F55" s="19"/>
      <c r="G55" s="19"/>
    </row>
    <row r="56" spans="2:7" ht="19.5" customHeight="1" x14ac:dyDescent="0.3">
      <c r="B56" s="1" t="s">
        <v>49</v>
      </c>
    </row>
    <row r="57" spans="2:7" s="30" customFormat="1" ht="27" customHeight="1" x14ac:dyDescent="0.3">
      <c r="B57" s="61" t="s">
        <v>3</v>
      </c>
      <c r="C57" s="26" t="s">
        <v>4</v>
      </c>
    </row>
    <row r="58" spans="2:7" s="30" customFormat="1" ht="48.75" customHeight="1" x14ac:dyDescent="0.3">
      <c r="B58" s="81">
        <v>1096</v>
      </c>
      <c r="C58" s="26" t="s">
        <v>31</v>
      </c>
    </row>
    <row r="59" spans="2:7" s="30" customFormat="1" ht="16.5" x14ac:dyDescent="0.3"/>
    <row r="60" spans="2:7" s="30" customFormat="1" ht="68.25" customHeight="1" x14ac:dyDescent="0.3">
      <c r="B60" s="59" t="s">
        <v>5</v>
      </c>
      <c r="C60" s="73">
        <v>1096</v>
      </c>
      <c r="D60" s="109" t="s">
        <v>141</v>
      </c>
      <c r="E60" s="110"/>
      <c r="F60" s="110"/>
      <c r="G60" s="111"/>
    </row>
    <row r="61" spans="2:7" s="30" customFormat="1" ht="47.25" customHeight="1" x14ac:dyDescent="0.3">
      <c r="B61" s="59" t="s">
        <v>6</v>
      </c>
      <c r="C61" s="60">
        <v>11003</v>
      </c>
      <c r="D61" s="16" t="s">
        <v>128</v>
      </c>
      <c r="E61" s="16" t="s">
        <v>129</v>
      </c>
      <c r="F61" s="16" t="s">
        <v>130</v>
      </c>
      <c r="G61" s="16" t="s">
        <v>21</v>
      </c>
    </row>
    <row r="62" spans="2:7" s="30" customFormat="1" ht="33" x14ac:dyDescent="0.3">
      <c r="B62" s="61" t="s">
        <v>0</v>
      </c>
      <c r="C62" s="26" t="s">
        <v>32</v>
      </c>
      <c r="D62" s="48"/>
      <c r="E62" s="32"/>
      <c r="F62" s="82"/>
      <c r="G62" s="32"/>
    </row>
    <row r="63" spans="2:7" s="30" customFormat="1" ht="61.5" customHeight="1" x14ac:dyDescent="0.3">
      <c r="B63" s="61" t="s">
        <v>7</v>
      </c>
      <c r="C63" s="26" t="s">
        <v>34</v>
      </c>
      <c r="D63" s="48"/>
      <c r="E63" s="32"/>
      <c r="F63" s="32"/>
      <c r="G63" s="32"/>
    </row>
    <row r="64" spans="2:7" s="30" customFormat="1" ht="34.5" customHeight="1" x14ac:dyDescent="0.3">
      <c r="B64" s="61" t="s">
        <v>1</v>
      </c>
      <c r="C64" s="41" t="s">
        <v>2</v>
      </c>
      <c r="D64" s="48"/>
      <c r="E64" s="32"/>
      <c r="F64" s="32"/>
      <c r="G64" s="32"/>
    </row>
    <row r="65" spans="2:7" s="30" customFormat="1" ht="61.5" customHeight="1" x14ac:dyDescent="0.3">
      <c r="B65" s="59" t="s">
        <v>22</v>
      </c>
      <c r="C65" s="28" t="s">
        <v>136</v>
      </c>
      <c r="D65" s="48"/>
      <c r="E65" s="32"/>
      <c r="F65" s="32"/>
      <c r="G65" s="32"/>
    </row>
    <row r="66" spans="2:7" s="30" customFormat="1" ht="27.75" customHeight="1" x14ac:dyDescent="0.3">
      <c r="B66" s="59"/>
      <c r="C66" s="41" t="s">
        <v>8</v>
      </c>
      <c r="D66" s="48"/>
      <c r="E66" s="32"/>
      <c r="F66" s="32"/>
      <c r="G66" s="32"/>
    </row>
    <row r="67" spans="2:7" s="30" customFormat="1" ht="27.75" customHeight="1" x14ac:dyDescent="0.3">
      <c r="B67" s="59" t="s">
        <v>131</v>
      </c>
      <c r="C67" s="41" t="s">
        <v>143</v>
      </c>
      <c r="D67" s="22">
        <f>15926+22912</f>
        <v>38838</v>
      </c>
      <c r="E67" s="22">
        <f>15926+22912</f>
        <v>38838</v>
      </c>
      <c r="F67" s="22">
        <f>15926+22912</f>
        <v>38838</v>
      </c>
      <c r="G67" s="22">
        <f>15926+22912</f>
        <v>38838</v>
      </c>
    </row>
    <row r="68" spans="2:7" s="30" customFormat="1" ht="28.5" customHeight="1" x14ac:dyDescent="0.3">
      <c r="B68" s="65" t="s">
        <v>9</v>
      </c>
      <c r="C68" s="66"/>
      <c r="D68" s="83">
        <v>12968.2</v>
      </c>
      <c r="E68" s="83">
        <v>12968.2</v>
      </c>
      <c r="F68" s="83">
        <v>12968.2</v>
      </c>
      <c r="G68" s="83">
        <v>12968.2</v>
      </c>
    </row>
    <row r="69" spans="2:7" s="30" customFormat="1" ht="16.5" x14ac:dyDescent="0.3">
      <c r="B69" s="67"/>
      <c r="C69" s="67"/>
      <c r="D69" s="69"/>
      <c r="E69" s="70"/>
      <c r="F69" s="70"/>
      <c r="G69" s="70"/>
    </row>
  </sheetData>
  <mergeCells count="5">
    <mergeCell ref="D14:G14"/>
    <mergeCell ref="D37:G37"/>
    <mergeCell ref="B6:D6"/>
    <mergeCell ref="D60:G60"/>
    <mergeCell ref="D27:G27"/>
  </mergeCells>
  <pageMargins left="0.18" right="0.22" top="0.25" bottom="0.5" header="0.21" footer="0.3"/>
  <pageSetup paperSize="9" scale="85" orientation="landscape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opLeftCell="A10" workbookViewId="0">
      <selection activeCell="K17" sqref="K17"/>
    </sheetView>
  </sheetViews>
  <sheetFormatPr defaultColWidth="9.140625" defaultRowHeight="17.25" x14ac:dyDescent="0.3"/>
  <cols>
    <col min="1" max="1" width="17.85546875" style="8" customWidth="1"/>
    <col min="2" max="2" width="12.5703125" style="8" customWidth="1"/>
    <col min="3" max="3" width="14.7109375" style="8" customWidth="1"/>
    <col min="4" max="4" width="12.28515625" style="8" customWidth="1"/>
    <col min="5" max="5" width="11.42578125" style="8" customWidth="1"/>
    <col min="6" max="6" width="14.7109375" style="8" customWidth="1"/>
    <col min="7" max="7" width="17.85546875" style="8" customWidth="1"/>
    <col min="8" max="8" width="19.28515625" style="8" customWidth="1"/>
    <col min="9" max="9" width="20.7109375" style="8" customWidth="1"/>
    <col min="10" max="10" width="9.140625" style="7"/>
    <col min="11" max="11" width="15.7109375" style="7" bestFit="1" customWidth="1"/>
    <col min="12" max="16384" width="9.140625" style="7"/>
  </cols>
  <sheetData>
    <row r="1" spans="1:11" x14ac:dyDescent="0.3">
      <c r="A1" s="7"/>
      <c r="B1" s="7"/>
      <c r="C1" s="7"/>
      <c r="D1" s="7"/>
      <c r="E1" s="7"/>
      <c r="F1" s="7"/>
      <c r="G1" s="7"/>
      <c r="H1" s="3"/>
      <c r="I1" s="3" t="s">
        <v>60</v>
      </c>
    </row>
    <row r="2" spans="1:11" x14ac:dyDescent="0.3">
      <c r="A2" s="7"/>
      <c r="B2" s="7"/>
      <c r="C2" s="7"/>
      <c r="D2" s="7"/>
      <c r="E2" s="7"/>
      <c r="F2" s="7"/>
      <c r="G2" s="7"/>
      <c r="H2" s="7"/>
      <c r="I2" s="3" t="s">
        <v>135</v>
      </c>
    </row>
    <row r="3" spans="1:11" x14ac:dyDescent="0.3">
      <c r="A3" s="7"/>
      <c r="B3" s="7"/>
      <c r="C3" s="7"/>
      <c r="D3" s="7"/>
      <c r="E3" s="7"/>
      <c r="F3" s="7"/>
      <c r="G3" s="7"/>
      <c r="H3" s="7"/>
      <c r="I3" s="10" t="s">
        <v>59</v>
      </c>
    </row>
    <row r="4" spans="1:11" x14ac:dyDescent="0.3">
      <c r="A4" s="7"/>
      <c r="B4" s="7"/>
      <c r="C4" s="7"/>
      <c r="D4" s="7"/>
      <c r="E4" s="7"/>
      <c r="F4" s="7"/>
      <c r="G4" s="7"/>
      <c r="H4" s="7"/>
      <c r="I4" s="7"/>
    </row>
    <row r="5" spans="1:11" x14ac:dyDescent="0.3">
      <c r="A5" s="7"/>
      <c r="B5" s="7"/>
      <c r="C5" s="7"/>
      <c r="D5" s="7"/>
      <c r="E5" s="7"/>
      <c r="F5" s="7"/>
      <c r="G5" s="7"/>
      <c r="H5" s="7"/>
      <c r="I5" s="7"/>
    </row>
    <row r="6" spans="1:11" ht="35.25" customHeight="1" x14ac:dyDescent="0.3">
      <c r="A6" s="125" t="s">
        <v>153</v>
      </c>
      <c r="B6" s="125"/>
      <c r="C6" s="125"/>
      <c r="D6" s="125"/>
      <c r="E6" s="125"/>
      <c r="F6" s="125"/>
      <c r="G6" s="125"/>
      <c r="H6" s="125"/>
      <c r="I6" s="125"/>
    </row>
    <row r="7" spans="1:11" x14ac:dyDescent="0.3">
      <c r="A7" s="12"/>
      <c r="B7" s="12"/>
      <c r="C7" s="12"/>
      <c r="D7" s="12"/>
      <c r="E7" s="12"/>
      <c r="F7" s="12"/>
      <c r="G7" s="12"/>
      <c r="H7" s="12"/>
      <c r="I7" s="12"/>
    </row>
    <row r="8" spans="1:11" s="84" customFormat="1" ht="72.75" customHeight="1" x14ac:dyDescent="0.3">
      <c r="A8" s="128" t="s">
        <v>35</v>
      </c>
      <c r="B8" s="130" t="s">
        <v>36</v>
      </c>
      <c r="C8" s="131"/>
      <c r="D8" s="132"/>
      <c r="E8" s="128" t="s">
        <v>37</v>
      </c>
      <c r="F8" s="128" t="s">
        <v>48</v>
      </c>
      <c r="G8" s="128" t="s">
        <v>38</v>
      </c>
      <c r="H8" s="126" t="s">
        <v>39</v>
      </c>
      <c r="I8" s="126"/>
    </row>
    <row r="9" spans="1:11" s="84" customFormat="1" ht="59.25" customHeight="1" x14ac:dyDescent="0.3">
      <c r="A9" s="129"/>
      <c r="B9" s="133"/>
      <c r="C9" s="134"/>
      <c r="D9" s="135"/>
      <c r="E9" s="129"/>
      <c r="F9" s="129"/>
      <c r="G9" s="129"/>
      <c r="H9" s="85" t="s">
        <v>40</v>
      </c>
      <c r="I9" s="86" t="s">
        <v>41</v>
      </c>
    </row>
    <row r="10" spans="1:11" s="84" customFormat="1" ht="23.25" customHeight="1" x14ac:dyDescent="0.3">
      <c r="A10" s="87"/>
      <c r="B10" s="88"/>
      <c r="C10" s="88"/>
      <c r="D10" s="88"/>
      <c r="E10" s="88"/>
      <c r="F10" s="88"/>
      <c r="G10" s="88"/>
      <c r="H10" s="89"/>
      <c r="I10" s="90">
        <f>I11+I16</f>
        <v>146917.18100000001</v>
      </c>
    </row>
    <row r="11" spans="1:11" s="84" customFormat="1" ht="26.25" customHeight="1" x14ac:dyDescent="0.3">
      <c r="A11" s="127" t="s">
        <v>25</v>
      </c>
      <c r="B11" s="127"/>
      <c r="C11" s="127"/>
      <c r="D11" s="127"/>
      <c r="E11" s="127"/>
      <c r="F11" s="127"/>
      <c r="G11" s="127"/>
      <c r="H11" s="127"/>
      <c r="I11" s="91">
        <f>I12</f>
        <v>133949</v>
      </c>
    </row>
    <row r="12" spans="1:11" s="84" customFormat="1" ht="42" customHeight="1" x14ac:dyDescent="0.3">
      <c r="A12" s="86" t="s">
        <v>42</v>
      </c>
      <c r="B12" s="86" t="s">
        <v>43</v>
      </c>
      <c r="C12" s="86" t="s">
        <v>44</v>
      </c>
      <c r="D12" s="122" t="s">
        <v>45</v>
      </c>
      <c r="E12" s="123"/>
      <c r="F12" s="123"/>
      <c r="G12" s="123"/>
      <c r="H12" s="124"/>
      <c r="I12" s="91">
        <f>I13</f>
        <v>133949</v>
      </c>
    </row>
    <row r="13" spans="1:11" s="84" customFormat="1" ht="30" customHeight="1" x14ac:dyDescent="0.3">
      <c r="A13" s="92" t="s">
        <v>47</v>
      </c>
      <c r="B13" s="121" t="s">
        <v>32</v>
      </c>
      <c r="C13" s="121"/>
      <c r="D13" s="121"/>
      <c r="E13" s="121"/>
      <c r="F13" s="121"/>
      <c r="G13" s="121"/>
      <c r="H13" s="121"/>
      <c r="I13" s="91">
        <f>I14</f>
        <v>133949</v>
      </c>
    </row>
    <row r="14" spans="1:11" s="84" customFormat="1" ht="16.5" x14ac:dyDescent="0.3">
      <c r="A14" s="92"/>
      <c r="B14" s="115" t="s">
        <v>159</v>
      </c>
      <c r="C14" s="116"/>
      <c r="D14" s="117"/>
      <c r="E14" s="92"/>
      <c r="F14" s="92"/>
      <c r="G14" s="86"/>
      <c r="H14" s="86"/>
      <c r="I14" s="91">
        <f>I15</f>
        <v>133949</v>
      </c>
    </row>
    <row r="15" spans="1:11" s="84" customFormat="1" ht="36" customHeight="1" x14ac:dyDescent="0.3">
      <c r="A15" s="93" t="s">
        <v>126</v>
      </c>
      <c r="B15" s="118" t="s">
        <v>125</v>
      </c>
      <c r="C15" s="119"/>
      <c r="D15" s="120"/>
      <c r="E15" s="92" t="s">
        <v>127</v>
      </c>
      <c r="F15" s="92" t="s">
        <v>46</v>
      </c>
      <c r="G15" s="94">
        <v>133949000</v>
      </c>
      <c r="H15" s="95">
        <v>1</v>
      </c>
      <c r="I15" s="96">
        <v>133949</v>
      </c>
      <c r="K15" s="105"/>
    </row>
    <row r="16" spans="1:11" s="84" customFormat="1" ht="26.25" customHeight="1" x14ac:dyDescent="0.3">
      <c r="A16" s="121" t="s">
        <v>144</v>
      </c>
      <c r="B16" s="121"/>
      <c r="C16" s="121"/>
      <c r="D16" s="121"/>
      <c r="E16" s="121"/>
      <c r="F16" s="121"/>
      <c r="G16" s="121"/>
      <c r="H16" s="121"/>
      <c r="I16" s="91">
        <f>I17</f>
        <v>12968.181</v>
      </c>
    </row>
    <row r="17" spans="1:9" s="84" customFormat="1" ht="42" customHeight="1" x14ac:dyDescent="0.3">
      <c r="A17" s="86" t="s">
        <v>42</v>
      </c>
      <c r="B17" s="86" t="s">
        <v>43</v>
      </c>
      <c r="C17" s="86" t="s">
        <v>44</v>
      </c>
      <c r="D17" s="122" t="s">
        <v>45</v>
      </c>
      <c r="E17" s="123"/>
      <c r="F17" s="123"/>
      <c r="G17" s="123"/>
      <c r="H17" s="124"/>
      <c r="I17" s="91">
        <f>I18</f>
        <v>12968.181</v>
      </c>
    </row>
    <row r="18" spans="1:9" s="84" customFormat="1" ht="30" customHeight="1" x14ac:dyDescent="0.3">
      <c r="A18" s="92" t="s">
        <v>47</v>
      </c>
      <c r="B18" s="121" t="s">
        <v>32</v>
      </c>
      <c r="C18" s="121"/>
      <c r="D18" s="121"/>
      <c r="E18" s="121"/>
      <c r="F18" s="121"/>
      <c r="G18" s="121"/>
      <c r="H18" s="121"/>
      <c r="I18" s="91">
        <f>I19+I21</f>
        <v>12968.181</v>
      </c>
    </row>
    <row r="19" spans="1:9" s="84" customFormat="1" ht="22.5" customHeight="1" x14ac:dyDescent="0.3">
      <c r="A19" s="92"/>
      <c r="B19" s="115" t="s">
        <v>145</v>
      </c>
      <c r="C19" s="116"/>
      <c r="D19" s="117"/>
      <c r="E19" s="86"/>
      <c r="F19" s="86"/>
      <c r="G19" s="86"/>
      <c r="H19" s="86"/>
      <c r="I19" s="91">
        <f>+I20</f>
        <v>151.64099999999999</v>
      </c>
    </row>
    <row r="20" spans="1:9" s="84" customFormat="1" ht="30" customHeight="1" x14ac:dyDescent="0.3">
      <c r="A20" s="93" t="s">
        <v>154</v>
      </c>
      <c r="B20" s="118" t="s">
        <v>146</v>
      </c>
      <c r="C20" s="119"/>
      <c r="D20" s="120"/>
      <c r="E20" s="92" t="s">
        <v>147</v>
      </c>
      <c r="F20" s="92" t="s">
        <v>148</v>
      </c>
      <c r="G20" s="97">
        <v>1827</v>
      </c>
      <c r="H20" s="98">
        <v>83</v>
      </c>
      <c r="I20" s="91">
        <f>+H20*G20/1000</f>
        <v>151.64099999999999</v>
      </c>
    </row>
    <row r="21" spans="1:9" s="84" customFormat="1" ht="24.75" customHeight="1" x14ac:dyDescent="0.3">
      <c r="A21" s="92"/>
      <c r="B21" s="115" t="s">
        <v>149</v>
      </c>
      <c r="C21" s="116"/>
      <c r="D21" s="117"/>
      <c r="E21" s="92"/>
      <c r="F21" s="92"/>
      <c r="G21" s="86"/>
      <c r="H21" s="86"/>
      <c r="I21" s="91">
        <f>+I22</f>
        <v>12816.54</v>
      </c>
    </row>
    <row r="22" spans="1:9" s="84" customFormat="1" ht="36" customHeight="1" x14ac:dyDescent="0.3">
      <c r="A22" s="93" t="s">
        <v>150</v>
      </c>
      <c r="B22" s="118" t="s">
        <v>151</v>
      </c>
      <c r="C22" s="119"/>
      <c r="D22" s="120"/>
      <c r="E22" s="92" t="s">
        <v>152</v>
      </c>
      <c r="F22" s="92" t="s">
        <v>46</v>
      </c>
      <c r="G22" s="94">
        <v>12816540</v>
      </c>
      <c r="H22" s="95">
        <v>1</v>
      </c>
      <c r="I22" s="91">
        <f>+H22*G22/1000</f>
        <v>12816.54</v>
      </c>
    </row>
    <row r="23" spans="1:9" s="84" customFormat="1" ht="16.5" x14ac:dyDescent="0.3">
      <c r="I23" s="99"/>
    </row>
    <row r="24" spans="1:9" s="84" customFormat="1" ht="16.5" x14ac:dyDescent="0.3">
      <c r="I24" s="99"/>
    </row>
    <row r="25" spans="1:9" s="84" customFormat="1" ht="16.5" x14ac:dyDescent="0.3">
      <c r="A25" s="100"/>
      <c r="B25" s="100"/>
      <c r="C25" s="100"/>
      <c r="D25" s="100"/>
      <c r="E25" s="100"/>
      <c r="F25" s="100"/>
      <c r="G25" s="100"/>
      <c r="H25" s="100"/>
      <c r="I25" s="100"/>
    </row>
    <row r="26" spans="1:9" s="84" customFormat="1" ht="16.5" x14ac:dyDescent="0.3">
      <c r="A26" s="100"/>
      <c r="B26" s="100"/>
      <c r="C26" s="100"/>
      <c r="D26" s="100"/>
      <c r="E26" s="100"/>
      <c r="F26" s="100"/>
      <c r="G26" s="100"/>
      <c r="H26" s="100"/>
      <c r="I26" s="100"/>
    </row>
    <row r="27" spans="1:9" s="84" customFormat="1" ht="16.5" x14ac:dyDescent="0.3">
      <c r="I27" s="99"/>
    </row>
  </sheetData>
  <mergeCells count="19">
    <mergeCell ref="A6:I6"/>
    <mergeCell ref="B14:D14"/>
    <mergeCell ref="B15:D15"/>
    <mergeCell ref="H8:I8"/>
    <mergeCell ref="A11:H11"/>
    <mergeCell ref="D12:H12"/>
    <mergeCell ref="B13:H13"/>
    <mergeCell ref="A8:A9"/>
    <mergeCell ref="B8:D9"/>
    <mergeCell ref="E8:E9"/>
    <mergeCell ref="F8:F9"/>
    <mergeCell ref="G8:G9"/>
    <mergeCell ref="B21:D21"/>
    <mergeCell ref="B22:D22"/>
    <mergeCell ref="A16:H16"/>
    <mergeCell ref="D17:H17"/>
    <mergeCell ref="B18:H18"/>
    <mergeCell ref="B19:D19"/>
    <mergeCell ref="B20:D20"/>
  </mergeCells>
  <pageMargins left="0.18" right="0.22" top="0.25" bottom="0.5" header="0.21" footer="0.3"/>
  <pageSetup paperSize="9" scale="85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1</vt:lpstr>
      <vt:lpstr>Հավելված 2</vt:lpstr>
      <vt:lpstr>Հավելված 3</vt:lpstr>
      <vt:lpstr>Հավելված 4</vt:lpstr>
      <vt:lpstr>Հավելված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keywords>https://mul2-police.gov.am/tasks/1447052/oneclick/02_Havelvatsner - Tari.xlsx?token=51df3331ceb4d9188f6b99f2322fb161</cp:keywords>
  <cp:lastModifiedBy>Melania Melkonyan</cp:lastModifiedBy>
  <cp:lastPrinted>2023-02-15T11:31:38Z</cp:lastPrinted>
  <dcterms:created xsi:type="dcterms:W3CDTF">2017-12-06T07:28:20Z</dcterms:created>
  <dcterms:modified xsi:type="dcterms:W3CDTF">2023-03-01T11:35:04Z</dcterms:modified>
</cp:coreProperties>
</file>