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225" yWindow="-120" windowWidth="20295" windowHeight="11760" activeTab="6"/>
  </bookViews>
  <sheets>
    <sheet name="Հ 1" sheetId="48" r:id="rId1"/>
    <sheet name="Հ 2" sheetId="49" r:id="rId2"/>
    <sheet name="Հ 3" sheetId="42" r:id="rId3"/>
    <sheet name="Հ 4" sheetId="50" r:id="rId4"/>
    <sheet name="Հ 5" sheetId="55" r:id="rId5"/>
    <sheet name="Հ 6" sheetId="56" r:id="rId6"/>
    <sheet name="Հ 7" sheetId="47" r:id="rId7"/>
    <sheet name="Հ 8" sheetId="52" r:id="rId8"/>
    <sheet name="Հ 9" sheetId="53" r:id="rId9"/>
  </sheets>
  <externalReferences>
    <externalReference r:id="rId10"/>
  </externalReferences>
  <definedNames>
    <definedName name="_xlnm._FilterDatabase" localSheetId="5" hidden="1">'Հ 6'!$B$7:$H$14</definedName>
    <definedName name="AgencyCode" localSheetId="0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0">#REF!</definedName>
    <definedName name="AgencyName" localSheetId="3">#REF!</definedName>
    <definedName name="AgencyName" localSheetId="4">#REF!</definedName>
    <definedName name="AgencyName" localSheetId="6">#REF!</definedName>
    <definedName name="AgencyName" localSheetId="7">#REF!</definedName>
    <definedName name="AgencyName">#REF!</definedName>
    <definedName name="åû" localSheetId="4">#REF!</definedName>
    <definedName name="åû">#REF!</definedName>
    <definedName name="davit" localSheetId="0">#REF!</definedName>
    <definedName name="davit" localSheetId="3">#REF!</definedName>
    <definedName name="davit" localSheetId="6">#REF!</definedName>
    <definedName name="davit" localSheetId="7">#REF!</definedName>
    <definedName name="davit">#REF!</definedName>
    <definedName name="Functional1" localSheetId="0">#REF!</definedName>
    <definedName name="Functional1" localSheetId="3">#REF!</definedName>
    <definedName name="Functional1" localSheetId="4">#REF!</definedName>
    <definedName name="Functional1" localSheetId="6">#REF!</definedName>
    <definedName name="Functional1" localSheetId="7">#REF!</definedName>
    <definedName name="Functional1">#REF!</definedName>
    <definedName name="ggg" localSheetId="0">#REF!</definedName>
    <definedName name="ggg" localSheetId="3">#REF!</definedName>
    <definedName name="ggg" localSheetId="6">#REF!</definedName>
    <definedName name="ggg" localSheetId="7">#REF!</definedName>
    <definedName name="ggg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0">#REF!</definedName>
    <definedName name="PANature" localSheetId="3">#REF!</definedName>
    <definedName name="PANature" localSheetId="4">#REF!</definedName>
    <definedName name="PANature" localSheetId="6">#REF!</definedName>
    <definedName name="PANature" localSheetId="7">#REF!</definedName>
    <definedName name="PANature">#REF!</definedName>
    <definedName name="PAType" localSheetId="0">#REF!</definedName>
    <definedName name="PAType" localSheetId="3">#REF!</definedName>
    <definedName name="PAType" localSheetId="4">#REF!</definedName>
    <definedName name="PAType" localSheetId="6">#REF!</definedName>
    <definedName name="PAType" localSheetId="7">#REF!</definedName>
    <definedName name="PAType">#REF!</definedName>
    <definedName name="Performance2" localSheetId="0">#REF!</definedName>
    <definedName name="Performance2" localSheetId="3">#REF!</definedName>
    <definedName name="Performance2" localSheetId="4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4">#REF!</definedName>
    <definedName name="PerformanceType" localSheetId="6">#REF!</definedName>
    <definedName name="PerformanceType" localSheetId="7">#REF!</definedName>
    <definedName name="PerformanceType">#REF!</definedName>
    <definedName name="x" localSheetId="4">#REF!</definedName>
    <definedName name="x">#REF!</definedName>
    <definedName name="Հավելված" localSheetId="0">#REF!</definedName>
    <definedName name="Հավելված" localSheetId="3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0">#REF!</definedName>
    <definedName name="Մաս" localSheetId="3">#REF!</definedName>
    <definedName name="Մաս" localSheetId="6">#REF!</definedName>
    <definedName name="Մաս" localSheetId="7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E8" i="42" l="1"/>
  <c r="F8" i="42"/>
  <c r="G8" i="42"/>
  <c r="H8" i="42"/>
  <c r="E61" i="47" l="1"/>
  <c r="F61" i="47"/>
  <c r="G61" i="47"/>
  <c r="D61" i="47"/>
  <c r="D52" i="47" s="1"/>
  <c r="G52" i="47"/>
  <c r="E52" i="47"/>
  <c r="H60" i="49"/>
  <c r="I60" i="49"/>
  <c r="J60" i="49"/>
  <c r="G60" i="49"/>
  <c r="H73" i="49"/>
  <c r="H71" i="49" s="1"/>
  <c r="H70" i="49" s="1"/>
  <c r="H69" i="49" s="1"/>
  <c r="H68" i="49" s="1"/>
  <c r="H67" i="49" s="1"/>
  <c r="H66" i="49" s="1"/>
  <c r="I73" i="49"/>
  <c r="I71" i="49" s="1"/>
  <c r="I70" i="49" s="1"/>
  <c r="I69" i="49" s="1"/>
  <c r="I68" i="49" s="1"/>
  <c r="I67" i="49" s="1"/>
  <c r="I66" i="49" s="1"/>
  <c r="J73" i="49"/>
  <c r="J71" i="49" s="1"/>
  <c r="J70" i="49" s="1"/>
  <c r="J69" i="49" s="1"/>
  <c r="J68" i="49" s="1"/>
  <c r="J67" i="49" s="1"/>
  <c r="J66" i="49" s="1"/>
  <c r="G66" i="49"/>
  <c r="G68" i="49"/>
  <c r="G69" i="49"/>
  <c r="G70" i="49"/>
  <c r="G73" i="49"/>
  <c r="F52" i="47" l="1"/>
  <c r="F10" i="50"/>
  <c r="G10" i="50"/>
  <c r="H10" i="50"/>
  <c r="I10" i="50"/>
  <c r="G19" i="50"/>
  <c r="E19" i="50" s="1"/>
  <c r="I17" i="50"/>
  <c r="H17" i="50"/>
  <c r="G17" i="50"/>
  <c r="F17" i="50"/>
  <c r="E17" i="50"/>
  <c r="D17" i="42"/>
  <c r="B34" i="47" l="1"/>
  <c r="B30" i="47"/>
  <c r="B31" i="47"/>
  <c r="B32" i="47"/>
  <c r="B33" i="47"/>
  <c r="B29" i="47"/>
  <c r="C30" i="47" l="1"/>
  <c r="C31" i="47"/>
  <c r="C32" i="47"/>
  <c r="C33" i="47"/>
  <c r="C34" i="47"/>
  <c r="C29" i="47"/>
  <c r="C27" i="47"/>
  <c r="E13" i="56"/>
  <c r="G13" i="56"/>
  <c r="F14" i="56"/>
  <c r="G14" i="56"/>
  <c r="I13" i="53" l="1"/>
  <c r="I12" i="53" l="1"/>
  <c r="I11" i="53" s="1"/>
  <c r="F38" i="49"/>
  <c r="C13" i="47"/>
  <c r="C19" i="52" l="1"/>
  <c r="C13" i="52"/>
  <c r="D10" i="53" s="1"/>
  <c r="C19" i="47"/>
  <c r="C14" i="50"/>
  <c r="C16" i="50" s="1"/>
  <c r="C12" i="42" l="1"/>
  <c r="C16" i="42" s="1"/>
  <c r="F44" i="49"/>
  <c r="C33" i="48"/>
  <c r="C35" i="48" l="1"/>
  <c r="C18" i="52"/>
  <c r="C17" i="52"/>
  <c r="B11" i="53" s="1"/>
  <c r="C18" i="47"/>
  <c r="C17" i="47" l="1"/>
  <c r="I10" i="53"/>
  <c r="I9" i="53" s="1"/>
  <c r="H16" i="50" s="1"/>
  <c r="E16" i="50" l="1"/>
  <c r="G50" i="49"/>
  <c r="H14" i="50"/>
  <c r="G31" i="49" l="1"/>
  <c r="G30" i="49" s="1"/>
  <c r="H12" i="50"/>
  <c r="E14" i="50"/>
  <c r="E12" i="50" s="1"/>
  <c r="E16" i="42"/>
  <c r="E19" i="42" s="1"/>
  <c r="E17" i="42" s="1"/>
  <c r="G49" i="49"/>
  <c r="G48" i="49" s="1"/>
  <c r="G47" i="49" s="1"/>
  <c r="G46" i="49" s="1"/>
  <c r="G44" i="49" s="1"/>
  <c r="G42" i="49" s="1"/>
  <c r="H50" i="49"/>
  <c r="D32" i="48"/>
  <c r="H49" i="49" l="1"/>
  <c r="H48" i="49" s="1"/>
  <c r="H47" i="49" s="1"/>
  <c r="H46" i="49" s="1"/>
  <c r="H44" i="49" s="1"/>
  <c r="H42" i="49" s="1"/>
  <c r="F18" i="55" s="1"/>
  <c r="F17" i="55" s="1"/>
  <c r="F16" i="55" s="1"/>
  <c r="F14" i="55" s="1"/>
  <c r="F12" i="55" s="1"/>
  <c r="G29" i="49"/>
  <c r="G28" i="49" s="1"/>
  <c r="G27" i="49" s="1"/>
  <c r="G25" i="49" s="1"/>
  <c r="G23" i="49" s="1"/>
  <c r="G71" i="49"/>
  <c r="D19" i="48"/>
  <c r="D12" i="48" s="1"/>
  <c r="D51" i="48"/>
  <c r="D45" i="48" s="1"/>
  <c r="D40" i="48" s="1"/>
  <c r="D38" i="48" s="1"/>
  <c r="G36" i="49"/>
  <c r="G34" i="49" s="1"/>
  <c r="G32" i="49" s="1"/>
  <c r="E18" i="55"/>
  <c r="E17" i="55" s="1"/>
  <c r="E16" i="55" s="1"/>
  <c r="E14" i="55" s="1"/>
  <c r="E10" i="50"/>
  <c r="D25" i="48"/>
  <c r="E14" i="42" s="1"/>
  <c r="I50" i="49"/>
  <c r="F16" i="42"/>
  <c r="F19" i="42" s="1"/>
  <c r="F17" i="42" s="1"/>
  <c r="E32" i="48"/>
  <c r="H31" i="49"/>
  <c r="G38" i="49"/>
  <c r="G40" i="49"/>
  <c r="H40" i="49"/>
  <c r="D36" i="47"/>
  <c r="F10" i="55" l="1"/>
  <c r="J50" i="49"/>
  <c r="G19" i="49"/>
  <c r="G17" i="49" s="1"/>
  <c r="G15" i="49" s="1"/>
  <c r="G13" i="49" s="1"/>
  <c r="G12" i="49" s="1"/>
  <c r="G21" i="49"/>
  <c r="H36" i="49"/>
  <c r="H34" i="49" s="1"/>
  <c r="H32" i="49" s="1"/>
  <c r="H38" i="49"/>
  <c r="G67" i="49"/>
  <c r="G64" i="49" s="1"/>
  <c r="G62" i="49" s="1"/>
  <c r="G58" i="49" s="1"/>
  <c r="G56" i="49" s="1"/>
  <c r="G54" i="49" s="1"/>
  <c r="G52" i="49" s="1"/>
  <c r="G51" i="49" s="1"/>
  <c r="D39" i="52"/>
  <c r="D61" i="52" s="1"/>
  <c r="D52" i="52" s="1"/>
  <c r="E25" i="48"/>
  <c r="E23" i="52" s="1"/>
  <c r="E51" i="48"/>
  <c r="E45" i="48" s="1"/>
  <c r="E40" i="48" s="1"/>
  <c r="E38" i="48" s="1"/>
  <c r="E10" i="55"/>
  <c r="E12" i="55"/>
  <c r="H29" i="49"/>
  <c r="H28" i="49" s="1"/>
  <c r="H27" i="49" s="1"/>
  <c r="H25" i="49" s="1"/>
  <c r="H23" i="49" s="1"/>
  <c r="H21" i="49" s="1"/>
  <c r="H30" i="49"/>
  <c r="D11" i="48"/>
  <c r="D10" i="48" s="1"/>
  <c r="D23" i="47"/>
  <c r="D23" i="52"/>
  <c r="I49" i="49"/>
  <c r="I48" i="49" s="1"/>
  <c r="I47" i="49" s="1"/>
  <c r="I46" i="49" s="1"/>
  <c r="I44" i="49" s="1"/>
  <c r="I42" i="49" s="1"/>
  <c r="E19" i="48"/>
  <c r="E12" i="48" s="1"/>
  <c r="E11" i="48" s="1"/>
  <c r="G16" i="42"/>
  <c r="G19" i="42" s="1"/>
  <c r="G17" i="42" s="1"/>
  <c r="F32" i="48"/>
  <c r="I31" i="49"/>
  <c r="H19" i="49"/>
  <c r="H17" i="49" s="1"/>
  <c r="H15" i="49" s="1"/>
  <c r="H13" i="49" s="1"/>
  <c r="H12" i="49" s="1"/>
  <c r="E12" i="42"/>
  <c r="E10" i="42" s="1"/>
  <c r="G14" i="42"/>
  <c r="E23" i="47"/>
  <c r="H16" i="42"/>
  <c r="H19" i="42" s="1"/>
  <c r="H17" i="42" s="1"/>
  <c r="J49" i="49"/>
  <c r="J48" i="49" s="1"/>
  <c r="J47" i="49" s="1"/>
  <c r="J46" i="49" s="1"/>
  <c r="J44" i="49" s="1"/>
  <c r="J42" i="49" s="1"/>
  <c r="G32" i="48"/>
  <c r="G51" i="48" s="1"/>
  <c r="G45" i="48" s="1"/>
  <c r="G40" i="48" s="1"/>
  <c r="G38" i="48" s="1"/>
  <c r="J31" i="49"/>
  <c r="G11" i="49" l="1"/>
  <c r="H64" i="49"/>
  <c r="H62" i="49" s="1"/>
  <c r="H58" i="49" s="1"/>
  <c r="H56" i="49" s="1"/>
  <c r="H54" i="49" s="1"/>
  <c r="H52" i="49" s="1"/>
  <c r="H51" i="49" s="1"/>
  <c r="H11" i="49" s="1"/>
  <c r="F14" i="42"/>
  <c r="F12" i="42" s="1"/>
  <c r="F10" i="42" s="1"/>
  <c r="E10" i="48"/>
  <c r="F19" i="48"/>
  <c r="F12" i="48" s="1"/>
  <c r="F51" i="48"/>
  <c r="F45" i="48" s="1"/>
  <c r="F40" i="48" s="1"/>
  <c r="F38" i="48" s="1"/>
  <c r="H14" i="56"/>
  <c r="H13" i="56" s="1"/>
  <c r="H12" i="56" s="1"/>
  <c r="H11" i="56" s="1"/>
  <c r="H10" i="56" s="1"/>
  <c r="H9" i="56" s="1"/>
  <c r="H18" i="55"/>
  <c r="H17" i="55" s="1"/>
  <c r="H16" i="55" s="1"/>
  <c r="H14" i="55" s="1"/>
  <c r="I36" i="49"/>
  <c r="I34" i="49" s="1"/>
  <c r="I32" i="49" s="1"/>
  <c r="G18" i="55"/>
  <c r="G17" i="55" s="1"/>
  <c r="G16" i="55" s="1"/>
  <c r="G14" i="55" s="1"/>
  <c r="J29" i="49"/>
  <c r="J28" i="49" s="1"/>
  <c r="J27" i="49" s="1"/>
  <c r="J25" i="49" s="1"/>
  <c r="J23" i="49" s="1"/>
  <c r="J19" i="49" s="1"/>
  <c r="J17" i="49" s="1"/>
  <c r="J15" i="49" s="1"/>
  <c r="J13" i="49" s="1"/>
  <c r="J30" i="49"/>
  <c r="I29" i="49"/>
  <c r="I28" i="49" s="1"/>
  <c r="I27" i="49" s="1"/>
  <c r="I25" i="49" s="1"/>
  <c r="I23" i="49" s="1"/>
  <c r="I21" i="49" s="1"/>
  <c r="I30" i="49"/>
  <c r="I40" i="49"/>
  <c r="I38" i="49"/>
  <c r="E39" i="52"/>
  <c r="E61" i="52" s="1"/>
  <c r="E52" i="52" s="1"/>
  <c r="E36" i="47"/>
  <c r="I19" i="49"/>
  <c r="I17" i="49" s="1"/>
  <c r="I15" i="49" s="1"/>
  <c r="I13" i="49" s="1"/>
  <c r="I12" i="49" s="1"/>
  <c r="F25" i="48"/>
  <c r="F23" i="52" s="1"/>
  <c r="J21" i="49"/>
  <c r="G19" i="48"/>
  <c r="G12" i="48" s="1"/>
  <c r="G25" i="48"/>
  <c r="G12" i="42"/>
  <c r="G10" i="42" s="1"/>
  <c r="H14" i="42"/>
  <c r="H12" i="42" s="1"/>
  <c r="H10" i="42" s="1"/>
  <c r="J36" i="49"/>
  <c r="J34" i="49" s="1"/>
  <c r="J32" i="49" s="1"/>
  <c r="J38" i="49"/>
  <c r="J40" i="49"/>
  <c r="J12" i="49" l="1"/>
  <c r="I64" i="49"/>
  <c r="I62" i="49" s="1"/>
  <c r="I58" i="49" s="1"/>
  <c r="I56" i="49" s="1"/>
  <c r="I54" i="49" s="1"/>
  <c r="I52" i="49" s="1"/>
  <c r="I51" i="49" s="1"/>
  <c r="I11" i="49" s="1"/>
  <c r="J64" i="49"/>
  <c r="J62" i="49" s="1"/>
  <c r="J58" i="49" s="1"/>
  <c r="J56" i="49" s="1"/>
  <c r="J54" i="49" s="1"/>
  <c r="J52" i="49" s="1"/>
  <c r="J51" i="49" s="1"/>
  <c r="J11" i="49" s="1"/>
  <c r="G12" i="55"/>
  <c r="G10" i="55"/>
  <c r="H10" i="55"/>
  <c r="H12" i="55"/>
  <c r="G11" i="48"/>
  <c r="G10" i="48" s="1"/>
  <c r="F11" i="48"/>
  <c r="F10" i="48" s="1"/>
  <c r="F23" i="47"/>
  <c r="G39" i="52"/>
  <c r="G36" i="47"/>
  <c r="F36" i="47" s="1"/>
  <c r="G23" i="52"/>
  <c r="G23" i="47"/>
  <c r="F39" i="52" l="1"/>
  <c r="F61" i="52" s="1"/>
  <c r="F52" i="52" s="1"/>
  <c r="G61" i="52"/>
  <c r="G52" i="52" s="1"/>
</calcChain>
</file>

<file path=xl/sharedStrings.xml><?xml version="1.0" encoding="utf-8"?>
<sst xmlns="http://schemas.openxmlformats.org/spreadsheetml/2006/main" count="459" uniqueCount="198">
  <si>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</si>
  <si>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</si>
  <si>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</si>
  <si>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</si>
  <si>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</si>
  <si>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</si>
  <si>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</si>
  <si>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</si>
  <si>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</si>
  <si>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</si>
  <si>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</si>
  <si>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</si>
  <si>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</si>
  <si>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</si>
  <si>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</si>
  <si>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</si>
  <si>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</si>
  <si>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</si>
  <si>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</si>
  <si>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</si>
  <si>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</si>
  <si>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</si>
  <si>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</si>
  <si>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</si>
  <si>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</si>
  <si>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</si>
  <si>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</si>
  <si>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</si>
  <si>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</si>
  <si>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</si>
  <si>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</si>
  <si>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</si>
  <si>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</si>
  <si>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</si>
  <si>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այդ թվում՝</t>
  </si>
  <si>
    <t>Միջոցառման նկարագրությունը՝</t>
  </si>
  <si>
    <t>Ծրագրի միջոցառումները</t>
  </si>
  <si>
    <t>ՀՀ կառավարություն</t>
  </si>
  <si>
    <t xml:space="preserve"> ՀՀ կառավարություն</t>
  </si>
  <si>
    <t>ԸՆԴԱՄԵՆԸ</t>
  </si>
  <si>
    <t>այդ թվում` ըստ կատարողների</t>
  </si>
  <si>
    <t>Տարի</t>
  </si>
  <si>
    <t xml:space="preserve"> ՀՀ կառավարություն </t>
  </si>
  <si>
    <t>Ծրագրային դասիչը</t>
  </si>
  <si>
    <t>Ինն ամիս</t>
  </si>
  <si>
    <t xml:space="preserve">                                                   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</si>
  <si>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</si>
  <si>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</si>
  <si>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       ՂԵԿԱՎԱՐ՝                                                                          Ա.ՀԱՐՈՒԹՅՈՒՆՅԱՆ</t>
  </si>
  <si>
    <t xml:space="preserve">                                                                    ՂԵԿԱՎԱՐ՝                                                    Ա.ՀԱՐՈՒԹՅՈՒՆՅԱՆ                                          </t>
  </si>
  <si>
    <t>Երևանի Բուսաբանական այգու տարածքում անտառպուրակի  կառուցապատման նախագծային աշխատանքների իրականացում</t>
  </si>
  <si>
    <t>04</t>
  </si>
  <si>
    <t>Բյուջետային հատկացումների գլխավոր կարգադրիչների, ծրագրերի, միջոցառումների, ծախսային ուղղությունների անվանումները</t>
  </si>
  <si>
    <t>այդ թվում՝ ըստ ուղղությունների</t>
  </si>
  <si>
    <t xml:space="preserve"> </t>
  </si>
  <si>
    <t xml:space="preserve">                       ՂԵԿԱՎԱՐ՝                                                       Ա.ՀԱՐՈՒԹՅՈՒՆՅԱՆ</t>
  </si>
  <si>
    <t>Առաջին կիսամյակ</t>
  </si>
  <si>
    <t>ԸՆԴԱՄԵՆԸ,</t>
  </si>
  <si>
    <t>ՀՀ տարածքային կառավարման և ենթակառուցվածքների նախարարություն</t>
  </si>
  <si>
    <t>ՀՀ ՏԱՐԱԾՔԱՅԻՆ ԿԱՌԱՎԱՐՄԱՆ ԵՎ ԵՆԹԱԿԱՌՈՒՑՎԱԾՔՆԵՐԻ ՆԱԽԱՐԱՐՈՒԹՅՈՒՆ</t>
  </si>
  <si>
    <t>այդ թվում՝ ըստ կատարողների</t>
  </si>
  <si>
    <t xml:space="preserve"> Ծրագիրը</t>
  </si>
  <si>
    <t xml:space="preserve"> Միջոցառումը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</si>
  <si>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</si>
  <si>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</si>
  <si>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կառուցման աշխատանքներ </t>
  </si>
  <si>
    <t xml:space="preserve">վերակառուցման, վերանորոգման և վերականգնման աշխատանքներ </t>
  </si>
  <si>
    <t xml:space="preserve">նախագծահետազոտական, գեոդեզիա-քարտեզագրական աշխատանքներ </t>
  </si>
  <si>
    <t xml:space="preserve">այդ թվում՝ </t>
  </si>
  <si>
    <t xml:space="preserve"> Պետական մարմինների կողմից օգտագործվող ոչ ֆինանսական ակտիվների հետ գործառնություններ </t>
  </si>
  <si>
    <t>Մասնագիտացված միավոր</t>
  </si>
  <si>
    <t>Պայմանագրերի թիվ, հատ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</si>
  <si>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</si>
  <si>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</si>
  <si>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</si>
  <si>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</si>
  <si>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</si>
  <si>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</si>
  <si>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</si>
  <si>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Գումարը (հազար դրամ)</t>
  </si>
  <si>
    <t>Բաժին N 08</t>
  </si>
  <si>
    <t>Խումբ N 02</t>
  </si>
  <si>
    <t xml:space="preserve"> դրամ</t>
  </si>
  <si>
    <t xml:space="preserve"> ՄԱՍ III. ԾԱՌԱՅՈՒԹՅՈՒՆՆԵՐ</t>
  </si>
  <si>
    <t>1157-31001</t>
  </si>
  <si>
    <t>Հավելված N 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</si>
  <si>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</si>
  <si>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</si>
  <si>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</si>
  <si>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>08</t>
  </si>
  <si>
    <t>02</t>
  </si>
  <si>
    <t>ՀԱՆԳԻՍՏ, ՄՇԱԿՈՒՅԹ ԵՎ ԿՐՈՆ</t>
  </si>
  <si>
    <t>Մշակութային ծառայություններ</t>
  </si>
  <si>
    <t>Այլ մշակութային կազմակերպություններ</t>
  </si>
  <si>
    <t>ՈՉ ՖԻՆԱՆՍԱԿԱՆ ԱԿՏԻՎՆԵՐԻ ԳԾՈՎ ԾԱԽՍԵՐ</t>
  </si>
  <si>
    <t>ՀԻՄՆԱԿԱՆ ՄԻՋՈՑՆԵՐ</t>
  </si>
  <si>
    <t>ԱՅԼ ՀԻՄՆԱԿԱՆ ՄԻՋՈՑՆԵՐ</t>
  </si>
  <si>
    <t xml:space="preserve"> -Նախագծահետազոտական ծախսեր</t>
  </si>
  <si>
    <t>ոչ ֆինանսական այլ ակտիվների ձեռքբերում</t>
  </si>
  <si>
    <t>Դաս N 04</t>
  </si>
  <si>
    <t xml:space="preserve">                              ՂԵԿԱՎԱՐ՝                                                    Ա.ՀԱՐՈՒԹՅՈՒՆՅԱՆ                                          </t>
  </si>
  <si>
    <t xml:space="preserve">                                   ՂԵԿԱՎԱՐ՝                                                       Ա.ՀԱՐՈՒԹՅՈՒՆՅԱՆ</t>
  </si>
  <si>
    <t xml:space="preserve">                                                       ՂԵԿԱՎԱՐ՝                                                    Ա.ՀԱՐՈՒԹՅՈՒՆՅԱՆ                                          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</si>
  <si>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</si>
  <si>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</si>
  <si>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9.7</t>
  </si>
  <si>
    <t>Աղյուսակ 9.1.58</t>
  </si>
  <si>
    <t>Առաջին եռամսյակ</t>
  </si>
  <si>
    <t xml:space="preserve">ՀԱՅԱՍՏԱՆԻ ՀԱՆՐԱՊԵՏՈՒԹՅԱՆ ԿԱՌԱՎԱՐՈՒԹՅԱՆ 2022 ԹՎԱԿԱՆԻ ԴԵԿՏԵՄԲԵՐԻ 29-Ի N 2111-Ն ՈՐՈՇՄԱՆ N 3  ԵՎ N 4 ՀԱՎԵԼՎԱԾՆԵՐՈՒՄ ԿԱՏԱՐՎՈՂ ԼՐԱՑՈՒՄՆԵՐԸ ԵՎ ՓՈՓՈԽՈՒԹՅՈՒՆՆԵՐԸ  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</si>
  <si>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</si>
  <si>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ՀՀ կառավարության 2023 թվականի</t>
  </si>
  <si>
    <t xml:space="preserve">ՀՀ կառավարության  2023 թվականի </t>
  </si>
  <si>
    <t xml:space="preserve"> ՀԱՅԱՍՏԱՆԻ ՀԱՆՐԱՊԵՏՈՒԹՅԱՆ ԿԱՌԱՎԱՐՈՒԹՅԱՆ 2022 ԹՎԱԿԱՆԻ ԴԵԿՏԵՄԲԵՐԻ 29-Ի ԹԻՎ 2111-Ն ՈՐՈՇՄԱՆ N 5 ՀԱՎԵԼՎԱԾԻ N 2 ԱՂՅՈՒՍԱԿՈՒՄ ԿԱՏԱՐՎՈՂ ԼՐԱՑՈՒՄԸ  </t>
  </si>
  <si>
    <t xml:space="preserve"> «ՀԱՅԱUՏԱՆԻ ՀԱՆՐԱՊԵՏՈՒԹՅԱՆ 2023 ԹՎԱԿԱՆԻ ՊԵՏԱԿԱՆ ԲՅՈՒՋԵԻ ՄԱUԻՆ» OՐԵՆՔԻ N 1 ՀԱՎԵԼՎԱԾԻ N 3 ԱՂՅՈՒՍԱԿՈՒՄ ԿԱՏԱՐՎՈՂ ԼՐԱՑՈՒՄԸ  </t>
  </si>
  <si>
    <t xml:space="preserve">ՀԱՅԱՍՏԱՆԻ ՀԱՆՐԱՊԵՏՈՒԹՅԱՆ ԿԱՌԱՎԱՐՈՒԹՅԱՆ 2022 ԹՎԱԿԱՆԻ ԴԵԿՏԵՄԲԵՐԻ 29-Ի ԹԻՎ 2111-Ն ՈՐՈՇՄԱՆ N 10 ՀԱՎԵԼՎԱԾՈՒՄ ԿԱՏԱՐՎՈՂ ԼՐԱՑՈՒՄՆԵՐԸ  </t>
  </si>
  <si>
    <t>Քաղաքային զարգացում</t>
  </si>
  <si>
    <t xml:space="preserve"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ԹԻՎ 2111-Ն ՈՐՈՇՄԱՆ N 5 ՀԱՎԵԼՎԱԾԻ N 1  ԱՂՅՈՒՍԱԿՈՒՄ ԿԱՏԱՐՎՈՂ  ԼՐԱՑՈՒՄՆԵՐԸ ԵՎ  ՓՈՓՈԽՈՒԹՅՈՒՆՆԵՐԸ  </t>
  </si>
  <si>
    <t xml:space="preserve"> 1157</t>
  </si>
  <si>
    <t xml:space="preserve">ՀԱՅԱՍՏԱՆԻ ՀԱՆՐԱՊԵՏՈՒԹՅԱՆ ԿԱՌԱՎԱՐՈՒԹՅԱՆ 2022 ԹՎԱԿԱՆԻ ԴԵԿՏԵՄԲԵՐԻ 29-Ի ԹԻՎ 2111-Ն ՈՐՈՇՄԱՆ N 9.1 ՀԱՎԵԼՎԱԾԻ NN 9.1.7 ԵՎ 9.1.58 ԱՂՅՈՒՍԱԿՆԵՐՈՒՄ ԿԱՏԱՐՎՈՂ ՓՈՓՈԽՈՒԹՅՈՒՆՆԵՐԸ ԵՎ ԼՐԱՑՈՒՄՆԵՐԸ  </t>
  </si>
  <si>
    <t>Աղյուսակ 9.1.7</t>
  </si>
  <si>
    <t>Հավելված N 6</t>
  </si>
  <si>
    <t>Հավելված N 5</t>
  </si>
  <si>
    <t>Հավելված N 4</t>
  </si>
  <si>
    <t>Հավելված N 3</t>
  </si>
  <si>
    <t>Հավելված N 2</t>
  </si>
  <si>
    <t>Հավելված N 1</t>
  </si>
  <si>
    <t>նախագծերի պատրաստման, ծախսերի գնահատման ծառայություններ</t>
  </si>
  <si>
    <t>ՀՄԱ</t>
  </si>
  <si>
    <t>այդ թվում`</t>
  </si>
  <si>
    <t xml:space="preserve"> 1212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</si>
  <si>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</si>
  <si>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</si>
  <si>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</si>
  <si>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</si>
  <si>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 12026</t>
  </si>
  <si>
    <t xml:space="preserve"> Ազդակիր բնակավայրերի և համայնքների բյուջեներին հատկացվող համայնքային մասհանումներ</t>
  </si>
  <si>
    <t xml:space="preserve"> Օրենսդրությամբ նախատեսված`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</t>
  </si>
  <si>
    <t xml:space="preserve"> ԸՆԴՀԱՆՈՒՐ ԲՆՈՒՅԹԻ ՀԱՆՐԱՅԻՆ ԾԱՌԱՅՈՒԹՅՈՒՆՆԵՐ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</si>
  <si>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</si>
  <si>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</si>
  <si>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</si>
  <si>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</si>
  <si>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</si>
  <si>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</si>
  <si>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ՓՈՓՈԽՈՒԹՅՈՒՆՆԵՐԸ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</si>
  <si>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</si>
  <si>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Ծրագիր</t>
  </si>
  <si>
    <t>Միջոցառում</t>
  </si>
  <si>
    <t>Ընդամենը</t>
  </si>
  <si>
    <t>1212</t>
  </si>
  <si>
    <t>Հավելված N 8</t>
  </si>
  <si>
    <t>Ազդակիր բնակավայրերի և համայնքների բյուջեներին հատկացվող համայնքային մասհանումներ</t>
  </si>
  <si>
    <t xml:space="preserve"> Կապիտալ սուբվենցիաներ համայնքներին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</si>
  <si>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</si>
  <si>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 xml:space="preserve"> Գումարը  (հազար դրամ)</t>
  </si>
  <si>
    <t>Տարածքային զարգացում</t>
  </si>
  <si>
    <t xml:space="preserve"> 02</t>
  </si>
  <si>
    <t xml:space="preserve"> 04</t>
  </si>
  <si>
    <t>ՀԱՅԱՍՏԱՆԻ ՀԱՆՐԱՊԵՏՈՒԹՅԱՆ ԿԱՌԱՎԱՐՈՒԹՅԱՆ 2022 ԹՎԱԿԱՆԻ ԴԵԿՏԵՄԲԵՐԻ 29-Ի N 2111-Ն ՈՐՈՇՄԱՆ N 8 ՀԱՎԵԼՎԱԾՈՒՄ ԿԱՏԱՐՎՈՂ ԼՐԱՑՈՒՄԸ</t>
  </si>
  <si>
    <t>Հավելված N 9</t>
  </si>
  <si>
    <t xml:space="preserve"> Ծրագրի դասիչը` </t>
  </si>
  <si>
    <t xml:space="preserve"> 1212 </t>
  </si>
  <si>
    <t xml:space="preserve"> Միջոցառման դասիչը` </t>
  </si>
  <si>
    <t xml:space="preserve"> 12026 </t>
  </si>
  <si>
    <t xml:space="preserve"> Միջոցառման անվանումը` </t>
  </si>
  <si>
    <t xml:space="preserve"> Ազդակիր բնակավայրերի և համայնքների բյուջեներին հատկացվող համայնքային մասհանումներ </t>
  </si>
  <si>
    <t xml:space="preserve"> Նկարագրությունը` </t>
  </si>
  <si>
    <t xml:space="preserve"> Օրենսդրությամբ նախատեսված՛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 </t>
  </si>
  <si>
    <t xml:space="preserve"> Տրանսֆերտների տրամադրում </t>
  </si>
  <si>
    <t xml:space="preserve"> ՀՀ բյուջետային համակարգի մասին օրենք </t>
  </si>
  <si>
    <t>Դաս</t>
  </si>
  <si>
    <t>Խումբ</t>
  </si>
  <si>
    <t>Բաժին</t>
  </si>
  <si>
    <t xml:space="preserve"> Շահառուների ընտրության չափանիշները` 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</si>
  <si>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</si>
  <si>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</si>
  <si>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</si>
  <si>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</si>
  <si>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</si>
  <si>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</si>
  <si>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</si>
  <si>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</si>
  <si>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</si>
  <si>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</si>
  <si>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</si>
  <si>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</si>
  <si>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</si>
  <si>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</si>
  <si>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ՀՀ ԿԱՌԱՎԱՐՈՒԹՅՈՒՆ</t>
  </si>
  <si>
    <t>Պահուստային ֆոնդ</t>
  </si>
  <si>
    <t xml:space="preserve"> ԱՅԼ  ԾԱԽՍԵՐ</t>
  </si>
  <si>
    <t xml:space="preserve"> Պահուստային միջոցներ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</si>
  <si>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</si>
  <si>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</si>
  <si>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</si>
  <si>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         ՄԱՍ 1. ՊԵՏԱԿԱՆ ՄԱՐՄՆԻ ԳԾՈՎ ԱՐԴՅՈՒՆՔԱՅԻՆ (ԿԱՏԱՐՈՂԱԿԱՆ) ՑՈՒՑԱՆԻՇՆԵՐԸ</t>
  </si>
  <si>
    <t>Աղյուսակ 9.47</t>
  </si>
  <si>
    <t xml:space="preserve">ՀԱՅԱՍՏԱՆԻ ՀԱՆՐԱՊԵՏՈՒԹՅԱՆ ԿԱՌԱՎԱՐՈՒԹՅԱՆ 2022 ԹՎԱԿԱՆԻ ԴԵԿՏԵՄԲԵՐԻ 29-Ի ԹԻՎ 2111-Ն ՈՐՈՇՄԱՆ N 9 ՀԱՎԵԼՎԱԾԻ NN 9.7 ԵՎ 9.47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</si>
</sst>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_(* #,##0.00_);_(* \(#,##0.00\);_(* &quot;-&quot;??_);_(@_)"/>
    <numFmt numFmtId="165" formatCode="0.0"/>
    <numFmt numFmtId="166" formatCode="_-* #,##0.00_р_._-;\-* #,##0.00_р_._-;_-* &quot;-&quot;??_р_._-;_-@_-"/>
    <numFmt numFmtId="167" formatCode="0.0_);\(0.0\)"/>
    <numFmt numFmtId="168" formatCode="##,##0.0;\(##,##0.0\);\-"/>
    <numFmt numFmtId="169" formatCode="#,##0.0_);\(#,##0.0\)"/>
    <numFmt numFmtId="170" formatCode="#,##0.0;[Red]#,##0.0"/>
    <numFmt numFmtId="171" formatCode="_(* #,##0.0_);_(* \(#,##0.0\);_(* &quot;-&quot;??_);_(@_)"/>
    <numFmt numFmtId="172" formatCode="#,##0.0"/>
    <numFmt numFmtId="173" formatCode="_(* #,##0.0_);_(* \(#,##0.0\);_(* &quot;-&quot;?_);_(@_)"/>
    <numFmt numFmtId="174" formatCode="##,##0;\(##,##0\);\-"/>
    <numFmt numFmtId="175" formatCode="_ * #,##0.00_)_€_ ;_ * \(#,##0.00\)_€_ ;_ * &quot;-&quot;??_)_€_ ;_ @_ "/>
    <numFmt numFmtId="176" formatCode="_ * #,##0.00_)\ _ _ ;_ * \(#,##0.00\)\ _ _ ;_ * &quot;-&quot;??_)\ _ _ ;_ @_ "/>
    <numFmt numFmtId="177" formatCode="_-* #,##0.00\ _₽_-;\-* #,##0.00\ _₽_-;_-* &quot;-&quot;??\ _₽_-;_-@_-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theme="1"/>
      <name val="Times Armenian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0"/>
      <color indexed="8"/>
      <name val="MS Sans Serif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2"/>
      <name val="GHEA Grapalat"/>
      <family val="2"/>
    </font>
    <font>
      <i/>
      <sz val="12"/>
      <name val="GHEA Grapalat"/>
      <family val="2"/>
    </font>
    <font>
      <b/>
      <sz val="8"/>
      <name val="GHEA Grapalat"/>
      <family val="2"/>
    </font>
    <font>
      <b/>
      <i/>
      <sz val="12"/>
      <name val="GHEA Grapalat"/>
      <family val="3"/>
    </font>
    <font>
      <b/>
      <sz val="12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66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9" fillId="0" borderId="0"/>
    <xf numFmtId="166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2" fillId="0" borderId="0">
      <alignment horizontal="left" vertical="top" wrapText="1"/>
    </xf>
    <xf numFmtId="168" fontId="12" fillId="0" borderId="0" applyFill="0" applyBorder="0" applyProtection="0">
      <alignment horizontal="right" vertical="top"/>
    </xf>
    <xf numFmtId="0" fontId="1" fillId="0" borderId="0"/>
    <xf numFmtId="0" fontId="6" fillId="0" borderId="0"/>
    <xf numFmtId="164" fontId="9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0" fontId="12" fillId="0" borderId="0">
      <alignment horizontal="left" vertical="top" wrapText="1"/>
    </xf>
    <xf numFmtId="164" fontId="9" fillId="0" borderId="0" applyFont="0" applyFill="0" applyBorder="0" applyAlignment="0" applyProtection="0"/>
    <xf numFmtId="0" fontId="9" fillId="0" borderId="0"/>
    <xf numFmtId="164" fontId="6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0" fillId="0" borderId="0"/>
    <xf numFmtId="0" fontId="9" fillId="0" borderId="0"/>
    <xf numFmtId="0" fontId="22" fillId="5" borderId="0" applyNumberFormat="0" applyBorder="0" applyAlignment="0" applyProtection="0"/>
    <xf numFmtId="0" fontId="11" fillId="0" borderId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0" borderId="0" applyNumberFormat="0" applyBorder="0" applyAlignment="0" applyProtection="0"/>
    <xf numFmtId="0" fontId="21" fillId="9" borderId="0" applyNumberFormat="0" applyBorder="0" applyAlignment="0" applyProtection="0"/>
    <xf numFmtId="0" fontId="21" fillId="15" borderId="0" applyNumberFormat="0" applyBorder="0" applyAlignment="0" applyProtection="0"/>
    <xf numFmtId="0" fontId="21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6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9" borderId="0" applyNumberFormat="0" applyBorder="0" applyAlignment="0" applyProtection="0"/>
    <xf numFmtId="0" fontId="23" fillId="12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11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4" fillId="7" borderId="0" applyNumberFormat="0" applyBorder="0" applyAlignment="0" applyProtection="0"/>
    <xf numFmtId="0" fontId="25" fillId="24" borderId="18" applyNumberFormat="0" applyAlignment="0" applyProtection="0"/>
    <xf numFmtId="0" fontId="26" fillId="25" borderId="19" applyNumberFormat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8" borderId="0" applyNumberFormat="0" applyBorder="0" applyAlignment="0" applyProtection="0"/>
    <xf numFmtId="0" fontId="29" fillId="0" borderId="20" applyNumberFormat="0" applyFill="0" applyAlignment="0" applyProtection="0"/>
    <xf numFmtId="0" fontId="30" fillId="0" borderId="21" applyNumberFormat="0" applyFill="0" applyAlignment="0" applyProtection="0"/>
    <xf numFmtId="0" fontId="31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32" fillId="14" borderId="18" applyNumberFormat="0" applyAlignment="0" applyProtection="0"/>
    <xf numFmtId="0" fontId="33" fillId="0" borderId="23" applyNumberFormat="0" applyFill="0" applyAlignment="0" applyProtection="0"/>
    <xf numFmtId="0" fontId="34" fillId="26" borderId="0" applyNumberFormat="0" applyBorder="0" applyAlignment="0" applyProtection="0"/>
    <xf numFmtId="1" fontId="40" fillId="0" borderId="0"/>
    <xf numFmtId="1" fontId="40" fillId="0" borderId="0"/>
    <xf numFmtId="1" fontId="40" fillId="0" borderId="0"/>
    <xf numFmtId="0" fontId="1" fillId="0" borderId="0"/>
    <xf numFmtId="0" fontId="6" fillId="0" borderId="0"/>
    <xf numFmtId="0" fontId="6" fillId="0" borderId="0"/>
    <xf numFmtId="0" fontId="9" fillId="27" borderId="24" applyNumberFormat="0" applyFont="0" applyAlignment="0" applyProtection="0"/>
    <xf numFmtId="0" fontId="35" fillId="24" borderId="25" applyNumberFormat="0" applyAlignment="0" applyProtection="0"/>
    <xf numFmtId="0" fontId="39" fillId="0" borderId="0"/>
    <xf numFmtId="0" fontId="39" fillId="0" borderId="0"/>
    <xf numFmtId="0" fontId="39" fillId="0" borderId="0"/>
    <xf numFmtId="0" fontId="36" fillId="0" borderId="0" applyNumberFormat="0" applyFill="0" applyBorder="0" applyAlignment="0" applyProtection="0"/>
    <xf numFmtId="0" fontId="37" fillId="0" borderId="26" applyNumberFormat="0" applyFill="0" applyAlignment="0" applyProtection="0"/>
    <xf numFmtId="0" fontId="38" fillId="0" borderId="0" applyNumberFormat="0" applyFill="0" applyBorder="0" applyAlignment="0" applyProtection="0"/>
    <xf numFmtId="0" fontId="10" fillId="0" borderId="0"/>
    <xf numFmtId="1" fontId="40" fillId="0" borderId="0"/>
    <xf numFmtId="0" fontId="39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8" fillId="0" borderId="0"/>
    <xf numFmtId="164" fontId="8" fillId="0" borderId="0" applyFont="0" applyFill="0" applyBorder="0" applyAlignment="0" applyProtection="0"/>
    <xf numFmtId="0" fontId="12" fillId="0" borderId="0">
      <alignment horizontal="left" vertical="top" wrapText="1"/>
    </xf>
    <xf numFmtId="0" fontId="9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2" fillId="0" borderId="0">
      <alignment horizontal="left" vertical="top" wrapText="1"/>
    </xf>
    <xf numFmtId="0" fontId="6" fillId="0" borderId="0"/>
    <xf numFmtId="0" fontId="6" fillId="0" borderId="0"/>
    <xf numFmtId="0" fontId="21" fillId="6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1" fillId="7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21" fillId="8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21" fillId="9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21" fillId="13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21" fillId="1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35" borderId="0" applyNumberFormat="0" applyBorder="0" applyAlignment="0" applyProtection="0"/>
    <xf numFmtId="0" fontId="8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8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8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8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8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8" fillId="55" borderId="0" applyNumberFormat="0" applyBorder="0" applyAlignment="0" applyProtection="0"/>
    <xf numFmtId="0" fontId="1" fillId="55" borderId="0" applyNumberFormat="0" applyBorder="0" applyAlignment="0" applyProtection="0"/>
    <xf numFmtId="0" fontId="21" fillId="1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21" fillId="1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21" fillId="1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1" fillId="9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21" fillId="15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21" fillId="17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36" borderId="0" applyNumberFormat="0" applyBorder="0" applyAlignment="0" applyProtection="0"/>
    <xf numFmtId="0" fontId="8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8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8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8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8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8" fillId="56" borderId="0" applyNumberFormat="0" applyBorder="0" applyAlignment="0" applyProtection="0"/>
    <xf numFmtId="0" fontId="1" fillId="56" borderId="0" applyNumberFormat="0" applyBorder="0" applyAlignment="0" applyProtection="0"/>
    <xf numFmtId="0" fontId="23" fillId="18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23" fillId="16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23" fillId="10" borderId="0" applyNumberFormat="0" applyBorder="0" applyAlignment="0" applyProtection="0"/>
    <xf numFmtId="0" fontId="42" fillId="45" borderId="0" applyNumberFormat="0" applyBorder="0" applyAlignment="0" applyProtection="0"/>
    <xf numFmtId="0" fontId="42" fillId="45" borderId="0" applyNumberFormat="0" applyBorder="0" applyAlignment="0" applyProtection="0"/>
    <xf numFmtId="0" fontId="23" fillId="11" borderId="0" applyNumberFormat="0" applyBorder="0" applyAlignment="0" applyProtection="0"/>
    <xf numFmtId="0" fontId="42" fillId="49" borderId="0" applyNumberFormat="0" applyBorder="0" applyAlignment="0" applyProtection="0"/>
    <xf numFmtId="0" fontId="42" fillId="49" borderId="0" applyNumberFormat="0" applyBorder="0" applyAlignment="0" applyProtection="0"/>
    <xf numFmtId="0" fontId="23" fillId="19" borderId="0" applyNumberFormat="0" applyBorder="0" applyAlignment="0" applyProtection="0"/>
    <xf numFmtId="0" fontId="42" fillId="53" borderId="0" applyNumberFormat="0" applyBorder="0" applyAlignment="0" applyProtection="0"/>
    <xf numFmtId="0" fontId="42" fillId="53" borderId="0" applyNumberFormat="0" applyBorder="0" applyAlignment="0" applyProtection="0"/>
    <xf numFmtId="0" fontId="23" fillId="12" borderId="0" applyNumberFormat="0" applyBorder="0" applyAlignment="0" applyProtection="0"/>
    <xf numFmtId="0" fontId="42" fillId="57" borderId="0" applyNumberFormat="0" applyBorder="0" applyAlignment="0" applyProtection="0"/>
    <xf numFmtId="0" fontId="42" fillId="57" borderId="0" applyNumberFormat="0" applyBorder="0" applyAlignment="0" applyProtection="0"/>
    <xf numFmtId="0" fontId="42" fillId="37" borderId="0" applyNumberFormat="0" applyBorder="0" applyAlignment="0" applyProtection="0"/>
    <xf numFmtId="0" fontId="43" fillId="37" borderId="0" applyNumberFormat="0" applyBorder="0" applyAlignment="0" applyProtection="0"/>
    <xf numFmtId="0" fontId="42" fillId="41" borderId="0" applyNumberFormat="0" applyBorder="0" applyAlignment="0" applyProtection="0"/>
    <xf numFmtId="0" fontId="43" fillId="41" borderId="0" applyNumberFormat="0" applyBorder="0" applyAlignment="0" applyProtection="0"/>
    <xf numFmtId="0" fontId="42" fillId="45" borderId="0" applyNumberFormat="0" applyBorder="0" applyAlignment="0" applyProtection="0"/>
    <xf numFmtId="0" fontId="43" fillId="45" borderId="0" applyNumberFormat="0" applyBorder="0" applyAlignment="0" applyProtection="0"/>
    <xf numFmtId="0" fontId="42" fillId="49" borderId="0" applyNumberFormat="0" applyBorder="0" applyAlignment="0" applyProtection="0"/>
    <xf numFmtId="0" fontId="43" fillId="49" borderId="0" applyNumberFormat="0" applyBorder="0" applyAlignment="0" applyProtection="0"/>
    <xf numFmtId="0" fontId="42" fillId="53" borderId="0" applyNumberFormat="0" applyBorder="0" applyAlignment="0" applyProtection="0"/>
    <xf numFmtId="0" fontId="43" fillId="53" borderId="0" applyNumberFormat="0" applyBorder="0" applyAlignment="0" applyProtection="0"/>
    <xf numFmtId="0" fontId="42" fillId="57" borderId="0" applyNumberFormat="0" applyBorder="0" applyAlignment="0" applyProtection="0"/>
    <xf numFmtId="0" fontId="43" fillId="57" borderId="0" applyNumberFormat="0" applyBorder="0" applyAlignment="0" applyProtection="0"/>
    <xf numFmtId="0" fontId="23" fillId="20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23" fillId="21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23" fillId="22" borderId="0" applyNumberFormat="0" applyBorder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23" fillId="11" borderId="0" applyNumberFormat="0" applyBorder="0" applyAlignment="0" applyProtection="0"/>
    <xf numFmtId="0" fontId="42" fillId="46" borderId="0" applyNumberFormat="0" applyBorder="0" applyAlignment="0" applyProtection="0"/>
    <xf numFmtId="0" fontId="42" fillId="46" borderId="0" applyNumberFormat="0" applyBorder="0" applyAlignment="0" applyProtection="0"/>
    <xf numFmtId="0" fontId="23" fillId="19" borderId="0" applyNumberFormat="0" applyBorder="0" applyAlignment="0" applyProtection="0"/>
    <xf numFmtId="0" fontId="42" fillId="50" borderId="0" applyNumberFormat="0" applyBorder="0" applyAlignment="0" applyProtection="0"/>
    <xf numFmtId="0" fontId="42" fillId="50" borderId="0" applyNumberFormat="0" applyBorder="0" applyAlignment="0" applyProtection="0"/>
    <xf numFmtId="0" fontId="23" fillId="23" borderId="0" applyNumberFormat="0" applyBorder="0" applyAlignment="0" applyProtection="0"/>
    <xf numFmtId="0" fontId="42" fillId="54" borderId="0" applyNumberFormat="0" applyBorder="0" applyAlignment="0" applyProtection="0"/>
    <xf numFmtId="0" fontId="42" fillId="54" borderId="0" applyNumberFormat="0" applyBorder="0" applyAlignment="0" applyProtection="0"/>
    <xf numFmtId="0" fontId="24" fillId="7" borderId="0" applyNumberFormat="0" applyBorder="0" applyAlignment="0" applyProtection="0"/>
    <xf numFmtId="0" fontId="44" fillId="29" borderId="0" applyNumberFormat="0" applyBorder="0" applyAlignment="0" applyProtection="0"/>
    <xf numFmtId="0" fontId="44" fillId="29" borderId="0" applyNumberFormat="0" applyBorder="0" applyAlignment="0" applyProtection="0"/>
    <xf numFmtId="0" fontId="25" fillId="24" borderId="18" applyNumberFormat="0" applyAlignment="0" applyProtection="0"/>
    <xf numFmtId="0" fontId="25" fillId="24" borderId="18" applyNumberFormat="0" applyAlignment="0" applyProtection="0"/>
    <xf numFmtId="0" fontId="25" fillId="24" borderId="18" applyNumberFormat="0" applyAlignment="0" applyProtection="0"/>
    <xf numFmtId="0" fontId="25" fillId="24" borderId="18" applyNumberFormat="0" applyAlignment="0" applyProtection="0"/>
    <xf numFmtId="0" fontId="45" fillId="31" borderId="30" applyNumberFormat="0" applyAlignment="0" applyProtection="0"/>
    <xf numFmtId="0" fontId="45" fillId="31" borderId="30" applyNumberFormat="0" applyAlignment="0" applyProtection="0"/>
    <xf numFmtId="0" fontId="26" fillId="25" borderId="19" applyNumberFormat="0" applyAlignment="0" applyProtection="0"/>
    <xf numFmtId="0" fontId="46" fillId="32" borderId="33" applyNumberFormat="0" applyAlignment="0" applyProtection="0"/>
    <xf numFmtId="0" fontId="46" fillId="32" borderId="33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2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8" fillId="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29" fillId="0" borderId="20" applyNumberFormat="0" applyFill="0" applyAlignment="0" applyProtection="0"/>
    <xf numFmtId="0" fontId="50" fillId="0" borderId="27" applyNumberFormat="0" applyFill="0" applyAlignment="0" applyProtection="0"/>
    <xf numFmtId="0" fontId="50" fillId="0" borderId="27" applyNumberFormat="0" applyFill="0" applyAlignment="0" applyProtection="0"/>
    <xf numFmtId="0" fontId="30" fillId="0" borderId="21" applyNumberFormat="0" applyFill="0" applyAlignment="0" applyProtection="0"/>
    <xf numFmtId="0" fontId="51" fillId="0" borderId="28" applyNumberFormat="0" applyFill="0" applyAlignment="0" applyProtection="0"/>
    <xf numFmtId="0" fontId="51" fillId="0" borderId="28" applyNumberFormat="0" applyFill="0" applyAlignment="0" applyProtection="0"/>
    <xf numFmtId="0" fontId="31" fillId="0" borderId="22" applyNumberFormat="0" applyFill="0" applyAlignment="0" applyProtection="0"/>
    <xf numFmtId="0" fontId="52" fillId="0" borderId="29" applyNumberFormat="0" applyFill="0" applyAlignment="0" applyProtection="0"/>
    <xf numFmtId="0" fontId="52" fillId="0" borderId="29" applyNumberFormat="0" applyFill="0" applyAlignment="0" applyProtection="0"/>
    <xf numFmtId="0" fontId="3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32" fillId="14" borderId="18" applyNumberFormat="0" applyAlignment="0" applyProtection="0"/>
    <xf numFmtId="0" fontId="32" fillId="14" borderId="18" applyNumberFormat="0" applyAlignment="0" applyProtection="0"/>
    <xf numFmtId="0" fontId="32" fillId="14" borderId="18" applyNumberFormat="0" applyAlignment="0" applyProtection="0"/>
    <xf numFmtId="0" fontId="32" fillId="14" borderId="18" applyNumberFormat="0" applyAlignment="0" applyProtection="0"/>
    <xf numFmtId="0" fontId="53" fillId="30" borderId="30" applyNumberFormat="0" applyAlignment="0" applyProtection="0"/>
    <xf numFmtId="0" fontId="53" fillId="30" borderId="30" applyNumberFormat="0" applyAlignment="0" applyProtection="0"/>
    <xf numFmtId="0" fontId="33" fillId="0" borderId="23" applyNumberFormat="0" applyFill="0" applyAlignment="0" applyProtection="0"/>
    <xf numFmtId="0" fontId="54" fillId="0" borderId="32" applyNumberFormat="0" applyFill="0" applyAlignment="0" applyProtection="0"/>
    <xf numFmtId="0" fontId="54" fillId="0" borderId="32" applyNumberFormat="0" applyFill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41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" fontId="40" fillId="0" borderId="0"/>
    <xf numFmtId="0" fontId="6" fillId="0" borderId="0"/>
    <xf numFmtId="0" fontId="10" fillId="0" borderId="0"/>
    <xf numFmtId="0" fontId="55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27" borderId="24" applyNumberFormat="0" applyFont="0" applyAlignment="0" applyProtection="0"/>
    <xf numFmtId="0" fontId="9" fillId="27" borderId="24" applyNumberFormat="0" applyFont="0" applyAlignment="0" applyProtection="0"/>
    <xf numFmtId="0" fontId="9" fillId="27" borderId="24" applyNumberFormat="0" applyFont="0" applyAlignment="0" applyProtection="0"/>
    <xf numFmtId="0" fontId="9" fillId="27" borderId="24" applyNumberFormat="0" applyFont="0" applyAlignment="0" applyProtection="0"/>
    <xf numFmtId="0" fontId="1" fillId="33" borderId="34" applyNumberFormat="0" applyFont="0" applyAlignment="0" applyProtection="0"/>
    <xf numFmtId="0" fontId="1" fillId="33" borderId="34" applyNumberFormat="0" applyFont="0" applyAlignment="0" applyProtection="0"/>
    <xf numFmtId="0" fontId="1" fillId="33" borderId="34" applyNumberFormat="0" applyFont="0" applyAlignment="0" applyProtection="0"/>
    <xf numFmtId="0" fontId="1" fillId="33" borderId="34" applyNumberFormat="0" applyFont="0" applyAlignment="0" applyProtection="0"/>
    <xf numFmtId="0" fontId="1" fillId="33" borderId="34" applyNumberFormat="0" applyFont="0" applyAlignment="0" applyProtection="0"/>
    <xf numFmtId="0" fontId="1" fillId="33" borderId="34" applyNumberFormat="0" applyFont="0" applyAlignment="0" applyProtection="0"/>
    <xf numFmtId="0" fontId="1" fillId="33" borderId="34" applyNumberFormat="0" applyFont="0" applyAlignment="0" applyProtection="0"/>
    <xf numFmtId="0" fontId="1" fillId="33" borderId="34" applyNumberFormat="0" applyFont="0" applyAlignment="0" applyProtection="0"/>
    <xf numFmtId="0" fontId="35" fillId="24" borderId="25" applyNumberFormat="0" applyAlignment="0" applyProtection="0"/>
    <xf numFmtId="0" fontId="35" fillId="24" borderId="25" applyNumberFormat="0" applyAlignment="0" applyProtection="0"/>
    <xf numFmtId="0" fontId="35" fillId="24" borderId="25" applyNumberFormat="0" applyAlignment="0" applyProtection="0"/>
    <xf numFmtId="0" fontId="35" fillId="24" borderId="25" applyNumberFormat="0" applyAlignment="0" applyProtection="0"/>
    <xf numFmtId="0" fontId="56" fillId="31" borderId="31" applyNumberFormat="0" applyAlignment="0" applyProtection="0"/>
    <xf numFmtId="0" fontId="56" fillId="31" borderId="31" applyNumberFormat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59" fillId="0" borderId="35" applyNumberFormat="0" applyFill="0" applyAlignment="0" applyProtection="0"/>
    <xf numFmtId="0" fontId="59" fillId="0" borderId="35" applyNumberFormat="0" applyFill="0" applyAlignment="0" applyProtection="0"/>
    <xf numFmtId="0" fontId="38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42" fillId="34" borderId="0" applyNumberFormat="0" applyBorder="0" applyAlignment="0" applyProtection="0"/>
    <xf numFmtId="0" fontId="43" fillId="34" borderId="0" applyNumberFormat="0" applyBorder="0" applyAlignment="0" applyProtection="0"/>
    <xf numFmtId="0" fontId="42" fillId="38" borderId="0" applyNumberFormat="0" applyBorder="0" applyAlignment="0" applyProtection="0"/>
    <xf numFmtId="0" fontId="43" fillId="38" borderId="0" applyNumberFormat="0" applyBorder="0" applyAlignment="0" applyProtection="0"/>
    <xf numFmtId="0" fontId="42" fillId="42" borderId="0" applyNumberFormat="0" applyBorder="0" applyAlignment="0" applyProtection="0"/>
    <xf numFmtId="0" fontId="43" fillId="42" borderId="0" applyNumberFormat="0" applyBorder="0" applyAlignment="0" applyProtection="0"/>
    <xf numFmtId="0" fontId="42" fillId="46" borderId="0" applyNumberFormat="0" applyBorder="0" applyAlignment="0" applyProtection="0"/>
    <xf numFmtId="0" fontId="43" fillId="46" borderId="0" applyNumberFormat="0" applyBorder="0" applyAlignment="0" applyProtection="0"/>
    <xf numFmtId="0" fontId="42" fillId="50" borderId="0" applyNumberFormat="0" applyBorder="0" applyAlignment="0" applyProtection="0"/>
    <xf numFmtId="0" fontId="43" fillId="50" borderId="0" applyNumberFormat="0" applyBorder="0" applyAlignment="0" applyProtection="0"/>
    <xf numFmtId="0" fontId="42" fillId="54" borderId="0" applyNumberFormat="0" applyBorder="0" applyAlignment="0" applyProtection="0"/>
    <xf numFmtId="0" fontId="43" fillId="54" borderId="0" applyNumberFormat="0" applyBorder="0" applyAlignment="0" applyProtection="0"/>
    <xf numFmtId="0" fontId="53" fillId="30" borderId="30" applyNumberFormat="0" applyAlignment="0" applyProtection="0"/>
    <xf numFmtId="0" fontId="61" fillId="30" borderId="30" applyNumberFormat="0" applyAlignment="0" applyProtection="0"/>
    <xf numFmtId="0" fontId="56" fillId="31" borderId="31" applyNumberFormat="0" applyAlignment="0" applyProtection="0"/>
    <xf numFmtId="0" fontId="62" fillId="31" borderId="31" applyNumberFormat="0" applyAlignment="0" applyProtection="0"/>
    <xf numFmtId="0" fontId="45" fillId="31" borderId="30" applyNumberFormat="0" applyAlignment="0" applyProtection="0"/>
    <xf numFmtId="0" fontId="63" fillId="31" borderId="30" applyNumberFormat="0" applyAlignment="0" applyProtection="0"/>
    <xf numFmtId="0" fontId="50" fillId="0" borderId="27" applyNumberFormat="0" applyFill="0" applyAlignment="0" applyProtection="0"/>
    <xf numFmtId="0" fontId="64" fillId="0" borderId="27" applyNumberFormat="0" applyFill="0" applyAlignment="0" applyProtection="0"/>
    <xf numFmtId="0" fontId="51" fillId="0" borderId="28" applyNumberFormat="0" applyFill="0" applyAlignment="0" applyProtection="0"/>
    <xf numFmtId="0" fontId="65" fillId="0" borderId="28" applyNumberFormat="0" applyFill="0" applyAlignment="0" applyProtection="0"/>
    <xf numFmtId="0" fontId="52" fillId="0" borderId="29" applyNumberFormat="0" applyFill="0" applyAlignment="0" applyProtection="0"/>
    <xf numFmtId="0" fontId="66" fillId="0" borderId="29" applyNumberFormat="0" applyFill="0" applyAlignment="0" applyProtection="0"/>
    <xf numFmtId="0" fontId="52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9" fillId="0" borderId="35" applyNumberFormat="0" applyFill="0" applyAlignment="0" applyProtection="0"/>
    <xf numFmtId="0" fontId="67" fillId="0" borderId="35" applyNumberFormat="0" applyFill="0" applyAlignment="0" applyProtection="0"/>
    <xf numFmtId="0" fontId="46" fillId="32" borderId="33" applyNumberFormat="0" applyAlignment="0" applyProtection="0"/>
    <xf numFmtId="0" fontId="68" fillId="32" borderId="33" applyNumberFormat="0" applyAlignment="0" applyProtection="0"/>
    <xf numFmtId="0" fontId="58" fillId="0" borderId="0" applyNumberFormat="0" applyFill="0" applyBorder="0" applyAlignment="0" applyProtection="0"/>
    <xf numFmtId="0" fontId="69" fillId="5" borderId="0" applyNumberFormat="0" applyBorder="0" applyAlignment="0" applyProtection="0"/>
    <xf numFmtId="0" fontId="70" fillId="5" borderId="0" applyNumberFormat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71" fillId="0" borderId="0"/>
    <xf numFmtId="0" fontId="9" fillId="0" borderId="0"/>
    <xf numFmtId="0" fontId="44" fillId="29" borderId="0" applyNumberFormat="0" applyBorder="0" applyAlignment="0" applyProtection="0"/>
    <xf numFmtId="0" fontId="72" fillId="29" borderId="0" applyNumberFormat="0" applyBorder="0" applyAlignment="0" applyProtection="0"/>
    <xf numFmtId="0" fontId="48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" fillId="33" borderId="34" applyNumberFormat="0" applyFont="0" applyAlignment="0" applyProtection="0"/>
    <xf numFmtId="0" fontId="1" fillId="33" borderId="34" applyNumberFormat="0" applyFont="0" applyAlignment="0" applyProtection="0"/>
    <xf numFmtId="0" fontId="54" fillId="0" borderId="32" applyNumberFormat="0" applyFill="0" applyAlignment="0" applyProtection="0"/>
    <xf numFmtId="0" fontId="74" fillId="0" borderId="32" applyNumberFormat="0" applyFill="0" applyAlignment="0" applyProtection="0"/>
    <xf numFmtId="0" fontId="75" fillId="0" borderId="0"/>
    <xf numFmtId="0" fontId="60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9" fillId="28" borderId="0" applyNumberFormat="0" applyBorder="0" applyAlignment="0" applyProtection="0"/>
    <xf numFmtId="0" fontId="77" fillId="28" borderId="0" applyNumberFormat="0" applyBorder="0" applyAlignment="0" applyProtection="0"/>
    <xf numFmtId="168" fontId="80" fillId="0" borderId="0" applyFill="0" applyBorder="0" applyProtection="0">
      <alignment horizontal="right" vertical="top"/>
    </xf>
  </cellStyleXfs>
  <cellXfs count="287">
    <xf numFmtId="0" fontId="0" fillId="0" borderId="0" xfId="0"/>
    <xf numFmtId="0" fontId="14" fillId="0" borderId="0" xfId="0" applyFont="1"/>
    <xf numFmtId="0" fontId="14" fillId="0" borderId="0" xfId="0" applyFont="1" applyAlignment="1">
      <alignment horizontal="right"/>
    </xf>
    <xf numFmtId="0" fontId="14" fillId="0" borderId="9" xfId="0" applyFont="1" applyBorder="1"/>
    <xf numFmtId="0" fontId="14" fillId="0" borderId="0" xfId="0" applyFont="1" applyAlignment="1">
      <alignment horizontal="left" vertical="top" wrapText="1"/>
    </xf>
    <xf numFmtId="0" fontId="14" fillId="0" borderId="7" xfId="0" applyFont="1" applyBorder="1" applyAlignment="1">
      <alignment horizontal="center" vertical="center" wrapText="1"/>
    </xf>
    <xf numFmtId="171" fontId="15" fillId="0" borderId="7" xfId="18" applyNumberFormat="1" applyFont="1" applyFill="1" applyBorder="1" applyAlignment="1">
      <alignment horizontal="center" vertical="center" wrapText="1"/>
    </xf>
    <xf numFmtId="171" fontId="15" fillId="0" borderId="7" xfId="18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14" fillId="0" borderId="7" xfId="0" applyFont="1" applyBorder="1"/>
    <xf numFmtId="0" fontId="15" fillId="0" borderId="7" xfId="0" applyFont="1" applyBorder="1"/>
    <xf numFmtId="0" fontId="15" fillId="0" borderId="0" xfId="0" applyFont="1"/>
    <xf numFmtId="0" fontId="15" fillId="0" borderId="3" xfId="0" applyFont="1" applyBorder="1"/>
    <xf numFmtId="0" fontId="14" fillId="4" borderId="3" xfId="0" applyFont="1" applyFill="1" applyBorder="1" applyAlignment="1">
      <alignment vertical="top" wrapText="1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vertical="top"/>
    </xf>
    <xf numFmtId="0" fontId="16" fillId="0" borderId="7" xfId="0" applyFont="1" applyBorder="1" applyAlignment="1">
      <alignment vertical="center" wrapText="1"/>
    </xf>
    <xf numFmtId="2" fontId="14" fillId="0" borderId="4" xfId="0" applyNumberFormat="1" applyFont="1" applyBorder="1" applyAlignment="1">
      <alignment wrapText="1"/>
    </xf>
    <xf numFmtId="0" fontId="15" fillId="0" borderId="0" xfId="14" applyFont="1">
      <alignment horizontal="left" vertical="top" wrapText="1"/>
    </xf>
    <xf numFmtId="169" fontId="15" fillId="0" borderId="0" xfId="14" applyNumberFormat="1" applyFont="1">
      <alignment horizontal="left" vertical="top" wrapText="1"/>
    </xf>
    <xf numFmtId="0" fontId="14" fillId="0" borderId="8" xfId="0" applyFont="1" applyBorder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5" fillId="0" borderId="7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170" fontId="14" fillId="0" borderId="0" xfId="0" applyNumberFormat="1" applyFont="1"/>
    <xf numFmtId="0" fontId="19" fillId="0" borderId="7" xfId="0" applyFont="1" applyBorder="1" applyAlignment="1">
      <alignment horizontal="left" vertical="center" wrapText="1"/>
    </xf>
    <xf numFmtId="0" fontId="15" fillId="0" borderId="12" xfId="14" applyFont="1" applyBorder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2" xfId="0" applyFont="1" applyBorder="1" applyAlignment="1">
      <alignment vertical="top" wrapText="1"/>
    </xf>
    <xf numFmtId="2" fontId="19" fillId="0" borderId="0" xfId="0" applyNumberFormat="1" applyFont="1" applyAlignment="1">
      <alignment horizontal="left" vertical="top" wrapText="1"/>
    </xf>
    <xf numFmtId="0" fontId="15" fillId="0" borderId="14" xfId="0" applyFont="1" applyBorder="1"/>
    <xf numFmtId="172" fontId="15" fillId="0" borderId="0" xfId="8" applyNumberFormat="1" applyFont="1" applyFill="1" applyAlignment="1">
      <alignment horizontal="center" vertical="center"/>
    </xf>
    <xf numFmtId="0" fontId="15" fillId="2" borderId="7" xfId="0" applyFont="1" applyFill="1" applyBorder="1" applyAlignment="1">
      <alignment vertical="center"/>
    </xf>
    <xf numFmtId="0" fontId="14" fillId="0" borderId="7" xfId="0" applyFont="1" applyBorder="1" applyAlignment="1">
      <alignment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7" xfId="0" applyFont="1" applyFill="1" applyBorder="1"/>
    <xf numFmtId="0" fontId="15" fillId="2" borderId="7" xfId="0" applyFont="1" applyFill="1" applyBorder="1" applyAlignment="1">
      <alignment horizontal="center" vertical="center"/>
    </xf>
    <xf numFmtId="173" fontId="15" fillId="2" borderId="4" xfId="3" applyNumberFormat="1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/>
    </xf>
    <xf numFmtId="0" fontId="15" fillId="2" borderId="0" xfId="0" applyFont="1" applyFill="1" applyAlignment="1">
      <alignment horizontal="left" vertical="center" wrapText="1"/>
    </xf>
    <xf numFmtId="165" fontId="15" fillId="0" borderId="0" xfId="0" applyNumberFormat="1" applyFont="1" applyAlignment="1">
      <alignment horizontal="center" vertical="center"/>
    </xf>
    <xf numFmtId="0" fontId="15" fillId="2" borderId="7" xfId="0" applyFont="1" applyFill="1" applyBorder="1" applyAlignment="1">
      <alignment horizontal="left"/>
    </xf>
    <xf numFmtId="0" fontId="15" fillId="2" borderId="7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171" fontId="15" fillId="0" borderId="7" xfId="18" applyNumberFormat="1" applyFont="1" applyFill="1" applyBorder="1" applyAlignment="1">
      <alignment horizontal="center" vertical="center" textRotation="90" wrapText="1"/>
    </xf>
    <xf numFmtId="165" fontId="15" fillId="0" borderId="0" xfId="0" applyNumberFormat="1" applyFont="1" applyAlignment="1">
      <alignment horizontal="right" vertical="top" wrapText="1"/>
    </xf>
    <xf numFmtId="0" fontId="16" fillId="0" borderId="7" xfId="0" applyFont="1" applyBorder="1" applyAlignment="1">
      <alignment horizontal="left" vertical="top" wrapText="1"/>
    </xf>
    <xf numFmtId="0" fontId="14" fillId="0" borderId="7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7" xfId="0" applyFont="1" applyBorder="1" applyAlignment="1">
      <alignment vertical="top" wrapText="1"/>
    </xf>
    <xf numFmtId="0" fontId="16" fillId="0" borderId="7" xfId="0" applyFont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2" fontId="14" fillId="0" borderId="7" xfId="0" applyNumberFormat="1" applyFont="1" applyBorder="1" applyAlignment="1">
      <alignment wrapText="1"/>
    </xf>
    <xf numFmtId="2" fontId="14" fillId="0" borderId="2" xfId="0" applyNumberFormat="1" applyFont="1" applyBorder="1" applyAlignment="1">
      <alignment wrapText="1"/>
    </xf>
    <xf numFmtId="0" fontId="14" fillId="0" borderId="2" xfId="0" applyFont="1" applyBorder="1" applyAlignment="1">
      <alignment wrapText="1"/>
    </xf>
    <xf numFmtId="0" fontId="14" fillId="0" borderId="7" xfId="0" applyFont="1" applyBorder="1" applyAlignment="1">
      <alignment horizontal="left" vertical="center" wrapText="1"/>
    </xf>
    <xf numFmtId="0" fontId="14" fillId="0" borderId="2" xfId="0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1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15" fillId="0" borderId="0" xfId="0" applyFont="1" applyAlignment="1">
      <alignment vertical="top" wrapText="1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vertical="top" wrapText="1"/>
    </xf>
    <xf numFmtId="167" fontId="15" fillId="0" borderId="0" xfId="11" applyNumberFormat="1" applyFont="1" applyAlignment="1">
      <alignment horizontal="center" vertical="center"/>
    </xf>
    <xf numFmtId="0" fontId="15" fillId="0" borderId="1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169" fontId="14" fillId="0" borderId="0" xfId="0" applyNumberFormat="1" applyFont="1"/>
    <xf numFmtId="0" fontId="14" fillId="0" borderId="1" xfId="0" applyFont="1" applyBorder="1" applyAlignment="1">
      <alignment horizontal="left" vertical="top" wrapText="1"/>
    </xf>
    <xf numFmtId="0" fontId="14" fillId="0" borderId="3" xfId="0" applyFont="1" applyBorder="1" applyAlignment="1">
      <alignment vertical="top" wrapText="1"/>
    </xf>
    <xf numFmtId="0" fontId="1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4" fillId="0" borderId="10" xfId="0" applyFont="1" applyBorder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8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20" fillId="0" borderId="0" xfId="0" applyFont="1"/>
    <xf numFmtId="0" fontId="15" fillId="0" borderId="7" xfId="0" applyFont="1" applyBorder="1" applyAlignment="1">
      <alignment vertical="top" wrapText="1"/>
    </xf>
    <xf numFmtId="0" fontId="20" fillId="0" borderId="0" xfId="0" applyFont="1" applyAlignment="1">
      <alignment vertical="top"/>
    </xf>
    <xf numFmtId="171" fontId="15" fillId="0" borderId="7" xfId="8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vertical="top" wrapText="1"/>
    </xf>
    <xf numFmtId="169" fontId="15" fillId="0" borderId="0" xfId="0" applyNumberFormat="1" applyFont="1"/>
    <xf numFmtId="0" fontId="15" fillId="0" borderId="2" xfId="0" applyFont="1" applyBorder="1" applyAlignment="1">
      <alignment vertical="top" wrapText="1"/>
    </xf>
    <xf numFmtId="0" fontId="15" fillId="0" borderId="3" xfId="0" applyFont="1" applyBorder="1" applyAlignment="1">
      <alignment vertical="top" wrapText="1"/>
    </xf>
    <xf numFmtId="0" fontId="15" fillId="0" borderId="10" xfId="0" applyFont="1" applyBorder="1" applyAlignment="1">
      <alignment wrapText="1"/>
    </xf>
    <xf numFmtId="0" fontId="19" fillId="0" borderId="7" xfId="0" applyFont="1" applyBorder="1" applyAlignment="1">
      <alignment horizontal="left" vertical="top" wrapText="1"/>
    </xf>
    <xf numFmtId="0" fontId="15" fillId="0" borderId="0" xfId="0" applyFont="1" applyAlignment="1">
      <alignment vertical="center" wrapText="1"/>
    </xf>
    <xf numFmtId="2" fontId="15" fillId="0" borderId="2" xfId="0" applyNumberFormat="1" applyFont="1" applyBorder="1" applyAlignment="1">
      <alignment wrapText="1"/>
    </xf>
    <xf numFmtId="0" fontId="15" fillId="0" borderId="7" xfId="0" applyFont="1" applyBorder="1" applyAlignment="1">
      <alignment wrapText="1"/>
    </xf>
    <xf numFmtId="0" fontId="15" fillId="0" borderId="2" xfId="0" applyFont="1" applyBorder="1" applyAlignment="1">
      <alignment wrapText="1"/>
    </xf>
    <xf numFmtId="0" fontId="15" fillId="0" borderId="4" xfId="0" applyFont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0" fontId="15" fillId="0" borderId="11" xfId="0" applyFont="1" applyBorder="1" applyAlignment="1">
      <alignment vertical="top" wrapText="1"/>
    </xf>
    <xf numFmtId="0" fontId="15" fillId="0" borderId="0" xfId="0" applyFont="1" applyAlignment="1">
      <alignment horizontal="left" vertical="top"/>
    </xf>
    <xf numFmtId="0" fontId="15" fillId="0" borderId="7" xfId="14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5" fillId="0" borderId="5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left" vertical="top" wrapText="1"/>
    </xf>
    <xf numFmtId="0" fontId="15" fillId="0" borderId="7" xfId="0" applyFont="1" applyBorder="1" applyAlignment="1">
      <alignment horizontal="center" vertical="top" wrapText="1"/>
    </xf>
    <xf numFmtId="174" fontId="15" fillId="0" borderId="7" xfId="15" applyNumberFormat="1" applyFont="1" applyFill="1" applyBorder="1" applyAlignment="1">
      <alignment horizontal="center" vertical="center"/>
    </xf>
    <xf numFmtId="174" fontId="15" fillId="0" borderId="7" xfId="15" applyNumberFormat="1" applyFont="1" applyFill="1" applyBorder="1" applyAlignment="1">
      <alignment horizontal="center" vertical="top"/>
    </xf>
    <xf numFmtId="0" fontId="15" fillId="0" borderId="7" xfId="14" applyFont="1" applyBorder="1" applyAlignment="1">
      <alignment horizontal="center" vertical="top"/>
    </xf>
    <xf numFmtId="0" fontId="15" fillId="3" borderId="7" xfId="0" applyFont="1" applyFill="1" applyBorder="1" applyAlignment="1">
      <alignment vertical="top"/>
    </xf>
    <xf numFmtId="0" fontId="18" fillId="3" borderId="7" xfId="0" applyFont="1" applyFill="1" applyBorder="1" applyAlignment="1">
      <alignment vertical="top"/>
    </xf>
    <xf numFmtId="0" fontId="14" fillId="0" borderId="7" xfId="0" applyFont="1" applyBorder="1" applyAlignment="1">
      <alignment vertical="top"/>
    </xf>
    <xf numFmtId="0" fontId="14" fillId="0" borderId="7" xfId="0" applyFont="1" applyBorder="1" applyAlignment="1">
      <alignment horizontal="center" vertical="top"/>
    </xf>
    <xf numFmtId="0" fontId="18" fillId="0" borderId="7" xfId="0" applyFont="1" applyBorder="1" applyAlignment="1">
      <alignment vertical="top"/>
    </xf>
    <xf numFmtId="49" fontId="15" fillId="0" borderId="7" xfId="14" applyNumberFormat="1" applyFont="1" applyBorder="1" applyAlignment="1">
      <alignment vertical="top"/>
    </xf>
    <xf numFmtId="0" fontId="15" fillId="0" borderId="7" xfId="14" applyFont="1" applyBorder="1" applyAlignment="1">
      <alignment vertical="top"/>
    </xf>
    <xf numFmtId="0" fontId="15" fillId="0" borderId="7" xfId="21" applyFont="1" applyBorder="1">
      <alignment horizontal="left" vertical="top" wrapText="1"/>
    </xf>
    <xf numFmtId="0" fontId="19" fillId="0" borderId="7" xfId="21" applyFont="1" applyBorder="1">
      <alignment horizontal="left" vertical="top" wrapText="1"/>
    </xf>
    <xf numFmtId="0" fontId="15" fillId="0" borderId="7" xfId="0" applyFont="1" applyBorder="1" applyAlignment="1">
      <alignment vertical="top"/>
    </xf>
    <xf numFmtId="0" fontId="15" fillId="0" borderId="0" xfId="0" applyFont="1" applyBorder="1"/>
    <xf numFmtId="171" fontId="15" fillId="0" borderId="0" xfId="8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8" fillId="0" borderId="0" xfId="0" applyFont="1"/>
    <xf numFmtId="0" fontId="78" fillId="0" borderId="36" xfId="0" applyFont="1" applyBorder="1" applyAlignment="1">
      <alignment horizontal="left" vertical="top" wrapText="1"/>
    </xf>
    <xf numFmtId="0" fontId="79" fillId="0" borderId="36" xfId="0" applyFont="1" applyBorder="1" applyAlignment="1">
      <alignment horizontal="left" vertical="top" wrapText="1"/>
    </xf>
    <xf numFmtId="0" fontId="18" fillId="0" borderId="0" xfId="0" applyFont="1" applyAlignment="1">
      <alignment horizontal="right"/>
    </xf>
    <xf numFmtId="0" fontId="18" fillId="0" borderId="0" xfId="0" applyFont="1" applyAlignment="1"/>
    <xf numFmtId="0" fontId="18" fillId="0" borderId="0" xfId="0" applyFont="1" applyAlignment="1">
      <alignment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36" xfId="0" applyFont="1" applyBorder="1" applyAlignment="1">
      <alignment horizontal="left"/>
    </xf>
    <xf numFmtId="0" fontId="15" fillId="0" borderId="36" xfId="0" applyFont="1" applyBorder="1" applyAlignment="1">
      <alignment horizontal="left" vertical="center" wrapText="1"/>
    </xf>
    <xf numFmtId="49" fontId="15" fillId="0" borderId="36" xfId="0" applyNumberFormat="1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0" fontId="15" fillId="0" borderId="36" xfId="0" applyNumberFormat="1" applyFont="1" applyBorder="1" applyAlignment="1">
      <alignment vertical="center" wrapText="1"/>
    </xf>
    <xf numFmtId="0" fontId="15" fillId="0" borderId="36" xfId="0" applyFont="1" applyBorder="1" applyAlignment="1">
      <alignment vertical="center" wrapText="1"/>
    </xf>
    <xf numFmtId="49" fontId="15" fillId="0" borderId="37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168" fontId="15" fillId="0" borderId="36" xfId="1765" applyNumberFormat="1" applyFont="1" applyBorder="1" applyAlignment="1">
      <alignment horizontal="center" vertical="center"/>
    </xf>
    <xf numFmtId="168" fontId="81" fillId="0" borderId="36" xfId="1765" applyNumberFormat="1" applyFont="1" applyBorder="1" applyAlignment="1">
      <alignment horizontal="center" vertical="center"/>
    </xf>
    <xf numFmtId="0" fontId="15" fillId="0" borderId="0" xfId="21" applyFont="1">
      <alignment horizontal="left" vertical="top" wrapText="1"/>
    </xf>
    <xf numFmtId="0" fontId="15" fillId="0" borderId="0" xfId="21" applyFont="1" applyAlignment="1">
      <alignment horizontal="left" vertical="top" wrapText="1"/>
    </xf>
    <xf numFmtId="0" fontId="15" fillId="0" borderId="0" xfId="21" applyFont="1" applyAlignment="1">
      <alignment horizontal="center" vertical="top" wrapText="1"/>
    </xf>
    <xf numFmtId="0" fontId="15" fillId="0" borderId="0" xfId="21" applyFont="1" applyAlignment="1">
      <alignment vertical="top" wrapText="1"/>
    </xf>
    <xf numFmtId="0" fontId="15" fillId="0" borderId="36" xfId="21" applyFont="1" applyBorder="1" applyAlignment="1">
      <alignment horizontal="center" vertical="top" wrapText="1"/>
    </xf>
    <xf numFmtId="0" fontId="15" fillId="0" borderId="36" xfId="21" applyFont="1" applyBorder="1">
      <alignment horizontal="left" vertical="top" wrapText="1"/>
    </xf>
    <xf numFmtId="0" fontId="82" fillId="0" borderId="36" xfId="21" applyFont="1" applyBorder="1" applyAlignment="1">
      <alignment horizontal="left" vertical="top" wrapText="1"/>
    </xf>
    <xf numFmtId="168" fontId="82" fillId="0" borderId="36" xfId="1765" applyNumberFormat="1" applyFont="1" applyBorder="1" applyAlignment="1">
      <alignment horizontal="right" vertical="top"/>
    </xf>
    <xf numFmtId="0" fontId="82" fillId="0" borderId="36" xfId="21" applyFont="1" applyBorder="1" applyAlignment="1">
      <alignment horizontal="center" vertical="top" wrapText="1"/>
    </xf>
    <xf numFmtId="0" fontId="15" fillId="0" borderId="36" xfId="21" applyFont="1" applyBorder="1" applyAlignment="1">
      <alignment horizontal="left" vertical="top" wrapText="1"/>
    </xf>
    <xf numFmtId="168" fontId="15" fillId="0" borderId="36" xfId="15" applyNumberFormat="1" applyFont="1" applyBorder="1" applyAlignment="1">
      <alignment horizontal="right" vertical="top"/>
    </xf>
    <xf numFmtId="0" fontId="15" fillId="0" borderId="36" xfId="21" applyFont="1" applyFill="1" applyBorder="1" applyAlignment="1">
      <alignment horizontal="left" vertical="center" wrapText="1"/>
    </xf>
    <xf numFmtId="168" fontId="15" fillId="0" borderId="36" xfId="1765" applyNumberFormat="1" applyFont="1" applyBorder="1" applyAlignment="1">
      <alignment horizontal="right" vertical="top"/>
    </xf>
    <xf numFmtId="0" fontId="15" fillId="0" borderId="9" xfId="21" applyFont="1" applyBorder="1">
      <alignment horizontal="left" vertical="top" wrapText="1"/>
    </xf>
    <xf numFmtId="0" fontId="15" fillId="0" borderId="0" xfId="21" applyFont="1" applyAlignment="1">
      <alignment horizontal="center" vertical="top"/>
    </xf>
    <xf numFmtId="0" fontId="15" fillId="0" borderId="0" xfId="0" applyFont="1" applyBorder="1" applyAlignment="1">
      <alignment wrapText="1"/>
    </xf>
    <xf numFmtId="0" fontId="15" fillId="0" borderId="0" xfId="0" applyFont="1" applyBorder="1" applyAlignment="1">
      <alignment vertical="top" wrapText="1"/>
    </xf>
    <xf numFmtId="0" fontId="19" fillId="0" borderId="36" xfId="0" applyFont="1" applyBorder="1" applyAlignment="1">
      <alignment horizontal="left" vertical="top" wrapText="1"/>
    </xf>
    <xf numFmtId="0" fontId="15" fillId="0" borderId="36" xfId="0" applyFont="1" applyBorder="1" applyAlignment="1">
      <alignment vertical="top" wrapText="1"/>
    </xf>
    <xf numFmtId="171" fontId="15" fillId="0" borderId="36" xfId="18" applyNumberFormat="1" applyFont="1" applyFill="1" applyBorder="1" applyAlignment="1">
      <alignment horizontal="center" vertical="center" wrapText="1"/>
    </xf>
    <xf numFmtId="171" fontId="15" fillId="0" borderId="36" xfId="18" applyNumberFormat="1" applyFont="1" applyFill="1" applyBorder="1" applyAlignment="1">
      <alignment horizontal="center" vertical="center"/>
    </xf>
    <xf numFmtId="0" fontId="15" fillId="0" borderId="8" xfId="21" applyFont="1" applyBorder="1" applyAlignment="1">
      <alignment vertical="top" wrapText="1"/>
    </xf>
    <xf numFmtId="0" fontId="15" fillId="0" borderId="8" xfId="21" applyFont="1" applyBorder="1" applyAlignment="1">
      <alignment horizontal="center" vertical="top" wrapText="1"/>
    </xf>
    <xf numFmtId="0" fontId="17" fillId="0" borderId="0" xfId="0" applyFont="1" applyAlignment="1">
      <alignment horizontal="left" vertical="top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7" xfId="0" applyFont="1" applyBorder="1" applyAlignment="1">
      <alignment horizontal="left" vertical="top" wrapText="1"/>
    </xf>
    <xf numFmtId="0" fontId="14" fillId="0" borderId="36" xfId="0" applyFont="1" applyFill="1" applyBorder="1" applyAlignment="1">
      <alignment horizontal="left" vertical="top" wrapText="1"/>
    </xf>
    <xf numFmtId="0" fontId="16" fillId="0" borderId="36" xfId="0" applyFont="1" applyFill="1" applyBorder="1" applyAlignment="1">
      <alignment vertical="center" wrapText="1"/>
    </xf>
    <xf numFmtId="0" fontId="15" fillId="0" borderId="36" xfId="0" applyFont="1" applyFill="1" applyBorder="1" applyAlignment="1">
      <alignment horizontal="left" vertical="top" wrapText="1"/>
    </xf>
    <xf numFmtId="0" fontId="15" fillId="3" borderId="36" xfId="0" applyFont="1" applyFill="1" applyBorder="1" applyAlignment="1">
      <alignment vertical="top"/>
    </xf>
    <xf numFmtId="0" fontId="18" fillId="3" borderId="36" xfId="0" applyFont="1" applyFill="1" applyBorder="1" applyAlignment="1">
      <alignment vertical="top"/>
    </xf>
    <xf numFmtId="0" fontId="14" fillId="0" borderId="36" xfId="0" applyFont="1" applyBorder="1" applyAlignment="1">
      <alignment vertical="top"/>
    </xf>
    <xf numFmtId="171" fontId="15" fillId="0" borderId="36" xfId="8" applyNumberFormat="1" applyFont="1" applyFill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14" fillId="0" borderId="36" xfId="0" applyFont="1" applyBorder="1" applyAlignment="1">
      <alignment horizontal="center" vertical="top"/>
    </xf>
    <xf numFmtId="0" fontId="18" fillId="0" borderId="36" xfId="0" applyFont="1" applyBorder="1" applyAlignment="1">
      <alignment vertical="top"/>
    </xf>
    <xf numFmtId="0" fontId="14" fillId="0" borderId="36" xfId="0" applyFont="1" applyBorder="1" applyAlignment="1">
      <alignment horizontal="left" vertical="top" wrapText="1"/>
    </xf>
    <xf numFmtId="0" fontId="15" fillId="0" borderId="36" xfId="0" applyFont="1" applyBorder="1"/>
    <xf numFmtId="0" fontId="15" fillId="0" borderId="36" xfId="0" applyFont="1" applyBorder="1" applyAlignment="1">
      <alignment horizontal="center" vertical="center"/>
    </xf>
    <xf numFmtId="0" fontId="15" fillId="2" borderId="36" xfId="0" applyFont="1" applyFill="1" applyBorder="1" applyAlignment="1">
      <alignment horizontal="center" vertical="center"/>
    </xf>
    <xf numFmtId="0" fontId="14" fillId="0" borderId="36" xfId="0" applyFont="1" applyBorder="1" applyAlignment="1">
      <alignment vertical="top" wrapText="1"/>
    </xf>
    <xf numFmtId="0" fontId="16" fillId="0" borderId="36" xfId="0" applyFont="1" applyBorder="1" applyAlignment="1">
      <alignment horizontal="left" vertical="top" wrapText="1"/>
    </xf>
    <xf numFmtId="0" fontId="14" fillId="0" borderId="36" xfId="0" applyFont="1" applyBorder="1" applyAlignment="1">
      <alignment vertical="center" wrapText="1"/>
    </xf>
    <xf numFmtId="0" fontId="14" fillId="0" borderId="0" xfId="0" applyFont="1" applyBorder="1" applyAlignment="1">
      <alignment wrapText="1"/>
    </xf>
    <xf numFmtId="0" fontId="14" fillId="0" borderId="0" xfId="0" applyFont="1" applyBorder="1" applyAlignment="1">
      <alignment horizontal="left" vertical="center"/>
    </xf>
    <xf numFmtId="0" fontId="14" fillId="0" borderId="36" xfId="0" applyFont="1" applyFill="1" applyBorder="1" applyAlignment="1">
      <alignment horizontal="center" vertical="top" wrapText="1"/>
    </xf>
    <xf numFmtId="0" fontId="14" fillId="0" borderId="8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4" fillId="0" borderId="4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14" fillId="0" borderId="9" xfId="0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left" vertical="center" wrapText="1"/>
    </xf>
    <xf numFmtId="173" fontId="15" fillId="2" borderId="7" xfId="3" applyNumberFormat="1" applyFont="1" applyFill="1" applyBorder="1" applyAlignment="1">
      <alignment horizontal="center" vertical="center" wrapText="1"/>
    </xf>
    <xf numFmtId="173" fontId="15" fillId="2" borderId="4" xfId="3" applyNumberFormat="1" applyFont="1" applyFill="1" applyBorder="1" applyAlignment="1">
      <alignment horizontal="center" vertical="center" wrapText="1"/>
    </xf>
    <xf numFmtId="173" fontId="15" fillId="2" borderId="12" xfId="3" applyNumberFormat="1" applyFont="1" applyFill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left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71" fontId="15" fillId="0" borderId="8" xfId="18" applyNumberFormat="1" applyFont="1" applyFill="1" applyBorder="1" applyAlignment="1">
      <alignment horizontal="center" vertical="center" textRotation="90" wrapText="1"/>
    </xf>
    <xf numFmtId="171" fontId="15" fillId="0" borderId="3" xfId="18" applyNumberFormat="1" applyFont="1" applyFill="1" applyBorder="1" applyAlignment="1">
      <alignment horizontal="center" vertical="center" textRotation="90" wrapText="1"/>
    </xf>
    <xf numFmtId="0" fontId="14" fillId="0" borderId="8" xfId="0" applyFont="1" applyBorder="1" applyAlignment="1">
      <alignment horizontal="center" vertical="center" textRotation="90" wrapText="1"/>
    </xf>
    <xf numFmtId="0" fontId="14" fillId="0" borderId="3" xfId="0" applyFont="1" applyBorder="1" applyAlignment="1">
      <alignment horizontal="center" vertical="center" textRotation="90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0" borderId="37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37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81" fillId="0" borderId="36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8" fillId="0" borderId="0" xfId="0" applyFont="1" applyAlignment="1">
      <alignment horizontal="center" wrapText="1"/>
    </xf>
    <xf numFmtId="0" fontId="14" fillId="0" borderId="37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5" fillId="0" borderId="0" xfId="21" applyFont="1" applyAlignment="1">
      <alignment horizontal="center" vertical="top" wrapText="1"/>
    </xf>
    <xf numFmtId="0" fontId="15" fillId="0" borderId="36" xfId="21" applyFont="1" applyBorder="1" applyAlignment="1">
      <alignment horizontal="center" vertical="center" wrapText="1"/>
    </xf>
    <xf numFmtId="0" fontId="15" fillId="0" borderId="36" xfId="17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171" fontId="15" fillId="0" borderId="37" xfId="18" applyNumberFormat="1" applyFont="1" applyFill="1" applyBorder="1" applyAlignment="1">
      <alignment horizontal="center" vertical="center" wrapText="1"/>
    </xf>
    <xf numFmtId="171" fontId="15" fillId="0" borderId="5" xfId="18" applyNumberFormat="1" applyFont="1" applyFill="1" applyBorder="1" applyAlignment="1">
      <alignment horizontal="center" vertical="center" wrapText="1"/>
    </xf>
    <xf numFmtId="171" fontId="15" fillId="0" borderId="12" xfId="18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7" xfId="0" applyFont="1" applyBorder="1" applyAlignment="1">
      <alignment horizontal="left" vertical="center"/>
    </xf>
    <xf numFmtId="0" fontId="15" fillId="0" borderId="0" xfId="14" applyFont="1" applyAlignment="1">
      <alignment horizontal="center" vertical="top"/>
    </xf>
    <xf numFmtId="0" fontId="15" fillId="0" borderId="0" xfId="0" applyFont="1" applyAlignment="1">
      <alignment horizontal="left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171" fontId="15" fillId="0" borderId="36" xfId="18" applyNumberFormat="1" applyFont="1" applyFill="1" applyBorder="1" applyAlignment="1">
      <alignment horizontal="center" vertical="center" wrapText="1"/>
    </xf>
    <xf numFmtId="171" fontId="15" fillId="0" borderId="4" xfId="18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7" xfId="0" applyFont="1" applyBorder="1" applyAlignment="1">
      <alignment horizontal="left" vertical="center"/>
    </xf>
    <xf numFmtId="0" fontId="16" fillId="0" borderId="0" xfId="0" applyFont="1" applyAlignment="1">
      <alignment horizontal="center" vertical="top" wrapText="1"/>
    </xf>
    <xf numFmtId="0" fontId="15" fillId="0" borderId="7" xfId="0" applyFont="1" applyBorder="1" applyAlignment="1">
      <alignment horizontal="left" vertical="top" wrapText="1"/>
    </xf>
    <xf numFmtId="0" fontId="15" fillId="0" borderId="0" xfId="0" applyFont="1" applyAlignment="1">
      <alignment horizontal="right"/>
    </xf>
    <xf numFmtId="0" fontId="14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15" fillId="0" borderId="4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</cellXfs>
  <cellStyles count="1766">
    <cellStyle name="_artabyuje" xfId="136"/>
    <cellStyle name="_artabyuje_3.Havelvacner_N1_12 23.01.2018" xfId="137"/>
    <cellStyle name="20% - Accent1 2" xfId="38"/>
    <cellStyle name="20% - Accent1 2 2" xfId="138"/>
    <cellStyle name="20% - Accent1 2 2 2" xfId="139"/>
    <cellStyle name="20% - Accent1 2 2 2 2" xfId="140"/>
    <cellStyle name="20% - Accent1 2 2 2 2 2" xfId="141"/>
    <cellStyle name="20% - Accent1 2 2 2 2 2 2" xfId="142"/>
    <cellStyle name="20% - Accent1 2 2 2 2 3" xfId="143"/>
    <cellStyle name="20% - Accent1 2 2 2 2 3 2" xfId="144"/>
    <cellStyle name="20% - Accent1 2 2 2 2 4" xfId="145"/>
    <cellStyle name="20% - Accent1 2 2 2 3" xfId="146"/>
    <cellStyle name="20% - Accent1 2 2 2 3 2" xfId="147"/>
    <cellStyle name="20% - Accent1 2 2 2 3 2 2" xfId="148"/>
    <cellStyle name="20% - Accent1 2 2 2 3 3" xfId="149"/>
    <cellStyle name="20% - Accent1 2 2 2 3 3 2" xfId="150"/>
    <cellStyle name="20% - Accent1 2 2 2 3 4" xfId="151"/>
    <cellStyle name="20% - Accent1 2 2 2 4" xfId="152"/>
    <cellStyle name="20% - Accent1 2 2 2 4 2" xfId="153"/>
    <cellStyle name="20% - Accent1 2 2 2 5" xfId="154"/>
    <cellStyle name="20% - Accent1 2 2 2 5 2" xfId="155"/>
    <cellStyle name="20% - Accent1 2 2 2 6" xfId="156"/>
    <cellStyle name="20% - Accent1 2 2 3" xfId="157"/>
    <cellStyle name="20% - Accent1 2 2 3 2" xfId="158"/>
    <cellStyle name="20% - Accent1 2 2 3 2 2" xfId="159"/>
    <cellStyle name="20% - Accent1 2 2 3 3" xfId="160"/>
    <cellStyle name="20% - Accent1 2 2 3 3 2" xfId="161"/>
    <cellStyle name="20% - Accent1 2 2 3 4" xfId="162"/>
    <cellStyle name="20% - Accent1 2 2 4" xfId="163"/>
    <cellStyle name="20% - Accent1 2 2 4 2" xfId="164"/>
    <cellStyle name="20% - Accent1 2 2 4 2 2" xfId="165"/>
    <cellStyle name="20% - Accent1 2 2 4 3" xfId="166"/>
    <cellStyle name="20% - Accent1 2 2 4 3 2" xfId="167"/>
    <cellStyle name="20% - Accent1 2 2 4 4" xfId="168"/>
    <cellStyle name="20% - Accent1 2 3" xfId="169"/>
    <cellStyle name="20% - Accent1 2 3 2" xfId="170"/>
    <cellStyle name="20% - Accent1 2 3 2 2" xfId="171"/>
    <cellStyle name="20% - Accent1 2 3 2 2 2" xfId="172"/>
    <cellStyle name="20% - Accent1 2 3 2 3" xfId="173"/>
    <cellStyle name="20% - Accent1 2 3 2 3 2" xfId="174"/>
    <cellStyle name="20% - Accent1 2 3 2 4" xfId="175"/>
    <cellStyle name="20% - Accent1 2 3 3" xfId="176"/>
    <cellStyle name="20% - Accent1 2 3 3 2" xfId="177"/>
    <cellStyle name="20% - Accent1 2 3 3 2 2" xfId="178"/>
    <cellStyle name="20% - Accent1 2 3 3 3" xfId="179"/>
    <cellStyle name="20% - Accent1 2 3 3 3 2" xfId="180"/>
    <cellStyle name="20% - Accent1 2 3 3 4" xfId="181"/>
    <cellStyle name="20% - Accent1 2 3 4" xfId="182"/>
    <cellStyle name="20% - Accent1 2 3 4 2" xfId="183"/>
    <cellStyle name="20% - Accent1 2 3 5" xfId="184"/>
    <cellStyle name="20% - Accent1 2 3 5 2" xfId="185"/>
    <cellStyle name="20% - Accent1 2 3 6" xfId="186"/>
    <cellStyle name="20% - Accent1 2 4" xfId="187"/>
    <cellStyle name="20% - Accent1 2 4 2" xfId="188"/>
    <cellStyle name="20% - Accent1 2 4 2 2" xfId="189"/>
    <cellStyle name="20% - Accent1 2 4 2 2 2" xfId="190"/>
    <cellStyle name="20% - Accent1 2 4 2 3" xfId="191"/>
    <cellStyle name="20% - Accent1 2 4 2 3 2" xfId="192"/>
    <cellStyle name="20% - Accent1 2 4 2 4" xfId="193"/>
    <cellStyle name="20% - Accent1 2 4 3" xfId="194"/>
    <cellStyle name="20% - Accent1 2 4 3 2" xfId="195"/>
    <cellStyle name="20% - Accent1 2 4 3 2 2" xfId="196"/>
    <cellStyle name="20% - Accent1 2 4 3 3" xfId="197"/>
    <cellStyle name="20% - Accent1 2 4 3 3 2" xfId="198"/>
    <cellStyle name="20% - Accent1 2 4 3 4" xfId="199"/>
    <cellStyle name="20% - Accent1 2 4 4" xfId="200"/>
    <cellStyle name="20% - Accent1 2 4 4 2" xfId="201"/>
    <cellStyle name="20% - Accent1 2 4 5" xfId="202"/>
    <cellStyle name="20% - Accent1 2 4 5 2" xfId="203"/>
    <cellStyle name="20% - Accent1 2 4 6" xfId="204"/>
    <cellStyle name="20% - Accent1 2 5" xfId="205"/>
    <cellStyle name="20% - Accent1 2 5 2" xfId="206"/>
    <cellStyle name="20% - Accent1 2 5 2 2" xfId="207"/>
    <cellStyle name="20% - Accent1 2 5 3" xfId="208"/>
    <cellStyle name="20% - Accent1 2 5 3 2" xfId="209"/>
    <cellStyle name="20% - Accent1 2 5 4" xfId="210"/>
    <cellStyle name="20% - Accent1 2 6" xfId="211"/>
    <cellStyle name="20% - Accent1 2 6 2" xfId="212"/>
    <cellStyle name="20% - Accent1 2 6 2 2" xfId="213"/>
    <cellStyle name="20% - Accent1 2 6 3" xfId="214"/>
    <cellStyle name="20% - Accent1 2 6 3 2" xfId="215"/>
    <cellStyle name="20% - Accent1 2 6 4" xfId="216"/>
    <cellStyle name="20% - Accent1 3" xfId="217"/>
    <cellStyle name="20% - Accent1 3 2" xfId="218"/>
    <cellStyle name="20% - Accent1 3 2 2" xfId="219"/>
    <cellStyle name="20% - Accent1 3 3" xfId="220"/>
    <cellStyle name="20% - Accent1 3 3 2" xfId="221"/>
    <cellStyle name="20% - Accent1 3 4" xfId="222"/>
    <cellStyle name="20% - Accent1 4" xfId="223"/>
    <cellStyle name="20% - Accent1 4 2" xfId="224"/>
    <cellStyle name="20% - Accent2 2" xfId="39"/>
    <cellStyle name="20% - Accent2 2 2" xfId="225"/>
    <cellStyle name="20% - Accent2 2 2 2" xfId="226"/>
    <cellStyle name="20% - Accent2 2 2 2 2" xfId="227"/>
    <cellStyle name="20% - Accent2 2 2 2 2 2" xfId="228"/>
    <cellStyle name="20% - Accent2 2 2 2 2 2 2" xfId="229"/>
    <cellStyle name="20% - Accent2 2 2 2 2 3" xfId="230"/>
    <cellStyle name="20% - Accent2 2 2 2 2 3 2" xfId="231"/>
    <cellStyle name="20% - Accent2 2 2 2 2 4" xfId="232"/>
    <cellStyle name="20% - Accent2 2 2 2 3" xfId="233"/>
    <cellStyle name="20% - Accent2 2 2 2 3 2" xfId="234"/>
    <cellStyle name="20% - Accent2 2 2 2 3 2 2" xfId="235"/>
    <cellStyle name="20% - Accent2 2 2 2 3 3" xfId="236"/>
    <cellStyle name="20% - Accent2 2 2 2 3 3 2" xfId="237"/>
    <cellStyle name="20% - Accent2 2 2 2 3 4" xfId="238"/>
    <cellStyle name="20% - Accent2 2 2 2 4" xfId="239"/>
    <cellStyle name="20% - Accent2 2 2 2 4 2" xfId="240"/>
    <cellStyle name="20% - Accent2 2 2 2 5" xfId="241"/>
    <cellStyle name="20% - Accent2 2 2 2 5 2" xfId="242"/>
    <cellStyle name="20% - Accent2 2 2 2 6" xfId="243"/>
    <cellStyle name="20% - Accent2 2 2 3" xfId="244"/>
    <cellStyle name="20% - Accent2 2 2 3 2" xfId="245"/>
    <cellStyle name="20% - Accent2 2 2 3 2 2" xfId="246"/>
    <cellStyle name="20% - Accent2 2 2 3 3" xfId="247"/>
    <cellStyle name="20% - Accent2 2 2 3 3 2" xfId="248"/>
    <cellStyle name="20% - Accent2 2 2 3 4" xfId="249"/>
    <cellStyle name="20% - Accent2 2 2 4" xfId="250"/>
    <cellStyle name="20% - Accent2 2 2 4 2" xfId="251"/>
    <cellStyle name="20% - Accent2 2 2 4 2 2" xfId="252"/>
    <cellStyle name="20% - Accent2 2 2 4 3" xfId="253"/>
    <cellStyle name="20% - Accent2 2 2 4 3 2" xfId="254"/>
    <cellStyle name="20% - Accent2 2 2 4 4" xfId="255"/>
    <cellStyle name="20% - Accent2 2 3" xfId="256"/>
    <cellStyle name="20% - Accent2 2 3 2" xfId="257"/>
    <cellStyle name="20% - Accent2 2 3 2 2" xfId="258"/>
    <cellStyle name="20% - Accent2 2 3 2 2 2" xfId="259"/>
    <cellStyle name="20% - Accent2 2 3 2 3" xfId="260"/>
    <cellStyle name="20% - Accent2 2 3 2 3 2" xfId="261"/>
    <cellStyle name="20% - Accent2 2 3 2 4" xfId="262"/>
    <cellStyle name="20% - Accent2 2 3 3" xfId="263"/>
    <cellStyle name="20% - Accent2 2 3 3 2" xfId="264"/>
    <cellStyle name="20% - Accent2 2 3 3 2 2" xfId="265"/>
    <cellStyle name="20% - Accent2 2 3 3 3" xfId="266"/>
    <cellStyle name="20% - Accent2 2 3 3 3 2" xfId="267"/>
    <cellStyle name="20% - Accent2 2 3 3 4" xfId="268"/>
    <cellStyle name="20% - Accent2 2 3 4" xfId="269"/>
    <cellStyle name="20% - Accent2 2 3 4 2" xfId="270"/>
    <cellStyle name="20% - Accent2 2 3 5" xfId="271"/>
    <cellStyle name="20% - Accent2 2 3 5 2" xfId="272"/>
    <cellStyle name="20% - Accent2 2 3 6" xfId="273"/>
    <cellStyle name="20% - Accent2 2 4" xfId="274"/>
    <cellStyle name="20% - Accent2 2 4 2" xfId="275"/>
    <cellStyle name="20% - Accent2 2 4 2 2" xfId="276"/>
    <cellStyle name="20% - Accent2 2 4 2 2 2" xfId="277"/>
    <cellStyle name="20% - Accent2 2 4 2 3" xfId="278"/>
    <cellStyle name="20% - Accent2 2 4 2 3 2" xfId="279"/>
    <cellStyle name="20% - Accent2 2 4 2 4" xfId="280"/>
    <cellStyle name="20% - Accent2 2 4 3" xfId="281"/>
    <cellStyle name="20% - Accent2 2 4 3 2" xfId="282"/>
    <cellStyle name="20% - Accent2 2 4 3 2 2" xfId="283"/>
    <cellStyle name="20% - Accent2 2 4 3 3" xfId="284"/>
    <cellStyle name="20% - Accent2 2 4 3 3 2" xfId="285"/>
    <cellStyle name="20% - Accent2 2 4 3 4" xfId="286"/>
    <cellStyle name="20% - Accent2 2 4 4" xfId="287"/>
    <cellStyle name="20% - Accent2 2 4 4 2" xfId="288"/>
    <cellStyle name="20% - Accent2 2 4 5" xfId="289"/>
    <cellStyle name="20% - Accent2 2 4 5 2" xfId="290"/>
    <cellStyle name="20% - Accent2 2 4 6" xfId="291"/>
    <cellStyle name="20% - Accent2 2 5" xfId="292"/>
    <cellStyle name="20% - Accent2 2 5 2" xfId="293"/>
    <cellStyle name="20% - Accent2 2 5 2 2" xfId="294"/>
    <cellStyle name="20% - Accent2 2 5 3" xfId="295"/>
    <cellStyle name="20% - Accent2 2 5 3 2" xfId="296"/>
    <cellStyle name="20% - Accent2 2 5 4" xfId="297"/>
    <cellStyle name="20% - Accent2 2 6" xfId="298"/>
    <cellStyle name="20% - Accent2 2 6 2" xfId="299"/>
    <cellStyle name="20% - Accent2 2 6 2 2" xfId="300"/>
    <cellStyle name="20% - Accent2 2 6 3" xfId="301"/>
    <cellStyle name="20% - Accent2 2 6 3 2" xfId="302"/>
    <cellStyle name="20% - Accent2 2 6 4" xfId="303"/>
    <cellStyle name="20% - Accent2 3" xfId="304"/>
    <cellStyle name="20% - Accent2 3 2" xfId="305"/>
    <cellStyle name="20% - Accent2 3 2 2" xfId="306"/>
    <cellStyle name="20% - Accent2 3 3" xfId="307"/>
    <cellStyle name="20% - Accent2 3 3 2" xfId="308"/>
    <cellStyle name="20% - Accent2 3 4" xfId="309"/>
    <cellStyle name="20% - Accent2 4" xfId="310"/>
    <cellStyle name="20% - Accent2 4 2" xfId="311"/>
    <cellStyle name="20% - Accent3 2" xfId="40"/>
    <cellStyle name="20% - Accent3 2 2" xfId="312"/>
    <cellStyle name="20% - Accent3 2 2 2" xfId="313"/>
    <cellStyle name="20% - Accent3 2 2 2 2" xfId="314"/>
    <cellStyle name="20% - Accent3 2 2 2 2 2" xfId="315"/>
    <cellStyle name="20% - Accent3 2 2 2 2 2 2" xfId="316"/>
    <cellStyle name="20% - Accent3 2 2 2 2 3" xfId="317"/>
    <cellStyle name="20% - Accent3 2 2 2 2 3 2" xfId="318"/>
    <cellStyle name="20% - Accent3 2 2 2 2 4" xfId="319"/>
    <cellStyle name="20% - Accent3 2 2 2 3" xfId="320"/>
    <cellStyle name="20% - Accent3 2 2 2 3 2" xfId="321"/>
    <cellStyle name="20% - Accent3 2 2 2 3 2 2" xfId="322"/>
    <cellStyle name="20% - Accent3 2 2 2 3 3" xfId="323"/>
    <cellStyle name="20% - Accent3 2 2 2 3 3 2" xfId="324"/>
    <cellStyle name="20% - Accent3 2 2 2 3 4" xfId="325"/>
    <cellStyle name="20% - Accent3 2 2 2 4" xfId="326"/>
    <cellStyle name="20% - Accent3 2 2 2 4 2" xfId="327"/>
    <cellStyle name="20% - Accent3 2 2 2 5" xfId="328"/>
    <cellStyle name="20% - Accent3 2 2 2 5 2" xfId="329"/>
    <cellStyle name="20% - Accent3 2 2 2 6" xfId="330"/>
    <cellStyle name="20% - Accent3 2 2 3" xfId="331"/>
    <cellStyle name="20% - Accent3 2 2 3 2" xfId="332"/>
    <cellStyle name="20% - Accent3 2 2 3 2 2" xfId="333"/>
    <cellStyle name="20% - Accent3 2 2 3 3" xfId="334"/>
    <cellStyle name="20% - Accent3 2 2 3 3 2" xfId="335"/>
    <cellStyle name="20% - Accent3 2 2 3 4" xfId="336"/>
    <cellStyle name="20% - Accent3 2 2 4" xfId="337"/>
    <cellStyle name="20% - Accent3 2 2 4 2" xfId="338"/>
    <cellStyle name="20% - Accent3 2 2 4 2 2" xfId="339"/>
    <cellStyle name="20% - Accent3 2 2 4 3" xfId="340"/>
    <cellStyle name="20% - Accent3 2 2 4 3 2" xfId="341"/>
    <cellStyle name="20% - Accent3 2 2 4 4" xfId="342"/>
    <cellStyle name="20% - Accent3 2 3" xfId="343"/>
    <cellStyle name="20% - Accent3 2 3 2" xfId="344"/>
    <cellStyle name="20% - Accent3 2 3 2 2" xfId="345"/>
    <cellStyle name="20% - Accent3 2 3 2 2 2" xfId="346"/>
    <cellStyle name="20% - Accent3 2 3 2 3" xfId="347"/>
    <cellStyle name="20% - Accent3 2 3 2 3 2" xfId="348"/>
    <cellStyle name="20% - Accent3 2 3 2 4" xfId="349"/>
    <cellStyle name="20% - Accent3 2 3 3" xfId="350"/>
    <cellStyle name="20% - Accent3 2 3 3 2" xfId="351"/>
    <cellStyle name="20% - Accent3 2 3 3 2 2" xfId="352"/>
    <cellStyle name="20% - Accent3 2 3 3 3" xfId="353"/>
    <cellStyle name="20% - Accent3 2 3 3 3 2" xfId="354"/>
    <cellStyle name="20% - Accent3 2 3 3 4" xfId="355"/>
    <cellStyle name="20% - Accent3 2 3 4" xfId="356"/>
    <cellStyle name="20% - Accent3 2 3 4 2" xfId="357"/>
    <cellStyle name="20% - Accent3 2 3 5" xfId="358"/>
    <cellStyle name="20% - Accent3 2 3 5 2" xfId="359"/>
    <cellStyle name="20% - Accent3 2 3 6" xfId="360"/>
    <cellStyle name="20% - Accent3 2 4" xfId="361"/>
    <cellStyle name="20% - Accent3 2 4 2" xfId="362"/>
    <cellStyle name="20% - Accent3 2 4 2 2" xfId="363"/>
    <cellStyle name="20% - Accent3 2 4 2 2 2" xfId="364"/>
    <cellStyle name="20% - Accent3 2 4 2 3" xfId="365"/>
    <cellStyle name="20% - Accent3 2 4 2 3 2" xfId="366"/>
    <cellStyle name="20% - Accent3 2 4 2 4" xfId="367"/>
    <cellStyle name="20% - Accent3 2 4 3" xfId="368"/>
    <cellStyle name="20% - Accent3 2 4 3 2" xfId="369"/>
    <cellStyle name="20% - Accent3 2 4 3 2 2" xfId="370"/>
    <cellStyle name="20% - Accent3 2 4 3 3" xfId="371"/>
    <cellStyle name="20% - Accent3 2 4 3 3 2" xfId="372"/>
    <cellStyle name="20% - Accent3 2 4 3 4" xfId="373"/>
    <cellStyle name="20% - Accent3 2 4 4" xfId="374"/>
    <cellStyle name="20% - Accent3 2 4 4 2" xfId="375"/>
    <cellStyle name="20% - Accent3 2 4 5" xfId="376"/>
    <cellStyle name="20% - Accent3 2 4 5 2" xfId="377"/>
    <cellStyle name="20% - Accent3 2 4 6" xfId="378"/>
    <cellStyle name="20% - Accent3 2 5" xfId="379"/>
    <cellStyle name="20% - Accent3 2 5 2" xfId="380"/>
    <cellStyle name="20% - Accent3 2 5 2 2" xfId="381"/>
    <cellStyle name="20% - Accent3 2 5 3" xfId="382"/>
    <cellStyle name="20% - Accent3 2 5 3 2" xfId="383"/>
    <cellStyle name="20% - Accent3 2 5 4" xfId="384"/>
    <cellStyle name="20% - Accent3 2 6" xfId="385"/>
    <cellStyle name="20% - Accent3 2 6 2" xfId="386"/>
    <cellStyle name="20% - Accent3 2 6 2 2" xfId="387"/>
    <cellStyle name="20% - Accent3 2 6 3" xfId="388"/>
    <cellStyle name="20% - Accent3 2 6 3 2" xfId="389"/>
    <cellStyle name="20% - Accent3 2 6 4" xfId="390"/>
    <cellStyle name="20% - Accent3 3" xfId="391"/>
    <cellStyle name="20% - Accent3 3 2" xfId="392"/>
    <cellStyle name="20% - Accent3 3 2 2" xfId="393"/>
    <cellStyle name="20% - Accent3 3 3" xfId="394"/>
    <cellStyle name="20% - Accent3 3 3 2" xfId="395"/>
    <cellStyle name="20% - Accent3 3 4" xfId="396"/>
    <cellStyle name="20% - Accent3 4" xfId="397"/>
    <cellStyle name="20% - Accent3 4 2" xfId="398"/>
    <cellStyle name="20% - Accent4 2" xfId="41"/>
    <cellStyle name="20% - Accent4 2 2" xfId="399"/>
    <cellStyle name="20% - Accent4 2 2 2" xfId="400"/>
    <cellStyle name="20% - Accent4 2 2 2 2" xfId="401"/>
    <cellStyle name="20% - Accent4 2 2 2 2 2" xfId="402"/>
    <cellStyle name="20% - Accent4 2 2 2 2 2 2" xfId="403"/>
    <cellStyle name="20% - Accent4 2 2 2 2 3" xfId="404"/>
    <cellStyle name="20% - Accent4 2 2 2 2 3 2" xfId="405"/>
    <cellStyle name="20% - Accent4 2 2 2 2 4" xfId="406"/>
    <cellStyle name="20% - Accent4 2 2 2 3" xfId="407"/>
    <cellStyle name="20% - Accent4 2 2 2 3 2" xfId="408"/>
    <cellStyle name="20% - Accent4 2 2 2 3 2 2" xfId="409"/>
    <cellStyle name="20% - Accent4 2 2 2 3 3" xfId="410"/>
    <cellStyle name="20% - Accent4 2 2 2 3 3 2" xfId="411"/>
    <cellStyle name="20% - Accent4 2 2 2 3 4" xfId="412"/>
    <cellStyle name="20% - Accent4 2 2 2 4" xfId="413"/>
    <cellStyle name="20% - Accent4 2 2 2 4 2" xfId="414"/>
    <cellStyle name="20% - Accent4 2 2 2 5" xfId="415"/>
    <cellStyle name="20% - Accent4 2 2 2 5 2" xfId="416"/>
    <cellStyle name="20% - Accent4 2 2 2 6" xfId="417"/>
    <cellStyle name="20% - Accent4 2 2 3" xfId="418"/>
    <cellStyle name="20% - Accent4 2 2 3 2" xfId="419"/>
    <cellStyle name="20% - Accent4 2 2 3 2 2" xfId="420"/>
    <cellStyle name="20% - Accent4 2 2 3 3" xfId="421"/>
    <cellStyle name="20% - Accent4 2 2 3 3 2" xfId="422"/>
    <cellStyle name="20% - Accent4 2 2 3 4" xfId="423"/>
    <cellStyle name="20% - Accent4 2 2 4" xfId="424"/>
    <cellStyle name="20% - Accent4 2 2 4 2" xfId="425"/>
    <cellStyle name="20% - Accent4 2 2 4 2 2" xfId="426"/>
    <cellStyle name="20% - Accent4 2 2 4 3" xfId="427"/>
    <cellStyle name="20% - Accent4 2 2 4 3 2" xfId="428"/>
    <cellStyle name="20% - Accent4 2 2 4 4" xfId="429"/>
    <cellStyle name="20% - Accent4 2 3" xfId="430"/>
    <cellStyle name="20% - Accent4 2 3 2" xfId="431"/>
    <cellStyle name="20% - Accent4 2 3 2 2" xfId="432"/>
    <cellStyle name="20% - Accent4 2 3 2 2 2" xfId="433"/>
    <cellStyle name="20% - Accent4 2 3 2 3" xfId="434"/>
    <cellStyle name="20% - Accent4 2 3 2 3 2" xfId="435"/>
    <cellStyle name="20% - Accent4 2 3 2 4" xfId="436"/>
    <cellStyle name="20% - Accent4 2 3 3" xfId="437"/>
    <cellStyle name="20% - Accent4 2 3 3 2" xfId="438"/>
    <cellStyle name="20% - Accent4 2 3 3 2 2" xfId="439"/>
    <cellStyle name="20% - Accent4 2 3 3 3" xfId="440"/>
    <cellStyle name="20% - Accent4 2 3 3 3 2" xfId="441"/>
    <cellStyle name="20% - Accent4 2 3 3 4" xfId="442"/>
    <cellStyle name="20% - Accent4 2 3 4" xfId="443"/>
    <cellStyle name="20% - Accent4 2 3 4 2" xfId="444"/>
    <cellStyle name="20% - Accent4 2 3 5" xfId="445"/>
    <cellStyle name="20% - Accent4 2 3 5 2" xfId="446"/>
    <cellStyle name="20% - Accent4 2 3 6" xfId="447"/>
    <cellStyle name="20% - Accent4 2 4" xfId="448"/>
    <cellStyle name="20% - Accent4 2 4 2" xfId="449"/>
    <cellStyle name="20% - Accent4 2 4 2 2" xfId="450"/>
    <cellStyle name="20% - Accent4 2 4 2 2 2" xfId="451"/>
    <cellStyle name="20% - Accent4 2 4 2 3" xfId="452"/>
    <cellStyle name="20% - Accent4 2 4 2 3 2" xfId="453"/>
    <cellStyle name="20% - Accent4 2 4 2 4" xfId="454"/>
    <cellStyle name="20% - Accent4 2 4 3" xfId="455"/>
    <cellStyle name="20% - Accent4 2 4 3 2" xfId="456"/>
    <cellStyle name="20% - Accent4 2 4 3 2 2" xfId="457"/>
    <cellStyle name="20% - Accent4 2 4 3 3" xfId="458"/>
    <cellStyle name="20% - Accent4 2 4 3 3 2" xfId="459"/>
    <cellStyle name="20% - Accent4 2 4 3 4" xfId="460"/>
    <cellStyle name="20% - Accent4 2 4 4" xfId="461"/>
    <cellStyle name="20% - Accent4 2 4 4 2" xfId="462"/>
    <cellStyle name="20% - Accent4 2 4 5" xfId="463"/>
    <cellStyle name="20% - Accent4 2 4 5 2" xfId="464"/>
    <cellStyle name="20% - Accent4 2 4 6" xfId="465"/>
    <cellStyle name="20% - Accent4 2 5" xfId="466"/>
    <cellStyle name="20% - Accent4 2 5 2" xfId="467"/>
    <cellStyle name="20% - Accent4 2 5 2 2" xfId="468"/>
    <cellStyle name="20% - Accent4 2 5 3" xfId="469"/>
    <cellStyle name="20% - Accent4 2 5 3 2" xfId="470"/>
    <cellStyle name="20% - Accent4 2 5 4" xfId="471"/>
    <cellStyle name="20% - Accent4 2 6" xfId="472"/>
    <cellStyle name="20% - Accent4 2 6 2" xfId="473"/>
    <cellStyle name="20% - Accent4 2 6 2 2" xfId="474"/>
    <cellStyle name="20% - Accent4 2 6 3" xfId="475"/>
    <cellStyle name="20% - Accent4 2 6 3 2" xfId="476"/>
    <cellStyle name="20% - Accent4 2 6 4" xfId="477"/>
    <cellStyle name="20% - Accent4 3" xfId="478"/>
    <cellStyle name="20% - Accent4 3 2" xfId="479"/>
    <cellStyle name="20% - Accent4 3 2 2" xfId="480"/>
    <cellStyle name="20% - Accent4 3 3" xfId="481"/>
    <cellStyle name="20% - Accent4 3 3 2" xfId="482"/>
    <cellStyle name="20% - Accent4 3 4" xfId="483"/>
    <cellStyle name="20% - Accent4 4" xfId="484"/>
    <cellStyle name="20% - Accent4 4 2" xfId="485"/>
    <cellStyle name="20% - Accent5 2" xfId="42"/>
    <cellStyle name="20% - Accent5 2 2" xfId="486"/>
    <cellStyle name="20% - Accent5 2 2 2" xfId="487"/>
    <cellStyle name="20% - Accent5 2 2 2 2" xfId="488"/>
    <cellStyle name="20% - Accent5 2 2 2 2 2" xfId="489"/>
    <cellStyle name="20% - Accent5 2 2 2 2 2 2" xfId="490"/>
    <cellStyle name="20% - Accent5 2 2 2 2 3" xfId="491"/>
    <cellStyle name="20% - Accent5 2 2 2 2 3 2" xfId="492"/>
    <cellStyle name="20% - Accent5 2 2 2 2 4" xfId="493"/>
    <cellStyle name="20% - Accent5 2 2 2 3" xfId="494"/>
    <cellStyle name="20% - Accent5 2 2 2 3 2" xfId="495"/>
    <cellStyle name="20% - Accent5 2 2 2 3 2 2" xfId="496"/>
    <cellStyle name="20% - Accent5 2 2 2 3 3" xfId="497"/>
    <cellStyle name="20% - Accent5 2 2 2 3 3 2" xfId="498"/>
    <cellStyle name="20% - Accent5 2 2 2 3 4" xfId="499"/>
    <cellStyle name="20% - Accent5 2 2 2 4" xfId="500"/>
    <cellStyle name="20% - Accent5 2 2 2 4 2" xfId="501"/>
    <cellStyle name="20% - Accent5 2 2 2 5" xfId="502"/>
    <cellStyle name="20% - Accent5 2 2 2 5 2" xfId="503"/>
    <cellStyle name="20% - Accent5 2 2 2 6" xfId="504"/>
    <cellStyle name="20% - Accent5 2 2 3" xfId="505"/>
    <cellStyle name="20% - Accent5 2 2 3 2" xfId="506"/>
    <cellStyle name="20% - Accent5 2 2 3 2 2" xfId="507"/>
    <cellStyle name="20% - Accent5 2 2 3 3" xfId="508"/>
    <cellStyle name="20% - Accent5 2 2 3 3 2" xfId="509"/>
    <cellStyle name="20% - Accent5 2 2 3 4" xfId="510"/>
    <cellStyle name="20% - Accent5 2 2 4" xfId="511"/>
    <cellStyle name="20% - Accent5 2 2 4 2" xfId="512"/>
    <cellStyle name="20% - Accent5 2 2 4 2 2" xfId="513"/>
    <cellStyle name="20% - Accent5 2 2 4 3" xfId="514"/>
    <cellStyle name="20% - Accent5 2 2 4 3 2" xfId="515"/>
    <cellStyle name="20% - Accent5 2 2 4 4" xfId="516"/>
    <cellStyle name="20% - Accent5 2 3" xfId="517"/>
    <cellStyle name="20% - Accent5 2 3 2" xfId="518"/>
    <cellStyle name="20% - Accent5 2 3 2 2" xfId="519"/>
    <cellStyle name="20% - Accent5 2 3 2 2 2" xfId="520"/>
    <cellStyle name="20% - Accent5 2 3 2 3" xfId="521"/>
    <cellStyle name="20% - Accent5 2 3 2 3 2" xfId="522"/>
    <cellStyle name="20% - Accent5 2 3 2 4" xfId="523"/>
    <cellStyle name="20% - Accent5 2 3 3" xfId="524"/>
    <cellStyle name="20% - Accent5 2 3 3 2" xfId="525"/>
    <cellStyle name="20% - Accent5 2 3 3 2 2" xfId="526"/>
    <cellStyle name="20% - Accent5 2 3 3 3" xfId="527"/>
    <cellStyle name="20% - Accent5 2 3 3 3 2" xfId="528"/>
    <cellStyle name="20% - Accent5 2 3 3 4" xfId="529"/>
    <cellStyle name="20% - Accent5 2 3 4" xfId="530"/>
    <cellStyle name="20% - Accent5 2 3 4 2" xfId="531"/>
    <cellStyle name="20% - Accent5 2 3 5" xfId="532"/>
    <cellStyle name="20% - Accent5 2 3 5 2" xfId="533"/>
    <cellStyle name="20% - Accent5 2 3 6" xfId="534"/>
    <cellStyle name="20% - Accent5 2 4" xfId="535"/>
    <cellStyle name="20% - Accent5 2 4 2" xfId="536"/>
    <cellStyle name="20% - Accent5 2 4 2 2" xfId="537"/>
    <cellStyle name="20% - Accent5 2 4 2 2 2" xfId="538"/>
    <cellStyle name="20% - Accent5 2 4 2 3" xfId="539"/>
    <cellStyle name="20% - Accent5 2 4 2 3 2" xfId="540"/>
    <cellStyle name="20% - Accent5 2 4 2 4" xfId="541"/>
    <cellStyle name="20% - Accent5 2 4 3" xfId="542"/>
    <cellStyle name="20% - Accent5 2 4 3 2" xfId="543"/>
    <cellStyle name="20% - Accent5 2 4 3 2 2" xfId="544"/>
    <cellStyle name="20% - Accent5 2 4 3 3" xfId="545"/>
    <cellStyle name="20% - Accent5 2 4 3 3 2" xfId="546"/>
    <cellStyle name="20% - Accent5 2 4 3 4" xfId="547"/>
    <cellStyle name="20% - Accent5 2 4 4" xfId="548"/>
    <cellStyle name="20% - Accent5 2 4 4 2" xfId="549"/>
    <cellStyle name="20% - Accent5 2 4 5" xfId="550"/>
    <cellStyle name="20% - Accent5 2 4 5 2" xfId="551"/>
    <cellStyle name="20% - Accent5 2 4 6" xfId="552"/>
    <cellStyle name="20% - Accent5 2 5" xfId="553"/>
    <cellStyle name="20% - Accent5 2 5 2" xfId="554"/>
    <cellStyle name="20% - Accent5 2 5 2 2" xfId="555"/>
    <cellStyle name="20% - Accent5 2 5 3" xfId="556"/>
    <cellStyle name="20% - Accent5 2 5 3 2" xfId="557"/>
    <cellStyle name="20% - Accent5 2 5 4" xfId="558"/>
    <cellStyle name="20% - Accent5 2 6" xfId="559"/>
    <cellStyle name="20% - Accent5 2 6 2" xfId="560"/>
    <cellStyle name="20% - Accent5 2 6 2 2" xfId="561"/>
    <cellStyle name="20% - Accent5 2 6 3" xfId="562"/>
    <cellStyle name="20% - Accent5 2 6 3 2" xfId="563"/>
    <cellStyle name="20% - Accent5 2 6 4" xfId="564"/>
    <cellStyle name="20% - Accent5 3" xfId="565"/>
    <cellStyle name="20% - Accent5 3 2" xfId="566"/>
    <cellStyle name="20% - Accent5 3 2 2" xfId="567"/>
    <cellStyle name="20% - Accent5 3 3" xfId="568"/>
    <cellStyle name="20% - Accent5 3 3 2" xfId="569"/>
    <cellStyle name="20% - Accent5 3 4" xfId="570"/>
    <cellStyle name="20% - Accent5 4" xfId="571"/>
    <cellStyle name="20% - Accent5 4 2" xfId="572"/>
    <cellStyle name="20% - Accent6 2" xfId="43"/>
    <cellStyle name="20% - Accent6 2 2" xfId="573"/>
    <cellStyle name="20% - Accent6 2 2 2" xfId="574"/>
    <cellStyle name="20% - Accent6 2 2 2 2" xfId="575"/>
    <cellStyle name="20% - Accent6 2 2 2 2 2" xfId="576"/>
    <cellStyle name="20% - Accent6 2 2 2 2 2 2" xfId="577"/>
    <cellStyle name="20% - Accent6 2 2 2 2 3" xfId="578"/>
    <cellStyle name="20% - Accent6 2 2 2 2 3 2" xfId="579"/>
    <cellStyle name="20% - Accent6 2 2 2 2 4" xfId="580"/>
    <cellStyle name="20% - Accent6 2 2 2 3" xfId="581"/>
    <cellStyle name="20% - Accent6 2 2 2 3 2" xfId="582"/>
    <cellStyle name="20% - Accent6 2 2 2 3 2 2" xfId="583"/>
    <cellStyle name="20% - Accent6 2 2 2 3 3" xfId="584"/>
    <cellStyle name="20% - Accent6 2 2 2 3 3 2" xfId="585"/>
    <cellStyle name="20% - Accent6 2 2 2 3 4" xfId="586"/>
    <cellStyle name="20% - Accent6 2 2 2 4" xfId="587"/>
    <cellStyle name="20% - Accent6 2 2 2 4 2" xfId="588"/>
    <cellStyle name="20% - Accent6 2 2 2 5" xfId="589"/>
    <cellStyle name="20% - Accent6 2 2 2 5 2" xfId="590"/>
    <cellStyle name="20% - Accent6 2 2 2 6" xfId="591"/>
    <cellStyle name="20% - Accent6 2 2 3" xfId="592"/>
    <cellStyle name="20% - Accent6 2 2 3 2" xfId="593"/>
    <cellStyle name="20% - Accent6 2 2 3 2 2" xfId="594"/>
    <cellStyle name="20% - Accent6 2 2 3 3" xfId="595"/>
    <cellStyle name="20% - Accent6 2 2 3 3 2" xfId="596"/>
    <cellStyle name="20% - Accent6 2 2 3 4" xfId="597"/>
    <cellStyle name="20% - Accent6 2 2 4" xfId="598"/>
    <cellStyle name="20% - Accent6 2 2 4 2" xfId="599"/>
    <cellStyle name="20% - Accent6 2 2 4 2 2" xfId="600"/>
    <cellStyle name="20% - Accent6 2 2 4 3" xfId="601"/>
    <cellStyle name="20% - Accent6 2 2 4 3 2" xfId="602"/>
    <cellStyle name="20% - Accent6 2 2 4 4" xfId="603"/>
    <cellStyle name="20% - Accent6 2 3" xfId="604"/>
    <cellStyle name="20% - Accent6 2 3 2" xfId="605"/>
    <cellStyle name="20% - Accent6 2 3 2 2" xfId="606"/>
    <cellStyle name="20% - Accent6 2 3 2 2 2" xfId="607"/>
    <cellStyle name="20% - Accent6 2 3 2 3" xfId="608"/>
    <cellStyle name="20% - Accent6 2 3 2 3 2" xfId="609"/>
    <cellStyle name="20% - Accent6 2 3 2 4" xfId="610"/>
    <cellStyle name="20% - Accent6 2 3 3" xfId="611"/>
    <cellStyle name="20% - Accent6 2 3 3 2" xfId="612"/>
    <cellStyle name="20% - Accent6 2 3 3 2 2" xfId="613"/>
    <cellStyle name="20% - Accent6 2 3 3 3" xfId="614"/>
    <cellStyle name="20% - Accent6 2 3 3 3 2" xfId="615"/>
    <cellStyle name="20% - Accent6 2 3 3 4" xfId="616"/>
    <cellStyle name="20% - Accent6 2 3 4" xfId="617"/>
    <cellStyle name="20% - Accent6 2 3 4 2" xfId="618"/>
    <cellStyle name="20% - Accent6 2 3 5" xfId="619"/>
    <cellStyle name="20% - Accent6 2 3 5 2" xfId="620"/>
    <cellStyle name="20% - Accent6 2 3 6" xfId="621"/>
    <cellStyle name="20% - Accent6 2 4" xfId="622"/>
    <cellStyle name="20% - Accent6 2 4 2" xfId="623"/>
    <cellStyle name="20% - Accent6 2 4 2 2" xfId="624"/>
    <cellStyle name="20% - Accent6 2 4 2 2 2" xfId="625"/>
    <cellStyle name="20% - Accent6 2 4 2 3" xfId="626"/>
    <cellStyle name="20% - Accent6 2 4 2 3 2" xfId="627"/>
    <cellStyle name="20% - Accent6 2 4 2 4" xfId="628"/>
    <cellStyle name="20% - Accent6 2 4 3" xfId="629"/>
    <cellStyle name="20% - Accent6 2 4 3 2" xfId="630"/>
    <cellStyle name="20% - Accent6 2 4 3 2 2" xfId="631"/>
    <cellStyle name="20% - Accent6 2 4 3 3" xfId="632"/>
    <cellStyle name="20% - Accent6 2 4 3 3 2" xfId="633"/>
    <cellStyle name="20% - Accent6 2 4 3 4" xfId="634"/>
    <cellStyle name="20% - Accent6 2 4 4" xfId="635"/>
    <cellStyle name="20% - Accent6 2 4 4 2" xfId="636"/>
    <cellStyle name="20% - Accent6 2 4 5" xfId="637"/>
    <cellStyle name="20% - Accent6 2 4 5 2" xfId="638"/>
    <cellStyle name="20% - Accent6 2 4 6" xfId="639"/>
    <cellStyle name="20% - Accent6 2 5" xfId="640"/>
    <cellStyle name="20% - Accent6 2 5 2" xfId="641"/>
    <cellStyle name="20% - Accent6 2 5 2 2" xfId="642"/>
    <cellStyle name="20% - Accent6 2 5 3" xfId="643"/>
    <cellStyle name="20% - Accent6 2 5 3 2" xfId="644"/>
    <cellStyle name="20% - Accent6 2 5 4" xfId="645"/>
    <cellStyle name="20% - Accent6 2 6" xfId="646"/>
    <cellStyle name="20% - Accent6 2 6 2" xfId="647"/>
    <cellStyle name="20% - Accent6 2 6 2 2" xfId="648"/>
    <cellStyle name="20% - Accent6 2 6 3" xfId="649"/>
    <cellStyle name="20% - Accent6 2 6 3 2" xfId="650"/>
    <cellStyle name="20% - Accent6 2 6 4" xfId="651"/>
    <cellStyle name="20% - Accent6 3" xfId="652"/>
    <cellStyle name="20% - Accent6 3 2" xfId="653"/>
    <cellStyle name="20% - Accent6 3 2 2" xfId="654"/>
    <cellStyle name="20% - Accent6 3 3" xfId="655"/>
    <cellStyle name="20% - Accent6 3 3 2" xfId="656"/>
    <cellStyle name="20% - Accent6 3 4" xfId="657"/>
    <cellStyle name="20% - Accent6 4" xfId="658"/>
    <cellStyle name="20% - Accent6 4 2" xfId="659"/>
    <cellStyle name="20% - Акцент1 2" xfId="660"/>
    <cellStyle name="20% — акцент1 2" xfId="661"/>
    <cellStyle name="20% - Акцент1 2 2" xfId="662"/>
    <cellStyle name="20% - Акцент2 2" xfId="663"/>
    <cellStyle name="20% — акцент2 2" xfId="664"/>
    <cellStyle name="20% - Акцент2 2 2" xfId="665"/>
    <cellStyle name="20% - Акцент3 2" xfId="666"/>
    <cellStyle name="20% — акцент3 2" xfId="667"/>
    <cellStyle name="20% - Акцент3 2 2" xfId="668"/>
    <cellStyle name="20% - Акцент4 2" xfId="669"/>
    <cellStyle name="20% — акцент4 2" xfId="670"/>
    <cellStyle name="20% - Акцент4 2 2" xfId="671"/>
    <cellStyle name="20% - Акцент5 2" xfId="672"/>
    <cellStyle name="20% — акцент5 2" xfId="673"/>
    <cellStyle name="20% - Акцент5 2 2" xfId="674"/>
    <cellStyle name="20% - Акцент6 2" xfId="675"/>
    <cellStyle name="20% — акцент6 2" xfId="676"/>
    <cellStyle name="20% - Акцент6 2 2" xfId="677"/>
    <cellStyle name="40% - Accent1 2" xfId="44"/>
    <cellStyle name="40% - Accent1 2 2" xfId="678"/>
    <cellStyle name="40% - Accent1 2 2 2" xfId="679"/>
    <cellStyle name="40% - Accent1 2 2 2 2" xfId="680"/>
    <cellStyle name="40% - Accent1 2 2 2 2 2" xfId="681"/>
    <cellStyle name="40% - Accent1 2 2 2 2 2 2" xfId="682"/>
    <cellStyle name="40% - Accent1 2 2 2 2 3" xfId="683"/>
    <cellStyle name="40% - Accent1 2 2 2 2 3 2" xfId="684"/>
    <cellStyle name="40% - Accent1 2 2 2 2 4" xfId="685"/>
    <cellStyle name="40% - Accent1 2 2 2 3" xfId="686"/>
    <cellStyle name="40% - Accent1 2 2 2 3 2" xfId="687"/>
    <cellStyle name="40% - Accent1 2 2 2 3 2 2" xfId="688"/>
    <cellStyle name="40% - Accent1 2 2 2 3 3" xfId="689"/>
    <cellStyle name="40% - Accent1 2 2 2 3 3 2" xfId="690"/>
    <cellStyle name="40% - Accent1 2 2 2 3 4" xfId="691"/>
    <cellStyle name="40% - Accent1 2 2 2 4" xfId="692"/>
    <cellStyle name="40% - Accent1 2 2 2 4 2" xfId="693"/>
    <cellStyle name="40% - Accent1 2 2 2 5" xfId="694"/>
    <cellStyle name="40% - Accent1 2 2 2 5 2" xfId="695"/>
    <cellStyle name="40% - Accent1 2 2 2 6" xfId="696"/>
    <cellStyle name="40% - Accent1 2 2 3" xfId="697"/>
    <cellStyle name="40% - Accent1 2 2 3 2" xfId="698"/>
    <cellStyle name="40% - Accent1 2 2 3 2 2" xfId="699"/>
    <cellStyle name="40% - Accent1 2 2 3 3" xfId="700"/>
    <cellStyle name="40% - Accent1 2 2 3 3 2" xfId="701"/>
    <cellStyle name="40% - Accent1 2 2 3 4" xfId="702"/>
    <cellStyle name="40% - Accent1 2 2 4" xfId="703"/>
    <cellStyle name="40% - Accent1 2 2 4 2" xfId="704"/>
    <cellStyle name="40% - Accent1 2 2 4 2 2" xfId="705"/>
    <cellStyle name="40% - Accent1 2 2 4 3" xfId="706"/>
    <cellStyle name="40% - Accent1 2 2 4 3 2" xfId="707"/>
    <cellStyle name="40% - Accent1 2 2 4 4" xfId="708"/>
    <cellStyle name="40% - Accent1 2 3" xfId="709"/>
    <cellStyle name="40% - Accent1 2 3 2" xfId="710"/>
    <cellStyle name="40% - Accent1 2 3 2 2" xfId="711"/>
    <cellStyle name="40% - Accent1 2 3 2 2 2" xfId="712"/>
    <cellStyle name="40% - Accent1 2 3 2 3" xfId="713"/>
    <cellStyle name="40% - Accent1 2 3 2 3 2" xfId="714"/>
    <cellStyle name="40% - Accent1 2 3 2 4" xfId="715"/>
    <cellStyle name="40% - Accent1 2 3 3" xfId="716"/>
    <cellStyle name="40% - Accent1 2 3 3 2" xfId="717"/>
    <cellStyle name="40% - Accent1 2 3 3 2 2" xfId="718"/>
    <cellStyle name="40% - Accent1 2 3 3 3" xfId="719"/>
    <cellStyle name="40% - Accent1 2 3 3 3 2" xfId="720"/>
    <cellStyle name="40% - Accent1 2 3 3 4" xfId="721"/>
    <cellStyle name="40% - Accent1 2 3 4" xfId="722"/>
    <cellStyle name="40% - Accent1 2 3 4 2" xfId="723"/>
    <cellStyle name="40% - Accent1 2 3 5" xfId="724"/>
    <cellStyle name="40% - Accent1 2 3 5 2" xfId="725"/>
    <cellStyle name="40% - Accent1 2 3 6" xfId="726"/>
    <cellStyle name="40% - Accent1 2 4" xfId="727"/>
    <cellStyle name="40% - Accent1 2 4 2" xfId="728"/>
    <cellStyle name="40% - Accent1 2 4 2 2" xfId="729"/>
    <cellStyle name="40% - Accent1 2 4 2 2 2" xfId="730"/>
    <cellStyle name="40% - Accent1 2 4 2 3" xfId="731"/>
    <cellStyle name="40% - Accent1 2 4 2 3 2" xfId="732"/>
    <cellStyle name="40% - Accent1 2 4 2 4" xfId="733"/>
    <cellStyle name="40% - Accent1 2 4 3" xfId="734"/>
    <cellStyle name="40% - Accent1 2 4 3 2" xfId="735"/>
    <cellStyle name="40% - Accent1 2 4 3 2 2" xfId="736"/>
    <cellStyle name="40% - Accent1 2 4 3 3" xfId="737"/>
    <cellStyle name="40% - Accent1 2 4 3 3 2" xfId="738"/>
    <cellStyle name="40% - Accent1 2 4 3 4" xfId="739"/>
    <cellStyle name="40% - Accent1 2 4 4" xfId="740"/>
    <cellStyle name="40% - Accent1 2 4 4 2" xfId="741"/>
    <cellStyle name="40% - Accent1 2 4 5" xfId="742"/>
    <cellStyle name="40% - Accent1 2 4 5 2" xfId="743"/>
    <cellStyle name="40% - Accent1 2 4 6" xfId="744"/>
    <cellStyle name="40% - Accent1 2 5" xfId="745"/>
    <cellStyle name="40% - Accent1 2 5 2" xfId="746"/>
    <cellStyle name="40% - Accent1 2 5 2 2" xfId="747"/>
    <cellStyle name="40% - Accent1 2 5 3" xfId="748"/>
    <cellStyle name="40% - Accent1 2 5 3 2" xfId="749"/>
    <cellStyle name="40% - Accent1 2 5 4" xfId="750"/>
    <cellStyle name="40% - Accent1 2 6" xfId="751"/>
    <cellStyle name="40% - Accent1 2 6 2" xfId="752"/>
    <cellStyle name="40% - Accent1 2 6 2 2" xfId="753"/>
    <cellStyle name="40% - Accent1 2 6 3" xfId="754"/>
    <cellStyle name="40% - Accent1 2 6 3 2" xfId="755"/>
    <cellStyle name="40% - Accent1 2 6 4" xfId="756"/>
    <cellStyle name="40% - Accent1 3" xfId="757"/>
    <cellStyle name="40% - Accent1 3 2" xfId="758"/>
    <cellStyle name="40% - Accent1 3 2 2" xfId="759"/>
    <cellStyle name="40% - Accent1 3 3" xfId="760"/>
    <cellStyle name="40% - Accent1 3 3 2" xfId="761"/>
    <cellStyle name="40% - Accent1 3 4" xfId="762"/>
    <cellStyle name="40% - Accent1 4" xfId="763"/>
    <cellStyle name="40% - Accent1 4 2" xfId="764"/>
    <cellStyle name="40% - Accent2 2" xfId="45"/>
    <cellStyle name="40% - Accent2 2 2" xfId="765"/>
    <cellStyle name="40% - Accent2 2 2 2" xfId="766"/>
    <cellStyle name="40% - Accent2 2 2 2 2" xfId="767"/>
    <cellStyle name="40% - Accent2 2 2 2 2 2" xfId="768"/>
    <cellStyle name="40% - Accent2 2 2 2 2 2 2" xfId="769"/>
    <cellStyle name="40% - Accent2 2 2 2 2 3" xfId="770"/>
    <cellStyle name="40% - Accent2 2 2 2 2 3 2" xfId="771"/>
    <cellStyle name="40% - Accent2 2 2 2 2 4" xfId="772"/>
    <cellStyle name="40% - Accent2 2 2 2 3" xfId="773"/>
    <cellStyle name="40% - Accent2 2 2 2 3 2" xfId="774"/>
    <cellStyle name="40% - Accent2 2 2 2 3 2 2" xfId="775"/>
    <cellStyle name="40% - Accent2 2 2 2 3 3" xfId="776"/>
    <cellStyle name="40% - Accent2 2 2 2 3 3 2" xfId="777"/>
    <cellStyle name="40% - Accent2 2 2 2 3 4" xfId="778"/>
    <cellStyle name="40% - Accent2 2 2 2 4" xfId="779"/>
    <cellStyle name="40% - Accent2 2 2 2 4 2" xfId="780"/>
    <cellStyle name="40% - Accent2 2 2 2 5" xfId="781"/>
    <cellStyle name="40% - Accent2 2 2 2 5 2" xfId="782"/>
    <cellStyle name="40% - Accent2 2 2 2 6" xfId="783"/>
    <cellStyle name="40% - Accent2 2 2 3" xfId="784"/>
    <cellStyle name="40% - Accent2 2 2 3 2" xfId="785"/>
    <cellStyle name="40% - Accent2 2 2 3 2 2" xfId="786"/>
    <cellStyle name="40% - Accent2 2 2 3 3" xfId="787"/>
    <cellStyle name="40% - Accent2 2 2 3 3 2" xfId="788"/>
    <cellStyle name="40% - Accent2 2 2 3 4" xfId="789"/>
    <cellStyle name="40% - Accent2 2 2 4" xfId="790"/>
    <cellStyle name="40% - Accent2 2 2 4 2" xfId="791"/>
    <cellStyle name="40% - Accent2 2 2 4 2 2" xfId="792"/>
    <cellStyle name="40% - Accent2 2 2 4 3" xfId="793"/>
    <cellStyle name="40% - Accent2 2 2 4 3 2" xfId="794"/>
    <cellStyle name="40% - Accent2 2 2 4 4" xfId="795"/>
    <cellStyle name="40% - Accent2 2 3" xfId="796"/>
    <cellStyle name="40% - Accent2 2 3 2" xfId="797"/>
    <cellStyle name="40% - Accent2 2 3 2 2" xfId="798"/>
    <cellStyle name="40% - Accent2 2 3 2 2 2" xfId="799"/>
    <cellStyle name="40% - Accent2 2 3 2 3" xfId="800"/>
    <cellStyle name="40% - Accent2 2 3 2 3 2" xfId="801"/>
    <cellStyle name="40% - Accent2 2 3 2 4" xfId="802"/>
    <cellStyle name="40% - Accent2 2 3 3" xfId="803"/>
    <cellStyle name="40% - Accent2 2 3 3 2" xfId="804"/>
    <cellStyle name="40% - Accent2 2 3 3 2 2" xfId="805"/>
    <cellStyle name="40% - Accent2 2 3 3 3" xfId="806"/>
    <cellStyle name="40% - Accent2 2 3 3 3 2" xfId="807"/>
    <cellStyle name="40% - Accent2 2 3 3 4" xfId="808"/>
    <cellStyle name="40% - Accent2 2 3 4" xfId="809"/>
    <cellStyle name="40% - Accent2 2 3 4 2" xfId="810"/>
    <cellStyle name="40% - Accent2 2 3 5" xfId="811"/>
    <cellStyle name="40% - Accent2 2 3 5 2" xfId="812"/>
    <cellStyle name="40% - Accent2 2 3 6" xfId="813"/>
    <cellStyle name="40% - Accent2 2 4" xfId="814"/>
    <cellStyle name="40% - Accent2 2 4 2" xfId="815"/>
    <cellStyle name="40% - Accent2 2 4 2 2" xfId="816"/>
    <cellStyle name="40% - Accent2 2 4 2 2 2" xfId="817"/>
    <cellStyle name="40% - Accent2 2 4 2 3" xfId="818"/>
    <cellStyle name="40% - Accent2 2 4 2 3 2" xfId="819"/>
    <cellStyle name="40% - Accent2 2 4 2 4" xfId="820"/>
    <cellStyle name="40% - Accent2 2 4 3" xfId="821"/>
    <cellStyle name="40% - Accent2 2 4 3 2" xfId="822"/>
    <cellStyle name="40% - Accent2 2 4 3 2 2" xfId="823"/>
    <cellStyle name="40% - Accent2 2 4 3 3" xfId="824"/>
    <cellStyle name="40% - Accent2 2 4 3 3 2" xfId="825"/>
    <cellStyle name="40% - Accent2 2 4 3 4" xfId="826"/>
    <cellStyle name="40% - Accent2 2 4 4" xfId="827"/>
    <cellStyle name="40% - Accent2 2 4 4 2" xfId="828"/>
    <cellStyle name="40% - Accent2 2 4 5" xfId="829"/>
    <cellStyle name="40% - Accent2 2 4 5 2" xfId="830"/>
    <cellStyle name="40% - Accent2 2 4 6" xfId="831"/>
    <cellStyle name="40% - Accent2 2 5" xfId="832"/>
    <cellStyle name="40% - Accent2 2 5 2" xfId="833"/>
    <cellStyle name="40% - Accent2 2 5 2 2" xfId="834"/>
    <cellStyle name="40% - Accent2 2 5 3" xfId="835"/>
    <cellStyle name="40% - Accent2 2 5 3 2" xfId="836"/>
    <cellStyle name="40% - Accent2 2 5 4" xfId="837"/>
    <cellStyle name="40% - Accent2 2 6" xfId="838"/>
    <cellStyle name="40% - Accent2 2 6 2" xfId="839"/>
    <cellStyle name="40% - Accent2 2 6 2 2" xfId="840"/>
    <cellStyle name="40% - Accent2 2 6 3" xfId="841"/>
    <cellStyle name="40% - Accent2 2 6 3 2" xfId="842"/>
    <cellStyle name="40% - Accent2 2 6 4" xfId="843"/>
    <cellStyle name="40% - Accent2 3" xfId="844"/>
    <cellStyle name="40% - Accent2 3 2" xfId="845"/>
    <cellStyle name="40% - Accent2 3 2 2" xfId="846"/>
    <cellStyle name="40% - Accent2 3 3" xfId="847"/>
    <cellStyle name="40% - Accent2 3 3 2" xfId="848"/>
    <cellStyle name="40% - Accent2 3 4" xfId="849"/>
    <cellStyle name="40% - Accent2 4" xfId="850"/>
    <cellStyle name="40% - Accent2 4 2" xfId="851"/>
    <cellStyle name="40% - Accent3 2" xfId="46"/>
    <cellStyle name="40% - Accent3 2 2" xfId="852"/>
    <cellStyle name="40% - Accent3 2 2 2" xfId="853"/>
    <cellStyle name="40% - Accent3 2 2 2 2" xfId="854"/>
    <cellStyle name="40% - Accent3 2 2 2 2 2" xfId="855"/>
    <cellStyle name="40% - Accent3 2 2 2 2 2 2" xfId="856"/>
    <cellStyle name="40% - Accent3 2 2 2 2 3" xfId="857"/>
    <cellStyle name="40% - Accent3 2 2 2 2 3 2" xfId="858"/>
    <cellStyle name="40% - Accent3 2 2 2 2 4" xfId="859"/>
    <cellStyle name="40% - Accent3 2 2 2 3" xfId="860"/>
    <cellStyle name="40% - Accent3 2 2 2 3 2" xfId="861"/>
    <cellStyle name="40% - Accent3 2 2 2 3 2 2" xfId="862"/>
    <cellStyle name="40% - Accent3 2 2 2 3 3" xfId="863"/>
    <cellStyle name="40% - Accent3 2 2 2 3 3 2" xfId="864"/>
    <cellStyle name="40% - Accent3 2 2 2 3 4" xfId="865"/>
    <cellStyle name="40% - Accent3 2 2 2 4" xfId="866"/>
    <cellStyle name="40% - Accent3 2 2 2 4 2" xfId="867"/>
    <cellStyle name="40% - Accent3 2 2 2 5" xfId="868"/>
    <cellStyle name="40% - Accent3 2 2 2 5 2" xfId="869"/>
    <cellStyle name="40% - Accent3 2 2 2 6" xfId="870"/>
    <cellStyle name="40% - Accent3 2 2 3" xfId="871"/>
    <cellStyle name="40% - Accent3 2 2 3 2" xfId="872"/>
    <cellStyle name="40% - Accent3 2 2 3 2 2" xfId="873"/>
    <cellStyle name="40% - Accent3 2 2 3 3" xfId="874"/>
    <cellStyle name="40% - Accent3 2 2 3 3 2" xfId="875"/>
    <cellStyle name="40% - Accent3 2 2 3 4" xfId="876"/>
    <cellStyle name="40% - Accent3 2 2 4" xfId="877"/>
    <cellStyle name="40% - Accent3 2 2 4 2" xfId="878"/>
    <cellStyle name="40% - Accent3 2 2 4 2 2" xfId="879"/>
    <cellStyle name="40% - Accent3 2 2 4 3" xfId="880"/>
    <cellStyle name="40% - Accent3 2 2 4 3 2" xfId="881"/>
    <cellStyle name="40% - Accent3 2 2 4 4" xfId="882"/>
    <cellStyle name="40% - Accent3 2 3" xfId="883"/>
    <cellStyle name="40% - Accent3 2 3 2" xfId="884"/>
    <cellStyle name="40% - Accent3 2 3 2 2" xfId="885"/>
    <cellStyle name="40% - Accent3 2 3 2 2 2" xfId="886"/>
    <cellStyle name="40% - Accent3 2 3 2 3" xfId="887"/>
    <cellStyle name="40% - Accent3 2 3 2 3 2" xfId="888"/>
    <cellStyle name="40% - Accent3 2 3 2 4" xfId="889"/>
    <cellStyle name="40% - Accent3 2 3 3" xfId="890"/>
    <cellStyle name="40% - Accent3 2 3 3 2" xfId="891"/>
    <cellStyle name="40% - Accent3 2 3 3 2 2" xfId="892"/>
    <cellStyle name="40% - Accent3 2 3 3 3" xfId="893"/>
    <cellStyle name="40% - Accent3 2 3 3 3 2" xfId="894"/>
    <cellStyle name="40% - Accent3 2 3 3 4" xfId="895"/>
    <cellStyle name="40% - Accent3 2 3 4" xfId="896"/>
    <cellStyle name="40% - Accent3 2 3 4 2" xfId="897"/>
    <cellStyle name="40% - Accent3 2 3 5" xfId="898"/>
    <cellStyle name="40% - Accent3 2 3 5 2" xfId="899"/>
    <cellStyle name="40% - Accent3 2 3 6" xfId="900"/>
    <cellStyle name="40% - Accent3 2 4" xfId="901"/>
    <cellStyle name="40% - Accent3 2 4 2" xfId="902"/>
    <cellStyle name="40% - Accent3 2 4 2 2" xfId="903"/>
    <cellStyle name="40% - Accent3 2 4 2 2 2" xfId="904"/>
    <cellStyle name="40% - Accent3 2 4 2 3" xfId="905"/>
    <cellStyle name="40% - Accent3 2 4 2 3 2" xfId="906"/>
    <cellStyle name="40% - Accent3 2 4 2 4" xfId="907"/>
    <cellStyle name="40% - Accent3 2 4 3" xfId="908"/>
    <cellStyle name="40% - Accent3 2 4 3 2" xfId="909"/>
    <cellStyle name="40% - Accent3 2 4 3 2 2" xfId="910"/>
    <cellStyle name="40% - Accent3 2 4 3 3" xfId="911"/>
    <cellStyle name="40% - Accent3 2 4 3 3 2" xfId="912"/>
    <cellStyle name="40% - Accent3 2 4 3 4" xfId="913"/>
    <cellStyle name="40% - Accent3 2 4 4" xfId="914"/>
    <cellStyle name="40% - Accent3 2 4 4 2" xfId="915"/>
    <cellStyle name="40% - Accent3 2 4 5" xfId="916"/>
    <cellStyle name="40% - Accent3 2 4 5 2" xfId="917"/>
    <cellStyle name="40% - Accent3 2 4 6" xfId="918"/>
    <cellStyle name="40% - Accent3 2 5" xfId="919"/>
    <cellStyle name="40% - Accent3 2 5 2" xfId="920"/>
    <cellStyle name="40% - Accent3 2 5 2 2" xfId="921"/>
    <cellStyle name="40% - Accent3 2 5 3" xfId="922"/>
    <cellStyle name="40% - Accent3 2 5 3 2" xfId="923"/>
    <cellStyle name="40% - Accent3 2 5 4" xfId="924"/>
    <cellStyle name="40% - Accent3 2 6" xfId="925"/>
    <cellStyle name="40% - Accent3 2 6 2" xfId="926"/>
    <cellStyle name="40% - Accent3 2 6 2 2" xfId="927"/>
    <cellStyle name="40% - Accent3 2 6 3" xfId="928"/>
    <cellStyle name="40% - Accent3 2 6 3 2" xfId="929"/>
    <cellStyle name="40% - Accent3 2 6 4" xfId="930"/>
    <cellStyle name="40% - Accent3 3" xfId="931"/>
    <cellStyle name="40% - Accent3 3 2" xfId="932"/>
    <cellStyle name="40% - Accent3 3 2 2" xfId="933"/>
    <cellStyle name="40% - Accent3 3 3" xfId="934"/>
    <cellStyle name="40% - Accent3 3 3 2" xfId="935"/>
    <cellStyle name="40% - Accent3 3 4" xfId="936"/>
    <cellStyle name="40% - Accent3 4" xfId="937"/>
    <cellStyle name="40% - Accent3 4 2" xfId="938"/>
    <cellStyle name="40% - Accent4 2" xfId="47"/>
    <cellStyle name="40% - Accent4 2 2" xfId="939"/>
    <cellStyle name="40% - Accent4 2 2 2" xfId="940"/>
    <cellStyle name="40% - Accent4 2 2 2 2" xfId="941"/>
    <cellStyle name="40% - Accent4 2 2 2 2 2" xfId="942"/>
    <cellStyle name="40% - Accent4 2 2 2 2 2 2" xfId="943"/>
    <cellStyle name="40% - Accent4 2 2 2 2 3" xfId="944"/>
    <cellStyle name="40% - Accent4 2 2 2 2 3 2" xfId="945"/>
    <cellStyle name="40% - Accent4 2 2 2 2 4" xfId="946"/>
    <cellStyle name="40% - Accent4 2 2 2 3" xfId="947"/>
    <cellStyle name="40% - Accent4 2 2 2 3 2" xfId="948"/>
    <cellStyle name="40% - Accent4 2 2 2 3 2 2" xfId="949"/>
    <cellStyle name="40% - Accent4 2 2 2 3 3" xfId="950"/>
    <cellStyle name="40% - Accent4 2 2 2 3 3 2" xfId="951"/>
    <cellStyle name="40% - Accent4 2 2 2 3 4" xfId="952"/>
    <cellStyle name="40% - Accent4 2 2 2 4" xfId="953"/>
    <cellStyle name="40% - Accent4 2 2 2 4 2" xfId="954"/>
    <cellStyle name="40% - Accent4 2 2 2 5" xfId="955"/>
    <cellStyle name="40% - Accent4 2 2 2 5 2" xfId="956"/>
    <cellStyle name="40% - Accent4 2 2 2 6" xfId="957"/>
    <cellStyle name="40% - Accent4 2 2 3" xfId="958"/>
    <cellStyle name="40% - Accent4 2 2 3 2" xfId="959"/>
    <cellStyle name="40% - Accent4 2 2 3 2 2" xfId="960"/>
    <cellStyle name="40% - Accent4 2 2 3 3" xfId="961"/>
    <cellStyle name="40% - Accent4 2 2 3 3 2" xfId="962"/>
    <cellStyle name="40% - Accent4 2 2 3 4" xfId="963"/>
    <cellStyle name="40% - Accent4 2 2 4" xfId="964"/>
    <cellStyle name="40% - Accent4 2 2 4 2" xfId="965"/>
    <cellStyle name="40% - Accent4 2 2 4 2 2" xfId="966"/>
    <cellStyle name="40% - Accent4 2 2 4 3" xfId="967"/>
    <cellStyle name="40% - Accent4 2 2 4 3 2" xfId="968"/>
    <cellStyle name="40% - Accent4 2 2 4 4" xfId="969"/>
    <cellStyle name="40% - Accent4 2 3" xfId="970"/>
    <cellStyle name="40% - Accent4 2 3 2" xfId="971"/>
    <cellStyle name="40% - Accent4 2 3 2 2" xfId="972"/>
    <cellStyle name="40% - Accent4 2 3 2 2 2" xfId="973"/>
    <cellStyle name="40% - Accent4 2 3 2 3" xfId="974"/>
    <cellStyle name="40% - Accent4 2 3 2 3 2" xfId="975"/>
    <cellStyle name="40% - Accent4 2 3 2 4" xfId="976"/>
    <cellStyle name="40% - Accent4 2 3 3" xfId="977"/>
    <cellStyle name="40% - Accent4 2 3 3 2" xfId="978"/>
    <cellStyle name="40% - Accent4 2 3 3 2 2" xfId="979"/>
    <cellStyle name="40% - Accent4 2 3 3 3" xfId="980"/>
    <cellStyle name="40% - Accent4 2 3 3 3 2" xfId="981"/>
    <cellStyle name="40% - Accent4 2 3 3 4" xfId="982"/>
    <cellStyle name="40% - Accent4 2 3 4" xfId="983"/>
    <cellStyle name="40% - Accent4 2 3 4 2" xfId="984"/>
    <cellStyle name="40% - Accent4 2 3 5" xfId="985"/>
    <cellStyle name="40% - Accent4 2 3 5 2" xfId="986"/>
    <cellStyle name="40% - Accent4 2 3 6" xfId="987"/>
    <cellStyle name="40% - Accent4 2 4" xfId="988"/>
    <cellStyle name="40% - Accent4 2 4 2" xfId="989"/>
    <cellStyle name="40% - Accent4 2 4 2 2" xfId="990"/>
    <cellStyle name="40% - Accent4 2 4 2 2 2" xfId="991"/>
    <cellStyle name="40% - Accent4 2 4 2 3" xfId="992"/>
    <cellStyle name="40% - Accent4 2 4 2 3 2" xfId="993"/>
    <cellStyle name="40% - Accent4 2 4 2 4" xfId="994"/>
    <cellStyle name="40% - Accent4 2 4 3" xfId="995"/>
    <cellStyle name="40% - Accent4 2 4 3 2" xfId="996"/>
    <cellStyle name="40% - Accent4 2 4 3 2 2" xfId="997"/>
    <cellStyle name="40% - Accent4 2 4 3 3" xfId="998"/>
    <cellStyle name="40% - Accent4 2 4 3 3 2" xfId="999"/>
    <cellStyle name="40% - Accent4 2 4 3 4" xfId="1000"/>
    <cellStyle name="40% - Accent4 2 4 4" xfId="1001"/>
    <cellStyle name="40% - Accent4 2 4 4 2" xfId="1002"/>
    <cellStyle name="40% - Accent4 2 4 5" xfId="1003"/>
    <cellStyle name="40% - Accent4 2 4 5 2" xfId="1004"/>
    <cellStyle name="40% - Accent4 2 4 6" xfId="1005"/>
    <cellStyle name="40% - Accent4 2 5" xfId="1006"/>
    <cellStyle name="40% - Accent4 2 5 2" xfId="1007"/>
    <cellStyle name="40% - Accent4 2 5 2 2" xfId="1008"/>
    <cellStyle name="40% - Accent4 2 5 3" xfId="1009"/>
    <cellStyle name="40% - Accent4 2 5 3 2" xfId="1010"/>
    <cellStyle name="40% - Accent4 2 5 4" xfId="1011"/>
    <cellStyle name="40% - Accent4 2 6" xfId="1012"/>
    <cellStyle name="40% - Accent4 2 6 2" xfId="1013"/>
    <cellStyle name="40% - Accent4 2 6 2 2" xfId="1014"/>
    <cellStyle name="40% - Accent4 2 6 3" xfId="1015"/>
    <cellStyle name="40% - Accent4 2 6 3 2" xfId="1016"/>
    <cellStyle name="40% - Accent4 2 6 4" xfId="1017"/>
    <cellStyle name="40% - Accent4 3" xfId="1018"/>
    <cellStyle name="40% - Accent4 3 2" xfId="1019"/>
    <cellStyle name="40% - Accent4 3 2 2" xfId="1020"/>
    <cellStyle name="40% - Accent4 3 3" xfId="1021"/>
    <cellStyle name="40% - Accent4 3 3 2" xfId="1022"/>
    <cellStyle name="40% - Accent4 3 4" xfId="1023"/>
    <cellStyle name="40% - Accent4 4" xfId="1024"/>
    <cellStyle name="40% - Accent4 4 2" xfId="1025"/>
    <cellStyle name="40% - Accent5 2" xfId="48"/>
    <cellStyle name="40% - Accent5 2 2" xfId="1026"/>
    <cellStyle name="40% - Accent5 2 2 2" xfId="1027"/>
    <cellStyle name="40% - Accent5 2 2 2 2" xfId="1028"/>
    <cellStyle name="40% - Accent5 2 2 2 2 2" xfId="1029"/>
    <cellStyle name="40% - Accent5 2 2 2 2 2 2" xfId="1030"/>
    <cellStyle name="40% - Accent5 2 2 2 2 3" xfId="1031"/>
    <cellStyle name="40% - Accent5 2 2 2 2 3 2" xfId="1032"/>
    <cellStyle name="40% - Accent5 2 2 2 2 4" xfId="1033"/>
    <cellStyle name="40% - Accent5 2 2 2 3" xfId="1034"/>
    <cellStyle name="40% - Accent5 2 2 2 3 2" xfId="1035"/>
    <cellStyle name="40% - Accent5 2 2 2 3 2 2" xfId="1036"/>
    <cellStyle name="40% - Accent5 2 2 2 3 3" xfId="1037"/>
    <cellStyle name="40% - Accent5 2 2 2 3 3 2" xfId="1038"/>
    <cellStyle name="40% - Accent5 2 2 2 3 4" xfId="1039"/>
    <cellStyle name="40% - Accent5 2 2 2 4" xfId="1040"/>
    <cellStyle name="40% - Accent5 2 2 2 4 2" xfId="1041"/>
    <cellStyle name="40% - Accent5 2 2 2 5" xfId="1042"/>
    <cellStyle name="40% - Accent5 2 2 2 5 2" xfId="1043"/>
    <cellStyle name="40% - Accent5 2 2 2 6" xfId="1044"/>
    <cellStyle name="40% - Accent5 2 2 3" xfId="1045"/>
    <cellStyle name="40% - Accent5 2 2 3 2" xfId="1046"/>
    <cellStyle name="40% - Accent5 2 2 3 2 2" xfId="1047"/>
    <cellStyle name="40% - Accent5 2 2 3 3" xfId="1048"/>
    <cellStyle name="40% - Accent5 2 2 3 3 2" xfId="1049"/>
    <cellStyle name="40% - Accent5 2 2 3 4" xfId="1050"/>
    <cellStyle name="40% - Accent5 2 2 4" xfId="1051"/>
    <cellStyle name="40% - Accent5 2 2 4 2" xfId="1052"/>
    <cellStyle name="40% - Accent5 2 2 4 2 2" xfId="1053"/>
    <cellStyle name="40% - Accent5 2 2 4 3" xfId="1054"/>
    <cellStyle name="40% - Accent5 2 2 4 3 2" xfId="1055"/>
    <cellStyle name="40% - Accent5 2 2 4 4" xfId="1056"/>
    <cellStyle name="40% - Accent5 2 3" xfId="1057"/>
    <cellStyle name="40% - Accent5 2 3 2" xfId="1058"/>
    <cellStyle name="40% - Accent5 2 3 2 2" xfId="1059"/>
    <cellStyle name="40% - Accent5 2 3 2 2 2" xfId="1060"/>
    <cellStyle name="40% - Accent5 2 3 2 3" xfId="1061"/>
    <cellStyle name="40% - Accent5 2 3 2 3 2" xfId="1062"/>
    <cellStyle name="40% - Accent5 2 3 2 4" xfId="1063"/>
    <cellStyle name="40% - Accent5 2 3 3" xfId="1064"/>
    <cellStyle name="40% - Accent5 2 3 3 2" xfId="1065"/>
    <cellStyle name="40% - Accent5 2 3 3 2 2" xfId="1066"/>
    <cellStyle name="40% - Accent5 2 3 3 3" xfId="1067"/>
    <cellStyle name="40% - Accent5 2 3 3 3 2" xfId="1068"/>
    <cellStyle name="40% - Accent5 2 3 3 4" xfId="1069"/>
    <cellStyle name="40% - Accent5 2 3 4" xfId="1070"/>
    <cellStyle name="40% - Accent5 2 3 4 2" xfId="1071"/>
    <cellStyle name="40% - Accent5 2 3 5" xfId="1072"/>
    <cellStyle name="40% - Accent5 2 3 5 2" xfId="1073"/>
    <cellStyle name="40% - Accent5 2 3 6" xfId="1074"/>
    <cellStyle name="40% - Accent5 2 4" xfId="1075"/>
    <cellStyle name="40% - Accent5 2 4 2" xfId="1076"/>
    <cellStyle name="40% - Accent5 2 4 2 2" xfId="1077"/>
    <cellStyle name="40% - Accent5 2 4 2 2 2" xfId="1078"/>
    <cellStyle name="40% - Accent5 2 4 2 3" xfId="1079"/>
    <cellStyle name="40% - Accent5 2 4 2 3 2" xfId="1080"/>
    <cellStyle name="40% - Accent5 2 4 2 4" xfId="1081"/>
    <cellStyle name="40% - Accent5 2 4 3" xfId="1082"/>
    <cellStyle name="40% - Accent5 2 4 3 2" xfId="1083"/>
    <cellStyle name="40% - Accent5 2 4 3 2 2" xfId="1084"/>
    <cellStyle name="40% - Accent5 2 4 3 3" xfId="1085"/>
    <cellStyle name="40% - Accent5 2 4 3 3 2" xfId="1086"/>
    <cellStyle name="40% - Accent5 2 4 3 4" xfId="1087"/>
    <cellStyle name="40% - Accent5 2 4 4" xfId="1088"/>
    <cellStyle name="40% - Accent5 2 4 4 2" xfId="1089"/>
    <cellStyle name="40% - Accent5 2 4 5" xfId="1090"/>
    <cellStyle name="40% - Accent5 2 4 5 2" xfId="1091"/>
    <cellStyle name="40% - Accent5 2 4 6" xfId="1092"/>
    <cellStyle name="40% - Accent5 2 5" xfId="1093"/>
    <cellStyle name="40% - Accent5 2 5 2" xfId="1094"/>
    <cellStyle name="40% - Accent5 2 5 2 2" xfId="1095"/>
    <cellStyle name="40% - Accent5 2 5 3" xfId="1096"/>
    <cellStyle name="40% - Accent5 2 5 3 2" xfId="1097"/>
    <cellStyle name="40% - Accent5 2 5 4" xfId="1098"/>
    <cellStyle name="40% - Accent5 2 6" xfId="1099"/>
    <cellStyle name="40% - Accent5 2 6 2" xfId="1100"/>
    <cellStyle name="40% - Accent5 2 6 2 2" xfId="1101"/>
    <cellStyle name="40% - Accent5 2 6 3" xfId="1102"/>
    <cellStyle name="40% - Accent5 2 6 3 2" xfId="1103"/>
    <cellStyle name="40% - Accent5 2 6 4" xfId="1104"/>
    <cellStyle name="40% - Accent5 3" xfId="1105"/>
    <cellStyle name="40% - Accent5 3 2" xfId="1106"/>
    <cellStyle name="40% - Accent5 3 2 2" xfId="1107"/>
    <cellStyle name="40% - Accent5 3 3" xfId="1108"/>
    <cellStyle name="40% - Accent5 3 3 2" xfId="1109"/>
    <cellStyle name="40% - Accent5 3 4" xfId="1110"/>
    <cellStyle name="40% - Accent5 4" xfId="1111"/>
    <cellStyle name="40% - Accent5 4 2" xfId="1112"/>
    <cellStyle name="40% - Accent6 2" xfId="49"/>
    <cellStyle name="40% - Accent6 2 2" xfId="1113"/>
    <cellStyle name="40% - Accent6 2 2 2" xfId="1114"/>
    <cellStyle name="40% - Accent6 2 2 2 2" xfId="1115"/>
    <cellStyle name="40% - Accent6 2 2 2 2 2" xfId="1116"/>
    <cellStyle name="40% - Accent6 2 2 2 2 2 2" xfId="1117"/>
    <cellStyle name="40% - Accent6 2 2 2 2 3" xfId="1118"/>
    <cellStyle name="40% - Accent6 2 2 2 2 3 2" xfId="1119"/>
    <cellStyle name="40% - Accent6 2 2 2 2 4" xfId="1120"/>
    <cellStyle name="40% - Accent6 2 2 2 3" xfId="1121"/>
    <cellStyle name="40% - Accent6 2 2 2 3 2" xfId="1122"/>
    <cellStyle name="40% - Accent6 2 2 2 3 2 2" xfId="1123"/>
    <cellStyle name="40% - Accent6 2 2 2 3 3" xfId="1124"/>
    <cellStyle name="40% - Accent6 2 2 2 3 3 2" xfId="1125"/>
    <cellStyle name="40% - Accent6 2 2 2 3 4" xfId="1126"/>
    <cellStyle name="40% - Accent6 2 2 2 4" xfId="1127"/>
    <cellStyle name="40% - Accent6 2 2 2 4 2" xfId="1128"/>
    <cellStyle name="40% - Accent6 2 2 2 5" xfId="1129"/>
    <cellStyle name="40% - Accent6 2 2 2 5 2" xfId="1130"/>
    <cellStyle name="40% - Accent6 2 2 2 6" xfId="1131"/>
    <cellStyle name="40% - Accent6 2 2 3" xfId="1132"/>
    <cellStyle name="40% - Accent6 2 2 3 2" xfId="1133"/>
    <cellStyle name="40% - Accent6 2 2 3 2 2" xfId="1134"/>
    <cellStyle name="40% - Accent6 2 2 3 3" xfId="1135"/>
    <cellStyle name="40% - Accent6 2 2 3 3 2" xfId="1136"/>
    <cellStyle name="40% - Accent6 2 2 3 4" xfId="1137"/>
    <cellStyle name="40% - Accent6 2 2 4" xfId="1138"/>
    <cellStyle name="40% - Accent6 2 2 4 2" xfId="1139"/>
    <cellStyle name="40% - Accent6 2 2 4 2 2" xfId="1140"/>
    <cellStyle name="40% - Accent6 2 2 4 3" xfId="1141"/>
    <cellStyle name="40% - Accent6 2 2 4 3 2" xfId="1142"/>
    <cellStyle name="40% - Accent6 2 2 4 4" xfId="1143"/>
    <cellStyle name="40% - Accent6 2 3" xfId="1144"/>
    <cellStyle name="40% - Accent6 2 3 2" xfId="1145"/>
    <cellStyle name="40% - Accent6 2 3 2 2" xfId="1146"/>
    <cellStyle name="40% - Accent6 2 3 2 2 2" xfId="1147"/>
    <cellStyle name="40% - Accent6 2 3 2 3" xfId="1148"/>
    <cellStyle name="40% - Accent6 2 3 2 3 2" xfId="1149"/>
    <cellStyle name="40% - Accent6 2 3 2 4" xfId="1150"/>
    <cellStyle name="40% - Accent6 2 3 3" xfId="1151"/>
    <cellStyle name="40% - Accent6 2 3 3 2" xfId="1152"/>
    <cellStyle name="40% - Accent6 2 3 3 2 2" xfId="1153"/>
    <cellStyle name="40% - Accent6 2 3 3 3" xfId="1154"/>
    <cellStyle name="40% - Accent6 2 3 3 3 2" xfId="1155"/>
    <cellStyle name="40% - Accent6 2 3 3 4" xfId="1156"/>
    <cellStyle name="40% - Accent6 2 3 4" xfId="1157"/>
    <cellStyle name="40% - Accent6 2 3 4 2" xfId="1158"/>
    <cellStyle name="40% - Accent6 2 3 5" xfId="1159"/>
    <cellStyle name="40% - Accent6 2 3 5 2" xfId="1160"/>
    <cellStyle name="40% - Accent6 2 3 6" xfId="1161"/>
    <cellStyle name="40% - Accent6 2 4" xfId="1162"/>
    <cellStyle name="40% - Accent6 2 4 2" xfId="1163"/>
    <cellStyle name="40% - Accent6 2 4 2 2" xfId="1164"/>
    <cellStyle name="40% - Accent6 2 4 2 2 2" xfId="1165"/>
    <cellStyle name="40% - Accent6 2 4 2 3" xfId="1166"/>
    <cellStyle name="40% - Accent6 2 4 2 3 2" xfId="1167"/>
    <cellStyle name="40% - Accent6 2 4 2 4" xfId="1168"/>
    <cellStyle name="40% - Accent6 2 4 3" xfId="1169"/>
    <cellStyle name="40% - Accent6 2 4 3 2" xfId="1170"/>
    <cellStyle name="40% - Accent6 2 4 3 2 2" xfId="1171"/>
    <cellStyle name="40% - Accent6 2 4 3 3" xfId="1172"/>
    <cellStyle name="40% - Accent6 2 4 3 3 2" xfId="1173"/>
    <cellStyle name="40% - Accent6 2 4 3 4" xfId="1174"/>
    <cellStyle name="40% - Accent6 2 4 4" xfId="1175"/>
    <cellStyle name="40% - Accent6 2 4 4 2" xfId="1176"/>
    <cellStyle name="40% - Accent6 2 4 5" xfId="1177"/>
    <cellStyle name="40% - Accent6 2 4 5 2" xfId="1178"/>
    <cellStyle name="40% - Accent6 2 4 6" xfId="1179"/>
    <cellStyle name="40% - Accent6 2 5" xfId="1180"/>
    <cellStyle name="40% - Accent6 2 5 2" xfId="1181"/>
    <cellStyle name="40% - Accent6 2 5 2 2" xfId="1182"/>
    <cellStyle name="40% - Accent6 2 5 3" xfId="1183"/>
    <cellStyle name="40% - Accent6 2 5 3 2" xfId="1184"/>
    <cellStyle name="40% - Accent6 2 5 4" xfId="1185"/>
    <cellStyle name="40% - Accent6 2 6" xfId="1186"/>
    <cellStyle name="40% - Accent6 2 6 2" xfId="1187"/>
    <cellStyle name="40% - Accent6 2 6 2 2" xfId="1188"/>
    <cellStyle name="40% - Accent6 2 6 3" xfId="1189"/>
    <cellStyle name="40% - Accent6 2 6 3 2" xfId="1190"/>
    <cellStyle name="40% - Accent6 2 6 4" xfId="1191"/>
    <cellStyle name="40% - Accent6 3" xfId="1192"/>
    <cellStyle name="40% - Accent6 3 2" xfId="1193"/>
    <cellStyle name="40% - Accent6 3 2 2" xfId="1194"/>
    <cellStyle name="40% - Accent6 3 3" xfId="1195"/>
    <cellStyle name="40% - Accent6 3 3 2" xfId="1196"/>
    <cellStyle name="40% - Accent6 3 4" xfId="1197"/>
    <cellStyle name="40% - Accent6 4" xfId="1198"/>
    <cellStyle name="40% - Accent6 4 2" xfId="1199"/>
    <cellStyle name="40% - Акцент1 2" xfId="1200"/>
    <cellStyle name="40% — акцент1 2" xfId="1201"/>
    <cellStyle name="40% - Акцент1 2 2" xfId="1202"/>
    <cellStyle name="40% - Акцент2 2" xfId="1203"/>
    <cellStyle name="40% — акцент2 2" xfId="1204"/>
    <cellStyle name="40% - Акцент2 2 2" xfId="1205"/>
    <cellStyle name="40% - Акцент3 2" xfId="1206"/>
    <cellStyle name="40% — акцент3 2" xfId="1207"/>
    <cellStyle name="40% - Акцент3 2 2" xfId="1208"/>
    <cellStyle name="40% - Акцент4 2" xfId="1209"/>
    <cellStyle name="40% — акцент4 2" xfId="1210"/>
    <cellStyle name="40% - Акцент4 2 2" xfId="1211"/>
    <cellStyle name="40% - Акцент5 2" xfId="1212"/>
    <cellStyle name="40% — акцент5 2" xfId="1213"/>
    <cellStyle name="40% - Акцент5 2 2" xfId="1214"/>
    <cellStyle name="40% - Акцент6 2" xfId="1215"/>
    <cellStyle name="40% — акцент6 2" xfId="1216"/>
    <cellStyle name="40% - Акцент6 2 2" xfId="1217"/>
    <cellStyle name="60% - Accent1 2" xfId="50"/>
    <cellStyle name="60% - Accent1 2 2" xfId="1218"/>
    <cellStyle name="60% - Accent1 3" xfId="1219"/>
    <cellStyle name="60% - Accent1 4" xfId="1220"/>
    <cellStyle name="60% - Accent2 2" xfId="51"/>
    <cellStyle name="60% - Accent2 2 2" xfId="1221"/>
    <cellStyle name="60% - Accent2 3" xfId="1222"/>
    <cellStyle name="60% - Accent2 4" xfId="1223"/>
    <cellStyle name="60% - Accent3 2" xfId="52"/>
    <cellStyle name="60% - Accent3 2 2" xfId="1224"/>
    <cellStyle name="60% - Accent3 3" xfId="1225"/>
    <cellStyle name="60% - Accent3 4" xfId="1226"/>
    <cellStyle name="60% - Accent4 2" xfId="53"/>
    <cellStyle name="60% - Accent4 2 2" xfId="1227"/>
    <cellStyle name="60% - Accent4 3" xfId="1228"/>
    <cellStyle name="60% - Accent4 4" xfId="1229"/>
    <cellStyle name="60% - Accent5 2" xfId="54"/>
    <cellStyle name="60% - Accent5 2 2" xfId="1230"/>
    <cellStyle name="60% - Accent5 3" xfId="1231"/>
    <cellStyle name="60% - Accent5 4" xfId="1232"/>
    <cellStyle name="60% - Accent6 2" xfId="55"/>
    <cellStyle name="60% - Accent6 2 2" xfId="1233"/>
    <cellStyle name="60% - Accent6 3" xfId="1234"/>
    <cellStyle name="60% - Accent6 4" xfId="1235"/>
    <cellStyle name="60% - Акцент1 2" xfId="1236"/>
    <cellStyle name="60% — акцент1 2" xfId="1237"/>
    <cellStyle name="60% - Акцент2 2" xfId="1238"/>
    <cellStyle name="60% — акцент2 2" xfId="1239"/>
    <cellStyle name="60% - Акцент3 2" xfId="1240"/>
    <cellStyle name="60% — акцент3 2" xfId="1241"/>
    <cellStyle name="60% - Акцент4 2" xfId="1242"/>
    <cellStyle name="60% — акцент4 2" xfId="1243"/>
    <cellStyle name="60% - Акцент5 2" xfId="1244"/>
    <cellStyle name="60% — акцент5 2" xfId="1245"/>
    <cellStyle name="60% - Акцент6 2" xfId="1246"/>
    <cellStyle name="60% — акцент6 2" xfId="1247"/>
    <cellStyle name="Accent1 2" xfId="56"/>
    <cellStyle name="Accent1 2 2" xfId="1248"/>
    <cellStyle name="Accent1 3" xfId="1249"/>
    <cellStyle name="Accent1 4" xfId="1250"/>
    <cellStyle name="Accent2 2" xfId="57"/>
    <cellStyle name="Accent2 2 2" xfId="1251"/>
    <cellStyle name="Accent2 3" xfId="1252"/>
    <cellStyle name="Accent2 4" xfId="1253"/>
    <cellStyle name="Accent3 2" xfId="58"/>
    <cellStyle name="Accent3 2 2" xfId="1254"/>
    <cellStyle name="Accent3 3" xfId="1255"/>
    <cellStyle name="Accent3 4" xfId="1256"/>
    <cellStyle name="Accent4 2" xfId="59"/>
    <cellStyle name="Accent4 2 2" xfId="1257"/>
    <cellStyle name="Accent4 3" xfId="1258"/>
    <cellStyle name="Accent4 4" xfId="1259"/>
    <cellStyle name="Accent5 2" xfId="60"/>
    <cellStyle name="Accent5 2 2" xfId="1260"/>
    <cellStyle name="Accent5 3" xfId="1261"/>
    <cellStyle name="Accent5 4" xfId="1262"/>
    <cellStyle name="Accent6 2" xfId="61"/>
    <cellStyle name="Accent6 2 2" xfId="1263"/>
    <cellStyle name="Accent6 3" xfId="1264"/>
    <cellStyle name="Accent6 4" xfId="1265"/>
    <cellStyle name="Bad 2" xfId="62"/>
    <cellStyle name="Bad 2 2" xfId="1266"/>
    <cellStyle name="Bad 3" xfId="1267"/>
    <cellStyle name="Bad 4" xfId="1268"/>
    <cellStyle name="Calculation 2" xfId="63"/>
    <cellStyle name="Calculation 2 2" xfId="1269"/>
    <cellStyle name="Calculation 2 2 2" xfId="1270"/>
    <cellStyle name="Calculation 2 2 2 2" xfId="1271"/>
    <cellStyle name="Calculation 2 2 3" xfId="1272"/>
    <cellStyle name="Calculation 3" xfId="1273"/>
    <cellStyle name="Calculation 4" xfId="1274"/>
    <cellStyle name="Check Cell 2" xfId="64"/>
    <cellStyle name="Check Cell 2 2" xfId="1275"/>
    <cellStyle name="Check Cell 3" xfId="1276"/>
    <cellStyle name="Check Cell 4" xfId="1277"/>
    <cellStyle name="Comma 10" xfId="1278"/>
    <cellStyle name="Comma 10 2" xfId="1279"/>
    <cellStyle name="Comma 13 2" xfId="100"/>
    <cellStyle name="Comma 15" xfId="18"/>
    <cellStyle name="Comma 19" xfId="112"/>
    <cellStyle name="Comma 2" xfId="10"/>
    <cellStyle name="Comma 2 2" xfId="31"/>
    <cellStyle name="Comma 2 2 2" xfId="65"/>
    <cellStyle name="Comma 2 2 2 2" xfId="1280"/>
    <cellStyle name="Comma 2 3" xfId="24"/>
    <cellStyle name="Comma 2 3 2" xfId="1281"/>
    <cellStyle name="Comma 2 4" xfId="27"/>
    <cellStyle name="Comma 2 5" xfId="1282"/>
    <cellStyle name="Comma 3" xfId="30"/>
    <cellStyle name="Comma 3 2" xfId="66"/>
    <cellStyle name="Comma 3 2 2" xfId="96"/>
    <cellStyle name="Comma 3 2 2 2" xfId="109"/>
    <cellStyle name="Comma 3 2 2 2 2" xfId="133"/>
    <cellStyle name="Comma 3 2 2 3" xfId="123"/>
    <cellStyle name="Comma 3 2 3" xfId="103"/>
    <cellStyle name="Comma 3 2 3 2" xfId="127"/>
    <cellStyle name="Comma 3 2 4" xfId="117"/>
    <cellStyle name="Comma 3 2 4 2" xfId="1283"/>
    <cellStyle name="Comma 3 2 5" xfId="1284"/>
    <cellStyle name="Comma 3 3" xfId="1285"/>
    <cellStyle name="Comma 4" xfId="33"/>
    <cellStyle name="Comma 4 2" xfId="1286"/>
    <cellStyle name="Comma 4 2 2" xfId="1287"/>
    <cellStyle name="Comma 4 3" xfId="1288"/>
    <cellStyle name="Comma 4 3 2" xfId="1289"/>
    <cellStyle name="Comma 5" xfId="26"/>
    <cellStyle name="Comma 5 2" xfId="102"/>
    <cellStyle name="Comma 5 2 2" xfId="126"/>
    <cellStyle name="Comma 5 3" xfId="116"/>
    <cellStyle name="Comma 5 3 2" xfId="1290"/>
    <cellStyle name="Comma 5 4" xfId="1291"/>
    <cellStyle name="Comma 5 4 2" xfId="1292"/>
    <cellStyle name="Comma 5 5" xfId="1293"/>
    <cellStyle name="Comma 6" xfId="95"/>
    <cellStyle name="Comma 6 10" xfId="1294"/>
    <cellStyle name="Comma 6 10 2" xfId="1295"/>
    <cellStyle name="Comma 6 11" xfId="1296"/>
    <cellStyle name="Comma 6 2" xfId="108"/>
    <cellStyle name="Comma 6 2 2" xfId="132"/>
    <cellStyle name="Comma 6 3" xfId="122"/>
    <cellStyle name="Comma 6 3 2" xfId="1297"/>
    <cellStyle name="Comma 6 3 2 2" xfId="1298"/>
    <cellStyle name="Comma 6 3 2 2 2" xfId="1299"/>
    <cellStyle name="Comma 6 3 2 2 2 2" xfId="1300"/>
    <cellStyle name="Comma 6 3 2 2 3" xfId="1301"/>
    <cellStyle name="Comma 6 3 2 2 3 2" xfId="1302"/>
    <cellStyle name="Comma 6 3 2 2 4" xfId="1303"/>
    <cellStyle name="Comma 6 3 2 3" xfId="1304"/>
    <cellStyle name="Comma 6 3 2 3 2" xfId="1305"/>
    <cellStyle name="Comma 6 3 2 3 2 2" xfId="1306"/>
    <cellStyle name="Comma 6 3 2 3 3" xfId="1307"/>
    <cellStyle name="Comma 6 3 2 3 3 2" xfId="1308"/>
    <cellStyle name="Comma 6 3 2 3 4" xfId="1309"/>
    <cellStyle name="Comma 6 3 2 4" xfId="1310"/>
    <cellStyle name="Comma 6 3 2 4 2" xfId="1311"/>
    <cellStyle name="Comma 6 3 2 5" xfId="1312"/>
    <cellStyle name="Comma 6 3 2 5 2" xfId="1313"/>
    <cellStyle name="Comma 6 3 2 6" xfId="1314"/>
    <cellStyle name="Comma 6 3 3" xfId="1315"/>
    <cellStyle name="Comma 6 3 3 2" xfId="1316"/>
    <cellStyle name="Comma 6 3 3 2 2" xfId="1317"/>
    <cellStyle name="Comma 6 3 3 3" xfId="1318"/>
    <cellStyle name="Comma 6 3 3 3 2" xfId="1319"/>
    <cellStyle name="Comma 6 3 3 4" xfId="1320"/>
    <cellStyle name="Comma 6 3 4" xfId="1321"/>
    <cellStyle name="Comma 6 3 4 2" xfId="1322"/>
    <cellStyle name="Comma 6 3 4 2 2" xfId="1323"/>
    <cellStyle name="Comma 6 3 4 3" xfId="1324"/>
    <cellStyle name="Comma 6 3 4 3 2" xfId="1325"/>
    <cellStyle name="Comma 6 3 4 4" xfId="1326"/>
    <cellStyle name="Comma 6 3 5" xfId="1327"/>
    <cellStyle name="Comma 6 3 5 2" xfId="1328"/>
    <cellStyle name="Comma 6 3 6" xfId="1329"/>
    <cellStyle name="Comma 6 3 6 2" xfId="1330"/>
    <cellStyle name="Comma 6 3 7" xfId="1331"/>
    <cellStyle name="Comma 6 4" xfId="1332"/>
    <cellStyle name="Comma 6 4 2" xfId="1333"/>
    <cellStyle name="Comma 6 4 2 2" xfId="1334"/>
    <cellStyle name="Comma 6 4 2 2 2" xfId="1335"/>
    <cellStyle name="Comma 6 4 2 2 2 2" xfId="1336"/>
    <cellStyle name="Comma 6 4 2 2 3" xfId="1337"/>
    <cellStyle name="Comma 6 4 2 2 3 2" xfId="1338"/>
    <cellStyle name="Comma 6 4 2 2 4" xfId="1339"/>
    <cellStyle name="Comma 6 4 2 3" xfId="1340"/>
    <cellStyle name="Comma 6 4 2 3 2" xfId="1341"/>
    <cellStyle name="Comma 6 4 2 3 2 2" xfId="1342"/>
    <cellStyle name="Comma 6 4 2 3 3" xfId="1343"/>
    <cellStyle name="Comma 6 4 2 3 3 2" xfId="1344"/>
    <cellStyle name="Comma 6 4 2 3 4" xfId="1345"/>
    <cellStyle name="Comma 6 4 2 4" xfId="1346"/>
    <cellStyle name="Comma 6 4 2 4 2" xfId="1347"/>
    <cellStyle name="Comma 6 4 2 5" xfId="1348"/>
    <cellStyle name="Comma 6 4 2 5 2" xfId="1349"/>
    <cellStyle name="Comma 6 4 2 6" xfId="1350"/>
    <cellStyle name="Comma 6 4 3" xfId="1351"/>
    <cellStyle name="Comma 6 4 3 2" xfId="1352"/>
    <cellStyle name="Comma 6 4 3 2 2" xfId="1353"/>
    <cellStyle name="Comma 6 4 3 3" xfId="1354"/>
    <cellStyle name="Comma 6 4 3 3 2" xfId="1355"/>
    <cellStyle name="Comma 6 4 3 4" xfId="1356"/>
    <cellStyle name="Comma 6 4 4" xfId="1357"/>
    <cellStyle name="Comma 6 4 4 2" xfId="1358"/>
    <cellStyle name="Comma 6 4 4 2 2" xfId="1359"/>
    <cellStyle name="Comma 6 4 4 3" xfId="1360"/>
    <cellStyle name="Comma 6 4 4 3 2" xfId="1361"/>
    <cellStyle name="Comma 6 4 4 4" xfId="1362"/>
    <cellStyle name="Comma 6 4 5" xfId="1363"/>
    <cellStyle name="Comma 6 4 5 2" xfId="1364"/>
    <cellStyle name="Comma 6 4 6" xfId="1365"/>
    <cellStyle name="Comma 6 4 6 2" xfId="1366"/>
    <cellStyle name="Comma 6 4 7" xfId="1367"/>
    <cellStyle name="Comma 6 5" xfId="1368"/>
    <cellStyle name="Comma 6 5 2" xfId="1369"/>
    <cellStyle name="Comma 6 5 2 2" xfId="1370"/>
    <cellStyle name="Comma 6 5 2 2 2" xfId="1371"/>
    <cellStyle name="Comma 6 5 2 3" xfId="1372"/>
    <cellStyle name="Comma 6 5 2 3 2" xfId="1373"/>
    <cellStyle name="Comma 6 5 2 4" xfId="1374"/>
    <cellStyle name="Comma 6 5 3" xfId="1375"/>
    <cellStyle name="Comma 6 5 3 2" xfId="1376"/>
    <cellStyle name="Comma 6 5 3 2 2" xfId="1377"/>
    <cellStyle name="Comma 6 5 3 3" xfId="1378"/>
    <cellStyle name="Comma 6 5 3 3 2" xfId="1379"/>
    <cellStyle name="Comma 6 5 3 4" xfId="1380"/>
    <cellStyle name="Comma 6 5 4" xfId="1381"/>
    <cellStyle name="Comma 6 5 4 2" xfId="1382"/>
    <cellStyle name="Comma 6 5 5" xfId="1383"/>
    <cellStyle name="Comma 6 5 5 2" xfId="1384"/>
    <cellStyle name="Comma 6 5 6" xfId="1385"/>
    <cellStyle name="Comma 6 6" xfId="1386"/>
    <cellStyle name="Comma 6 6 2" xfId="1387"/>
    <cellStyle name="Comma 6 6 2 2" xfId="1388"/>
    <cellStyle name="Comma 6 6 2 2 2" xfId="1389"/>
    <cellStyle name="Comma 6 6 2 3" xfId="1390"/>
    <cellStyle name="Comma 6 6 2 3 2" xfId="1391"/>
    <cellStyle name="Comma 6 6 2 4" xfId="1392"/>
    <cellStyle name="Comma 6 6 3" xfId="1393"/>
    <cellStyle name="Comma 6 6 3 2" xfId="1394"/>
    <cellStyle name="Comma 6 6 3 2 2" xfId="1395"/>
    <cellStyle name="Comma 6 6 3 3" xfId="1396"/>
    <cellStyle name="Comma 6 6 3 3 2" xfId="1397"/>
    <cellStyle name="Comma 6 6 3 4" xfId="1398"/>
    <cellStyle name="Comma 6 6 4" xfId="1399"/>
    <cellStyle name="Comma 6 6 4 2" xfId="1400"/>
    <cellStyle name="Comma 6 6 5" xfId="1401"/>
    <cellStyle name="Comma 6 6 5 2" xfId="1402"/>
    <cellStyle name="Comma 6 6 6" xfId="1403"/>
    <cellStyle name="Comma 6 7" xfId="1404"/>
    <cellStyle name="Comma 6 7 2" xfId="1405"/>
    <cellStyle name="Comma 6 7 2 2" xfId="1406"/>
    <cellStyle name="Comma 6 7 3" xfId="1407"/>
    <cellStyle name="Comma 6 7 3 2" xfId="1408"/>
    <cellStyle name="Comma 6 7 4" xfId="1409"/>
    <cellStyle name="Comma 6 8" xfId="1410"/>
    <cellStyle name="Comma 6 8 2" xfId="1411"/>
    <cellStyle name="Comma 6 8 2 2" xfId="1412"/>
    <cellStyle name="Comma 6 8 3" xfId="1413"/>
    <cellStyle name="Comma 6 8 3 2" xfId="1414"/>
    <cellStyle name="Comma 6 8 4" xfId="1415"/>
    <cellStyle name="Comma 6 9" xfId="1416"/>
    <cellStyle name="Comma 6 9 2" xfId="1417"/>
    <cellStyle name="Comma 7" xfId="1418"/>
    <cellStyle name="Comma 8" xfId="1419"/>
    <cellStyle name="Comma 8 2" xfId="1420"/>
    <cellStyle name="Comma 9" xfId="1421"/>
    <cellStyle name="Comma 9 2" xfId="1422"/>
    <cellStyle name="Explanatory Text 2" xfId="67"/>
    <cellStyle name="Explanatory Text 2 2" xfId="1423"/>
    <cellStyle name="Explanatory Text 3" xfId="1424"/>
    <cellStyle name="Explanatory Text 4" xfId="1425"/>
    <cellStyle name="Good 2" xfId="68"/>
    <cellStyle name="Good 2 2" xfId="1426"/>
    <cellStyle name="Good 3" xfId="1427"/>
    <cellStyle name="Good 4" xfId="1428"/>
    <cellStyle name="Heading 1 2" xfId="69"/>
    <cellStyle name="Heading 1 2 2" xfId="1429"/>
    <cellStyle name="Heading 1 3" xfId="1430"/>
    <cellStyle name="Heading 1 4" xfId="1431"/>
    <cellStyle name="Heading 2 2" xfId="70"/>
    <cellStyle name="Heading 2 2 2" xfId="1432"/>
    <cellStyle name="Heading 2 3" xfId="1433"/>
    <cellStyle name="Heading 2 4" xfId="1434"/>
    <cellStyle name="Heading 3 2" xfId="71"/>
    <cellStyle name="Heading 3 2 2" xfId="1435"/>
    <cellStyle name="Heading 3 3" xfId="1436"/>
    <cellStyle name="Heading 3 4" xfId="1437"/>
    <cellStyle name="Heading 4 2" xfId="72"/>
    <cellStyle name="Heading 4 2 2" xfId="1438"/>
    <cellStyle name="Heading 4 3" xfId="1439"/>
    <cellStyle name="Heading 4 4" xfId="1440"/>
    <cellStyle name="Input 2" xfId="73"/>
    <cellStyle name="Input 2 2" xfId="1441"/>
    <cellStyle name="Input 2 2 2" xfId="1442"/>
    <cellStyle name="Input 2 2 2 2" xfId="1443"/>
    <cellStyle name="Input 2 2 3" xfId="1444"/>
    <cellStyle name="Input 3" xfId="1445"/>
    <cellStyle name="Input 4" xfId="1446"/>
    <cellStyle name="Linked Cell 2" xfId="74"/>
    <cellStyle name="Linked Cell 2 2" xfId="1447"/>
    <cellStyle name="Linked Cell 3" xfId="1448"/>
    <cellStyle name="Linked Cell 4" xfId="1449"/>
    <cellStyle name="Neutral 2" xfId="36"/>
    <cellStyle name="Neutral 2 2" xfId="1450"/>
    <cellStyle name="Neutral 2 3" xfId="1451"/>
    <cellStyle name="Neutral 3" xfId="75"/>
    <cellStyle name="Neutral 4" xfId="1452"/>
    <cellStyle name="Neutral 4 2" xfId="1453"/>
    <cellStyle name="Neutral 5" xfId="1454"/>
    <cellStyle name="Normal 10" xfId="4"/>
    <cellStyle name="Normal 10 2" xfId="106"/>
    <cellStyle name="Normal 10 2 2" xfId="130"/>
    <cellStyle name="Normal 10 2 2 2" xfId="1455"/>
    <cellStyle name="Normal 10 2 2 2 2" xfId="1456"/>
    <cellStyle name="Normal 10 2 2 2 2 2" xfId="1457"/>
    <cellStyle name="Normal 10 2 2 2 3" xfId="1458"/>
    <cellStyle name="Normal 10 2 2 2 3 2" xfId="1459"/>
    <cellStyle name="Normal 10 2 2 2 4" xfId="1460"/>
    <cellStyle name="Normal 10 2 2 3" xfId="1461"/>
    <cellStyle name="Normal 10 2 2 3 2" xfId="1462"/>
    <cellStyle name="Normal 10 2 2 3 2 2" xfId="1463"/>
    <cellStyle name="Normal 10 2 2 3 3" xfId="1464"/>
    <cellStyle name="Normal 10 2 2 3 3 2" xfId="1465"/>
    <cellStyle name="Normal 10 2 2 3 4" xfId="1466"/>
    <cellStyle name="Normal 10 2 2 4" xfId="1467"/>
    <cellStyle name="Normal 10 2 2 4 2" xfId="1468"/>
    <cellStyle name="Normal 10 2 2 5" xfId="1469"/>
    <cellStyle name="Normal 10 2 2 5 2" xfId="1470"/>
    <cellStyle name="Normal 10 2 2 6" xfId="1471"/>
    <cellStyle name="Normal 10 2 3" xfId="1472"/>
    <cellStyle name="Normal 10 2 3 2" xfId="1473"/>
    <cellStyle name="Normal 10 2 3 2 2" xfId="1474"/>
    <cellStyle name="Normal 10 2 3 3" xfId="1475"/>
    <cellStyle name="Normal 10 2 3 3 2" xfId="1476"/>
    <cellStyle name="Normal 10 2 3 4" xfId="1477"/>
    <cellStyle name="Normal 10 2 4" xfId="1478"/>
    <cellStyle name="Normal 10 2 4 2" xfId="1479"/>
    <cellStyle name="Normal 10 2 4 2 2" xfId="1480"/>
    <cellStyle name="Normal 10 2 4 3" xfId="1481"/>
    <cellStyle name="Normal 10 2 4 3 2" xfId="1482"/>
    <cellStyle name="Normal 10 2 4 4" xfId="1483"/>
    <cellStyle name="Normal 10 2 5" xfId="1484"/>
    <cellStyle name="Normal 10 2 5 2" xfId="1485"/>
    <cellStyle name="Normal 10 2 6" xfId="1486"/>
    <cellStyle name="Normal 10 2 6 2" xfId="1487"/>
    <cellStyle name="Normal 10 2 7" xfId="1488"/>
    <cellStyle name="Normal 10 3" xfId="111"/>
    <cellStyle name="Normal 10 3 2" xfId="1489"/>
    <cellStyle name="Normal 10 3 2 2" xfId="1490"/>
    <cellStyle name="Normal 10 3 2 2 2" xfId="1491"/>
    <cellStyle name="Normal 10 3 2 3" xfId="1492"/>
    <cellStyle name="Normal 10 3 2 3 2" xfId="1493"/>
    <cellStyle name="Normal 10 3 2 4" xfId="1494"/>
    <cellStyle name="Normal 10 3 3" xfId="1495"/>
    <cellStyle name="Normal 10 3 3 2" xfId="1496"/>
    <cellStyle name="Normal 10 3 3 2 2" xfId="1497"/>
    <cellStyle name="Normal 10 3 3 3" xfId="1498"/>
    <cellStyle name="Normal 10 3 3 3 2" xfId="1499"/>
    <cellStyle name="Normal 10 3 3 4" xfId="1500"/>
    <cellStyle name="Normal 10 3 4" xfId="1501"/>
    <cellStyle name="Normal 10 3 4 2" xfId="1502"/>
    <cellStyle name="Normal 10 3 5" xfId="1503"/>
    <cellStyle name="Normal 10 3 5 2" xfId="1504"/>
    <cellStyle name="Normal 10 3 6" xfId="1505"/>
    <cellStyle name="Normal 10 4" xfId="120"/>
    <cellStyle name="Normal 10 4 2" xfId="1506"/>
    <cellStyle name="Normal 10 4 2 2" xfId="1507"/>
    <cellStyle name="Normal 10 4 2 2 2" xfId="1508"/>
    <cellStyle name="Normal 10 4 2 3" xfId="1509"/>
    <cellStyle name="Normal 10 4 2 3 2" xfId="1510"/>
    <cellStyle name="Normal 10 4 2 4" xfId="1511"/>
    <cellStyle name="Normal 10 4 3" xfId="1512"/>
    <cellStyle name="Normal 10 4 3 2" xfId="1513"/>
    <cellStyle name="Normal 10 4 3 2 2" xfId="1514"/>
    <cellStyle name="Normal 10 4 3 3" xfId="1515"/>
    <cellStyle name="Normal 10 4 3 3 2" xfId="1516"/>
    <cellStyle name="Normal 10 4 3 4" xfId="1517"/>
    <cellStyle name="Normal 10 4 4" xfId="1518"/>
    <cellStyle name="Normal 10 4 4 2" xfId="1519"/>
    <cellStyle name="Normal 10 4 5" xfId="1520"/>
    <cellStyle name="Normal 10 4 5 2" xfId="1521"/>
    <cellStyle name="Normal 10 4 6" xfId="1522"/>
    <cellStyle name="Normal 10 5" xfId="93"/>
    <cellStyle name="Normal 10 5 2" xfId="1523"/>
    <cellStyle name="Normal 10 5 2 2" xfId="1524"/>
    <cellStyle name="Normal 10 5 3" xfId="1525"/>
    <cellStyle name="Normal 10 5 3 2" xfId="1526"/>
    <cellStyle name="Normal 10 5 4" xfId="1527"/>
    <cellStyle name="Normal 10 6" xfId="1528"/>
    <cellStyle name="Normal 10 6 2" xfId="1529"/>
    <cellStyle name="Normal 10 6 2 2" xfId="1530"/>
    <cellStyle name="Normal 10 6 3" xfId="1531"/>
    <cellStyle name="Normal 10 6 3 2" xfId="1532"/>
    <cellStyle name="Normal 10 6 4" xfId="1533"/>
    <cellStyle name="Normal 11" xfId="94"/>
    <cellStyle name="Normal 11 2" xfId="107"/>
    <cellStyle name="Normal 11 2 2" xfId="131"/>
    <cellStyle name="Normal 11 3" xfId="114"/>
    <cellStyle name="Normal 11 3 2" xfId="1534"/>
    <cellStyle name="Normal 11 4" xfId="121"/>
    <cellStyle name="Normal 12" xfId="19"/>
    <cellStyle name="Normal 12 2" xfId="98"/>
    <cellStyle name="Normal 12 3" xfId="135"/>
    <cellStyle name="Normal 13" xfId="113"/>
    <cellStyle name="Normal 2" xfId="1"/>
    <cellStyle name="Normal 2 2" xfId="12"/>
    <cellStyle name="Normal 2 2 2" xfId="76"/>
    <cellStyle name="Normal 2 2 3" xfId="1535"/>
    <cellStyle name="Normal 2 3" xfId="77"/>
    <cellStyle name="Normal 2 4" xfId="99"/>
    <cellStyle name="Normal 2 5" xfId="23"/>
    <cellStyle name="Normal 2_3.Havelvacner_N1_12 23.01.2018" xfId="1536"/>
    <cellStyle name="Normal 3" xfId="3"/>
    <cellStyle name="Normal 3 2" xfId="34"/>
    <cellStyle name="Normal 3 2 2" xfId="78"/>
    <cellStyle name="Normal 3 2 3" xfId="1537"/>
    <cellStyle name="Normal 3 3" xfId="29"/>
    <cellStyle name="Normal 3_HavelvacN2axjusakN3" xfId="37"/>
    <cellStyle name="Normal 4" xfId="5"/>
    <cellStyle name="Normal 4 2" xfId="35"/>
    <cellStyle name="Normal 4 2 2" xfId="1538"/>
    <cellStyle name="Normal 4 3" xfId="32"/>
    <cellStyle name="Normal 5" xfId="9"/>
    <cellStyle name="Normal 5 2" xfId="17"/>
    <cellStyle name="Normal 5 2 2" xfId="97"/>
    <cellStyle name="Normal 5 2 2 2" xfId="110"/>
    <cellStyle name="Normal 5 2 2 2 2" xfId="134"/>
    <cellStyle name="Normal 5 2 2 3" xfId="124"/>
    <cellStyle name="Normal 5 2 2 3 2" xfId="1539"/>
    <cellStyle name="Normal 5 2 2 4" xfId="1540"/>
    <cellStyle name="Normal 5 2 3" xfId="104"/>
    <cellStyle name="Normal 5 2 3 2" xfId="128"/>
    <cellStyle name="Normal 5 2 4" xfId="118"/>
    <cellStyle name="Normal 5 2 4 2" xfId="1541"/>
    <cellStyle name="Normal 5 2 5" xfId="79"/>
    <cellStyle name="Normal 5 3" xfId="1542"/>
    <cellStyle name="Normal 5 3 2" xfId="1543"/>
    <cellStyle name="Normal 5 3 2 2" xfId="1544"/>
    <cellStyle name="Normal 5 3 2 2 2" xfId="1545"/>
    <cellStyle name="Normal 5 3 2 2 2 2" xfId="1546"/>
    <cellStyle name="Normal 5 3 2 2 3" xfId="1547"/>
    <cellStyle name="Normal 5 3 2 2 3 2" xfId="1548"/>
    <cellStyle name="Normal 5 3 2 2 4" xfId="1549"/>
    <cellStyle name="Normal 5 3 2 3" xfId="1550"/>
    <cellStyle name="Normal 5 3 2 3 2" xfId="1551"/>
    <cellStyle name="Normal 5 3 2 3 2 2" xfId="1552"/>
    <cellStyle name="Normal 5 3 2 3 3" xfId="1553"/>
    <cellStyle name="Normal 5 3 2 3 3 2" xfId="1554"/>
    <cellStyle name="Normal 5 3 2 3 4" xfId="1555"/>
    <cellStyle name="Normal 5 3 2 4" xfId="1556"/>
    <cellStyle name="Normal 5 3 2 4 2" xfId="1557"/>
    <cellStyle name="Normal 5 3 2 5" xfId="1558"/>
    <cellStyle name="Normal 5 3 2 5 2" xfId="1559"/>
    <cellStyle name="Normal 5 3 2 6" xfId="1560"/>
    <cellStyle name="Normal 5 3 3" xfId="1561"/>
    <cellStyle name="Normal 5 3 3 2" xfId="1562"/>
    <cellStyle name="Normal 5 3 3 2 2" xfId="1563"/>
    <cellStyle name="Normal 5 3 3 3" xfId="1564"/>
    <cellStyle name="Normal 5 3 3 3 2" xfId="1565"/>
    <cellStyle name="Normal 5 3 3 4" xfId="1566"/>
    <cellStyle name="Normal 5 3 4" xfId="1567"/>
    <cellStyle name="Normal 5 3 4 2" xfId="1568"/>
    <cellStyle name="Normal 5 3 4 2 2" xfId="1569"/>
    <cellStyle name="Normal 5 3 4 3" xfId="1570"/>
    <cellStyle name="Normal 5 3 4 3 2" xfId="1571"/>
    <cellStyle name="Normal 5 3 4 4" xfId="1572"/>
    <cellStyle name="Normal 5 3 5" xfId="1573"/>
    <cellStyle name="Normal 5 3 5 2" xfId="1574"/>
    <cellStyle name="Normal 5 3 6" xfId="1575"/>
    <cellStyle name="Normal 5 3 6 2" xfId="1576"/>
    <cellStyle name="Normal 5 3 7" xfId="1577"/>
    <cellStyle name="Normal 5 4" xfId="1578"/>
    <cellStyle name="Normal 5 4 2" xfId="1579"/>
    <cellStyle name="Normal 5 4 2 2" xfId="1580"/>
    <cellStyle name="Normal 5 4 2 2 2" xfId="1581"/>
    <cellStyle name="Normal 5 4 2 2 2 2" xfId="1582"/>
    <cellStyle name="Normal 5 4 2 2 3" xfId="1583"/>
    <cellStyle name="Normal 5 4 2 2 3 2" xfId="1584"/>
    <cellStyle name="Normal 5 4 2 2 4" xfId="1585"/>
    <cellStyle name="Normal 5 4 2 3" xfId="1586"/>
    <cellStyle name="Normal 5 4 2 3 2" xfId="1587"/>
    <cellStyle name="Normal 5 4 2 3 2 2" xfId="1588"/>
    <cellStyle name="Normal 5 4 2 3 3" xfId="1589"/>
    <cellStyle name="Normal 5 4 2 3 3 2" xfId="1590"/>
    <cellStyle name="Normal 5 4 2 3 4" xfId="1591"/>
    <cellStyle name="Normal 5 4 2 4" xfId="1592"/>
    <cellStyle name="Normal 5 4 2 4 2" xfId="1593"/>
    <cellStyle name="Normal 5 4 2 5" xfId="1594"/>
    <cellStyle name="Normal 5 4 2 5 2" xfId="1595"/>
    <cellStyle name="Normal 5 4 2 6" xfId="1596"/>
    <cellStyle name="Normal 5 4 3" xfId="1597"/>
    <cellStyle name="Normal 5 4 3 2" xfId="1598"/>
    <cellStyle name="Normal 5 4 3 2 2" xfId="1599"/>
    <cellStyle name="Normal 5 4 3 3" xfId="1600"/>
    <cellStyle name="Normal 5 4 3 3 2" xfId="1601"/>
    <cellStyle name="Normal 5 4 3 4" xfId="1602"/>
    <cellStyle name="Normal 5 4 4" xfId="1603"/>
    <cellStyle name="Normal 5 4 4 2" xfId="1604"/>
    <cellStyle name="Normal 5 4 4 2 2" xfId="1605"/>
    <cellStyle name="Normal 5 4 4 3" xfId="1606"/>
    <cellStyle name="Normal 5 4 4 3 2" xfId="1607"/>
    <cellStyle name="Normal 5 4 4 4" xfId="1608"/>
    <cellStyle name="Normal 5 4 5" xfId="1609"/>
    <cellStyle name="Normal 5 4 5 2" xfId="1610"/>
    <cellStyle name="Normal 5 4 6" xfId="1611"/>
    <cellStyle name="Normal 5 4 6 2" xfId="1612"/>
    <cellStyle name="Normal 5 4 7" xfId="1613"/>
    <cellStyle name="Normal 5 5" xfId="1614"/>
    <cellStyle name="Normal 5 5 2" xfId="1615"/>
    <cellStyle name="Normal 5 5 2 2" xfId="1616"/>
    <cellStyle name="Normal 5 5 2 2 2" xfId="1617"/>
    <cellStyle name="Normal 5 5 2 3" xfId="1618"/>
    <cellStyle name="Normal 5 5 2 3 2" xfId="1619"/>
    <cellStyle name="Normal 5 5 2 4" xfId="1620"/>
    <cellStyle name="Normal 5 5 3" xfId="1621"/>
    <cellStyle name="Normal 5 5 3 2" xfId="1622"/>
    <cellStyle name="Normal 5 5 3 2 2" xfId="1623"/>
    <cellStyle name="Normal 5 5 3 3" xfId="1624"/>
    <cellStyle name="Normal 5 5 3 3 2" xfId="1625"/>
    <cellStyle name="Normal 5 5 3 4" xfId="1626"/>
    <cellStyle name="Normal 5 5 4" xfId="1627"/>
    <cellStyle name="Normal 5 5 4 2" xfId="1628"/>
    <cellStyle name="Normal 5 5 5" xfId="1629"/>
    <cellStyle name="Normal 5 5 5 2" xfId="1630"/>
    <cellStyle name="Normal 5 5 6" xfId="1631"/>
    <cellStyle name="Normal 5 6" xfId="1632"/>
    <cellStyle name="Normal 5 6 2" xfId="1633"/>
    <cellStyle name="Normal 5 6 2 2" xfId="1634"/>
    <cellStyle name="Normal 5 6 2 2 2" xfId="1635"/>
    <cellStyle name="Normal 5 6 2 3" xfId="1636"/>
    <cellStyle name="Normal 5 6 2 3 2" xfId="1637"/>
    <cellStyle name="Normal 5 6 2 4" xfId="1638"/>
    <cellStyle name="Normal 5 6 3" xfId="1639"/>
    <cellStyle name="Normal 5 6 3 2" xfId="1640"/>
    <cellStyle name="Normal 5 6 3 2 2" xfId="1641"/>
    <cellStyle name="Normal 5 6 3 3" xfId="1642"/>
    <cellStyle name="Normal 5 6 3 3 2" xfId="1643"/>
    <cellStyle name="Normal 5 6 3 4" xfId="1644"/>
    <cellStyle name="Normal 5 6 4" xfId="1645"/>
    <cellStyle name="Normal 5 6 4 2" xfId="1646"/>
    <cellStyle name="Normal 5 6 5" xfId="1647"/>
    <cellStyle name="Normal 5 6 5 2" xfId="1648"/>
    <cellStyle name="Normal 5 6 6" xfId="1649"/>
    <cellStyle name="Normal 5 7" xfId="1650"/>
    <cellStyle name="Normal 5 7 2" xfId="1651"/>
    <cellStyle name="Normal 5 7 2 2" xfId="1652"/>
    <cellStyle name="Normal 5 7 3" xfId="1653"/>
    <cellStyle name="Normal 5 7 3 2" xfId="1654"/>
    <cellStyle name="Normal 5 7 4" xfId="1655"/>
    <cellStyle name="Normal 5 8" xfId="1656"/>
    <cellStyle name="Normal 5 8 2" xfId="1657"/>
    <cellStyle name="Normal 5 8 2 2" xfId="1658"/>
    <cellStyle name="Normal 5 8 3" xfId="1659"/>
    <cellStyle name="Normal 5 8 3 2" xfId="1660"/>
    <cellStyle name="Normal 5 8 4" xfId="1661"/>
    <cellStyle name="Normal 5 9" xfId="1662"/>
    <cellStyle name="Normal 5 9 2" xfId="1663"/>
    <cellStyle name="Normal 5 9 2 2" xfId="1664"/>
    <cellStyle name="Normal 5 9 3" xfId="1665"/>
    <cellStyle name="Normal 5 9 3 2" xfId="1666"/>
    <cellStyle name="Normal 5 9 4" xfId="1667"/>
    <cellStyle name="Normal 6" xfId="11"/>
    <cellStyle name="Normal 6 2" xfId="80"/>
    <cellStyle name="Normal 7" xfId="13"/>
    <cellStyle name="Normal 7 2" xfId="81"/>
    <cellStyle name="Normal 8" xfId="14"/>
    <cellStyle name="Normal 8 2" xfId="20"/>
    <cellStyle name="Normal 8 2 2" xfId="125"/>
    <cellStyle name="Normal 8 2 3" xfId="101"/>
    <cellStyle name="Normal 8 3" xfId="115"/>
    <cellStyle name="Normal 8 3 2" xfId="1668"/>
    <cellStyle name="Normal 8 4" xfId="25"/>
    <cellStyle name="Normal 8 4 2" xfId="1669"/>
    <cellStyle name="Normal 9" xfId="16"/>
    <cellStyle name="Normal 9 2" xfId="105"/>
    <cellStyle name="Normal 9 2 2" xfId="129"/>
    <cellStyle name="Normal 9 3" xfId="119"/>
    <cellStyle name="Normal 9 3 2" xfId="1670"/>
    <cellStyle name="Normal 9 4" xfId="1671"/>
    <cellStyle name="Note 2" xfId="82"/>
    <cellStyle name="Note 2 2" xfId="1672"/>
    <cellStyle name="Note 2 2 2" xfId="1673"/>
    <cellStyle name="Note 2 2 2 2" xfId="1674"/>
    <cellStyle name="Note 2 2 3" xfId="1675"/>
    <cellStyle name="Note 3" xfId="1676"/>
    <cellStyle name="Note 3 2" xfId="1677"/>
    <cellStyle name="Note 3 2 2" xfId="1678"/>
    <cellStyle name="Note 3 3" xfId="1679"/>
    <cellStyle name="Note 3 3 2" xfId="1680"/>
    <cellStyle name="Note 3 4" xfId="1681"/>
    <cellStyle name="Note 4" xfId="1682"/>
    <cellStyle name="Note 4 2" xfId="1683"/>
    <cellStyle name="Output 2" xfId="83"/>
    <cellStyle name="Output 2 2" xfId="1684"/>
    <cellStyle name="Output 2 2 2" xfId="1685"/>
    <cellStyle name="Output 2 2 2 2" xfId="1686"/>
    <cellStyle name="Output 2 2 3" xfId="1687"/>
    <cellStyle name="Output 3" xfId="1688"/>
    <cellStyle name="Output 4" xfId="1689"/>
    <cellStyle name="Percent 2" xfId="2"/>
    <cellStyle name="Percent 2 2" xfId="28"/>
    <cellStyle name="Percent 2 2 2" xfId="1690"/>
    <cellStyle name="Percent 2 3" xfId="1691"/>
    <cellStyle name="Percent 3" xfId="1692"/>
    <cellStyle name="Percent 3 2" xfId="1693"/>
    <cellStyle name="RowLevel_1_N6+artabyuje" xfId="1694"/>
    <cellStyle name="SN_241" xfId="15"/>
    <cellStyle name="SN_b" xfId="1765"/>
    <cellStyle name="Style 1" xfId="84"/>
    <cellStyle name="Style 1 2" xfId="85"/>
    <cellStyle name="Style 1 2 2" xfId="92"/>
    <cellStyle name="Style 1_verchnakan_ax21-25_2018" xfId="86"/>
    <cellStyle name="Title 2" xfId="87"/>
    <cellStyle name="Title 2 2" xfId="1695"/>
    <cellStyle name="Title 3" xfId="1696"/>
    <cellStyle name="Title 4" xfId="1697"/>
    <cellStyle name="Total 2" xfId="88"/>
    <cellStyle name="Total 2 2" xfId="1698"/>
    <cellStyle name="Total 2 2 2" xfId="1699"/>
    <cellStyle name="Total 2 2 2 2" xfId="1700"/>
    <cellStyle name="Total 2 2 3" xfId="1701"/>
    <cellStyle name="Total 3" xfId="1702"/>
    <cellStyle name="Total 4" xfId="1703"/>
    <cellStyle name="Warning Text 2" xfId="89"/>
    <cellStyle name="Warning Text 2 2" xfId="1704"/>
    <cellStyle name="Warning Text 3" xfId="1705"/>
    <cellStyle name="Warning Text 4" xfId="1706"/>
    <cellStyle name="Акцент1 2" xfId="1707"/>
    <cellStyle name="Акцент1 3" xfId="1708"/>
    <cellStyle name="Акцент2 2" xfId="1709"/>
    <cellStyle name="Акцент2 3" xfId="1710"/>
    <cellStyle name="Акцент3 2" xfId="1711"/>
    <cellStyle name="Акцент3 3" xfId="1712"/>
    <cellStyle name="Акцент4 2" xfId="1713"/>
    <cellStyle name="Акцент4 3" xfId="1714"/>
    <cellStyle name="Акцент5 2" xfId="1715"/>
    <cellStyle name="Акцент5 3" xfId="1716"/>
    <cellStyle name="Акцент6 2" xfId="1717"/>
    <cellStyle name="Акцент6 3" xfId="1718"/>
    <cellStyle name="Ввод  2" xfId="1719"/>
    <cellStyle name="Ввод  3" xfId="1720"/>
    <cellStyle name="Вывод 2" xfId="1721"/>
    <cellStyle name="Вывод 3" xfId="1722"/>
    <cellStyle name="Вычисление 2" xfId="1723"/>
    <cellStyle name="Вычисление 3" xfId="1724"/>
    <cellStyle name="Заголовок 1 2" xfId="1725"/>
    <cellStyle name="Заголовок 1 3" xfId="1726"/>
    <cellStyle name="Заголовок 2 2" xfId="1727"/>
    <cellStyle name="Заголовок 2 3" xfId="1728"/>
    <cellStyle name="Заголовок 3 2" xfId="1729"/>
    <cellStyle name="Заголовок 3 3" xfId="1730"/>
    <cellStyle name="Заголовок 4 2" xfId="1731"/>
    <cellStyle name="Заголовок 4 3" xfId="1732"/>
    <cellStyle name="Итог 2" xfId="1733"/>
    <cellStyle name="Итог 3" xfId="1734"/>
    <cellStyle name="Контрольная ячейка 2" xfId="1735"/>
    <cellStyle name="Контрольная ячейка 3" xfId="1736"/>
    <cellStyle name="Название 2" xfId="1737"/>
    <cellStyle name="Нейтральный 2" xfId="1738"/>
    <cellStyle name="Нейтральный 3" xfId="1739"/>
    <cellStyle name="Обычный" xfId="0" builtinId="0"/>
    <cellStyle name="Обычный 2" xfId="6"/>
    <cellStyle name="Обычный 2 2" xfId="91"/>
    <cellStyle name="Обычный 2 3" xfId="90"/>
    <cellStyle name="Обычный 3" xfId="1740"/>
    <cellStyle name="Обычный 3 2" xfId="1741"/>
    <cellStyle name="Обычный 3 2 2" xfId="1742"/>
    <cellStyle name="Обычный 3 3" xfId="1743"/>
    <cellStyle name="Обычный 3 3 2" xfId="1744"/>
    <cellStyle name="Обычный 3 4" xfId="1745"/>
    <cellStyle name="Обычный 4" xfId="21"/>
    <cellStyle name="Обычный 5" xfId="1746"/>
    <cellStyle name="Обычный 6" xfId="1747"/>
    <cellStyle name="Обычный 7" xfId="1748"/>
    <cellStyle name="Плохой 2" xfId="1749"/>
    <cellStyle name="Плохой 3" xfId="1750"/>
    <cellStyle name="Пояснение 2" xfId="1751"/>
    <cellStyle name="Пояснение 3" xfId="1752"/>
    <cellStyle name="Примечание 2" xfId="1753"/>
    <cellStyle name="Примечание 2 2" xfId="1754"/>
    <cellStyle name="Связанная ячейка 2" xfId="1755"/>
    <cellStyle name="Связанная ячейка 3" xfId="1756"/>
    <cellStyle name="Стиль 1" xfId="1757"/>
    <cellStyle name="Текст предупреждения 2" xfId="1758"/>
    <cellStyle name="Текст предупреждения 3" xfId="1759"/>
    <cellStyle name="Финансовый" xfId="8" builtinId="3"/>
    <cellStyle name="Финансовый 2" xfId="22"/>
    <cellStyle name="Финансовый 2 2" xfId="1760"/>
    <cellStyle name="Финансовый 3" xfId="7"/>
    <cellStyle name="Финансовый 4" xfId="1761"/>
    <cellStyle name="Финансовый 5" xfId="1762"/>
    <cellStyle name="Хороший 2" xfId="1763"/>
    <cellStyle name="Хороший 3" xfId="17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0.233\Users\Agapi.Kirakosyan\Downloads\Havelvacner_Busabanakan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 1"/>
      <sheetName val="havelvac 2"/>
      <sheetName val="havelvac3"/>
      <sheetName val="havelvac 4"/>
      <sheetName val="havelvac 5"/>
    </sheetNames>
    <sheetDataSet>
      <sheetData sheetId="0" refreshError="1">
        <row r="26">
          <cell r="H26">
            <v>-64301</v>
          </cell>
        </row>
        <row r="34">
          <cell r="F34" t="str">
            <v>Երևանի Բուսաբանական այգու տարածքում անտառպուրակի  կառուցապատման նախագծային աշխատանքների իրականացում</v>
          </cell>
        </row>
      </sheetData>
      <sheetData sheetId="1" refreshError="1">
        <row r="18">
          <cell r="E18">
            <v>-64301</v>
          </cell>
        </row>
        <row r="33">
          <cell r="C33" t="str">
            <v>Երևանի Բուսաբանական այգու տարածքում անտառպուրակի  կառուցապատման նախագծային աշխատանքների իրականացում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>
      <selection activeCell="D8" sqref="D8:G8"/>
    </sheetView>
  </sheetViews>
  <sheetFormatPr defaultColWidth="9.140625" defaultRowHeight="17.25"/>
  <cols>
    <col min="1" max="1" width="12.140625" style="1" customWidth="1"/>
    <col min="2" max="2" width="16.5703125" style="1" customWidth="1"/>
    <col min="3" max="3" width="68" style="1" customWidth="1"/>
    <col min="4" max="7" width="12.5703125" style="1" customWidth="1"/>
    <col min="8" max="16384" width="9.140625" style="1"/>
  </cols>
  <sheetData>
    <row r="1" spans="1:7" ht="16.5" customHeight="1">
      <c r="D1" s="2"/>
      <c r="E1" s="2"/>
      <c r="G1" s="2" t="s">
        <v>125</v>
      </c>
    </row>
    <row r="2" spans="1:7" ht="16.5" customHeight="1">
      <c r="C2" s="210" t="s">
        <v>110</v>
      </c>
      <c r="D2" s="210"/>
      <c r="E2" s="210"/>
      <c r="F2" s="210"/>
      <c r="G2" s="210"/>
    </row>
    <row r="3" spans="1:7" ht="16.5" customHeight="1">
      <c r="C3" s="210" t="s">
        <v>8</v>
      </c>
      <c r="D3" s="210"/>
      <c r="E3" s="210"/>
      <c r="F3" s="210"/>
      <c r="G3" s="210"/>
    </row>
    <row r="4" spans="1:7">
      <c r="D4" s="2"/>
      <c r="E4" s="2"/>
      <c r="F4" s="2"/>
      <c r="G4" s="2"/>
    </row>
    <row r="5" spans="1:7" ht="80.25" customHeight="1">
      <c r="A5" s="211" t="s">
        <v>116</v>
      </c>
      <c r="B5" s="211"/>
      <c r="C5" s="211"/>
      <c r="D5" s="211"/>
      <c r="E5" s="211"/>
      <c r="F5" s="211"/>
      <c r="G5" s="211"/>
    </row>
    <row r="7" spans="1:7" ht="15" customHeight="1">
      <c r="D7" s="3"/>
      <c r="E7" s="3"/>
      <c r="F7" s="215" t="s">
        <v>28</v>
      </c>
      <c r="G7" s="215"/>
    </row>
    <row r="8" spans="1:7" s="4" customFormat="1" ht="79.5" customHeight="1">
      <c r="A8" s="203" t="s">
        <v>11</v>
      </c>
      <c r="B8" s="204"/>
      <c r="C8" s="205" t="s">
        <v>12</v>
      </c>
      <c r="D8" s="203" t="s">
        <v>78</v>
      </c>
      <c r="E8" s="209"/>
      <c r="F8" s="209"/>
      <c r="G8" s="204"/>
    </row>
    <row r="9" spans="1:7" s="4" customFormat="1" ht="35.25" customHeight="1">
      <c r="A9" s="5" t="s">
        <v>61</v>
      </c>
      <c r="B9" s="5" t="s">
        <v>62</v>
      </c>
      <c r="C9" s="206"/>
      <c r="D9" s="6" t="s">
        <v>107</v>
      </c>
      <c r="E9" s="6" t="s">
        <v>56</v>
      </c>
      <c r="F9" s="7" t="s">
        <v>44</v>
      </c>
      <c r="G9" s="7" t="s">
        <v>41</v>
      </c>
    </row>
    <row r="10" spans="1:7" s="4" customFormat="1" ht="22.5" customHeight="1">
      <c r="A10" s="8"/>
      <c r="B10" s="207" t="s">
        <v>39</v>
      </c>
      <c r="C10" s="208"/>
      <c r="D10" s="89">
        <f>+D11+D38</f>
        <v>0</v>
      </c>
      <c r="E10" s="89">
        <f t="shared" ref="E10:G10" si="0">+E11+E38</f>
        <v>0</v>
      </c>
      <c r="F10" s="89">
        <f t="shared" si="0"/>
        <v>0</v>
      </c>
      <c r="G10" s="89">
        <f t="shared" si="0"/>
        <v>0</v>
      </c>
    </row>
    <row r="11" spans="1:7" ht="34.5">
      <c r="A11" s="11"/>
      <c r="B11" s="21"/>
      <c r="C11" s="20" t="s">
        <v>58</v>
      </c>
      <c r="D11" s="89">
        <f>+D12+D25</f>
        <v>0</v>
      </c>
      <c r="E11" s="89">
        <f>+E12+E25</f>
        <v>0</v>
      </c>
      <c r="F11" s="89">
        <f>+F12+F25</f>
        <v>0</v>
      </c>
      <c r="G11" s="89">
        <f>+G12+G25</f>
        <v>0</v>
      </c>
    </row>
    <row r="12" spans="1:7" s="4" customFormat="1">
      <c r="A12" s="125" t="s">
        <v>129</v>
      </c>
      <c r="B12" s="125"/>
      <c r="C12" s="126" t="s">
        <v>21</v>
      </c>
      <c r="D12" s="89">
        <f>+D19</f>
        <v>-6348.6</v>
      </c>
      <c r="E12" s="89">
        <f t="shared" ref="E12:G12" si="1">+E19</f>
        <v>-6348.6</v>
      </c>
      <c r="F12" s="89">
        <f t="shared" si="1"/>
        <v>-6348.6</v>
      </c>
      <c r="G12" s="89">
        <f t="shared" si="1"/>
        <v>-6348.6</v>
      </c>
    </row>
    <row r="13" spans="1:7" s="4" customFormat="1">
      <c r="A13" s="125"/>
      <c r="B13" s="125"/>
      <c r="C13" s="125" t="s">
        <v>130</v>
      </c>
      <c r="D13" s="89"/>
      <c r="E13" s="89"/>
      <c r="F13" s="89"/>
      <c r="G13" s="89"/>
    </row>
    <row r="14" spans="1:7" s="4" customFormat="1">
      <c r="A14" s="125"/>
      <c r="B14" s="125"/>
      <c r="C14" s="126" t="s">
        <v>22</v>
      </c>
      <c r="D14" s="89"/>
      <c r="E14" s="89"/>
      <c r="F14" s="89"/>
      <c r="G14" s="89"/>
    </row>
    <row r="15" spans="1:7" s="4" customFormat="1">
      <c r="A15" s="125"/>
      <c r="B15" s="125"/>
      <c r="C15" s="125" t="s">
        <v>131</v>
      </c>
      <c r="D15" s="89"/>
      <c r="E15" s="89"/>
      <c r="F15" s="89"/>
      <c r="G15" s="89"/>
    </row>
    <row r="16" spans="1:7" s="4" customFormat="1">
      <c r="A16" s="125"/>
      <c r="B16" s="125"/>
      <c r="C16" s="126" t="s">
        <v>23</v>
      </c>
      <c r="D16" s="89"/>
      <c r="E16" s="89"/>
      <c r="F16" s="89"/>
      <c r="G16" s="89"/>
    </row>
    <row r="17" spans="1:7" s="4" customFormat="1" ht="34.5">
      <c r="A17" s="125"/>
      <c r="B17" s="125"/>
      <c r="C17" s="125" t="s">
        <v>132</v>
      </c>
      <c r="D17" s="89"/>
      <c r="E17" s="89"/>
      <c r="F17" s="89"/>
      <c r="G17" s="89"/>
    </row>
    <row r="18" spans="1:7" s="13" customFormat="1" ht="16.5" customHeight="1">
      <c r="A18" s="212" t="s">
        <v>15</v>
      </c>
      <c r="B18" s="213"/>
      <c r="C18" s="213"/>
      <c r="D18" s="213"/>
      <c r="E18" s="213"/>
      <c r="F18" s="213"/>
      <c r="G18" s="214"/>
    </row>
    <row r="19" spans="1:7" s="4" customFormat="1">
      <c r="A19" s="125"/>
      <c r="B19" s="132" t="s">
        <v>134</v>
      </c>
      <c r="C19" s="133" t="s">
        <v>24</v>
      </c>
      <c r="D19" s="89">
        <f>-D32</f>
        <v>-6348.6</v>
      </c>
      <c r="E19" s="89">
        <f t="shared" ref="E19:G19" si="2">-E32</f>
        <v>-6348.6</v>
      </c>
      <c r="F19" s="89">
        <f t="shared" si="2"/>
        <v>-6348.6</v>
      </c>
      <c r="G19" s="89">
        <f t="shared" si="2"/>
        <v>-6348.6</v>
      </c>
    </row>
    <row r="20" spans="1:7" s="4" customFormat="1" ht="34.5">
      <c r="A20" s="125"/>
      <c r="B20" s="132"/>
      <c r="C20" s="132" t="s">
        <v>135</v>
      </c>
      <c r="D20" s="89"/>
      <c r="E20" s="89"/>
      <c r="F20" s="89"/>
      <c r="G20" s="89"/>
    </row>
    <row r="21" spans="1:7" s="4" customFormat="1">
      <c r="A21" s="125"/>
      <c r="B21" s="132"/>
      <c r="C21" s="133" t="s">
        <v>25</v>
      </c>
      <c r="D21" s="89"/>
      <c r="E21" s="89"/>
      <c r="F21" s="89"/>
      <c r="G21" s="89"/>
    </row>
    <row r="22" spans="1:7" s="4" customFormat="1" ht="86.25">
      <c r="A22" s="125"/>
      <c r="B22" s="132"/>
      <c r="C22" s="132" t="s">
        <v>136</v>
      </c>
      <c r="D22" s="89"/>
      <c r="E22" s="89"/>
      <c r="F22" s="89"/>
      <c r="G22" s="89"/>
    </row>
    <row r="23" spans="1:7" s="4" customFormat="1">
      <c r="A23" s="125"/>
      <c r="B23" s="132"/>
      <c r="C23" s="133" t="s">
        <v>26</v>
      </c>
      <c r="D23" s="89"/>
      <c r="E23" s="89"/>
      <c r="F23" s="89"/>
      <c r="G23" s="89"/>
    </row>
    <row r="24" spans="1:7" s="4" customFormat="1">
      <c r="A24" s="125"/>
      <c r="B24" s="132"/>
      <c r="C24" s="132" t="s">
        <v>133</v>
      </c>
      <c r="D24" s="89"/>
      <c r="E24" s="89"/>
      <c r="F24" s="89"/>
      <c r="G24" s="89"/>
    </row>
    <row r="25" spans="1:7" s="13" customFormat="1">
      <c r="A25" s="10" t="s">
        <v>117</v>
      </c>
      <c r="B25" s="10"/>
      <c r="C25" s="99" t="s">
        <v>21</v>
      </c>
      <c r="D25" s="89">
        <f>+D32</f>
        <v>6348.6</v>
      </c>
      <c r="E25" s="89">
        <f t="shared" ref="E25:G25" si="3">+E32</f>
        <v>6348.6</v>
      </c>
      <c r="F25" s="89">
        <f t="shared" si="3"/>
        <v>6348.6</v>
      </c>
      <c r="G25" s="89">
        <f t="shared" si="3"/>
        <v>6348.6</v>
      </c>
    </row>
    <row r="26" spans="1:7" s="13" customFormat="1">
      <c r="A26" s="10"/>
      <c r="B26" s="10"/>
      <c r="C26" s="10" t="s">
        <v>86</v>
      </c>
      <c r="D26" s="89"/>
      <c r="E26" s="89"/>
      <c r="F26" s="89"/>
      <c r="G26" s="89"/>
    </row>
    <row r="27" spans="1:7" s="13" customFormat="1">
      <c r="A27" s="10"/>
      <c r="B27" s="10"/>
      <c r="C27" s="99" t="s">
        <v>22</v>
      </c>
      <c r="D27" s="89"/>
      <c r="E27" s="89"/>
      <c r="F27" s="89"/>
      <c r="G27" s="89"/>
    </row>
    <row r="28" spans="1:7" s="13" customFormat="1">
      <c r="A28" s="10"/>
      <c r="B28" s="10"/>
      <c r="C28" s="10" t="s">
        <v>87</v>
      </c>
      <c r="D28" s="89"/>
      <c r="E28" s="89"/>
      <c r="F28" s="89"/>
      <c r="G28" s="89"/>
    </row>
    <row r="29" spans="1:7" s="13" customFormat="1">
      <c r="A29" s="10"/>
      <c r="B29" s="10"/>
      <c r="C29" s="99" t="s">
        <v>23</v>
      </c>
      <c r="D29" s="89"/>
      <c r="E29" s="89"/>
      <c r="F29" s="89"/>
      <c r="G29" s="89"/>
    </row>
    <row r="30" spans="1:7" s="13" customFormat="1" ht="34.5">
      <c r="A30" s="10"/>
      <c r="B30" s="10"/>
      <c r="C30" s="10" t="s">
        <v>88</v>
      </c>
      <c r="D30" s="89"/>
      <c r="E30" s="89"/>
      <c r="F30" s="89"/>
      <c r="G30" s="89"/>
    </row>
    <row r="31" spans="1:7" s="13" customFormat="1" ht="16.5" customHeight="1">
      <c r="A31" s="212" t="s">
        <v>15</v>
      </c>
      <c r="B31" s="213"/>
      <c r="C31" s="213"/>
      <c r="D31" s="213"/>
      <c r="E31" s="213"/>
      <c r="F31" s="213"/>
      <c r="G31" s="214"/>
    </row>
    <row r="32" spans="1:7" s="13" customFormat="1" ht="23.25" customHeight="1">
      <c r="A32" s="12"/>
      <c r="B32" s="127">
        <v>31001</v>
      </c>
      <c r="C32" s="14" t="s">
        <v>5</v>
      </c>
      <c r="D32" s="89">
        <f>+'Հ 2'!G50</f>
        <v>6348.6</v>
      </c>
      <c r="E32" s="89">
        <f>+'Հ 2'!H50</f>
        <v>6348.6</v>
      </c>
      <c r="F32" s="89">
        <f>+'Հ 2'!I50</f>
        <v>6348.6</v>
      </c>
      <c r="G32" s="89">
        <f>+'Հ 2'!J50</f>
        <v>6348.6</v>
      </c>
    </row>
    <row r="33" spans="1:7" s="13" customFormat="1" ht="58.5" customHeight="1">
      <c r="A33" s="12"/>
      <c r="B33" s="127"/>
      <c r="C33" s="15" t="str">
        <f>+'[1]havelvac 1'!F34</f>
        <v>Երևանի Բուսաբանական այգու տարածքում անտառպուրակի  կառուցապատման նախագծային աշխատանքների իրականացում</v>
      </c>
      <c r="D33" s="89"/>
      <c r="E33" s="89"/>
      <c r="F33" s="89"/>
      <c r="G33" s="89"/>
    </row>
    <row r="34" spans="1:7" s="13" customFormat="1" ht="21.75" customHeight="1">
      <c r="A34" s="12"/>
      <c r="B34" s="127"/>
      <c r="C34" s="14" t="s">
        <v>35</v>
      </c>
      <c r="D34" s="89"/>
      <c r="E34" s="89"/>
      <c r="F34" s="89"/>
      <c r="G34" s="89"/>
    </row>
    <row r="35" spans="1:7" s="13" customFormat="1" ht="57" customHeight="1">
      <c r="A35" s="12"/>
      <c r="B35" s="127"/>
      <c r="C35" s="15" t="str">
        <f>+C33</f>
        <v>Երևանի Բուսաբանական այգու տարածքում անտառպուրակի  կառուցապատման նախագծային աշխատանքների իրականացում</v>
      </c>
      <c r="D35" s="89"/>
      <c r="E35" s="89"/>
      <c r="F35" s="89"/>
      <c r="G35" s="89"/>
    </row>
    <row r="36" spans="1:7" s="13" customFormat="1" ht="21.75" customHeight="1">
      <c r="A36" s="12"/>
      <c r="B36" s="127"/>
      <c r="C36" s="14" t="s">
        <v>6</v>
      </c>
      <c r="D36" s="89"/>
      <c r="E36" s="89"/>
      <c r="F36" s="89"/>
      <c r="G36" s="89"/>
    </row>
    <row r="37" spans="1:7" s="13" customFormat="1" ht="42" customHeight="1">
      <c r="A37" s="12"/>
      <c r="B37" s="127"/>
      <c r="C37" s="10" t="s">
        <v>69</v>
      </c>
      <c r="D37" s="89"/>
      <c r="E37" s="89"/>
      <c r="F37" s="89"/>
      <c r="G37" s="89"/>
    </row>
    <row r="38" spans="1:7">
      <c r="A38" s="178"/>
      <c r="B38" s="178"/>
      <c r="C38" s="179" t="s">
        <v>37</v>
      </c>
      <c r="D38" s="89">
        <f>+D40</f>
        <v>0</v>
      </c>
      <c r="E38" s="89">
        <f t="shared" ref="E38:G38" si="4">+E40</f>
        <v>0</v>
      </c>
      <c r="F38" s="89">
        <f t="shared" si="4"/>
        <v>0</v>
      </c>
      <c r="G38" s="89">
        <f t="shared" si="4"/>
        <v>0</v>
      </c>
    </row>
    <row r="39" spans="1:7">
      <c r="A39" s="197" t="s">
        <v>174</v>
      </c>
      <c r="B39" s="198"/>
      <c r="C39" s="180" t="s">
        <v>21</v>
      </c>
      <c r="D39" s="89"/>
      <c r="E39" s="89"/>
      <c r="F39" s="89"/>
      <c r="G39" s="89"/>
    </row>
    <row r="40" spans="1:7">
      <c r="A40" s="197"/>
      <c r="B40" s="199"/>
      <c r="C40" s="178" t="s">
        <v>175</v>
      </c>
      <c r="D40" s="89">
        <f>+D45+D51</f>
        <v>0</v>
      </c>
      <c r="E40" s="89">
        <f t="shared" ref="E40:G40" si="5">+E45+E51</f>
        <v>0</v>
      </c>
      <c r="F40" s="89">
        <f t="shared" si="5"/>
        <v>0</v>
      </c>
      <c r="G40" s="89">
        <f t="shared" si="5"/>
        <v>0</v>
      </c>
    </row>
    <row r="41" spans="1:7">
      <c r="A41" s="197"/>
      <c r="B41" s="199"/>
      <c r="C41" s="180" t="s">
        <v>22</v>
      </c>
      <c r="D41" s="89"/>
      <c r="E41" s="89"/>
      <c r="F41" s="89"/>
      <c r="G41" s="89"/>
    </row>
    <row r="42" spans="1:7" ht="51.75">
      <c r="A42" s="197"/>
      <c r="B42" s="199"/>
      <c r="C42" s="178" t="s">
        <v>176</v>
      </c>
      <c r="D42" s="89"/>
      <c r="E42" s="89"/>
      <c r="F42" s="89"/>
      <c r="G42" s="89"/>
    </row>
    <row r="43" spans="1:7">
      <c r="A43" s="197"/>
      <c r="B43" s="199"/>
      <c r="C43" s="180" t="s">
        <v>23</v>
      </c>
      <c r="D43" s="89"/>
      <c r="E43" s="89"/>
      <c r="F43" s="89"/>
      <c r="G43" s="89"/>
    </row>
    <row r="44" spans="1:7" ht="34.5">
      <c r="A44" s="197"/>
      <c r="B44" s="200"/>
      <c r="C44" s="178" t="s">
        <v>177</v>
      </c>
      <c r="D44" s="89"/>
      <c r="E44" s="89"/>
      <c r="F44" s="89"/>
      <c r="G44" s="89"/>
    </row>
    <row r="45" spans="1:7">
      <c r="A45" s="198"/>
      <c r="B45" s="198" t="s">
        <v>178</v>
      </c>
      <c r="C45" s="180" t="s">
        <v>24</v>
      </c>
      <c r="D45" s="89">
        <f>-D51</f>
        <v>-6348.6</v>
      </c>
      <c r="E45" s="89">
        <f t="shared" ref="E45:G45" si="6">-E51</f>
        <v>-6348.6</v>
      </c>
      <c r="F45" s="89">
        <f t="shared" si="6"/>
        <v>-6348.6</v>
      </c>
      <c r="G45" s="89">
        <f t="shared" si="6"/>
        <v>-6348.6</v>
      </c>
    </row>
    <row r="46" spans="1:7">
      <c r="A46" s="199"/>
      <c r="B46" s="199"/>
      <c r="C46" s="178" t="s">
        <v>175</v>
      </c>
      <c r="D46" s="89"/>
      <c r="E46" s="89"/>
      <c r="F46" s="89"/>
      <c r="G46" s="89"/>
    </row>
    <row r="47" spans="1:7">
      <c r="A47" s="199"/>
      <c r="B47" s="199"/>
      <c r="C47" s="180" t="s">
        <v>25</v>
      </c>
      <c r="D47" s="89"/>
      <c r="E47" s="89"/>
      <c r="F47" s="89"/>
      <c r="G47" s="89"/>
    </row>
    <row r="48" spans="1:7" ht="69">
      <c r="A48" s="199"/>
      <c r="B48" s="199"/>
      <c r="C48" s="178" t="s">
        <v>179</v>
      </c>
      <c r="D48" s="89"/>
      <c r="E48" s="89"/>
      <c r="F48" s="89"/>
      <c r="G48" s="89"/>
    </row>
    <row r="49" spans="1:7">
      <c r="A49" s="199"/>
      <c r="B49" s="199"/>
      <c r="C49" s="180" t="s">
        <v>26</v>
      </c>
      <c r="D49" s="89"/>
      <c r="E49" s="89"/>
      <c r="F49" s="89"/>
      <c r="G49" s="89"/>
    </row>
    <row r="50" spans="1:7">
      <c r="A50" s="200"/>
      <c r="B50" s="200"/>
      <c r="C50" s="178" t="s">
        <v>180</v>
      </c>
      <c r="D50" s="89"/>
      <c r="E50" s="89"/>
      <c r="F50" s="89"/>
      <c r="G50" s="89"/>
    </row>
    <row r="51" spans="1:7">
      <c r="A51" s="198"/>
      <c r="B51" s="198" t="s">
        <v>178</v>
      </c>
      <c r="C51" s="180" t="s">
        <v>24</v>
      </c>
      <c r="D51" s="89">
        <f>+D32</f>
        <v>6348.6</v>
      </c>
      <c r="E51" s="89">
        <f t="shared" ref="E51:G51" si="7">+E32</f>
        <v>6348.6</v>
      </c>
      <c r="F51" s="89">
        <f t="shared" si="7"/>
        <v>6348.6</v>
      </c>
      <c r="G51" s="89">
        <f t="shared" si="7"/>
        <v>6348.6</v>
      </c>
    </row>
    <row r="52" spans="1:7">
      <c r="A52" s="199"/>
      <c r="B52" s="199"/>
      <c r="C52" s="178" t="s">
        <v>175</v>
      </c>
      <c r="D52" s="89"/>
      <c r="E52" s="89"/>
      <c r="F52" s="89"/>
      <c r="G52" s="89"/>
    </row>
    <row r="53" spans="1:7">
      <c r="A53" s="199"/>
      <c r="B53" s="199"/>
      <c r="C53" s="180" t="s">
        <v>25</v>
      </c>
      <c r="D53" s="89"/>
      <c r="E53" s="89"/>
      <c r="F53" s="89"/>
      <c r="G53" s="89"/>
    </row>
    <row r="54" spans="1:7" ht="69">
      <c r="A54" s="199"/>
      <c r="B54" s="199"/>
      <c r="C54" s="178" t="s">
        <v>179</v>
      </c>
      <c r="D54" s="89"/>
      <c r="E54" s="89"/>
      <c r="F54" s="89"/>
      <c r="G54" s="89"/>
    </row>
    <row r="55" spans="1:7">
      <c r="A55" s="199"/>
      <c r="B55" s="199"/>
      <c r="C55" s="180" t="s">
        <v>26</v>
      </c>
      <c r="D55" s="89"/>
      <c r="E55" s="89"/>
      <c r="F55" s="89"/>
      <c r="G55" s="89"/>
    </row>
    <row r="56" spans="1:7">
      <c r="A56" s="200"/>
      <c r="B56" s="200"/>
      <c r="C56" s="178" t="s">
        <v>180</v>
      </c>
      <c r="D56" s="89"/>
      <c r="E56" s="89"/>
      <c r="F56" s="89"/>
      <c r="G56" s="89"/>
    </row>
    <row r="59" spans="1:7" ht="15" customHeight="1"/>
    <row r="60" spans="1:7" s="18" customFormat="1" ht="15" customHeight="1">
      <c r="A60" s="16" t="s">
        <v>46</v>
      </c>
      <c r="B60" s="17"/>
      <c r="C60" s="17"/>
      <c r="F60" s="19"/>
    </row>
    <row r="61" spans="1:7" s="18" customFormat="1" ht="15" customHeight="1">
      <c r="A61" s="16" t="s">
        <v>47</v>
      </c>
      <c r="B61" s="16"/>
      <c r="C61" s="16"/>
      <c r="F61" s="16"/>
    </row>
    <row r="62" spans="1:7" s="18" customFormat="1">
      <c r="A62" s="201" t="s">
        <v>45</v>
      </c>
      <c r="B62" s="201"/>
      <c r="C62" s="202" t="s">
        <v>48</v>
      </c>
      <c r="D62" s="202"/>
      <c r="E62" s="202"/>
      <c r="F62" s="202"/>
      <c r="G62" s="202"/>
    </row>
  </sheetData>
  <mergeCells count="18">
    <mergeCell ref="C2:G2"/>
    <mergeCell ref="C3:G3"/>
    <mergeCell ref="A5:G5"/>
    <mergeCell ref="A31:G31"/>
    <mergeCell ref="F7:G7"/>
    <mergeCell ref="A18:G18"/>
    <mergeCell ref="A62:B62"/>
    <mergeCell ref="C62:G62"/>
    <mergeCell ref="A8:B8"/>
    <mergeCell ref="C8:C9"/>
    <mergeCell ref="B10:C10"/>
    <mergeCell ref="D8:G8"/>
    <mergeCell ref="A39:A44"/>
    <mergeCell ref="B39:B44"/>
    <mergeCell ref="A45:A50"/>
    <mergeCell ref="B45:B50"/>
    <mergeCell ref="A51:A56"/>
    <mergeCell ref="B51:B56"/>
  </mergeCells>
  <pageMargins left="0.16" right="0" top="0.27" bottom="0.24" header="0.2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workbookViewId="0">
      <selection activeCell="H62" sqref="H62"/>
    </sheetView>
  </sheetViews>
  <sheetFormatPr defaultColWidth="9.140625" defaultRowHeight="17.25"/>
  <cols>
    <col min="1" max="1" width="8.28515625" style="1" customWidth="1"/>
    <col min="2" max="2" width="8.85546875" style="1" customWidth="1"/>
    <col min="3" max="3" width="6.7109375" style="1" customWidth="1"/>
    <col min="4" max="4" width="9.85546875" style="1" customWidth="1"/>
    <col min="5" max="5" width="9.28515625" style="1" customWidth="1"/>
    <col min="6" max="6" width="56.28515625" style="1" customWidth="1"/>
    <col min="7" max="10" width="14.42578125" style="1" customWidth="1"/>
    <col min="11" max="11" width="49.85546875" style="1" customWidth="1"/>
    <col min="12" max="12" width="9.85546875" style="1" bestFit="1" customWidth="1"/>
    <col min="13" max="16384" width="9.140625" style="1"/>
  </cols>
  <sheetData>
    <row r="1" spans="1:12">
      <c r="J1" s="173" t="s">
        <v>124</v>
      </c>
    </row>
    <row r="2" spans="1:12">
      <c r="F2" s="210" t="s">
        <v>111</v>
      </c>
      <c r="G2" s="210"/>
      <c r="H2" s="210"/>
      <c r="I2" s="210"/>
      <c r="J2" s="210"/>
    </row>
    <row r="3" spans="1:12">
      <c r="F3" s="210" t="s">
        <v>8</v>
      </c>
      <c r="G3" s="210"/>
      <c r="H3" s="210"/>
      <c r="I3" s="210"/>
      <c r="J3" s="210"/>
    </row>
    <row r="6" spans="1:12" ht="36.75" customHeight="1">
      <c r="A6" s="216" t="s">
        <v>108</v>
      </c>
      <c r="B6" s="216"/>
      <c r="C6" s="216"/>
      <c r="D6" s="216"/>
      <c r="E6" s="216"/>
      <c r="F6" s="216"/>
      <c r="G6" s="216"/>
      <c r="H6" s="216"/>
      <c r="I6" s="216"/>
      <c r="J6" s="216"/>
    </row>
    <row r="8" spans="1:12">
      <c r="J8" s="1" t="s">
        <v>28</v>
      </c>
    </row>
    <row r="9" spans="1:12" s="4" customFormat="1" ht="73.5" customHeight="1">
      <c r="A9" s="203" t="s">
        <v>29</v>
      </c>
      <c r="B9" s="209"/>
      <c r="C9" s="204"/>
      <c r="D9" s="217" t="s">
        <v>11</v>
      </c>
      <c r="E9" s="217"/>
      <c r="F9" s="203" t="s">
        <v>109</v>
      </c>
      <c r="G9" s="203" t="s">
        <v>78</v>
      </c>
      <c r="H9" s="209"/>
      <c r="I9" s="209"/>
      <c r="J9" s="204"/>
    </row>
    <row r="10" spans="1:12" s="4" customFormat="1" ht="51.75">
      <c r="A10" s="24" t="s">
        <v>30</v>
      </c>
      <c r="B10" s="172" t="s">
        <v>31</v>
      </c>
      <c r="C10" s="172" t="s">
        <v>32</v>
      </c>
      <c r="D10" s="175" t="s">
        <v>13</v>
      </c>
      <c r="E10" s="175" t="s">
        <v>14</v>
      </c>
      <c r="F10" s="217"/>
      <c r="G10" s="6" t="s">
        <v>107</v>
      </c>
      <c r="H10" s="6" t="s">
        <v>56</v>
      </c>
      <c r="I10" s="7" t="s">
        <v>44</v>
      </c>
      <c r="J10" s="7" t="s">
        <v>41</v>
      </c>
    </row>
    <row r="11" spans="1:12" s="4" customFormat="1">
      <c r="A11" s="9"/>
      <c r="B11" s="9"/>
      <c r="C11" s="9"/>
      <c r="D11" s="175"/>
      <c r="E11" s="175"/>
      <c r="F11" s="25" t="s">
        <v>16</v>
      </c>
      <c r="G11" s="89">
        <f>+G12+G51</f>
        <v>0</v>
      </c>
      <c r="H11" s="89">
        <f t="shared" ref="H11:J11" si="0">+H12+H51</f>
        <v>0</v>
      </c>
      <c r="I11" s="89">
        <f t="shared" si="0"/>
        <v>0</v>
      </c>
      <c r="J11" s="89">
        <f t="shared" si="0"/>
        <v>0</v>
      </c>
    </row>
    <row r="12" spans="1:12" ht="34.5">
      <c r="A12" s="118"/>
      <c r="B12" s="118"/>
      <c r="C12" s="118"/>
      <c r="D12" s="120"/>
      <c r="E12" s="120"/>
      <c r="F12" s="27" t="s">
        <v>58</v>
      </c>
      <c r="G12" s="89">
        <f>+G13+G32</f>
        <v>0</v>
      </c>
      <c r="H12" s="89">
        <f t="shared" ref="H12:J12" si="1">+H13+H32</f>
        <v>0</v>
      </c>
      <c r="I12" s="89">
        <f t="shared" si="1"/>
        <v>0</v>
      </c>
      <c r="J12" s="89">
        <f t="shared" si="1"/>
        <v>0</v>
      </c>
    </row>
    <row r="13" spans="1:12" ht="34.5">
      <c r="A13" s="118" t="s">
        <v>33</v>
      </c>
      <c r="B13" s="119"/>
      <c r="C13" s="119"/>
      <c r="D13" s="120"/>
      <c r="E13" s="120"/>
      <c r="F13" s="26" t="s">
        <v>137</v>
      </c>
      <c r="G13" s="89">
        <f t="shared" ref="G13:I13" si="2">+G15</f>
        <v>-6348.6</v>
      </c>
      <c r="H13" s="89">
        <f t="shared" si="2"/>
        <v>-6348.6</v>
      </c>
      <c r="I13" s="89">
        <f t="shared" si="2"/>
        <v>-6348.6</v>
      </c>
      <c r="J13" s="89">
        <f>+J15</f>
        <v>-6348.6</v>
      </c>
    </row>
    <row r="14" spans="1:12">
      <c r="A14" s="118"/>
      <c r="B14" s="119"/>
      <c r="C14" s="119"/>
      <c r="D14" s="120"/>
      <c r="E14" s="120"/>
      <c r="F14" s="27" t="s">
        <v>17</v>
      </c>
      <c r="G14" s="89"/>
      <c r="H14" s="89"/>
      <c r="I14" s="89"/>
      <c r="J14" s="89"/>
    </row>
    <row r="15" spans="1:12" ht="51.75">
      <c r="A15" s="118"/>
      <c r="B15" s="118" t="s">
        <v>138</v>
      </c>
      <c r="C15" s="119"/>
      <c r="D15" s="120"/>
      <c r="E15" s="120"/>
      <c r="F15" s="26" t="s">
        <v>139</v>
      </c>
      <c r="G15" s="89">
        <f t="shared" ref="G15:I15" si="3">G17</f>
        <v>-6348.6</v>
      </c>
      <c r="H15" s="89">
        <f t="shared" si="3"/>
        <v>-6348.6</v>
      </c>
      <c r="I15" s="89">
        <f t="shared" si="3"/>
        <v>-6348.6</v>
      </c>
      <c r="J15" s="89">
        <f>J17</f>
        <v>-6348.6</v>
      </c>
    </row>
    <row r="16" spans="1:12">
      <c r="A16" s="118"/>
      <c r="B16" s="118"/>
      <c r="C16" s="119"/>
      <c r="D16" s="120"/>
      <c r="E16" s="120"/>
      <c r="F16" s="27" t="s">
        <v>17</v>
      </c>
      <c r="G16" s="89"/>
      <c r="H16" s="89"/>
      <c r="I16" s="89"/>
      <c r="J16" s="89"/>
      <c r="L16" s="28"/>
    </row>
    <row r="17" spans="1:10" ht="51.75">
      <c r="A17" s="118"/>
      <c r="B17" s="118"/>
      <c r="C17" s="118" t="s">
        <v>33</v>
      </c>
      <c r="D17" s="120"/>
      <c r="E17" s="120"/>
      <c r="F17" s="27" t="s">
        <v>139</v>
      </c>
      <c r="G17" s="89">
        <f t="shared" ref="G17:I17" si="4">G19</f>
        <v>-6348.6</v>
      </c>
      <c r="H17" s="89">
        <f t="shared" si="4"/>
        <v>-6348.6</v>
      </c>
      <c r="I17" s="89">
        <f t="shared" si="4"/>
        <v>-6348.6</v>
      </c>
      <c r="J17" s="89">
        <f>J19</f>
        <v>-6348.6</v>
      </c>
    </row>
    <row r="18" spans="1:10">
      <c r="A18" s="118"/>
      <c r="B18" s="118"/>
      <c r="C18" s="118"/>
      <c r="D18" s="120"/>
      <c r="E18" s="120"/>
      <c r="F18" s="27" t="s">
        <v>17</v>
      </c>
      <c r="G18" s="89"/>
      <c r="H18" s="89"/>
      <c r="I18" s="89"/>
      <c r="J18" s="89"/>
    </row>
    <row r="19" spans="1:10" ht="34.5">
      <c r="A19" s="118"/>
      <c r="B19" s="118"/>
      <c r="C19" s="118"/>
      <c r="D19" s="120"/>
      <c r="E19" s="120"/>
      <c r="F19" s="27" t="s">
        <v>58</v>
      </c>
      <c r="G19" s="89">
        <f t="shared" ref="G19:I19" si="5">G23</f>
        <v>-6348.6</v>
      </c>
      <c r="H19" s="89">
        <f t="shared" si="5"/>
        <v>-6348.6</v>
      </c>
      <c r="I19" s="89">
        <f t="shared" si="5"/>
        <v>-6348.6</v>
      </c>
      <c r="J19" s="89">
        <f>J23</f>
        <v>-6348.6</v>
      </c>
    </row>
    <row r="20" spans="1:10">
      <c r="A20" s="118"/>
      <c r="B20" s="118"/>
      <c r="C20" s="118"/>
      <c r="D20" s="121"/>
      <c r="E20" s="121"/>
      <c r="F20" s="27" t="s">
        <v>17</v>
      </c>
      <c r="G20" s="89"/>
      <c r="H20" s="89"/>
      <c r="I20" s="89"/>
      <c r="J20" s="89"/>
    </row>
    <row r="21" spans="1:10">
      <c r="A21" s="118"/>
      <c r="B21" s="118"/>
      <c r="C21" s="118"/>
      <c r="D21" s="121" t="s">
        <v>129</v>
      </c>
      <c r="E21" s="121"/>
      <c r="F21" s="27" t="s">
        <v>130</v>
      </c>
      <c r="G21" s="89">
        <f>+G23</f>
        <v>-6348.6</v>
      </c>
      <c r="H21" s="89">
        <f t="shared" ref="H21:J21" si="6">+H23</f>
        <v>-6348.6</v>
      </c>
      <c r="I21" s="89">
        <f t="shared" si="6"/>
        <v>-6348.6</v>
      </c>
      <c r="J21" s="89">
        <f t="shared" si="6"/>
        <v>-6348.6</v>
      </c>
    </row>
    <row r="22" spans="1:10">
      <c r="A22" s="118"/>
      <c r="B22" s="118"/>
      <c r="C22" s="118"/>
      <c r="D22" s="121"/>
      <c r="E22" s="121"/>
      <c r="F22" s="27" t="s">
        <v>17</v>
      </c>
      <c r="G22" s="89"/>
      <c r="H22" s="89"/>
      <c r="I22" s="89"/>
      <c r="J22" s="89"/>
    </row>
    <row r="23" spans="1:10" ht="51.75">
      <c r="A23" s="118"/>
      <c r="B23" s="118"/>
      <c r="C23" s="118"/>
      <c r="D23" s="122"/>
      <c r="E23" s="122" t="s">
        <v>134</v>
      </c>
      <c r="F23" s="27" t="s">
        <v>135</v>
      </c>
      <c r="G23" s="89">
        <f t="shared" ref="G23:I23" si="7">G25</f>
        <v>-6348.6</v>
      </c>
      <c r="H23" s="89">
        <f t="shared" ref="H23" si="8">H25</f>
        <v>-6348.6</v>
      </c>
      <c r="I23" s="89">
        <f t="shared" si="7"/>
        <v>-6348.6</v>
      </c>
      <c r="J23" s="89">
        <f>J25</f>
        <v>-6348.6</v>
      </c>
    </row>
    <row r="24" spans="1:10">
      <c r="A24" s="118"/>
      <c r="B24" s="118"/>
      <c r="C24" s="118"/>
      <c r="D24" s="122"/>
      <c r="E24" s="122"/>
      <c r="F24" s="27" t="s">
        <v>18</v>
      </c>
      <c r="G24" s="89"/>
      <c r="H24" s="89"/>
      <c r="I24" s="89"/>
      <c r="J24" s="89"/>
    </row>
    <row r="25" spans="1:10">
      <c r="A25" s="118"/>
      <c r="B25" s="118"/>
      <c r="C25" s="118"/>
      <c r="D25" s="122"/>
      <c r="E25" s="122"/>
      <c r="F25" s="29" t="s">
        <v>38</v>
      </c>
      <c r="G25" s="89">
        <f t="shared" ref="G25:I25" si="9">G27</f>
        <v>-6348.6</v>
      </c>
      <c r="H25" s="89">
        <f t="shared" si="9"/>
        <v>-6348.6</v>
      </c>
      <c r="I25" s="89">
        <f t="shared" si="9"/>
        <v>-6348.6</v>
      </c>
      <c r="J25" s="89">
        <f>J27</f>
        <v>-6348.6</v>
      </c>
    </row>
    <row r="26" spans="1:10" ht="34.5">
      <c r="A26" s="118"/>
      <c r="B26" s="118"/>
      <c r="C26" s="118"/>
      <c r="D26" s="122"/>
      <c r="E26" s="122"/>
      <c r="F26" s="27" t="s">
        <v>19</v>
      </c>
      <c r="G26" s="89"/>
      <c r="H26" s="89"/>
      <c r="I26" s="89"/>
      <c r="J26" s="89"/>
    </row>
    <row r="27" spans="1:10">
      <c r="A27" s="118"/>
      <c r="B27" s="118"/>
      <c r="C27" s="118"/>
      <c r="D27" s="122"/>
      <c r="E27" s="122"/>
      <c r="F27" s="27" t="s">
        <v>20</v>
      </c>
      <c r="G27" s="89">
        <f t="shared" ref="G27:I28" si="10">G28</f>
        <v>-6348.6</v>
      </c>
      <c r="H27" s="89">
        <f t="shared" si="10"/>
        <v>-6348.6</v>
      </c>
      <c r="I27" s="89">
        <f t="shared" si="10"/>
        <v>-6348.6</v>
      </c>
      <c r="J27" s="89">
        <f>J28</f>
        <v>-6348.6</v>
      </c>
    </row>
    <row r="28" spans="1:10">
      <c r="A28" s="118"/>
      <c r="B28" s="118"/>
      <c r="C28" s="118"/>
      <c r="D28" s="122"/>
      <c r="E28" s="122"/>
      <c r="F28" s="27" t="s">
        <v>140</v>
      </c>
      <c r="G28" s="89">
        <f t="shared" si="10"/>
        <v>-6348.6</v>
      </c>
      <c r="H28" s="89">
        <f t="shared" si="10"/>
        <v>-6348.6</v>
      </c>
      <c r="I28" s="89">
        <f t="shared" si="10"/>
        <v>-6348.6</v>
      </c>
      <c r="J28" s="89">
        <f>J29</f>
        <v>-6348.6</v>
      </c>
    </row>
    <row r="29" spans="1:10">
      <c r="A29" s="118"/>
      <c r="B29" s="118"/>
      <c r="C29" s="118"/>
      <c r="D29" s="122"/>
      <c r="E29" s="122"/>
      <c r="F29" s="27" t="s">
        <v>141</v>
      </c>
      <c r="G29" s="89">
        <f>G31</f>
        <v>-6348.6</v>
      </c>
      <c r="H29" s="89">
        <f>H31</f>
        <v>-6348.6</v>
      </c>
      <c r="I29" s="89">
        <f>I31</f>
        <v>-6348.6</v>
      </c>
      <c r="J29" s="89">
        <f>J31</f>
        <v>-6348.6</v>
      </c>
    </row>
    <row r="30" spans="1:10" ht="34.5">
      <c r="A30" s="118"/>
      <c r="B30" s="118"/>
      <c r="C30" s="118"/>
      <c r="D30" s="122"/>
      <c r="E30" s="122"/>
      <c r="F30" s="27" t="s">
        <v>142</v>
      </c>
      <c r="G30" s="89">
        <f>+G31</f>
        <v>-6348.6</v>
      </c>
      <c r="H30" s="89">
        <f t="shared" ref="H30:J30" si="11">+H31</f>
        <v>-6348.6</v>
      </c>
      <c r="I30" s="89">
        <f t="shared" si="11"/>
        <v>-6348.6</v>
      </c>
      <c r="J30" s="89">
        <f t="shared" si="11"/>
        <v>-6348.6</v>
      </c>
    </row>
    <row r="31" spans="1:10">
      <c r="A31" s="118"/>
      <c r="B31" s="118"/>
      <c r="C31" s="118"/>
      <c r="D31" s="122"/>
      <c r="E31" s="122"/>
      <c r="F31" s="27" t="s">
        <v>143</v>
      </c>
      <c r="G31" s="89">
        <f>-G50</f>
        <v>-6348.6</v>
      </c>
      <c r="H31" s="89">
        <f t="shared" ref="H31:J31" si="12">-H50</f>
        <v>-6348.6</v>
      </c>
      <c r="I31" s="89">
        <f t="shared" si="12"/>
        <v>-6348.6</v>
      </c>
      <c r="J31" s="89">
        <f t="shared" si="12"/>
        <v>-6348.6</v>
      </c>
    </row>
    <row r="32" spans="1:10" s="22" customFormat="1">
      <c r="A32" s="123" t="s">
        <v>89</v>
      </c>
      <c r="B32" s="124"/>
      <c r="C32" s="124"/>
      <c r="D32" s="124"/>
      <c r="E32" s="124"/>
      <c r="F32" s="177" t="s">
        <v>91</v>
      </c>
      <c r="G32" s="89">
        <f t="shared" ref="G32:J32" si="13">+G34</f>
        <v>6348.6</v>
      </c>
      <c r="H32" s="89">
        <f t="shared" ref="H32" si="14">+H34</f>
        <v>6348.6</v>
      </c>
      <c r="I32" s="89">
        <f t="shared" si="13"/>
        <v>6348.6</v>
      </c>
      <c r="J32" s="89">
        <f t="shared" si="13"/>
        <v>6348.6</v>
      </c>
    </row>
    <row r="33" spans="1:11" s="22" customFormat="1">
      <c r="A33" s="123"/>
      <c r="B33" s="124"/>
      <c r="C33" s="124"/>
      <c r="D33" s="124"/>
      <c r="E33" s="124"/>
      <c r="F33" s="30" t="s">
        <v>17</v>
      </c>
      <c r="G33" s="89"/>
      <c r="H33" s="89"/>
      <c r="I33" s="89"/>
      <c r="J33" s="89"/>
    </row>
    <row r="34" spans="1:11" s="22" customFormat="1">
      <c r="A34" s="123"/>
      <c r="B34" s="123" t="s">
        <v>90</v>
      </c>
      <c r="C34" s="124"/>
      <c r="D34" s="124"/>
      <c r="E34" s="124"/>
      <c r="F34" s="177" t="s">
        <v>92</v>
      </c>
      <c r="G34" s="89">
        <f t="shared" ref="G34:J34" si="15">+G36</f>
        <v>6348.6</v>
      </c>
      <c r="H34" s="89">
        <f t="shared" ref="H34" si="16">+H36</f>
        <v>6348.6</v>
      </c>
      <c r="I34" s="89">
        <f t="shared" si="15"/>
        <v>6348.6</v>
      </c>
      <c r="J34" s="89">
        <f t="shared" si="15"/>
        <v>6348.6</v>
      </c>
    </row>
    <row r="35" spans="1:11" s="22" customFormat="1">
      <c r="A35" s="123"/>
      <c r="B35" s="123"/>
      <c r="C35" s="124"/>
      <c r="D35" s="124"/>
      <c r="E35" s="124"/>
      <c r="F35" s="30" t="s">
        <v>34</v>
      </c>
      <c r="G35" s="89"/>
      <c r="H35" s="89"/>
      <c r="I35" s="89"/>
      <c r="J35" s="89"/>
    </row>
    <row r="36" spans="1:11" s="22" customFormat="1">
      <c r="A36" s="123"/>
      <c r="B36" s="123"/>
      <c r="C36" s="123" t="s">
        <v>51</v>
      </c>
      <c r="D36" s="124"/>
      <c r="E36" s="124"/>
      <c r="F36" s="177" t="s">
        <v>93</v>
      </c>
      <c r="G36" s="89">
        <f t="shared" ref="G36:J36" si="17">G42</f>
        <v>6348.6</v>
      </c>
      <c r="H36" s="89">
        <f t="shared" ref="H36" si="18">H42</f>
        <v>6348.6</v>
      </c>
      <c r="I36" s="89">
        <f t="shared" si="17"/>
        <v>6348.6</v>
      </c>
      <c r="J36" s="89">
        <f t="shared" si="17"/>
        <v>6348.6</v>
      </c>
    </row>
    <row r="37" spans="1:11" s="4" customFormat="1">
      <c r="A37" s="123"/>
      <c r="B37" s="123"/>
      <c r="C37" s="123"/>
      <c r="D37" s="124"/>
      <c r="E37" s="124"/>
      <c r="F37" s="31" t="s">
        <v>17</v>
      </c>
      <c r="G37" s="89"/>
      <c r="H37" s="89"/>
      <c r="I37" s="89"/>
      <c r="J37" s="89"/>
    </row>
    <row r="38" spans="1:11" s="4" customFormat="1" ht="34.5">
      <c r="A38" s="123"/>
      <c r="B38" s="123"/>
      <c r="C38" s="123"/>
      <c r="D38" s="124"/>
      <c r="E38" s="124"/>
      <c r="F38" s="21" t="str">
        <f>+'Հ 1'!C11</f>
        <v>ՀՀ տարածքային կառավարման և ենթակառուցվածքների նախարարություն</v>
      </c>
      <c r="G38" s="89">
        <f>+G42</f>
        <v>6348.6</v>
      </c>
      <c r="H38" s="89">
        <f t="shared" ref="H38:J38" si="19">+H42</f>
        <v>6348.6</v>
      </c>
      <c r="I38" s="89">
        <f t="shared" si="19"/>
        <v>6348.6</v>
      </c>
      <c r="J38" s="89">
        <f t="shared" si="19"/>
        <v>6348.6</v>
      </c>
    </row>
    <row r="39" spans="1:11" s="4" customFormat="1">
      <c r="A39" s="123"/>
      <c r="B39" s="123"/>
      <c r="C39" s="123"/>
      <c r="D39" s="124"/>
      <c r="E39" s="124"/>
      <c r="F39" s="31" t="s">
        <v>17</v>
      </c>
      <c r="G39" s="89"/>
      <c r="H39" s="89"/>
      <c r="I39" s="89"/>
      <c r="J39" s="89"/>
    </row>
    <row r="40" spans="1:11" s="4" customFormat="1">
      <c r="A40" s="123"/>
      <c r="B40" s="123"/>
      <c r="C40" s="123"/>
      <c r="D40" s="117">
        <v>1157</v>
      </c>
      <c r="E40" s="117"/>
      <c r="F40" s="31" t="s">
        <v>115</v>
      </c>
      <c r="G40" s="89">
        <f>+G42</f>
        <v>6348.6</v>
      </c>
      <c r="H40" s="89">
        <f t="shared" ref="H40:J40" si="20">+H42</f>
        <v>6348.6</v>
      </c>
      <c r="I40" s="89">
        <f t="shared" si="20"/>
        <v>6348.6</v>
      </c>
      <c r="J40" s="89">
        <f t="shared" si="20"/>
        <v>6348.6</v>
      </c>
    </row>
    <row r="41" spans="1:11" s="4" customFormat="1">
      <c r="A41" s="123"/>
      <c r="B41" s="123"/>
      <c r="C41" s="123"/>
      <c r="D41" s="117"/>
      <c r="E41" s="117"/>
      <c r="F41" s="31" t="s">
        <v>17</v>
      </c>
      <c r="G41" s="89"/>
      <c r="H41" s="89"/>
      <c r="I41" s="89"/>
      <c r="J41" s="89"/>
    </row>
    <row r="42" spans="1:11" s="22" customFormat="1" ht="51.75">
      <c r="A42" s="123"/>
      <c r="B42" s="123"/>
      <c r="C42" s="123"/>
      <c r="D42" s="124"/>
      <c r="E42" s="124">
        <v>31001</v>
      </c>
      <c r="F42" s="31" t="s">
        <v>50</v>
      </c>
      <c r="G42" s="89">
        <f t="shared" ref="G42:J42" si="21">+G44</f>
        <v>6348.6</v>
      </c>
      <c r="H42" s="89">
        <f t="shared" ref="H42" si="22">+H44</f>
        <v>6348.6</v>
      </c>
      <c r="I42" s="89">
        <f t="shared" si="21"/>
        <v>6348.6</v>
      </c>
      <c r="J42" s="89">
        <f t="shared" si="21"/>
        <v>6348.6</v>
      </c>
      <c r="K42" s="23"/>
    </row>
    <row r="43" spans="1:11" s="22" customFormat="1">
      <c r="A43" s="123"/>
      <c r="B43" s="123"/>
      <c r="C43" s="123"/>
      <c r="D43" s="124"/>
      <c r="E43" s="124"/>
      <c r="F43" s="32" t="s">
        <v>40</v>
      </c>
      <c r="G43" s="89"/>
      <c r="H43" s="89"/>
      <c r="I43" s="89"/>
      <c r="J43" s="89"/>
      <c r="K43" s="23"/>
    </row>
    <row r="44" spans="1:11" s="22" customFormat="1" ht="34.5">
      <c r="A44" s="123"/>
      <c r="B44" s="123"/>
      <c r="C44" s="123"/>
      <c r="D44" s="124"/>
      <c r="E44" s="124"/>
      <c r="F44" s="33" t="str">
        <f>+F38</f>
        <v>ՀՀ տարածքային կառավարման և ենթակառուցվածքների նախարարություն</v>
      </c>
      <c r="G44" s="89">
        <f t="shared" ref="G44:J44" si="23">+G46</f>
        <v>6348.6</v>
      </c>
      <c r="H44" s="89">
        <f t="shared" ref="H44" si="24">+H46</f>
        <v>6348.6</v>
      </c>
      <c r="I44" s="89">
        <f t="shared" si="23"/>
        <v>6348.6</v>
      </c>
      <c r="J44" s="89">
        <f t="shared" si="23"/>
        <v>6348.6</v>
      </c>
    </row>
    <row r="45" spans="1:11" s="22" customFormat="1" ht="34.5">
      <c r="A45" s="123"/>
      <c r="B45" s="123"/>
      <c r="C45" s="123"/>
      <c r="D45" s="124"/>
      <c r="E45" s="124"/>
      <c r="F45" s="32" t="s">
        <v>19</v>
      </c>
      <c r="G45" s="89"/>
      <c r="H45" s="89"/>
      <c r="I45" s="89"/>
      <c r="J45" s="89"/>
    </row>
    <row r="46" spans="1:11" s="22" customFormat="1" ht="21.75" customHeight="1">
      <c r="A46" s="123"/>
      <c r="B46" s="123"/>
      <c r="C46" s="123"/>
      <c r="D46" s="124"/>
      <c r="E46" s="124"/>
      <c r="F46" s="32" t="s">
        <v>20</v>
      </c>
      <c r="G46" s="89">
        <f t="shared" ref="G46:J49" si="25">+G47</f>
        <v>6348.6</v>
      </c>
      <c r="H46" s="89">
        <f t="shared" si="25"/>
        <v>6348.6</v>
      </c>
      <c r="I46" s="89">
        <f t="shared" si="25"/>
        <v>6348.6</v>
      </c>
      <c r="J46" s="89">
        <f t="shared" si="25"/>
        <v>6348.6</v>
      </c>
    </row>
    <row r="47" spans="1:11" s="22" customFormat="1" ht="21.75" customHeight="1">
      <c r="A47" s="123"/>
      <c r="B47" s="123"/>
      <c r="C47" s="123"/>
      <c r="D47" s="124"/>
      <c r="E47" s="124"/>
      <c r="F47" s="32" t="s">
        <v>94</v>
      </c>
      <c r="G47" s="89">
        <f t="shared" si="25"/>
        <v>6348.6</v>
      </c>
      <c r="H47" s="89">
        <f t="shared" si="25"/>
        <v>6348.6</v>
      </c>
      <c r="I47" s="89">
        <f t="shared" si="25"/>
        <v>6348.6</v>
      </c>
      <c r="J47" s="89">
        <f t="shared" si="25"/>
        <v>6348.6</v>
      </c>
    </row>
    <row r="48" spans="1:11" s="22" customFormat="1" ht="21.75" customHeight="1">
      <c r="A48" s="123"/>
      <c r="B48" s="123"/>
      <c r="C48" s="123"/>
      <c r="D48" s="124"/>
      <c r="E48" s="124"/>
      <c r="F48" s="9" t="s">
        <v>95</v>
      </c>
      <c r="G48" s="89">
        <f t="shared" si="25"/>
        <v>6348.6</v>
      </c>
      <c r="H48" s="89">
        <f t="shared" si="25"/>
        <v>6348.6</v>
      </c>
      <c r="I48" s="89">
        <f t="shared" si="25"/>
        <v>6348.6</v>
      </c>
      <c r="J48" s="89">
        <f t="shared" si="25"/>
        <v>6348.6</v>
      </c>
    </row>
    <row r="49" spans="1:10" s="22" customFormat="1" ht="21.75" customHeight="1">
      <c r="A49" s="123"/>
      <c r="B49" s="123"/>
      <c r="C49" s="123"/>
      <c r="D49" s="124"/>
      <c r="E49" s="124"/>
      <c r="F49" s="9" t="s">
        <v>96</v>
      </c>
      <c r="G49" s="89">
        <f t="shared" si="25"/>
        <v>6348.6</v>
      </c>
      <c r="H49" s="89">
        <f t="shared" si="25"/>
        <v>6348.6</v>
      </c>
      <c r="I49" s="89">
        <f t="shared" si="25"/>
        <v>6348.6</v>
      </c>
      <c r="J49" s="89">
        <f t="shared" si="25"/>
        <v>6348.6</v>
      </c>
    </row>
    <row r="50" spans="1:10" s="22" customFormat="1" ht="21.75" customHeight="1">
      <c r="A50" s="123"/>
      <c r="B50" s="123"/>
      <c r="C50" s="123"/>
      <c r="D50" s="124"/>
      <c r="E50" s="124"/>
      <c r="F50" s="9" t="s">
        <v>97</v>
      </c>
      <c r="G50" s="89">
        <f>+'Հ 4'!H16</f>
        <v>6348.6</v>
      </c>
      <c r="H50" s="89">
        <f>+G50</f>
        <v>6348.6</v>
      </c>
      <c r="I50" s="89">
        <f t="shared" ref="I50:J50" si="26">+H50</f>
        <v>6348.6</v>
      </c>
      <c r="J50" s="89">
        <f t="shared" si="26"/>
        <v>6348.6</v>
      </c>
    </row>
    <row r="51" spans="1:10" s="22" customFormat="1">
      <c r="A51" s="181"/>
      <c r="B51" s="181"/>
      <c r="C51" s="181"/>
      <c r="D51" s="183"/>
      <c r="E51" s="183"/>
      <c r="F51" s="185" t="s">
        <v>37</v>
      </c>
      <c r="G51" s="184">
        <f>+G52</f>
        <v>0</v>
      </c>
      <c r="H51" s="184">
        <f t="shared" ref="H51:J51" si="27">+H52</f>
        <v>0</v>
      </c>
      <c r="I51" s="184">
        <f t="shared" si="27"/>
        <v>0</v>
      </c>
      <c r="J51" s="184">
        <f t="shared" si="27"/>
        <v>0</v>
      </c>
    </row>
    <row r="52" spans="1:10" s="22" customFormat="1" ht="34.5">
      <c r="A52" s="181" t="s">
        <v>181</v>
      </c>
      <c r="B52" s="182"/>
      <c r="C52" s="182"/>
      <c r="D52" s="183"/>
      <c r="E52" s="183"/>
      <c r="F52" s="139" t="s">
        <v>182</v>
      </c>
      <c r="G52" s="184">
        <f t="shared" ref="G52" si="28">+G54</f>
        <v>0</v>
      </c>
      <c r="H52" s="184">
        <f t="shared" ref="H52:J52" si="29">+H54</f>
        <v>0</v>
      </c>
      <c r="I52" s="184">
        <f t="shared" si="29"/>
        <v>0</v>
      </c>
      <c r="J52" s="184">
        <f t="shared" si="29"/>
        <v>0</v>
      </c>
    </row>
    <row r="53" spans="1:10" s="22" customFormat="1">
      <c r="A53" s="181"/>
      <c r="B53" s="182"/>
      <c r="C53" s="182"/>
      <c r="D53" s="183"/>
      <c r="E53" s="183"/>
      <c r="F53" s="185" t="s">
        <v>17</v>
      </c>
      <c r="G53" s="184"/>
      <c r="H53" s="184"/>
      <c r="I53" s="184"/>
      <c r="J53" s="184"/>
    </row>
    <row r="54" spans="1:10" s="22" customFormat="1" ht="34.5">
      <c r="A54" s="181"/>
      <c r="B54" s="181" t="s">
        <v>33</v>
      </c>
      <c r="C54" s="182"/>
      <c r="D54" s="183"/>
      <c r="E54" s="183"/>
      <c r="F54" s="139" t="s">
        <v>183</v>
      </c>
      <c r="G54" s="184">
        <f t="shared" ref="G54" si="30">G56</f>
        <v>0</v>
      </c>
      <c r="H54" s="184">
        <f t="shared" ref="H54:J54" si="31">H56</f>
        <v>0</v>
      </c>
      <c r="I54" s="184">
        <f t="shared" si="31"/>
        <v>0</v>
      </c>
      <c r="J54" s="184">
        <f t="shared" si="31"/>
        <v>0</v>
      </c>
    </row>
    <row r="55" spans="1:10" s="22" customFormat="1">
      <c r="A55" s="181"/>
      <c r="B55" s="181"/>
      <c r="C55" s="182"/>
      <c r="D55" s="183"/>
      <c r="E55" s="183"/>
      <c r="F55" s="185" t="s">
        <v>17</v>
      </c>
      <c r="G55" s="184"/>
      <c r="H55" s="184"/>
      <c r="I55" s="184"/>
      <c r="J55" s="184"/>
    </row>
    <row r="56" spans="1:10" s="22" customFormat="1">
      <c r="A56" s="181"/>
      <c r="B56" s="181"/>
      <c r="C56" s="181" t="s">
        <v>33</v>
      </c>
      <c r="D56" s="183"/>
      <c r="E56" s="183"/>
      <c r="F56" s="185" t="s">
        <v>175</v>
      </c>
      <c r="G56" s="184">
        <f t="shared" ref="G56" si="32">G58</f>
        <v>0</v>
      </c>
      <c r="H56" s="184">
        <f t="shared" ref="H56:J56" si="33">H58</f>
        <v>0</v>
      </c>
      <c r="I56" s="184">
        <f t="shared" si="33"/>
        <v>0</v>
      </c>
      <c r="J56" s="184">
        <f t="shared" si="33"/>
        <v>0</v>
      </c>
    </row>
    <row r="57" spans="1:10" s="22" customFormat="1">
      <c r="A57" s="181"/>
      <c r="B57" s="181"/>
      <c r="C57" s="181"/>
      <c r="D57" s="183"/>
      <c r="E57" s="183"/>
      <c r="F57" s="185" t="s">
        <v>17</v>
      </c>
      <c r="G57" s="184"/>
      <c r="H57" s="184"/>
      <c r="I57" s="184"/>
      <c r="J57" s="184"/>
    </row>
    <row r="58" spans="1:10" s="22" customFormat="1">
      <c r="A58" s="181"/>
      <c r="B58" s="181"/>
      <c r="C58" s="181"/>
      <c r="D58" s="183"/>
      <c r="E58" s="183"/>
      <c r="F58" s="185" t="s">
        <v>37</v>
      </c>
      <c r="G58" s="184">
        <f>+G60</f>
        <v>0</v>
      </c>
      <c r="H58" s="184">
        <f t="shared" ref="H58:J58" si="34">+H60</f>
        <v>0</v>
      </c>
      <c r="I58" s="184">
        <f t="shared" si="34"/>
        <v>0</v>
      </c>
      <c r="J58" s="184">
        <f t="shared" si="34"/>
        <v>0</v>
      </c>
    </row>
    <row r="59" spans="1:10" s="22" customFormat="1" ht="19.5" customHeight="1">
      <c r="A59" s="181"/>
      <c r="B59" s="181"/>
      <c r="C59" s="181"/>
      <c r="D59" s="186"/>
      <c r="E59" s="186"/>
      <c r="F59" s="185" t="s">
        <v>17</v>
      </c>
      <c r="G59" s="184"/>
      <c r="H59" s="184"/>
      <c r="I59" s="184"/>
      <c r="J59" s="184"/>
    </row>
    <row r="60" spans="1:10" s="22" customFormat="1">
      <c r="A60" s="181"/>
      <c r="B60" s="181"/>
      <c r="C60" s="181"/>
      <c r="D60" s="186">
        <v>1139</v>
      </c>
      <c r="E60" s="186"/>
      <c r="F60" s="185" t="s">
        <v>175</v>
      </c>
      <c r="G60" s="184">
        <f>+G62</f>
        <v>0</v>
      </c>
      <c r="H60" s="184">
        <f t="shared" ref="H60:J60" si="35">+H62</f>
        <v>0</v>
      </c>
      <c r="I60" s="184">
        <f t="shared" si="35"/>
        <v>0</v>
      </c>
      <c r="J60" s="184">
        <f t="shared" si="35"/>
        <v>0</v>
      </c>
    </row>
    <row r="61" spans="1:10" s="171" customFormat="1">
      <c r="A61" s="181"/>
      <c r="B61" s="181"/>
      <c r="C61" s="181"/>
      <c r="D61" s="186"/>
      <c r="E61" s="186"/>
      <c r="F61" s="185" t="s">
        <v>17</v>
      </c>
      <c r="G61" s="184"/>
      <c r="H61" s="184"/>
      <c r="I61" s="184"/>
      <c r="J61" s="184"/>
    </row>
    <row r="62" spans="1:10">
      <c r="A62" s="181"/>
      <c r="B62" s="181"/>
      <c r="C62" s="181"/>
      <c r="D62" s="187"/>
      <c r="E62" s="188" t="s">
        <v>178</v>
      </c>
      <c r="F62" s="188" t="s">
        <v>175</v>
      </c>
      <c r="G62" s="184">
        <f t="shared" ref="G62" si="36">G64</f>
        <v>0</v>
      </c>
      <c r="H62" s="184">
        <f t="shared" ref="H62:J62" si="37">H64</f>
        <v>0</v>
      </c>
      <c r="I62" s="184">
        <f t="shared" si="37"/>
        <v>0</v>
      </c>
      <c r="J62" s="184">
        <f t="shared" si="37"/>
        <v>0</v>
      </c>
    </row>
    <row r="63" spans="1:10">
      <c r="A63" s="181"/>
      <c r="B63" s="181"/>
      <c r="C63" s="181"/>
      <c r="D63" s="187"/>
      <c r="E63" s="188"/>
      <c r="F63" s="188" t="s">
        <v>18</v>
      </c>
      <c r="G63" s="184"/>
      <c r="H63" s="184"/>
      <c r="I63" s="184"/>
      <c r="J63" s="184"/>
    </row>
    <row r="64" spans="1:10">
      <c r="A64" s="181"/>
      <c r="B64" s="181"/>
      <c r="C64" s="181"/>
      <c r="D64" s="187"/>
      <c r="E64" s="188"/>
      <c r="F64" s="165" t="s">
        <v>38</v>
      </c>
      <c r="G64" s="184">
        <f t="shared" ref="G64" si="38">G66</f>
        <v>0</v>
      </c>
      <c r="H64" s="184">
        <f t="shared" ref="H64:J64" si="39">H66</f>
        <v>0</v>
      </c>
      <c r="I64" s="184">
        <f t="shared" si="39"/>
        <v>0</v>
      </c>
      <c r="J64" s="184">
        <f t="shared" si="39"/>
        <v>0</v>
      </c>
    </row>
    <row r="65" spans="1:10" ht="34.5">
      <c r="A65" s="181"/>
      <c r="B65" s="181"/>
      <c r="C65" s="181"/>
      <c r="D65" s="187"/>
      <c r="E65" s="188"/>
      <c r="F65" s="188" t="s">
        <v>19</v>
      </c>
      <c r="G65" s="184"/>
      <c r="H65" s="184"/>
      <c r="I65" s="184"/>
      <c r="J65" s="184"/>
    </row>
    <row r="66" spans="1:10">
      <c r="A66" s="181"/>
      <c r="B66" s="181"/>
      <c r="C66" s="181"/>
      <c r="D66" s="187"/>
      <c r="E66" s="188"/>
      <c r="F66" s="188" t="s">
        <v>20</v>
      </c>
      <c r="G66" s="184">
        <f>+G67+G70</f>
        <v>0</v>
      </c>
      <c r="H66" s="184">
        <f t="shared" ref="H66:J66" si="40">+H67+H70</f>
        <v>0</v>
      </c>
      <c r="I66" s="184">
        <f t="shared" si="40"/>
        <v>0</v>
      </c>
      <c r="J66" s="184">
        <f t="shared" si="40"/>
        <v>0</v>
      </c>
    </row>
    <row r="67" spans="1:10">
      <c r="A67" s="181"/>
      <c r="B67" s="181"/>
      <c r="C67" s="181"/>
      <c r="D67" s="187"/>
      <c r="E67" s="188"/>
      <c r="F67" s="188" t="s">
        <v>140</v>
      </c>
      <c r="G67" s="184">
        <f t="shared" ref="G67:J67" si="41">G68</f>
        <v>6348.6</v>
      </c>
      <c r="H67" s="184">
        <f t="shared" si="41"/>
        <v>6348.6</v>
      </c>
      <c r="I67" s="184">
        <f t="shared" si="41"/>
        <v>6348.6</v>
      </c>
      <c r="J67" s="184">
        <f t="shared" si="41"/>
        <v>6348.6</v>
      </c>
    </row>
    <row r="68" spans="1:10">
      <c r="A68" s="181"/>
      <c r="B68" s="181"/>
      <c r="C68" s="181"/>
      <c r="D68" s="187"/>
      <c r="E68" s="188"/>
      <c r="F68" s="188" t="s">
        <v>190</v>
      </c>
      <c r="G68" s="184">
        <f>+G69</f>
        <v>6348.6</v>
      </c>
      <c r="H68" s="184">
        <f t="shared" ref="H68:J68" si="42">+H69</f>
        <v>6348.6</v>
      </c>
      <c r="I68" s="184">
        <f t="shared" si="42"/>
        <v>6348.6</v>
      </c>
      <c r="J68" s="184">
        <f t="shared" si="42"/>
        <v>6348.6</v>
      </c>
    </row>
    <row r="69" spans="1:10">
      <c r="A69" s="181"/>
      <c r="B69" s="181"/>
      <c r="C69" s="181"/>
      <c r="D69" s="187"/>
      <c r="E69" s="188"/>
      <c r="F69" s="188" t="s">
        <v>191</v>
      </c>
      <c r="G69" s="184">
        <f>-G70</f>
        <v>6348.6</v>
      </c>
      <c r="H69" s="184">
        <f t="shared" ref="H69:J69" si="43">-H70</f>
        <v>6348.6</v>
      </c>
      <c r="I69" s="184">
        <f t="shared" si="43"/>
        <v>6348.6</v>
      </c>
      <c r="J69" s="184">
        <f t="shared" si="43"/>
        <v>6348.6</v>
      </c>
    </row>
    <row r="70" spans="1:10" ht="34.5">
      <c r="A70" s="181"/>
      <c r="B70" s="181"/>
      <c r="C70" s="181"/>
      <c r="D70" s="187"/>
      <c r="E70" s="188"/>
      <c r="F70" s="188" t="s">
        <v>184</v>
      </c>
      <c r="G70" s="184">
        <f>+G71</f>
        <v>-6348.6</v>
      </c>
      <c r="H70" s="184">
        <f t="shared" ref="H70:J70" si="44">+H71</f>
        <v>-6348.6</v>
      </c>
      <c r="I70" s="184">
        <f t="shared" si="44"/>
        <v>-6348.6</v>
      </c>
      <c r="J70" s="184">
        <f t="shared" si="44"/>
        <v>-6348.6</v>
      </c>
    </row>
    <row r="71" spans="1:10">
      <c r="A71" s="181"/>
      <c r="B71" s="181"/>
      <c r="C71" s="181"/>
      <c r="D71" s="187"/>
      <c r="E71" s="188"/>
      <c r="F71" s="188" t="s">
        <v>185</v>
      </c>
      <c r="G71" s="184">
        <f t="shared" ref="G71:J71" si="45">G73</f>
        <v>-6348.6</v>
      </c>
      <c r="H71" s="184">
        <f t="shared" si="45"/>
        <v>-6348.6</v>
      </c>
      <c r="I71" s="184">
        <f t="shared" si="45"/>
        <v>-6348.6</v>
      </c>
      <c r="J71" s="184">
        <f t="shared" si="45"/>
        <v>-6348.6</v>
      </c>
    </row>
    <row r="72" spans="1:10">
      <c r="A72" s="181"/>
      <c r="B72" s="181"/>
      <c r="C72" s="181"/>
      <c r="D72" s="187"/>
      <c r="E72" s="188"/>
      <c r="F72" s="188" t="s">
        <v>186</v>
      </c>
      <c r="G72" s="184"/>
      <c r="H72" s="184"/>
      <c r="I72" s="184"/>
      <c r="J72" s="184"/>
    </row>
    <row r="73" spans="1:10">
      <c r="A73" s="181"/>
      <c r="B73" s="181"/>
      <c r="C73" s="181"/>
      <c r="D73" s="187"/>
      <c r="E73" s="188"/>
      <c r="F73" s="188" t="s">
        <v>187</v>
      </c>
      <c r="G73" s="184">
        <f>-G50</f>
        <v>-6348.6</v>
      </c>
      <c r="H73" s="184">
        <f t="shared" ref="H73:J73" si="46">-H50</f>
        <v>-6348.6</v>
      </c>
      <c r="I73" s="184">
        <f t="shared" si="46"/>
        <v>-6348.6</v>
      </c>
      <c r="J73" s="184">
        <f t="shared" si="46"/>
        <v>-6348.6</v>
      </c>
    </row>
  </sheetData>
  <mergeCells count="7">
    <mergeCell ref="F2:J2"/>
    <mergeCell ref="F3:J3"/>
    <mergeCell ref="A6:J6"/>
    <mergeCell ref="A9:C9"/>
    <mergeCell ref="D9:E9"/>
    <mergeCell ref="F9:F10"/>
    <mergeCell ref="G9:J9"/>
  </mergeCells>
  <pageMargins left="0.2" right="0" top="0.75" bottom="0.75" header="0.3" footer="0.3"/>
  <pageSetup paperSize="9" scale="80" orientation="portrait" r:id="rId1"/>
  <ignoredErrors>
    <ignoredError sqref="A43:E50 A32:E36 A38:E39 A42:C42 A19:E19 A23:C23 A24:D29 A31:D3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16" workbookViewId="0">
      <selection activeCell="I10" sqref="I10"/>
    </sheetView>
  </sheetViews>
  <sheetFormatPr defaultColWidth="9.140625" defaultRowHeight="17.25"/>
  <cols>
    <col min="1" max="1" width="12.28515625" style="13" customWidth="1"/>
    <col min="2" max="2" width="16.7109375" style="13" customWidth="1"/>
    <col min="3" max="3" width="10.42578125" style="13" customWidth="1"/>
    <col min="4" max="4" width="40.140625" style="13" customWidth="1"/>
    <col min="5" max="7" width="17.28515625" style="13" customWidth="1"/>
    <col min="8" max="8" width="14.140625" style="13" customWidth="1"/>
    <col min="9" max="16384" width="9.140625" style="13"/>
  </cols>
  <sheetData>
    <row r="1" spans="1:8" s="1" customFormat="1" ht="16.5" customHeight="1">
      <c r="C1" s="2"/>
      <c r="D1" s="2"/>
      <c r="E1" s="210" t="s">
        <v>123</v>
      </c>
      <c r="F1" s="210"/>
      <c r="G1" s="210"/>
      <c r="H1" s="210"/>
    </row>
    <row r="2" spans="1:8" s="1" customFormat="1" ht="16.5" customHeight="1">
      <c r="C2" s="210" t="s">
        <v>111</v>
      </c>
      <c r="D2" s="210"/>
      <c r="E2" s="210"/>
      <c r="F2" s="210"/>
      <c r="G2" s="210"/>
      <c r="H2" s="210"/>
    </row>
    <row r="3" spans="1:8" s="1" customFormat="1" ht="16.5" customHeight="1">
      <c r="C3" s="210" t="s">
        <v>8</v>
      </c>
      <c r="D3" s="210"/>
      <c r="E3" s="210"/>
      <c r="F3" s="210"/>
      <c r="G3" s="210"/>
      <c r="H3" s="210"/>
    </row>
    <row r="4" spans="1:8" ht="47.25" customHeight="1">
      <c r="A4" s="218" t="s">
        <v>112</v>
      </c>
      <c r="B4" s="219"/>
      <c r="C4" s="219"/>
      <c r="D4" s="219"/>
      <c r="E4" s="219"/>
      <c r="F4" s="219"/>
      <c r="G4" s="219"/>
      <c r="H4" s="219"/>
    </row>
    <row r="5" spans="1:8" ht="17.25" customHeight="1">
      <c r="A5" s="34"/>
      <c r="H5" s="35" t="s">
        <v>28</v>
      </c>
    </row>
    <row r="6" spans="1:8" ht="57.75" customHeight="1">
      <c r="A6" s="36" t="s">
        <v>43</v>
      </c>
      <c r="B6" s="36"/>
      <c r="C6" s="220" t="s">
        <v>52</v>
      </c>
      <c r="D6" s="220"/>
      <c r="E6" s="203" t="s">
        <v>78</v>
      </c>
      <c r="F6" s="209"/>
      <c r="G6" s="209"/>
      <c r="H6" s="204"/>
    </row>
    <row r="7" spans="1:8" ht="34.5">
      <c r="A7" s="37" t="s">
        <v>61</v>
      </c>
      <c r="B7" s="37" t="s">
        <v>62</v>
      </c>
      <c r="C7" s="220"/>
      <c r="D7" s="220"/>
      <c r="E7" s="6" t="s">
        <v>107</v>
      </c>
      <c r="F7" s="6" t="s">
        <v>56</v>
      </c>
      <c r="G7" s="7" t="s">
        <v>44</v>
      </c>
      <c r="H7" s="38" t="s">
        <v>41</v>
      </c>
    </row>
    <row r="8" spans="1:8" ht="23.25" customHeight="1">
      <c r="A8" s="39"/>
      <c r="B8" s="39"/>
      <c r="C8" s="221" t="s">
        <v>57</v>
      </c>
      <c r="D8" s="222"/>
      <c r="E8" s="89">
        <f t="shared" ref="E8:G8" si="0">+E10+E17</f>
        <v>0</v>
      </c>
      <c r="F8" s="89">
        <f t="shared" si="0"/>
        <v>0</v>
      </c>
      <c r="G8" s="89">
        <f t="shared" si="0"/>
        <v>0</v>
      </c>
      <c r="H8" s="89">
        <f>+H10+H17</f>
        <v>0</v>
      </c>
    </row>
    <row r="9" spans="1:8" ht="18" customHeight="1">
      <c r="A9" s="39"/>
      <c r="B9" s="39"/>
      <c r="C9" s="221" t="s">
        <v>34</v>
      </c>
      <c r="D9" s="222"/>
      <c r="E9" s="89"/>
      <c r="F9" s="89"/>
      <c r="G9" s="89"/>
      <c r="H9" s="89"/>
    </row>
    <row r="10" spans="1:8" ht="65.25" customHeight="1">
      <c r="A10" s="39"/>
      <c r="B10" s="39"/>
      <c r="C10" s="223" t="s">
        <v>59</v>
      </c>
      <c r="D10" s="224"/>
      <c r="E10" s="89">
        <f>+E12</f>
        <v>6348.6</v>
      </c>
      <c r="F10" s="89">
        <f>+F12</f>
        <v>6348.6</v>
      </c>
      <c r="G10" s="89">
        <f>+G12</f>
        <v>6348.6</v>
      </c>
      <c r="H10" s="89">
        <f>+H12</f>
        <v>6348.6</v>
      </c>
    </row>
    <row r="11" spans="1:8" ht="17.25" customHeight="1">
      <c r="A11" s="39"/>
      <c r="B11" s="39"/>
      <c r="C11" s="221" t="s">
        <v>34</v>
      </c>
      <c r="D11" s="222"/>
      <c r="E11" s="45"/>
      <c r="F11" s="45"/>
      <c r="G11" s="45"/>
      <c r="H11" s="39"/>
    </row>
    <row r="12" spans="1:8" ht="54" customHeight="1">
      <c r="A12" s="40">
        <v>1157</v>
      </c>
      <c r="B12" s="40">
        <v>31001</v>
      </c>
      <c r="C12" s="225" t="str">
        <f>+'[1]havelvac 2'!C33</f>
        <v>Երևանի Բուսաբանական այգու տարածքում անտառպուրակի  կառուցապատման նախագծային աշխատանքների իրականացում</v>
      </c>
      <c r="D12" s="225"/>
      <c r="E12" s="89">
        <f>E14</f>
        <v>6348.6</v>
      </c>
      <c r="F12" s="89">
        <f>F14</f>
        <v>6348.6</v>
      </c>
      <c r="G12" s="89">
        <f>G14</f>
        <v>6348.6</v>
      </c>
      <c r="H12" s="89">
        <f>H14</f>
        <v>6348.6</v>
      </c>
    </row>
    <row r="13" spans="1:8">
      <c r="A13" s="39"/>
      <c r="B13" s="226" t="s">
        <v>60</v>
      </c>
      <c r="C13" s="226"/>
      <c r="D13" s="226"/>
      <c r="E13" s="89"/>
      <c r="F13" s="89"/>
      <c r="G13" s="89"/>
      <c r="H13" s="89"/>
    </row>
    <row r="14" spans="1:8" ht="45.75" customHeight="1">
      <c r="A14" s="46" t="s">
        <v>54</v>
      </c>
      <c r="B14" s="47"/>
      <c r="C14" s="220" t="s">
        <v>58</v>
      </c>
      <c r="D14" s="220"/>
      <c r="E14" s="89">
        <f>+'Հ 1'!D25</f>
        <v>6348.6</v>
      </c>
      <c r="F14" s="89">
        <f>+'Հ 1'!E25</f>
        <v>6348.6</v>
      </c>
      <c r="G14" s="89">
        <f>+E14</f>
        <v>6348.6</v>
      </c>
      <c r="H14" s="89">
        <f>+G14</f>
        <v>6348.6</v>
      </c>
    </row>
    <row r="15" spans="1:8" ht="16.5" customHeight="1">
      <c r="A15" s="39"/>
      <c r="B15" s="41"/>
      <c r="C15" s="227" t="s">
        <v>53</v>
      </c>
      <c r="D15" s="228"/>
      <c r="E15" s="89"/>
      <c r="F15" s="89"/>
      <c r="G15" s="89"/>
      <c r="H15" s="89"/>
    </row>
    <row r="16" spans="1:8" ht="62.25" customHeight="1">
      <c r="A16" s="12"/>
      <c r="B16" s="42">
        <v>1</v>
      </c>
      <c r="C16" s="225" t="str">
        <f>+C12</f>
        <v>Երևանի Բուսաբանական այգու տարածքում անտառպուրակի  կառուցապատման նախագծային աշխատանքների իրականացում</v>
      </c>
      <c r="D16" s="225"/>
      <c r="E16" s="89">
        <f>+'Հ 2'!G50</f>
        <v>6348.6</v>
      </c>
      <c r="F16" s="89">
        <f>+'Հ 2'!H50</f>
        <v>6348.6</v>
      </c>
      <c r="G16" s="89">
        <f>+'Հ 2'!I50</f>
        <v>6348.6</v>
      </c>
      <c r="H16" s="89">
        <f>+'Հ 2'!J50</f>
        <v>6348.6</v>
      </c>
    </row>
    <row r="17" spans="1:8">
      <c r="A17" s="189"/>
      <c r="B17" s="190"/>
      <c r="C17" s="229" t="s">
        <v>188</v>
      </c>
      <c r="D17" s="229">
        <f t="shared" ref="D17" si="1">D19</f>
        <v>1000000</v>
      </c>
      <c r="E17" s="184">
        <f>+E19</f>
        <v>-6348.6</v>
      </c>
      <c r="F17" s="184">
        <f t="shared" ref="F17:H17" si="2">+F19</f>
        <v>-6348.6</v>
      </c>
      <c r="G17" s="184">
        <f t="shared" si="2"/>
        <v>-6348.6</v>
      </c>
      <c r="H17" s="184">
        <f t="shared" si="2"/>
        <v>-6348.6</v>
      </c>
    </row>
    <row r="18" spans="1:8">
      <c r="A18" s="189"/>
      <c r="B18" s="190"/>
      <c r="C18" s="229" t="s">
        <v>128</v>
      </c>
      <c r="D18" s="229"/>
      <c r="E18" s="184"/>
      <c r="F18" s="184"/>
      <c r="G18" s="184"/>
      <c r="H18" s="184"/>
    </row>
    <row r="19" spans="1:8">
      <c r="A19" s="189">
        <v>1139</v>
      </c>
      <c r="B19" s="190">
        <v>11001</v>
      </c>
      <c r="C19" s="229" t="s">
        <v>189</v>
      </c>
      <c r="D19" s="229">
        <v>1000000</v>
      </c>
      <c r="E19" s="184">
        <f>-E16</f>
        <v>-6348.6</v>
      </c>
      <c r="F19" s="184">
        <f t="shared" ref="F19:H19" si="3">-F16</f>
        <v>-6348.6</v>
      </c>
      <c r="G19" s="184">
        <f t="shared" si="3"/>
        <v>-6348.6</v>
      </c>
      <c r="H19" s="184">
        <f t="shared" si="3"/>
        <v>-6348.6</v>
      </c>
    </row>
    <row r="20" spans="1:8">
      <c r="A20" s="129"/>
      <c r="B20" s="129"/>
      <c r="C20" s="129"/>
      <c r="D20" s="129"/>
      <c r="E20" s="129"/>
      <c r="F20" s="129"/>
      <c r="G20" s="129"/>
      <c r="H20" s="129"/>
    </row>
    <row r="21" spans="1:8">
      <c r="A21" s="44"/>
      <c r="B21" s="44"/>
      <c r="C21" s="44"/>
      <c r="D21" s="44"/>
      <c r="E21" s="44"/>
      <c r="F21" s="44"/>
      <c r="G21" s="44"/>
      <c r="H21" s="44"/>
    </row>
    <row r="22" spans="1:8">
      <c r="A22" s="44"/>
      <c r="B22" s="44"/>
      <c r="C22" s="44"/>
      <c r="D22" s="44"/>
      <c r="E22" s="44"/>
      <c r="F22" s="44"/>
      <c r="G22" s="44"/>
      <c r="H22" s="44"/>
    </row>
    <row r="23" spans="1:8" s="18" customFormat="1" ht="15" customHeight="1">
      <c r="A23" s="16" t="s">
        <v>46</v>
      </c>
      <c r="B23" s="17"/>
      <c r="C23" s="17"/>
      <c r="D23" s="19"/>
    </row>
    <row r="24" spans="1:8" s="18" customFormat="1" ht="15" customHeight="1">
      <c r="A24" s="16" t="s">
        <v>47</v>
      </c>
      <c r="B24" s="16"/>
      <c r="C24" s="16"/>
      <c r="D24" s="16"/>
    </row>
    <row r="25" spans="1:8" s="18" customFormat="1" ht="15" customHeight="1">
      <c r="A25" s="201" t="s">
        <v>45</v>
      </c>
      <c r="B25" s="201"/>
      <c r="C25" s="19" t="s">
        <v>55</v>
      </c>
      <c r="D25" s="19"/>
    </row>
  </sheetData>
  <mergeCells count="19">
    <mergeCell ref="A25:B25"/>
    <mergeCell ref="C8:D8"/>
    <mergeCell ref="C10:D10"/>
    <mergeCell ref="C12:D12"/>
    <mergeCell ref="B13:D13"/>
    <mergeCell ref="C9:D9"/>
    <mergeCell ref="C11:D11"/>
    <mergeCell ref="C14:D14"/>
    <mergeCell ref="C15:D15"/>
    <mergeCell ref="C16:D16"/>
    <mergeCell ref="C17:D17"/>
    <mergeCell ref="C18:D18"/>
    <mergeCell ref="C19:D19"/>
    <mergeCell ref="E1:H1"/>
    <mergeCell ref="C2:H2"/>
    <mergeCell ref="C3:H3"/>
    <mergeCell ref="A4:H4"/>
    <mergeCell ref="C6:D7"/>
    <mergeCell ref="E6:H6"/>
  </mergeCells>
  <pageMargins left="0.2" right="0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E7" sqref="E7:I7"/>
    </sheetView>
  </sheetViews>
  <sheetFormatPr defaultColWidth="9.140625" defaultRowHeight="17.25"/>
  <cols>
    <col min="1" max="2" width="8.28515625" style="13" customWidth="1"/>
    <col min="3" max="3" width="10.42578125" style="13" customWidth="1"/>
    <col min="4" max="4" width="40.140625" style="13" customWidth="1"/>
    <col min="5" max="5" width="14.28515625" style="13" customWidth="1"/>
    <col min="6" max="6" width="10.140625" style="13" customWidth="1"/>
    <col min="7" max="7" width="14.85546875" style="13" customWidth="1"/>
    <col min="8" max="8" width="17" style="13" customWidth="1"/>
    <col min="9" max="9" width="12.7109375" style="13" customWidth="1"/>
    <col min="10" max="16384" width="9.140625" style="13"/>
  </cols>
  <sheetData>
    <row r="1" spans="1:9" s="1" customFormat="1" ht="16.5" customHeight="1">
      <c r="C1" s="2"/>
      <c r="D1" s="2"/>
      <c r="E1" s="210" t="s">
        <v>122</v>
      </c>
      <c r="F1" s="210"/>
      <c r="G1" s="210"/>
      <c r="H1" s="210"/>
      <c r="I1" s="210"/>
    </row>
    <row r="2" spans="1:9" s="1" customFormat="1" ht="16.5" customHeight="1">
      <c r="C2" s="210" t="s">
        <v>111</v>
      </c>
      <c r="D2" s="210"/>
      <c r="E2" s="210"/>
      <c r="F2" s="210"/>
      <c r="G2" s="210"/>
      <c r="H2" s="210"/>
      <c r="I2" s="210"/>
    </row>
    <row r="3" spans="1:9" s="1" customFormat="1" ht="16.5" customHeight="1">
      <c r="C3" s="210" t="s">
        <v>8</v>
      </c>
      <c r="D3" s="210"/>
      <c r="E3" s="210"/>
      <c r="F3" s="210"/>
      <c r="G3" s="210"/>
      <c r="H3" s="210"/>
      <c r="I3" s="210"/>
    </row>
    <row r="4" spans="1:9" s="1" customFormat="1" ht="16.5" customHeight="1">
      <c r="C4" s="2"/>
      <c r="D4" s="2"/>
      <c r="E4" s="2"/>
      <c r="F4" s="2"/>
      <c r="G4" s="2"/>
      <c r="H4" s="2"/>
      <c r="I4" s="2"/>
    </row>
    <row r="5" spans="1:9" ht="57.75" customHeight="1">
      <c r="A5" s="230" t="s">
        <v>113</v>
      </c>
      <c r="B5" s="231"/>
      <c r="C5" s="231"/>
      <c r="D5" s="231"/>
      <c r="E5" s="231"/>
      <c r="F5" s="231"/>
      <c r="G5" s="231"/>
      <c r="H5" s="231"/>
      <c r="I5" s="231"/>
    </row>
    <row r="6" spans="1:9" ht="17.25" customHeight="1">
      <c r="A6" s="34"/>
      <c r="I6" s="35" t="s">
        <v>28</v>
      </c>
    </row>
    <row r="7" spans="1:9" ht="36" customHeight="1">
      <c r="A7" s="236" t="s">
        <v>43</v>
      </c>
      <c r="B7" s="237"/>
      <c r="C7" s="220" t="s">
        <v>63</v>
      </c>
      <c r="D7" s="220"/>
      <c r="E7" s="203" t="s">
        <v>78</v>
      </c>
      <c r="F7" s="209"/>
      <c r="G7" s="209"/>
      <c r="H7" s="209"/>
      <c r="I7" s="204"/>
    </row>
    <row r="8" spans="1:9" ht="17.25" customHeight="1">
      <c r="A8" s="234" t="s">
        <v>61</v>
      </c>
      <c r="B8" s="234" t="s">
        <v>62</v>
      </c>
      <c r="C8" s="220"/>
      <c r="D8" s="220"/>
      <c r="E8" s="232" t="s">
        <v>64</v>
      </c>
      <c r="F8" s="203" t="s">
        <v>34</v>
      </c>
      <c r="G8" s="209"/>
      <c r="H8" s="209"/>
      <c r="I8" s="204"/>
    </row>
    <row r="9" spans="1:9" ht="132.75" customHeight="1">
      <c r="A9" s="235"/>
      <c r="B9" s="235"/>
      <c r="C9" s="220"/>
      <c r="D9" s="220"/>
      <c r="E9" s="233"/>
      <c r="F9" s="48" t="s">
        <v>65</v>
      </c>
      <c r="G9" s="48" t="s">
        <v>66</v>
      </c>
      <c r="H9" s="48" t="s">
        <v>67</v>
      </c>
      <c r="I9" s="48" t="s">
        <v>98</v>
      </c>
    </row>
    <row r="10" spans="1:9" ht="23.25" customHeight="1">
      <c r="A10" s="39"/>
      <c r="B10" s="39"/>
      <c r="C10" s="221" t="s">
        <v>57</v>
      </c>
      <c r="D10" s="222"/>
      <c r="E10" s="89">
        <f>+F10+G10+H10+I10</f>
        <v>0</v>
      </c>
      <c r="F10" s="89">
        <f t="shared" ref="F10:H10" si="0">+F12+F17</f>
        <v>0</v>
      </c>
      <c r="G10" s="89">
        <f t="shared" si="0"/>
        <v>-6348.6</v>
      </c>
      <c r="H10" s="89">
        <f t="shared" si="0"/>
        <v>6348.6</v>
      </c>
      <c r="I10" s="89">
        <f>+I12+I17</f>
        <v>0</v>
      </c>
    </row>
    <row r="11" spans="1:9" ht="18" customHeight="1">
      <c r="A11" s="39"/>
      <c r="B11" s="39"/>
      <c r="C11" s="221" t="s">
        <v>34</v>
      </c>
      <c r="D11" s="222"/>
      <c r="E11" s="89"/>
      <c r="F11" s="89"/>
      <c r="G11" s="89"/>
      <c r="H11" s="89"/>
      <c r="I11" s="89"/>
    </row>
    <row r="12" spans="1:9" ht="62.25" customHeight="1">
      <c r="A12" s="39"/>
      <c r="B12" s="39"/>
      <c r="C12" s="223" t="s">
        <v>59</v>
      </c>
      <c r="D12" s="224"/>
      <c r="E12" s="89">
        <f>+E14</f>
        <v>6348.6</v>
      </c>
      <c r="F12" s="89">
        <v>0</v>
      </c>
      <c r="G12" s="89">
        <v>0</v>
      </c>
      <c r="H12" s="89">
        <f>+H14</f>
        <v>6348.6</v>
      </c>
      <c r="I12" s="89">
        <v>0</v>
      </c>
    </row>
    <row r="13" spans="1:9" ht="17.25" customHeight="1">
      <c r="A13" s="39"/>
      <c r="B13" s="39"/>
      <c r="C13" s="221" t="s">
        <v>34</v>
      </c>
      <c r="D13" s="222"/>
      <c r="E13" s="89"/>
      <c r="F13" s="89"/>
      <c r="G13" s="89"/>
      <c r="H13" s="89"/>
      <c r="I13" s="89"/>
    </row>
    <row r="14" spans="1:9" ht="62.25" customHeight="1">
      <c r="A14" s="40">
        <v>1157</v>
      </c>
      <c r="B14" s="40">
        <v>31001</v>
      </c>
      <c r="C14" s="225" t="str">
        <f>+'[1]havelvac 2'!C33</f>
        <v>Երևանի Բուսաբանական այգու տարածքում անտառպուրակի  կառուցապատման նախագծային աշխատանքների իրականացում</v>
      </c>
      <c r="D14" s="225"/>
      <c r="E14" s="89">
        <f>+F14+G14+H14+I14</f>
        <v>6348.6</v>
      </c>
      <c r="F14" s="89">
        <v>0</v>
      </c>
      <c r="G14" s="89">
        <v>0</v>
      </c>
      <c r="H14" s="89">
        <f>+H16</f>
        <v>6348.6</v>
      </c>
      <c r="I14" s="89">
        <v>0</v>
      </c>
    </row>
    <row r="15" spans="1:9">
      <c r="A15" s="39"/>
      <c r="B15" s="226" t="s">
        <v>68</v>
      </c>
      <c r="C15" s="226"/>
      <c r="D15" s="226"/>
      <c r="E15" s="89"/>
      <c r="F15" s="89"/>
      <c r="G15" s="89"/>
      <c r="H15" s="89"/>
      <c r="I15" s="89"/>
    </row>
    <row r="16" spans="1:9" ht="63" customHeight="1">
      <c r="A16" s="12"/>
      <c r="B16" s="40">
        <v>1</v>
      </c>
      <c r="C16" s="225" t="str">
        <f>+C14</f>
        <v>Երևանի Բուսաբանական այգու տարածքում անտառպուրակի  կառուցապատման նախագծային աշխատանքների իրականացում</v>
      </c>
      <c r="D16" s="225"/>
      <c r="E16" s="89">
        <f t="shared" ref="E16:E17" si="1">+F16+G16+H16+I16</f>
        <v>6348.6</v>
      </c>
      <c r="F16" s="89">
        <v>0</v>
      </c>
      <c r="G16" s="89">
        <v>0</v>
      </c>
      <c r="H16" s="89">
        <f>+'Հ 9'!I9</f>
        <v>6348.6</v>
      </c>
      <c r="I16" s="89">
        <v>0</v>
      </c>
    </row>
    <row r="17" spans="1:9">
      <c r="A17" s="189"/>
      <c r="B17" s="191"/>
      <c r="C17" s="229" t="s">
        <v>188</v>
      </c>
      <c r="D17" s="229"/>
      <c r="E17" s="184">
        <f t="shared" si="1"/>
        <v>-6348.6</v>
      </c>
      <c r="F17" s="184">
        <f t="shared" ref="F17:H17" si="2">+F19</f>
        <v>0</v>
      </c>
      <c r="G17" s="184">
        <f t="shared" si="2"/>
        <v>-6348.6</v>
      </c>
      <c r="H17" s="184">
        <f t="shared" si="2"/>
        <v>0</v>
      </c>
      <c r="I17" s="184">
        <f>+I19</f>
        <v>0</v>
      </c>
    </row>
    <row r="18" spans="1:9">
      <c r="A18" s="189"/>
      <c r="B18" s="191"/>
      <c r="C18" s="229" t="s">
        <v>128</v>
      </c>
      <c r="D18" s="229"/>
      <c r="E18" s="184"/>
      <c r="F18" s="184"/>
      <c r="G18" s="184"/>
      <c r="H18" s="184"/>
      <c r="I18" s="184"/>
    </row>
    <row r="19" spans="1:9">
      <c r="A19" s="189">
        <v>1139</v>
      </c>
      <c r="B19" s="191">
        <v>11001</v>
      </c>
      <c r="C19" s="229" t="s">
        <v>189</v>
      </c>
      <c r="D19" s="229"/>
      <c r="E19" s="184">
        <f>+F19+G19+H19+I19</f>
        <v>-6348.6</v>
      </c>
      <c r="F19" s="184">
        <v>0</v>
      </c>
      <c r="G19" s="184">
        <f>-H16</f>
        <v>-6348.6</v>
      </c>
      <c r="H19" s="184">
        <v>0</v>
      </c>
      <c r="I19" s="184">
        <v>0</v>
      </c>
    </row>
    <row r="20" spans="1:9" ht="19.5" customHeight="1">
      <c r="C20" s="43"/>
      <c r="D20" s="43"/>
      <c r="E20" s="44"/>
      <c r="F20" s="44"/>
      <c r="G20" s="44"/>
      <c r="H20" s="44"/>
      <c r="I20" s="44"/>
    </row>
    <row r="21" spans="1:9">
      <c r="D21" s="17"/>
      <c r="E21" s="17"/>
      <c r="F21" s="17"/>
      <c r="G21" s="19"/>
      <c r="H21" s="18"/>
    </row>
    <row r="22" spans="1:9" s="18" customFormat="1" ht="15" customHeight="1">
      <c r="A22" s="16" t="s">
        <v>46</v>
      </c>
      <c r="B22" s="17"/>
      <c r="C22" s="17"/>
      <c r="D22" s="19"/>
    </row>
    <row r="23" spans="1:9" s="18" customFormat="1" ht="15" customHeight="1">
      <c r="A23" s="16" t="s">
        <v>47</v>
      </c>
      <c r="B23" s="16"/>
      <c r="C23" s="16"/>
      <c r="D23" s="16"/>
    </row>
    <row r="24" spans="1:9" s="18" customFormat="1" ht="15" customHeight="1">
      <c r="A24" s="201" t="s">
        <v>45</v>
      </c>
      <c r="B24" s="201"/>
      <c r="C24" s="19" t="s">
        <v>101</v>
      </c>
      <c r="D24" s="19"/>
    </row>
  </sheetData>
  <mergeCells count="22">
    <mergeCell ref="E1:I1"/>
    <mergeCell ref="C2:I2"/>
    <mergeCell ref="C3:I3"/>
    <mergeCell ref="A5:I5"/>
    <mergeCell ref="C7:D9"/>
    <mergeCell ref="E7:I7"/>
    <mergeCell ref="E8:E9"/>
    <mergeCell ref="F8:I8"/>
    <mergeCell ref="A8:A9"/>
    <mergeCell ref="B8:B9"/>
    <mergeCell ref="A7:B7"/>
    <mergeCell ref="A24:B24"/>
    <mergeCell ref="C10:D10"/>
    <mergeCell ref="C11:D11"/>
    <mergeCell ref="C12:D12"/>
    <mergeCell ref="C13:D13"/>
    <mergeCell ref="C14:D14"/>
    <mergeCell ref="B15:D15"/>
    <mergeCell ref="C16:D16"/>
    <mergeCell ref="C17:D17"/>
    <mergeCell ref="C18:D18"/>
    <mergeCell ref="C19:D19"/>
  </mergeCells>
  <pageMargins left="0.2" right="0" top="0.75" bottom="0.75" header="0.3" footer="0.3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Normal="100" workbookViewId="0"/>
  </sheetViews>
  <sheetFormatPr defaultRowHeight="17.25"/>
  <cols>
    <col min="1" max="1" width="7.28515625" style="131" customWidth="1"/>
    <col min="2" max="2" width="12" style="131" customWidth="1"/>
    <col min="3" max="3" width="15.7109375" style="131" customWidth="1"/>
    <col min="4" max="4" width="64.28515625" style="131" customWidth="1"/>
    <col min="5" max="6" width="18.28515625" style="131" customWidth="1"/>
    <col min="7" max="7" width="17.28515625" style="131" customWidth="1"/>
    <col min="8" max="8" width="16.85546875" style="131" customWidth="1"/>
    <col min="9" max="9" width="17.7109375" style="131" customWidth="1"/>
    <col min="10" max="10" width="12.85546875" style="131" customWidth="1"/>
    <col min="11" max="11" width="14.140625" style="131" customWidth="1"/>
    <col min="12" max="12" width="10.7109375" style="131" customWidth="1"/>
    <col min="13" max="259" width="9.140625" style="131"/>
    <col min="260" max="260" width="7.28515625" style="131" customWidth="1"/>
    <col min="261" max="261" width="12" style="131" customWidth="1"/>
    <col min="262" max="262" width="11.85546875" style="131" customWidth="1"/>
    <col min="263" max="263" width="64.28515625" style="131" customWidth="1"/>
    <col min="264" max="264" width="16.85546875" style="131" customWidth="1"/>
    <col min="265" max="265" width="17.7109375" style="131" customWidth="1"/>
    <col min="266" max="266" width="12.85546875" style="131" customWidth="1"/>
    <col min="267" max="267" width="14.140625" style="131" customWidth="1"/>
    <col min="268" max="268" width="10.7109375" style="131" customWidth="1"/>
    <col min="269" max="515" width="9.140625" style="131"/>
    <col min="516" max="516" width="7.28515625" style="131" customWidth="1"/>
    <col min="517" max="517" width="12" style="131" customWidth="1"/>
    <col min="518" max="518" width="11.85546875" style="131" customWidth="1"/>
    <col min="519" max="519" width="64.28515625" style="131" customWidth="1"/>
    <col min="520" max="520" width="16.85546875" style="131" customWidth="1"/>
    <col min="521" max="521" width="17.7109375" style="131" customWidth="1"/>
    <col min="522" max="522" width="12.85546875" style="131" customWidth="1"/>
    <col min="523" max="523" width="14.140625" style="131" customWidth="1"/>
    <col min="524" max="524" width="10.7109375" style="131" customWidth="1"/>
    <col min="525" max="771" width="9.140625" style="131"/>
    <col min="772" max="772" width="7.28515625" style="131" customWidth="1"/>
    <col min="773" max="773" width="12" style="131" customWidth="1"/>
    <col min="774" max="774" width="11.85546875" style="131" customWidth="1"/>
    <col min="775" max="775" width="64.28515625" style="131" customWidth="1"/>
    <col min="776" max="776" width="16.85546875" style="131" customWidth="1"/>
    <col min="777" max="777" width="17.7109375" style="131" customWidth="1"/>
    <col min="778" max="778" width="12.85546875" style="131" customWidth="1"/>
    <col min="779" max="779" width="14.140625" style="131" customWidth="1"/>
    <col min="780" max="780" width="10.7109375" style="131" customWidth="1"/>
    <col min="781" max="1027" width="9.140625" style="131"/>
    <col min="1028" max="1028" width="7.28515625" style="131" customWidth="1"/>
    <col min="1029" max="1029" width="12" style="131" customWidth="1"/>
    <col min="1030" max="1030" width="11.85546875" style="131" customWidth="1"/>
    <col min="1031" max="1031" width="64.28515625" style="131" customWidth="1"/>
    <col min="1032" max="1032" width="16.85546875" style="131" customWidth="1"/>
    <col min="1033" max="1033" width="17.7109375" style="131" customWidth="1"/>
    <col min="1034" max="1034" width="12.85546875" style="131" customWidth="1"/>
    <col min="1035" max="1035" width="14.140625" style="131" customWidth="1"/>
    <col min="1036" max="1036" width="10.7109375" style="131" customWidth="1"/>
    <col min="1037" max="1283" width="9.140625" style="131"/>
    <col min="1284" max="1284" width="7.28515625" style="131" customWidth="1"/>
    <col min="1285" max="1285" width="12" style="131" customWidth="1"/>
    <col min="1286" max="1286" width="11.85546875" style="131" customWidth="1"/>
    <col min="1287" max="1287" width="64.28515625" style="131" customWidth="1"/>
    <col min="1288" max="1288" width="16.85546875" style="131" customWidth="1"/>
    <col min="1289" max="1289" width="17.7109375" style="131" customWidth="1"/>
    <col min="1290" max="1290" width="12.85546875" style="131" customWidth="1"/>
    <col min="1291" max="1291" width="14.140625" style="131" customWidth="1"/>
    <col min="1292" max="1292" width="10.7109375" style="131" customWidth="1"/>
    <col min="1293" max="1539" width="9.140625" style="131"/>
    <col min="1540" max="1540" width="7.28515625" style="131" customWidth="1"/>
    <col min="1541" max="1541" width="12" style="131" customWidth="1"/>
    <col min="1542" max="1542" width="11.85546875" style="131" customWidth="1"/>
    <col min="1543" max="1543" width="64.28515625" style="131" customWidth="1"/>
    <col min="1544" max="1544" width="16.85546875" style="131" customWidth="1"/>
    <col min="1545" max="1545" width="17.7109375" style="131" customWidth="1"/>
    <col min="1546" max="1546" width="12.85546875" style="131" customWidth="1"/>
    <col min="1547" max="1547" width="14.140625" style="131" customWidth="1"/>
    <col min="1548" max="1548" width="10.7109375" style="131" customWidth="1"/>
    <col min="1549" max="1795" width="9.140625" style="131"/>
    <col min="1796" max="1796" width="7.28515625" style="131" customWidth="1"/>
    <col min="1797" max="1797" width="12" style="131" customWidth="1"/>
    <col min="1798" max="1798" width="11.85546875" style="131" customWidth="1"/>
    <col min="1799" max="1799" width="64.28515625" style="131" customWidth="1"/>
    <col min="1800" max="1800" width="16.85546875" style="131" customWidth="1"/>
    <col min="1801" max="1801" width="17.7109375" style="131" customWidth="1"/>
    <col min="1802" max="1802" width="12.85546875" style="131" customWidth="1"/>
    <col min="1803" max="1803" width="14.140625" style="131" customWidth="1"/>
    <col min="1804" max="1804" width="10.7109375" style="131" customWidth="1"/>
    <col min="1805" max="2051" width="9.140625" style="131"/>
    <col min="2052" max="2052" width="7.28515625" style="131" customWidth="1"/>
    <col min="2053" max="2053" width="12" style="131" customWidth="1"/>
    <col min="2054" max="2054" width="11.85546875" style="131" customWidth="1"/>
    <col min="2055" max="2055" width="64.28515625" style="131" customWidth="1"/>
    <col min="2056" max="2056" width="16.85546875" style="131" customWidth="1"/>
    <col min="2057" max="2057" width="17.7109375" style="131" customWidth="1"/>
    <col min="2058" max="2058" width="12.85546875" style="131" customWidth="1"/>
    <col min="2059" max="2059" width="14.140625" style="131" customWidth="1"/>
    <col min="2060" max="2060" width="10.7109375" style="131" customWidth="1"/>
    <col min="2061" max="2307" width="9.140625" style="131"/>
    <col min="2308" max="2308" width="7.28515625" style="131" customWidth="1"/>
    <col min="2309" max="2309" width="12" style="131" customWidth="1"/>
    <col min="2310" max="2310" width="11.85546875" style="131" customWidth="1"/>
    <col min="2311" max="2311" width="64.28515625" style="131" customWidth="1"/>
    <col min="2312" max="2312" width="16.85546875" style="131" customWidth="1"/>
    <col min="2313" max="2313" width="17.7109375" style="131" customWidth="1"/>
    <col min="2314" max="2314" width="12.85546875" style="131" customWidth="1"/>
    <col min="2315" max="2315" width="14.140625" style="131" customWidth="1"/>
    <col min="2316" max="2316" width="10.7109375" style="131" customWidth="1"/>
    <col min="2317" max="2563" width="9.140625" style="131"/>
    <col min="2564" max="2564" width="7.28515625" style="131" customWidth="1"/>
    <col min="2565" max="2565" width="12" style="131" customWidth="1"/>
    <col min="2566" max="2566" width="11.85546875" style="131" customWidth="1"/>
    <col min="2567" max="2567" width="64.28515625" style="131" customWidth="1"/>
    <col min="2568" max="2568" width="16.85546875" style="131" customWidth="1"/>
    <col min="2569" max="2569" width="17.7109375" style="131" customWidth="1"/>
    <col min="2570" max="2570" width="12.85546875" style="131" customWidth="1"/>
    <col min="2571" max="2571" width="14.140625" style="131" customWidth="1"/>
    <col min="2572" max="2572" width="10.7109375" style="131" customWidth="1"/>
    <col min="2573" max="2819" width="9.140625" style="131"/>
    <col min="2820" max="2820" width="7.28515625" style="131" customWidth="1"/>
    <col min="2821" max="2821" width="12" style="131" customWidth="1"/>
    <col min="2822" max="2822" width="11.85546875" style="131" customWidth="1"/>
    <col min="2823" max="2823" width="64.28515625" style="131" customWidth="1"/>
    <col min="2824" max="2824" width="16.85546875" style="131" customWidth="1"/>
    <col min="2825" max="2825" width="17.7109375" style="131" customWidth="1"/>
    <col min="2826" max="2826" width="12.85546875" style="131" customWidth="1"/>
    <col min="2827" max="2827" width="14.140625" style="131" customWidth="1"/>
    <col min="2828" max="2828" width="10.7109375" style="131" customWidth="1"/>
    <col min="2829" max="3075" width="9.140625" style="131"/>
    <col min="3076" max="3076" width="7.28515625" style="131" customWidth="1"/>
    <col min="3077" max="3077" width="12" style="131" customWidth="1"/>
    <col min="3078" max="3078" width="11.85546875" style="131" customWidth="1"/>
    <col min="3079" max="3079" width="64.28515625" style="131" customWidth="1"/>
    <col min="3080" max="3080" width="16.85546875" style="131" customWidth="1"/>
    <col min="3081" max="3081" width="17.7109375" style="131" customWidth="1"/>
    <col min="3082" max="3082" width="12.85546875" style="131" customWidth="1"/>
    <col min="3083" max="3083" width="14.140625" style="131" customWidth="1"/>
    <col min="3084" max="3084" width="10.7109375" style="131" customWidth="1"/>
    <col min="3085" max="3331" width="9.140625" style="131"/>
    <col min="3332" max="3332" width="7.28515625" style="131" customWidth="1"/>
    <col min="3333" max="3333" width="12" style="131" customWidth="1"/>
    <col min="3334" max="3334" width="11.85546875" style="131" customWidth="1"/>
    <col min="3335" max="3335" width="64.28515625" style="131" customWidth="1"/>
    <col min="3336" max="3336" width="16.85546875" style="131" customWidth="1"/>
    <col min="3337" max="3337" width="17.7109375" style="131" customWidth="1"/>
    <col min="3338" max="3338" width="12.85546875" style="131" customWidth="1"/>
    <col min="3339" max="3339" width="14.140625" style="131" customWidth="1"/>
    <col min="3340" max="3340" width="10.7109375" style="131" customWidth="1"/>
    <col min="3341" max="3587" width="9.140625" style="131"/>
    <col min="3588" max="3588" width="7.28515625" style="131" customWidth="1"/>
    <col min="3589" max="3589" width="12" style="131" customWidth="1"/>
    <col min="3590" max="3590" width="11.85546875" style="131" customWidth="1"/>
    <col min="3591" max="3591" width="64.28515625" style="131" customWidth="1"/>
    <col min="3592" max="3592" width="16.85546875" style="131" customWidth="1"/>
    <col min="3593" max="3593" width="17.7109375" style="131" customWidth="1"/>
    <col min="3594" max="3594" width="12.85546875" style="131" customWidth="1"/>
    <col min="3595" max="3595" width="14.140625" style="131" customWidth="1"/>
    <col min="3596" max="3596" width="10.7109375" style="131" customWidth="1"/>
    <col min="3597" max="3843" width="9.140625" style="131"/>
    <col min="3844" max="3844" width="7.28515625" style="131" customWidth="1"/>
    <col min="3845" max="3845" width="12" style="131" customWidth="1"/>
    <col min="3846" max="3846" width="11.85546875" style="131" customWidth="1"/>
    <col min="3847" max="3847" width="64.28515625" style="131" customWidth="1"/>
    <col min="3848" max="3848" width="16.85546875" style="131" customWidth="1"/>
    <col min="3849" max="3849" width="17.7109375" style="131" customWidth="1"/>
    <col min="3850" max="3850" width="12.85546875" style="131" customWidth="1"/>
    <col min="3851" max="3851" width="14.140625" style="131" customWidth="1"/>
    <col min="3852" max="3852" width="10.7109375" style="131" customWidth="1"/>
    <col min="3853" max="4099" width="9.140625" style="131"/>
    <col min="4100" max="4100" width="7.28515625" style="131" customWidth="1"/>
    <col min="4101" max="4101" width="12" style="131" customWidth="1"/>
    <col min="4102" max="4102" width="11.85546875" style="131" customWidth="1"/>
    <col min="4103" max="4103" width="64.28515625" style="131" customWidth="1"/>
    <col min="4104" max="4104" width="16.85546875" style="131" customWidth="1"/>
    <col min="4105" max="4105" width="17.7109375" style="131" customWidth="1"/>
    <col min="4106" max="4106" width="12.85546875" style="131" customWidth="1"/>
    <col min="4107" max="4107" width="14.140625" style="131" customWidth="1"/>
    <col min="4108" max="4108" width="10.7109375" style="131" customWidth="1"/>
    <col min="4109" max="4355" width="9.140625" style="131"/>
    <col min="4356" max="4356" width="7.28515625" style="131" customWidth="1"/>
    <col min="4357" max="4357" width="12" style="131" customWidth="1"/>
    <col min="4358" max="4358" width="11.85546875" style="131" customWidth="1"/>
    <col min="4359" max="4359" width="64.28515625" style="131" customWidth="1"/>
    <col min="4360" max="4360" width="16.85546875" style="131" customWidth="1"/>
    <col min="4361" max="4361" width="17.7109375" style="131" customWidth="1"/>
    <col min="4362" max="4362" width="12.85546875" style="131" customWidth="1"/>
    <col min="4363" max="4363" width="14.140625" style="131" customWidth="1"/>
    <col min="4364" max="4364" width="10.7109375" style="131" customWidth="1"/>
    <col min="4365" max="4611" width="9.140625" style="131"/>
    <col min="4612" max="4612" width="7.28515625" style="131" customWidth="1"/>
    <col min="4613" max="4613" width="12" style="131" customWidth="1"/>
    <col min="4614" max="4614" width="11.85546875" style="131" customWidth="1"/>
    <col min="4615" max="4615" width="64.28515625" style="131" customWidth="1"/>
    <col min="4616" max="4616" width="16.85546875" style="131" customWidth="1"/>
    <col min="4617" max="4617" width="17.7109375" style="131" customWidth="1"/>
    <col min="4618" max="4618" width="12.85546875" style="131" customWidth="1"/>
    <col min="4619" max="4619" width="14.140625" style="131" customWidth="1"/>
    <col min="4620" max="4620" width="10.7109375" style="131" customWidth="1"/>
    <col min="4621" max="4867" width="9.140625" style="131"/>
    <col min="4868" max="4868" width="7.28515625" style="131" customWidth="1"/>
    <col min="4869" max="4869" width="12" style="131" customWidth="1"/>
    <col min="4870" max="4870" width="11.85546875" style="131" customWidth="1"/>
    <col min="4871" max="4871" width="64.28515625" style="131" customWidth="1"/>
    <col min="4872" max="4872" width="16.85546875" style="131" customWidth="1"/>
    <col min="4873" max="4873" width="17.7109375" style="131" customWidth="1"/>
    <col min="4874" max="4874" width="12.85546875" style="131" customWidth="1"/>
    <col min="4875" max="4875" width="14.140625" style="131" customWidth="1"/>
    <col min="4876" max="4876" width="10.7109375" style="131" customWidth="1"/>
    <col min="4877" max="5123" width="9.140625" style="131"/>
    <col min="5124" max="5124" width="7.28515625" style="131" customWidth="1"/>
    <col min="5125" max="5125" width="12" style="131" customWidth="1"/>
    <col min="5126" max="5126" width="11.85546875" style="131" customWidth="1"/>
    <col min="5127" max="5127" width="64.28515625" style="131" customWidth="1"/>
    <col min="5128" max="5128" width="16.85546875" style="131" customWidth="1"/>
    <col min="5129" max="5129" width="17.7109375" style="131" customWidth="1"/>
    <col min="5130" max="5130" width="12.85546875" style="131" customWidth="1"/>
    <col min="5131" max="5131" width="14.140625" style="131" customWidth="1"/>
    <col min="5132" max="5132" width="10.7109375" style="131" customWidth="1"/>
    <col min="5133" max="5379" width="9.140625" style="131"/>
    <col min="5380" max="5380" width="7.28515625" style="131" customWidth="1"/>
    <col min="5381" max="5381" width="12" style="131" customWidth="1"/>
    <col min="5382" max="5382" width="11.85546875" style="131" customWidth="1"/>
    <col min="5383" max="5383" width="64.28515625" style="131" customWidth="1"/>
    <col min="5384" max="5384" width="16.85546875" style="131" customWidth="1"/>
    <col min="5385" max="5385" width="17.7109375" style="131" customWidth="1"/>
    <col min="5386" max="5386" width="12.85546875" style="131" customWidth="1"/>
    <col min="5387" max="5387" width="14.140625" style="131" customWidth="1"/>
    <col min="5388" max="5388" width="10.7109375" style="131" customWidth="1"/>
    <col min="5389" max="5635" width="9.140625" style="131"/>
    <col min="5636" max="5636" width="7.28515625" style="131" customWidth="1"/>
    <col min="5637" max="5637" width="12" style="131" customWidth="1"/>
    <col min="5638" max="5638" width="11.85546875" style="131" customWidth="1"/>
    <col min="5639" max="5639" width="64.28515625" style="131" customWidth="1"/>
    <col min="5640" max="5640" width="16.85546875" style="131" customWidth="1"/>
    <col min="5641" max="5641" width="17.7109375" style="131" customWidth="1"/>
    <col min="5642" max="5642" width="12.85546875" style="131" customWidth="1"/>
    <col min="5643" max="5643" width="14.140625" style="131" customWidth="1"/>
    <col min="5644" max="5644" width="10.7109375" style="131" customWidth="1"/>
    <col min="5645" max="5891" width="9.140625" style="131"/>
    <col min="5892" max="5892" width="7.28515625" style="131" customWidth="1"/>
    <col min="5893" max="5893" width="12" style="131" customWidth="1"/>
    <col min="5894" max="5894" width="11.85546875" style="131" customWidth="1"/>
    <col min="5895" max="5895" width="64.28515625" style="131" customWidth="1"/>
    <col min="5896" max="5896" width="16.85546875" style="131" customWidth="1"/>
    <col min="5897" max="5897" width="17.7109375" style="131" customWidth="1"/>
    <col min="5898" max="5898" width="12.85546875" style="131" customWidth="1"/>
    <col min="5899" max="5899" width="14.140625" style="131" customWidth="1"/>
    <col min="5900" max="5900" width="10.7109375" style="131" customWidth="1"/>
    <col min="5901" max="6147" width="9.140625" style="131"/>
    <col min="6148" max="6148" width="7.28515625" style="131" customWidth="1"/>
    <col min="6149" max="6149" width="12" style="131" customWidth="1"/>
    <col min="6150" max="6150" width="11.85546875" style="131" customWidth="1"/>
    <col min="6151" max="6151" width="64.28515625" style="131" customWidth="1"/>
    <col min="6152" max="6152" width="16.85546875" style="131" customWidth="1"/>
    <col min="6153" max="6153" width="17.7109375" style="131" customWidth="1"/>
    <col min="6154" max="6154" width="12.85546875" style="131" customWidth="1"/>
    <col min="6155" max="6155" width="14.140625" style="131" customWidth="1"/>
    <col min="6156" max="6156" width="10.7109375" style="131" customWidth="1"/>
    <col min="6157" max="6403" width="9.140625" style="131"/>
    <col min="6404" max="6404" width="7.28515625" style="131" customWidth="1"/>
    <col min="6405" max="6405" width="12" style="131" customWidth="1"/>
    <col min="6406" max="6406" width="11.85546875" style="131" customWidth="1"/>
    <col min="6407" max="6407" width="64.28515625" style="131" customWidth="1"/>
    <col min="6408" max="6408" width="16.85546875" style="131" customWidth="1"/>
    <col min="6409" max="6409" width="17.7109375" style="131" customWidth="1"/>
    <col min="6410" max="6410" width="12.85546875" style="131" customWidth="1"/>
    <col min="6411" max="6411" width="14.140625" style="131" customWidth="1"/>
    <col min="6412" max="6412" width="10.7109375" style="131" customWidth="1"/>
    <col min="6413" max="6659" width="9.140625" style="131"/>
    <col min="6660" max="6660" width="7.28515625" style="131" customWidth="1"/>
    <col min="6661" max="6661" width="12" style="131" customWidth="1"/>
    <col min="6662" max="6662" width="11.85546875" style="131" customWidth="1"/>
    <col min="6663" max="6663" width="64.28515625" style="131" customWidth="1"/>
    <col min="6664" max="6664" width="16.85546875" style="131" customWidth="1"/>
    <col min="6665" max="6665" width="17.7109375" style="131" customWidth="1"/>
    <col min="6666" max="6666" width="12.85546875" style="131" customWidth="1"/>
    <col min="6667" max="6667" width="14.140625" style="131" customWidth="1"/>
    <col min="6668" max="6668" width="10.7109375" style="131" customWidth="1"/>
    <col min="6669" max="6915" width="9.140625" style="131"/>
    <col min="6916" max="6916" width="7.28515625" style="131" customWidth="1"/>
    <col min="6917" max="6917" width="12" style="131" customWidth="1"/>
    <col min="6918" max="6918" width="11.85546875" style="131" customWidth="1"/>
    <col min="6919" max="6919" width="64.28515625" style="131" customWidth="1"/>
    <col min="6920" max="6920" width="16.85546875" style="131" customWidth="1"/>
    <col min="6921" max="6921" width="17.7109375" style="131" customWidth="1"/>
    <col min="6922" max="6922" width="12.85546875" style="131" customWidth="1"/>
    <col min="6923" max="6923" width="14.140625" style="131" customWidth="1"/>
    <col min="6924" max="6924" width="10.7109375" style="131" customWidth="1"/>
    <col min="6925" max="7171" width="9.140625" style="131"/>
    <col min="7172" max="7172" width="7.28515625" style="131" customWidth="1"/>
    <col min="7173" max="7173" width="12" style="131" customWidth="1"/>
    <col min="7174" max="7174" width="11.85546875" style="131" customWidth="1"/>
    <col min="7175" max="7175" width="64.28515625" style="131" customWidth="1"/>
    <col min="7176" max="7176" width="16.85546875" style="131" customWidth="1"/>
    <col min="7177" max="7177" width="17.7109375" style="131" customWidth="1"/>
    <col min="7178" max="7178" width="12.85546875" style="131" customWidth="1"/>
    <col min="7179" max="7179" width="14.140625" style="131" customWidth="1"/>
    <col min="7180" max="7180" width="10.7109375" style="131" customWidth="1"/>
    <col min="7181" max="7427" width="9.140625" style="131"/>
    <col min="7428" max="7428" width="7.28515625" style="131" customWidth="1"/>
    <col min="7429" max="7429" width="12" style="131" customWidth="1"/>
    <col min="7430" max="7430" width="11.85546875" style="131" customWidth="1"/>
    <col min="7431" max="7431" width="64.28515625" style="131" customWidth="1"/>
    <col min="7432" max="7432" width="16.85546875" style="131" customWidth="1"/>
    <col min="7433" max="7433" width="17.7109375" style="131" customWidth="1"/>
    <col min="7434" max="7434" width="12.85546875" style="131" customWidth="1"/>
    <col min="7435" max="7435" width="14.140625" style="131" customWidth="1"/>
    <col min="7436" max="7436" width="10.7109375" style="131" customWidth="1"/>
    <col min="7437" max="7683" width="9.140625" style="131"/>
    <col min="7684" max="7684" width="7.28515625" style="131" customWidth="1"/>
    <col min="7685" max="7685" width="12" style="131" customWidth="1"/>
    <col min="7686" max="7686" width="11.85546875" style="131" customWidth="1"/>
    <col min="7687" max="7687" width="64.28515625" style="131" customWidth="1"/>
    <col min="7688" max="7688" width="16.85546875" style="131" customWidth="1"/>
    <col min="7689" max="7689" width="17.7109375" style="131" customWidth="1"/>
    <col min="7690" max="7690" width="12.85546875" style="131" customWidth="1"/>
    <col min="7691" max="7691" width="14.140625" style="131" customWidth="1"/>
    <col min="7692" max="7692" width="10.7109375" style="131" customWidth="1"/>
    <col min="7693" max="7939" width="9.140625" style="131"/>
    <col min="7940" max="7940" width="7.28515625" style="131" customWidth="1"/>
    <col min="7941" max="7941" width="12" style="131" customWidth="1"/>
    <col min="7942" max="7942" width="11.85546875" style="131" customWidth="1"/>
    <col min="7943" max="7943" width="64.28515625" style="131" customWidth="1"/>
    <col min="7944" max="7944" width="16.85546875" style="131" customWidth="1"/>
    <col min="7945" max="7945" width="17.7109375" style="131" customWidth="1"/>
    <col min="7946" max="7946" width="12.85546875" style="131" customWidth="1"/>
    <col min="7947" max="7947" width="14.140625" style="131" customWidth="1"/>
    <col min="7948" max="7948" width="10.7109375" style="131" customWidth="1"/>
    <col min="7949" max="8195" width="9.140625" style="131"/>
    <col min="8196" max="8196" width="7.28515625" style="131" customWidth="1"/>
    <col min="8197" max="8197" width="12" style="131" customWidth="1"/>
    <col min="8198" max="8198" width="11.85546875" style="131" customWidth="1"/>
    <col min="8199" max="8199" width="64.28515625" style="131" customWidth="1"/>
    <col min="8200" max="8200" width="16.85546875" style="131" customWidth="1"/>
    <col min="8201" max="8201" width="17.7109375" style="131" customWidth="1"/>
    <col min="8202" max="8202" width="12.85546875" style="131" customWidth="1"/>
    <col min="8203" max="8203" width="14.140625" style="131" customWidth="1"/>
    <col min="8204" max="8204" width="10.7109375" style="131" customWidth="1"/>
    <col min="8205" max="8451" width="9.140625" style="131"/>
    <col min="8452" max="8452" width="7.28515625" style="131" customWidth="1"/>
    <col min="8453" max="8453" width="12" style="131" customWidth="1"/>
    <col min="8454" max="8454" width="11.85546875" style="131" customWidth="1"/>
    <col min="8455" max="8455" width="64.28515625" style="131" customWidth="1"/>
    <col min="8456" max="8456" width="16.85546875" style="131" customWidth="1"/>
    <col min="8457" max="8457" width="17.7109375" style="131" customWidth="1"/>
    <col min="8458" max="8458" width="12.85546875" style="131" customWidth="1"/>
    <col min="8459" max="8459" width="14.140625" style="131" customWidth="1"/>
    <col min="8460" max="8460" width="10.7109375" style="131" customWidth="1"/>
    <col min="8461" max="8707" width="9.140625" style="131"/>
    <col min="8708" max="8708" width="7.28515625" style="131" customWidth="1"/>
    <col min="8709" max="8709" width="12" style="131" customWidth="1"/>
    <col min="8710" max="8710" width="11.85546875" style="131" customWidth="1"/>
    <col min="8711" max="8711" width="64.28515625" style="131" customWidth="1"/>
    <col min="8712" max="8712" width="16.85546875" style="131" customWidth="1"/>
    <col min="8713" max="8713" width="17.7109375" style="131" customWidth="1"/>
    <col min="8714" max="8714" width="12.85546875" style="131" customWidth="1"/>
    <col min="8715" max="8715" width="14.140625" style="131" customWidth="1"/>
    <col min="8716" max="8716" width="10.7109375" style="131" customWidth="1"/>
    <col min="8717" max="8963" width="9.140625" style="131"/>
    <col min="8964" max="8964" width="7.28515625" style="131" customWidth="1"/>
    <col min="8965" max="8965" width="12" style="131" customWidth="1"/>
    <col min="8966" max="8966" width="11.85546875" style="131" customWidth="1"/>
    <col min="8967" max="8967" width="64.28515625" style="131" customWidth="1"/>
    <col min="8968" max="8968" width="16.85546875" style="131" customWidth="1"/>
    <col min="8969" max="8969" width="17.7109375" style="131" customWidth="1"/>
    <col min="8970" max="8970" width="12.85546875" style="131" customWidth="1"/>
    <col min="8971" max="8971" width="14.140625" style="131" customWidth="1"/>
    <col min="8972" max="8972" width="10.7109375" style="131" customWidth="1"/>
    <col min="8973" max="9219" width="9.140625" style="131"/>
    <col min="9220" max="9220" width="7.28515625" style="131" customWidth="1"/>
    <col min="9221" max="9221" width="12" style="131" customWidth="1"/>
    <col min="9222" max="9222" width="11.85546875" style="131" customWidth="1"/>
    <col min="9223" max="9223" width="64.28515625" style="131" customWidth="1"/>
    <col min="9224" max="9224" width="16.85546875" style="131" customWidth="1"/>
    <col min="9225" max="9225" width="17.7109375" style="131" customWidth="1"/>
    <col min="9226" max="9226" width="12.85546875" style="131" customWidth="1"/>
    <col min="9227" max="9227" width="14.140625" style="131" customWidth="1"/>
    <col min="9228" max="9228" width="10.7109375" style="131" customWidth="1"/>
    <col min="9229" max="9475" width="9.140625" style="131"/>
    <col min="9476" max="9476" width="7.28515625" style="131" customWidth="1"/>
    <col min="9477" max="9477" width="12" style="131" customWidth="1"/>
    <col min="9478" max="9478" width="11.85546875" style="131" customWidth="1"/>
    <col min="9479" max="9479" width="64.28515625" style="131" customWidth="1"/>
    <col min="9480" max="9480" width="16.85546875" style="131" customWidth="1"/>
    <col min="9481" max="9481" width="17.7109375" style="131" customWidth="1"/>
    <col min="9482" max="9482" width="12.85546875" style="131" customWidth="1"/>
    <col min="9483" max="9483" width="14.140625" style="131" customWidth="1"/>
    <col min="9484" max="9484" width="10.7109375" style="131" customWidth="1"/>
    <col min="9485" max="9731" width="9.140625" style="131"/>
    <col min="9732" max="9732" width="7.28515625" style="131" customWidth="1"/>
    <col min="9733" max="9733" width="12" style="131" customWidth="1"/>
    <col min="9734" max="9734" width="11.85546875" style="131" customWidth="1"/>
    <col min="9735" max="9735" width="64.28515625" style="131" customWidth="1"/>
    <col min="9736" max="9736" width="16.85546875" style="131" customWidth="1"/>
    <col min="9737" max="9737" width="17.7109375" style="131" customWidth="1"/>
    <col min="9738" max="9738" width="12.85546875" style="131" customWidth="1"/>
    <col min="9739" max="9739" width="14.140625" style="131" customWidth="1"/>
    <col min="9740" max="9740" width="10.7109375" style="131" customWidth="1"/>
    <col min="9741" max="9987" width="9.140625" style="131"/>
    <col min="9988" max="9988" width="7.28515625" style="131" customWidth="1"/>
    <col min="9989" max="9989" width="12" style="131" customWidth="1"/>
    <col min="9990" max="9990" width="11.85546875" style="131" customWidth="1"/>
    <col min="9991" max="9991" width="64.28515625" style="131" customWidth="1"/>
    <col min="9992" max="9992" width="16.85546875" style="131" customWidth="1"/>
    <col min="9993" max="9993" width="17.7109375" style="131" customWidth="1"/>
    <col min="9994" max="9994" width="12.85546875" style="131" customWidth="1"/>
    <col min="9995" max="9995" width="14.140625" style="131" customWidth="1"/>
    <col min="9996" max="9996" width="10.7109375" style="131" customWidth="1"/>
    <col min="9997" max="10243" width="9.140625" style="131"/>
    <col min="10244" max="10244" width="7.28515625" style="131" customWidth="1"/>
    <col min="10245" max="10245" width="12" style="131" customWidth="1"/>
    <col min="10246" max="10246" width="11.85546875" style="131" customWidth="1"/>
    <col min="10247" max="10247" width="64.28515625" style="131" customWidth="1"/>
    <col min="10248" max="10248" width="16.85546875" style="131" customWidth="1"/>
    <col min="10249" max="10249" width="17.7109375" style="131" customWidth="1"/>
    <col min="10250" max="10250" width="12.85546875" style="131" customWidth="1"/>
    <col min="10251" max="10251" width="14.140625" style="131" customWidth="1"/>
    <col min="10252" max="10252" width="10.7109375" style="131" customWidth="1"/>
    <col min="10253" max="10499" width="9.140625" style="131"/>
    <col min="10500" max="10500" width="7.28515625" style="131" customWidth="1"/>
    <col min="10501" max="10501" width="12" style="131" customWidth="1"/>
    <col min="10502" max="10502" width="11.85546875" style="131" customWidth="1"/>
    <col min="10503" max="10503" width="64.28515625" style="131" customWidth="1"/>
    <col min="10504" max="10504" width="16.85546875" style="131" customWidth="1"/>
    <col min="10505" max="10505" width="17.7109375" style="131" customWidth="1"/>
    <col min="10506" max="10506" width="12.85546875" style="131" customWidth="1"/>
    <col min="10507" max="10507" width="14.140625" style="131" customWidth="1"/>
    <col min="10508" max="10508" width="10.7109375" style="131" customWidth="1"/>
    <col min="10509" max="10755" width="9.140625" style="131"/>
    <col min="10756" max="10756" width="7.28515625" style="131" customWidth="1"/>
    <col min="10757" max="10757" width="12" style="131" customWidth="1"/>
    <col min="10758" max="10758" width="11.85546875" style="131" customWidth="1"/>
    <col min="10759" max="10759" width="64.28515625" style="131" customWidth="1"/>
    <col min="10760" max="10760" width="16.85546875" style="131" customWidth="1"/>
    <col min="10761" max="10761" width="17.7109375" style="131" customWidth="1"/>
    <col min="10762" max="10762" width="12.85546875" style="131" customWidth="1"/>
    <col min="10763" max="10763" width="14.140625" style="131" customWidth="1"/>
    <col min="10764" max="10764" width="10.7109375" style="131" customWidth="1"/>
    <col min="10765" max="11011" width="9.140625" style="131"/>
    <col min="11012" max="11012" width="7.28515625" style="131" customWidth="1"/>
    <col min="11013" max="11013" width="12" style="131" customWidth="1"/>
    <col min="11014" max="11014" width="11.85546875" style="131" customWidth="1"/>
    <col min="11015" max="11015" width="64.28515625" style="131" customWidth="1"/>
    <col min="11016" max="11016" width="16.85546875" style="131" customWidth="1"/>
    <col min="11017" max="11017" width="17.7109375" style="131" customWidth="1"/>
    <col min="11018" max="11018" width="12.85546875" style="131" customWidth="1"/>
    <col min="11019" max="11019" width="14.140625" style="131" customWidth="1"/>
    <col min="11020" max="11020" width="10.7109375" style="131" customWidth="1"/>
    <col min="11021" max="11267" width="9.140625" style="131"/>
    <col min="11268" max="11268" width="7.28515625" style="131" customWidth="1"/>
    <col min="11269" max="11269" width="12" style="131" customWidth="1"/>
    <col min="11270" max="11270" width="11.85546875" style="131" customWidth="1"/>
    <col min="11271" max="11271" width="64.28515625" style="131" customWidth="1"/>
    <col min="11272" max="11272" width="16.85546875" style="131" customWidth="1"/>
    <col min="11273" max="11273" width="17.7109375" style="131" customWidth="1"/>
    <col min="11274" max="11274" width="12.85546875" style="131" customWidth="1"/>
    <col min="11275" max="11275" width="14.140625" style="131" customWidth="1"/>
    <col min="11276" max="11276" width="10.7109375" style="131" customWidth="1"/>
    <col min="11277" max="11523" width="9.140625" style="131"/>
    <col min="11524" max="11524" width="7.28515625" style="131" customWidth="1"/>
    <col min="11525" max="11525" width="12" style="131" customWidth="1"/>
    <col min="11526" max="11526" width="11.85546875" style="131" customWidth="1"/>
    <col min="11527" max="11527" width="64.28515625" style="131" customWidth="1"/>
    <col min="11528" max="11528" width="16.85546875" style="131" customWidth="1"/>
    <col min="11529" max="11529" width="17.7109375" style="131" customWidth="1"/>
    <col min="11530" max="11530" width="12.85546875" style="131" customWidth="1"/>
    <col min="11531" max="11531" width="14.140625" style="131" customWidth="1"/>
    <col min="11532" max="11532" width="10.7109375" style="131" customWidth="1"/>
    <col min="11533" max="11779" width="9.140625" style="131"/>
    <col min="11780" max="11780" width="7.28515625" style="131" customWidth="1"/>
    <col min="11781" max="11781" width="12" style="131" customWidth="1"/>
    <col min="11782" max="11782" width="11.85546875" style="131" customWidth="1"/>
    <col min="11783" max="11783" width="64.28515625" style="131" customWidth="1"/>
    <col min="11784" max="11784" width="16.85546875" style="131" customWidth="1"/>
    <col min="11785" max="11785" width="17.7109375" style="131" customWidth="1"/>
    <col min="11786" max="11786" width="12.85546875" style="131" customWidth="1"/>
    <col min="11787" max="11787" width="14.140625" style="131" customWidth="1"/>
    <col min="11788" max="11788" width="10.7109375" style="131" customWidth="1"/>
    <col min="11789" max="12035" width="9.140625" style="131"/>
    <col min="12036" max="12036" width="7.28515625" style="131" customWidth="1"/>
    <col min="12037" max="12037" width="12" style="131" customWidth="1"/>
    <col min="12038" max="12038" width="11.85546875" style="131" customWidth="1"/>
    <col min="12039" max="12039" width="64.28515625" style="131" customWidth="1"/>
    <col min="12040" max="12040" width="16.85546875" style="131" customWidth="1"/>
    <col min="12041" max="12041" width="17.7109375" style="131" customWidth="1"/>
    <col min="12042" max="12042" width="12.85546875" style="131" customWidth="1"/>
    <col min="12043" max="12043" width="14.140625" style="131" customWidth="1"/>
    <col min="12044" max="12044" width="10.7109375" style="131" customWidth="1"/>
    <col min="12045" max="12291" width="9.140625" style="131"/>
    <col min="12292" max="12292" width="7.28515625" style="131" customWidth="1"/>
    <col min="12293" max="12293" width="12" style="131" customWidth="1"/>
    <col min="12294" max="12294" width="11.85546875" style="131" customWidth="1"/>
    <col min="12295" max="12295" width="64.28515625" style="131" customWidth="1"/>
    <col min="12296" max="12296" width="16.85546875" style="131" customWidth="1"/>
    <col min="12297" max="12297" width="17.7109375" style="131" customWidth="1"/>
    <col min="12298" max="12298" width="12.85546875" style="131" customWidth="1"/>
    <col min="12299" max="12299" width="14.140625" style="131" customWidth="1"/>
    <col min="12300" max="12300" width="10.7109375" style="131" customWidth="1"/>
    <col min="12301" max="12547" width="9.140625" style="131"/>
    <col min="12548" max="12548" width="7.28515625" style="131" customWidth="1"/>
    <col min="12549" max="12549" width="12" style="131" customWidth="1"/>
    <col min="12550" max="12550" width="11.85546875" style="131" customWidth="1"/>
    <col min="12551" max="12551" width="64.28515625" style="131" customWidth="1"/>
    <col min="12552" max="12552" width="16.85546875" style="131" customWidth="1"/>
    <col min="12553" max="12553" width="17.7109375" style="131" customWidth="1"/>
    <col min="12554" max="12554" width="12.85546875" style="131" customWidth="1"/>
    <col min="12555" max="12555" width="14.140625" style="131" customWidth="1"/>
    <col min="12556" max="12556" width="10.7109375" style="131" customWidth="1"/>
    <col min="12557" max="12803" width="9.140625" style="131"/>
    <col min="12804" max="12804" width="7.28515625" style="131" customWidth="1"/>
    <col min="12805" max="12805" width="12" style="131" customWidth="1"/>
    <col min="12806" max="12806" width="11.85546875" style="131" customWidth="1"/>
    <col min="12807" max="12807" width="64.28515625" style="131" customWidth="1"/>
    <col min="12808" max="12808" width="16.85546875" style="131" customWidth="1"/>
    <col min="12809" max="12809" width="17.7109375" style="131" customWidth="1"/>
    <col min="12810" max="12810" width="12.85546875" style="131" customWidth="1"/>
    <col min="12811" max="12811" width="14.140625" style="131" customWidth="1"/>
    <col min="12812" max="12812" width="10.7109375" style="131" customWidth="1"/>
    <col min="12813" max="13059" width="9.140625" style="131"/>
    <col min="13060" max="13060" width="7.28515625" style="131" customWidth="1"/>
    <col min="13061" max="13061" width="12" style="131" customWidth="1"/>
    <col min="13062" max="13062" width="11.85546875" style="131" customWidth="1"/>
    <col min="13063" max="13063" width="64.28515625" style="131" customWidth="1"/>
    <col min="13064" max="13064" width="16.85546875" style="131" customWidth="1"/>
    <col min="13065" max="13065" width="17.7109375" style="131" customWidth="1"/>
    <col min="13066" max="13066" width="12.85546875" style="131" customWidth="1"/>
    <col min="13067" max="13067" width="14.140625" style="131" customWidth="1"/>
    <col min="13068" max="13068" width="10.7109375" style="131" customWidth="1"/>
    <col min="13069" max="13315" width="9.140625" style="131"/>
    <col min="13316" max="13316" width="7.28515625" style="131" customWidth="1"/>
    <col min="13317" max="13317" width="12" style="131" customWidth="1"/>
    <col min="13318" max="13318" width="11.85546875" style="131" customWidth="1"/>
    <col min="13319" max="13319" width="64.28515625" style="131" customWidth="1"/>
    <col min="13320" max="13320" width="16.85546875" style="131" customWidth="1"/>
    <col min="13321" max="13321" width="17.7109375" style="131" customWidth="1"/>
    <col min="13322" max="13322" width="12.85546875" style="131" customWidth="1"/>
    <col min="13323" max="13323" width="14.140625" style="131" customWidth="1"/>
    <col min="13324" max="13324" width="10.7109375" style="131" customWidth="1"/>
    <col min="13325" max="13571" width="9.140625" style="131"/>
    <col min="13572" max="13572" width="7.28515625" style="131" customWidth="1"/>
    <col min="13573" max="13573" width="12" style="131" customWidth="1"/>
    <col min="13574" max="13574" width="11.85546875" style="131" customWidth="1"/>
    <col min="13575" max="13575" width="64.28515625" style="131" customWidth="1"/>
    <col min="13576" max="13576" width="16.85546875" style="131" customWidth="1"/>
    <col min="13577" max="13577" width="17.7109375" style="131" customWidth="1"/>
    <col min="13578" max="13578" width="12.85546875" style="131" customWidth="1"/>
    <col min="13579" max="13579" width="14.140625" style="131" customWidth="1"/>
    <col min="13580" max="13580" width="10.7109375" style="131" customWidth="1"/>
    <col min="13581" max="13827" width="9.140625" style="131"/>
    <col min="13828" max="13828" width="7.28515625" style="131" customWidth="1"/>
    <col min="13829" max="13829" width="12" style="131" customWidth="1"/>
    <col min="13830" max="13830" width="11.85546875" style="131" customWidth="1"/>
    <col min="13831" max="13831" width="64.28515625" style="131" customWidth="1"/>
    <col min="13832" max="13832" width="16.85546875" style="131" customWidth="1"/>
    <col min="13833" max="13833" width="17.7109375" style="131" customWidth="1"/>
    <col min="13834" max="13834" width="12.85546875" style="131" customWidth="1"/>
    <col min="13835" max="13835" width="14.140625" style="131" customWidth="1"/>
    <col min="13836" max="13836" width="10.7109375" style="131" customWidth="1"/>
    <col min="13837" max="14083" width="9.140625" style="131"/>
    <col min="14084" max="14084" width="7.28515625" style="131" customWidth="1"/>
    <col min="14085" max="14085" width="12" style="131" customWidth="1"/>
    <col min="14086" max="14086" width="11.85546875" style="131" customWidth="1"/>
    <col min="14087" max="14087" width="64.28515625" style="131" customWidth="1"/>
    <col min="14088" max="14088" width="16.85546875" style="131" customWidth="1"/>
    <col min="14089" max="14089" width="17.7109375" style="131" customWidth="1"/>
    <col min="14090" max="14090" width="12.85546875" style="131" customWidth="1"/>
    <col min="14091" max="14091" width="14.140625" style="131" customWidth="1"/>
    <col min="14092" max="14092" width="10.7109375" style="131" customWidth="1"/>
    <col min="14093" max="14339" width="9.140625" style="131"/>
    <col min="14340" max="14340" width="7.28515625" style="131" customWidth="1"/>
    <col min="14341" max="14341" width="12" style="131" customWidth="1"/>
    <col min="14342" max="14342" width="11.85546875" style="131" customWidth="1"/>
    <col min="14343" max="14343" width="64.28515625" style="131" customWidth="1"/>
    <col min="14344" max="14344" width="16.85546875" style="131" customWidth="1"/>
    <col min="14345" max="14345" width="17.7109375" style="131" customWidth="1"/>
    <col min="14346" max="14346" width="12.85546875" style="131" customWidth="1"/>
    <col min="14347" max="14347" width="14.140625" style="131" customWidth="1"/>
    <col min="14348" max="14348" width="10.7109375" style="131" customWidth="1"/>
    <col min="14349" max="14595" width="9.140625" style="131"/>
    <col min="14596" max="14596" width="7.28515625" style="131" customWidth="1"/>
    <col min="14597" max="14597" width="12" style="131" customWidth="1"/>
    <col min="14598" max="14598" width="11.85546875" style="131" customWidth="1"/>
    <col min="14599" max="14599" width="64.28515625" style="131" customWidth="1"/>
    <col min="14600" max="14600" width="16.85546875" style="131" customWidth="1"/>
    <col min="14601" max="14601" width="17.7109375" style="131" customWidth="1"/>
    <col min="14602" max="14602" width="12.85546875" style="131" customWidth="1"/>
    <col min="14603" max="14603" width="14.140625" style="131" customWidth="1"/>
    <col min="14604" max="14604" width="10.7109375" style="131" customWidth="1"/>
    <col min="14605" max="14851" width="9.140625" style="131"/>
    <col min="14852" max="14852" width="7.28515625" style="131" customWidth="1"/>
    <col min="14853" max="14853" width="12" style="131" customWidth="1"/>
    <col min="14854" max="14854" width="11.85546875" style="131" customWidth="1"/>
    <col min="14855" max="14855" width="64.28515625" style="131" customWidth="1"/>
    <col min="14856" max="14856" width="16.85546875" style="131" customWidth="1"/>
    <col min="14857" max="14857" width="17.7109375" style="131" customWidth="1"/>
    <col min="14858" max="14858" width="12.85546875" style="131" customWidth="1"/>
    <col min="14859" max="14859" width="14.140625" style="131" customWidth="1"/>
    <col min="14860" max="14860" width="10.7109375" style="131" customWidth="1"/>
    <col min="14861" max="15107" width="9.140625" style="131"/>
    <col min="15108" max="15108" width="7.28515625" style="131" customWidth="1"/>
    <col min="15109" max="15109" width="12" style="131" customWidth="1"/>
    <col min="15110" max="15110" width="11.85546875" style="131" customWidth="1"/>
    <col min="15111" max="15111" width="64.28515625" style="131" customWidth="1"/>
    <col min="15112" max="15112" width="16.85546875" style="131" customWidth="1"/>
    <col min="15113" max="15113" width="17.7109375" style="131" customWidth="1"/>
    <col min="15114" max="15114" width="12.85546875" style="131" customWidth="1"/>
    <col min="15115" max="15115" width="14.140625" style="131" customWidth="1"/>
    <col min="15116" max="15116" width="10.7109375" style="131" customWidth="1"/>
    <col min="15117" max="15363" width="9.140625" style="131"/>
    <col min="15364" max="15364" width="7.28515625" style="131" customWidth="1"/>
    <col min="15365" max="15365" width="12" style="131" customWidth="1"/>
    <col min="15366" max="15366" width="11.85546875" style="131" customWidth="1"/>
    <col min="15367" max="15367" width="64.28515625" style="131" customWidth="1"/>
    <col min="15368" max="15368" width="16.85546875" style="131" customWidth="1"/>
    <col min="15369" max="15369" width="17.7109375" style="131" customWidth="1"/>
    <col min="15370" max="15370" width="12.85546875" style="131" customWidth="1"/>
    <col min="15371" max="15371" width="14.140625" style="131" customWidth="1"/>
    <col min="15372" max="15372" width="10.7109375" style="131" customWidth="1"/>
    <col min="15373" max="15619" width="9.140625" style="131"/>
    <col min="15620" max="15620" width="7.28515625" style="131" customWidth="1"/>
    <col min="15621" max="15621" width="12" style="131" customWidth="1"/>
    <col min="15622" max="15622" width="11.85546875" style="131" customWidth="1"/>
    <col min="15623" max="15623" width="64.28515625" style="131" customWidth="1"/>
    <col min="15624" max="15624" width="16.85546875" style="131" customWidth="1"/>
    <col min="15625" max="15625" width="17.7109375" style="131" customWidth="1"/>
    <col min="15626" max="15626" width="12.85546875" style="131" customWidth="1"/>
    <col min="15627" max="15627" width="14.140625" style="131" customWidth="1"/>
    <col min="15628" max="15628" width="10.7109375" style="131" customWidth="1"/>
    <col min="15629" max="15875" width="9.140625" style="131"/>
    <col min="15876" max="15876" width="7.28515625" style="131" customWidth="1"/>
    <col min="15877" max="15877" width="12" style="131" customWidth="1"/>
    <col min="15878" max="15878" width="11.85546875" style="131" customWidth="1"/>
    <col min="15879" max="15879" width="64.28515625" style="131" customWidth="1"/>
    <col min="15880" max="15880" width="16.85546875" style="131" customWidth="1"/>
    <col min="15881" max="15881" width="17.7109375" style="131" customWidth="1"/>
    <col min="15882" max="15882" width="12.85546875" style="131" customWidth="1"/>
    <col min="15883" max="15883" width="14.140625" style="131" customWidth="1"/>
    <col min="15884" max="15884" width="10.7109375" style="131" customWidth="1"/>
    <col min="15885" max="16131" width="9.140625" style="131"/>
    <col min="16132" max="16132" width="7.28515625" style="131" customWidth="1"/>
    <col min="16133" max="16133" width="12" style="131" customWidth="1"/>
    <col min="16134" max="16134" width="11.85546875" style="131" customWidth="1"/>
    <col min="16135" max="16135" width="64.28515625" style="131" customWidth="1"/>
    <col min="16136" max="16136" width="16.85546875" style="131" customWidth="1"/>
    <col min="16137" max="16137" width="17.7109375" style="131" customWidth="1"/>
    <col min="16138" max="16138" width="12.85546875" style="131" customWidth="1"/>
    <col min="16139" max="16139" width="14.140625" style="131" customWidth="1"/>
    <col min="16140" max="16140" width="10.7109375" style="131" customWidth="1"/>
    <col min="16141" max="16384" width="9.140625" style="131"/>
  </cols>
  <sheetData>
    <row r="1" spans="1:9">
      <c r="H1" s="134" t="s">
        <v>121</v>
      </c>
      <c r="I1" s="134"/>
    </row>
    <row r="2" spans="1:9">
      <c r="H2" s="134" t="s">
        <v>110</v>
      </c>
      <c r="I2" s="135"/>
    </row>
    <row r="3" spans="1:9">
      <c r="H3" s="134" t="s">
        <v>8</v>
      </c>
      <c r="I3" s="135"/>
    </row>
    <row r="5" spans="1:9" ht="67.5" customHeight="1">
      <c r="A5" s="245" t="s">
        <v>144</v>
      </c>
      <c r="B5" s="245"/>
      <c r="C5" s="245"/>
      <c r="D5" s="245"/>
      <c r="E5" s="245"/>
      <c r="F5" s="245"/>
      <c r="G5" s="245"/>
      <c r="H5" s="245"/>
      <c r="I5" s="136"/>
    </row>
    <row r="7" spans="1:9">
      <c r="H7" s="134" t="s">
        <v>28</v>
      </c>
    </row>
    <row r="8" spans="1:9" s="4" customFormat="1" ht="51" customHeight="1">
      <c r="B8" s="246" t="s">
        <v>43</v>
      </c>
      <c r="C8" s="247"/>
      <c r="D8" s="248" t="s">
        <v>145</v>
      </c>
      <c r="E8" s="250" t="s">
        <v>104</v>
      </c>
      <c r="F8" s="250"/>
      <c r="G8" s="250"/>
      <c r="H8" s="250"/>
    </row>
    <row r="9" spans="1:9" s="4" customFormat="1" ht="39" customHeight="1">
      <c r="B9" s="137" t="s">
        <v>146</v>
      </c>
      <c r="C9" s="137" t="s">
        <v>147</v>
      </c>
      <c r="D9" s="249"/>
      <c r="E9" s="137" t="s">
        <v>107</v>
      </c>
      <c r="F9" s="137" t="s">
        <v>56</v>
      </c>
      <c r="G9" s="137" t="s">
        <v>44</v>
      </c>
      <c r="H9" s="137" t="s">
        <v>41</v>
      </c>
    </row>
    <row r="10" spans="1:9" s="4" customFormat="1" ht="20.25" customHeight="1">
      <c r="B10" s="138"/>
      <c r="C10" s="138"/>
      <c r="D10" s="139" t="s">
        <v>148</v>
      </c>
      <c r="E10" s="146">
        <f t="shared" ref="E10:G10" si="0">E14+E33+E47</f>
        <v>-6348.6</v>
      </c>
      <c r="F10" s="146">
        <f t="shared" si="0"/>
        <v>-6348.6</v>
      </c>
      <c r="G10" s="146">
        <f t="shared" si="0"/>
        <v>-6348.6</v>
      </c>
      <c r="H10" s="146">
        <f>H14+H33+H47</f>
        <v>-6348.6</v>
      </c>
    </row>
    <row r="11" spans="1:9" s="4" customFormat="1" ht="20.25" customHeight="1">
      <c r="B11" s="241" t="s">
        <v>128</v>
      </c>
      <c r="C11" s="244"/>
      <c r="D11" s="244"/>
      <c r="E11" s="244"/>
      <c r="F11" s="244"/>
      <c r="G11" s="244"/>
      <c r="H11" s="242"/>
    </row>
    <row r="12" spans="1:9" s="4" customFormat="1" ht="20.25" customHeight="1">
      <c r="B12" s="243" t="s">
        <v>152</v>
      </c>
      <c r="C12" s="243"/>
      <c r="D12" s="243"/>
      <c r="E12" s="147">
        <f>+E14</f>
        <v>-6348.6</v>
      </c>
      <c r="F12" s="147">
        <f t="shared" ref="F12:H12" si="1">+F14</f>
        <v>-6348.6</v>
      </c>
      <c r="G12" s="147">
        <f t="shared" si="1"/>
        <v>-6348.6</v>
      </c>
      <c r="H12" s="147">
        <f t="shared" si="1"/>
        <v>-6348.6</v>
      </c>
    </row>
    <row r="13" spans="1:9" s="4" customFormat="1" ht="20.25" customHeight="1">
      <c r="B13" s="241" t="s">
        <v>17</v>
      </c>
      <c r="C13" s="244"/>
      <c r="D13" s="244"/>
      <c r="E13" s="244"/>
      <c r="F13" s="244"/>
      <c r="G13" s="244"/>
      <c r="H13" s="242"/>
    </row>
    <row r="14" spans="1:9" s="4" customFormat="1" ht="20.25" customHeight="1">
      <c r="B14" s="238" t="s">
        <v>58</v>
      </c>
      <c r="C14" s="239"/>
      <c r="D14" s="240"/>
      <c r="E14" s="146">
        <f t="shared" ref="E14:G14" si="2">E16+E19+E30</f>
        <v>-6348.6</v>
      </c>
      <c r="F14" s="146">
        <f t="shared" si="2"/>
        <v>-6348.6</v>
      </c>
      <c r="G14" s="146">
        <f t="shared" si="2"/>
        <v>-6348.6</v>
      </c>
      <c r="H14" s="146">
        <f>H16+H19+H30</f>
        <v>-6348.6</v>
      </c>
    </row>
    <row r="15" spans="1:9" s="4" customFormat="1" ht="20.25" customHeight="1">
      <c r="B15" s="238" t="s">
        <v>128</v>
      </c>
      <c r="C15" s="239"/>
      <c r="D15" s="239"/>
      <c r="E15" s="239"/>
      <c r="F15" s="239"/>
      <c r="G15" s="239"/>
      <c r="H15" s="240"/>
    </row>
    <row r="16" spans="1:9" s="4" customFormat="1" ht="23.25" customHeight="1">
      <c r="B16" s="140" t="s">
        <v>149</v>
      </c>
      <c r="C16" s="241" t="s">
        <v>130</v>
      </c>
      <c r="D16" s="242"/>
      <c r="E16" s="146">
        <f t="shared" ref="E16:G16" si="3">E17</f>
        <v>-6348.6</v>
      </c>
      <c r="F16" s="146">
        <f t="shared" si="3"/>
        <v>-6348.6</v>
      </c>
      <c r="G16" s="146">
        <f t="shared" si="3"/>
        <v>-6348.6</v>
      </c>
      <c r="H16" s="146">
        <f>H17</f>
        <v>-6348.6</v>
      </c>
    </row>
    <row r="17" spans="2:8" s="4" customFormat="1" ht="42.75" customHeight="1">
      <c r="B17" s="141"/>
      <c r="C17" s="142">
        <v>12026</v>
      </c>
      <c r="D17" s="143" t="s">
        <v>151</v>
      </c>
      <c r="E17" s="146">
        <f t="shared" ref="E17:G17" si="4">+E18</f>
        <v>-6348.6</v>
      </c>
      <c r="F17" s="146">
        <f t="shared" si="4"/>
        <v>-6348.6</v>
      </c>
      <c r="G17" s="146">
        <f t="shared" si="4"/>
        <v>-6348.6</v>
      </c>
      <c r="H17" s="146">
        <f>+H18</f>
        <v>-6348.6</v>
      </c>
    </row>
    <row r="18" spans="2:8" s="4" customFormat="1" ht="28.5" customHeight="1">
      <c r="B18" s="144"/>
      <c r="C18" s="145"/>
      <c r="D18" s="145" t="s">
        <v>37</v>
      </c>
      <c r="E18" s="146">
        <f>-'Հ 2'!G42</f>
        <v>-6348.6</v>
      </c>
      <c r="F18" s="146">
        <f>-'Հ 2'!H42</f>
        <v>-6348.6</v>
      </c>
      <c r="G18" s="146">
        <f>-'Հ 2'!I42</f>
        <v>-6348.6</v>
      </c>
      <c r="H18" s="146">
        <f>-'Հ 2'!J42</f>
        <v>-6348.6</v>
      </c>
    </row>
    <row r="19" spans="2:8" s="4" customFormat="1"/>
    <row r="20" spans="2:8" s="4" customFormat="1"/>
    <row r="21" spans="2:8" s="4" customFormat="1" ht="19.5" customHeight="1"/>
    <row r="22" spans="2:8" s="4" customFormat="1"/>
    <row r="23" spans="2:8" s="4" customFormat="1"/>
    <row r="24" spans="2:8" s="4" customFormat="1" ht="17.25" customHeight="1"/>
    <row r="25" spans="2:8" s="4" customFormat="1" ht="14.25" customHeight="1"/>
    <row r="26" spans="2:8" ht="15" customHeight="1"/>
    <row r="27" spans="2:8" ht="17.25" customHeight="1"/>
    <row r="28" spans="2:8" s="4" customFormat="1"/>
    <row r="29" spans="2:8" s="4" customFormat="1"/>
    <row r="30" spans="2:8" s="4" customFormat="1"/>
    <row r="31" spans="2:8" s="4" customFormat="1"/>
    <row r="32" spans="2:8" s="4" customFormat="1" ht="18.600000000000001" customHeight="1"/>
    <row r="33" s="4" customFormat="1" ht="19.899999999999999" customHeight="1"/>
    <row r="34" s="4" customFormat="1"/>
    <row r="35" ht="22.9" customHeight="1"/>
  </sheetData>
  <mergeCells count="10">
    <mergeCell ref="B15:H15"/>
    <mergeCell ref="C16:D16"/>
    <mergeCell ref="B12:D12"/>
    <mergeCell ref="B13:H13"/>
    <mergeCell ref="A5:H5"/>
    <mergeCell ref="B8:C8"/>
    <mergeCell ref="D8:D9"/>
    <mergeCell ref="E8:H8"/>
    <mergeCell ref="B11:H11"/>
    <mergeCell ref="B14:D14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zoomScaleNormal="100" workbookViewId="0"/>
  </sheetViews>
  <sheetFormatPr defaultRowHeight="17.25"/>
  <cols>
    <col min="1" max="1" width="9.140625" style="148"/>
    <col min="2" max="2" width="9.140625" style="148" customWidth="1"/>
    <col min="3" max="3" width="9.42578125" style="148" customWidth="1"/>
    <col min="4" max="4" width="7" style="148" customWidth="1"/>
    <col min="5" max="5" width="10.5703125" style="148" customWidth="1"/>
    <col min="6" max="6" width="15.7109375" style="148" customWidth="1"/>
    <col min="7" max="7" width="68.28515625" style="149" customWidth="1"/>
    <col min="8" max="8" width="28.7109375" style="149" customWidth="1"/>
    <col min="9" max="16384" width="9.140625" style="148"/>
  </cols>
  <sheetData>
    <row r="1" spans="2:8" s="13" customFormat="1">
      <c r="H1" s="130" t="s">
        <v>120</v>
      </c>
    </row>
    <row r="2" spans="2:8" s="13" customFormat="1">
      <c r="H2" s="130" t="s">
        <v>110</v>
      </c>
    </row>
    <row r="3" spans="2:8" s="13" customFormat="1">
      <c r="H3" s="130" t="s">
        <v>8</v>
      </c>
    </row>
    <row r="4" spans="2:8" ht="13.5" customHeight="1">
      <c r="H4" s="150"/>
    </row>
    <row r="5" spans="2:8" ht="48" customHeight="1">
      <c r="B5" s="251" t="s">
        <v>158</v>
      </c>
      <c r="C5" s="251"/>
      <c r="D5" s="251"/>
      <c r="E5" s="251"/>
      <c r="F5" s="251"/>
      <c r="G5" s="251"/>
      <c r="H5" s="251"/>
    </row>
    <row r="6" spans="2:8">
      <c r="B6" s="151"/>
      <c r="C6" s="151"/>
      <c r="D6" s="151"/>
      <c r="E6" s="150"/>
      <c r="F6" s="150"/>
      <c r="G6" s="150"/>
      <c r="H6" s="162"/>
    </row>
    <row r="7" spans="2:8" ht="69">
      <c r="B7" s="252" t="s">
        <v>29</v>
      </c>
      <c r="C7" s="252"/>
      <c r="D7" s="252"/>
      <c r="E7" s="252" t="s">
        <v>11</v>
      </c>
      <c r="F7" s="252"/>
      <c r="G7" s="253" t="s">
        <v>153</v>
      </c>
      <c r="H7" s="170" t="s">
        <v>103</v>
      </c>
    </row>
    <row r="8" spans="2:8" ht="21.75" customHeight="1">
      <c r="B8" s="152" t="s">
        <v>172</v>
      </c>
      <c r="C8" s="152" t="s">
        <v>171</v>
      </c>
      <c r="D8" s="152" t="s">
        <v>170</v>
      </c>
      <c r="E8" s="152" t="s">
        <v>146</v>
      </c>
      <c r="F8" s="152" t="s">
        <v>147</v>
      </c>
      <c r="G8" s="253"/>
      <c r="H8" s="169" t="s">
        <v>154</v>
      </c>
    </row>
    <row r="9" spans="2:8" ht="22.5" customHeight="1">
      <c r="B9" s="153"/>
      <c r="C9" s="153"/>
      <c r="D9" s="153"/>
      <c r="E9" s="153"/>
      <c r="F9" s="153"/>
      <c r="G9" s="154" t="s">
        <v>20</v>
      </c>
      <c r="H9" s="155">
        <f>+H10</f>
        <v>6348.6</v>
      </c>
    </row>
    <row r="10" spans="2:8" ht="22.5" customHeight="1">
      <c r="B10" s="156" t="s">
        <v>138</v>
      </c>
      <c r="C10" s="153"/>
      <c r="D10" s="153"/>
      <c r="E10" s="153"/>
      <c r="F10" s="153"/>
      <c r="G10" s="154" t="s">
        <v>91</v>
      </c>
      <c r="H10" s="155">
        <f>+H11</f>
        <v>6348.6</v>
      </c>
    </row>
    <row r="11" spans="2:8" ht="22.5" customHeight="1">
      <c r="B11" s="153"/>
      <c r="C11" s="156" t="s">
        <v>156</v>
      </c>
      <c r="D11" s="153"/>
      <c r="E11" s="153"/>
      <c r="F11" s="153"/>
      <c r="G11" s="154" t="s">
        <v>92</v>
      </c>
      <c r="H11" s="155">
        <f>+H12</f>
        <v>6348.6</v>
      </c>
    </row>
    <row r="12" spans="2:8" ht="22.5" customHeight="1">
      <c r="B12" s="153"/>
      <c r="C12" s="153"/>
      <c r="D12" s="156" t="s">
        <v>157</v>
      </c>
      <c r="E12" s="153"/>
      <c r="F12" s="153"/>
      <c r="G12" s="154" t="s">
        <v>93</v>
      </c>
      <c r="H12" s="155">
        <f>+H13</f>
        <v>6348.6</v>
      </c>
    </row>
    <row r="13" spans="2:8" ht="22.5" customHeight="1">
      <c r="B13" s="153"/>
      <c r="C13" s="153"/>
      <c r="D13" s="156"/>
      <c r="E13" s="159">
        <f>+'Հ 2'!D40</f>
        <v>1157</v>
      </c>
      <c r="F13" s="159"/>
      <c r="G13" s="159" t="str">
        <f>+'Հ 2'!F40</f>
        <v>Քաղաքային զարգացում</v>
      </c>
      <c r="H13" s="160">
        <f>+H14</f>
        <v>6348.6</v>
      </c>
    </row>
    <row r="14" spans="2:8" ht="62.25" customHeight="1">
      <c r="B14" s="153"/>
      <c r="C14" s="153"/>
      <c r="D14" s="153"/>
      <c r="E14" s="161"/>
      <c r="F14" s="157">
        <f>+'Հ 2'!E42</f>
        <v>31001</v>
      </c>
      <c r="G14" s="157" t="str">
        <f>+'Հ 2'!F42</f>
        <v>Երևանի Բուսաբանական այգու տարածքում անտառպուրակի  կառուցապատման նախագծային աշխատանքների իրականացում</v>
      </c>
      <c r="H14" s="158">
        <f>+'Հ 2'!J42</f>
        <v>6348.6</v>
      </c>
    </row>
  </sheetData>
  <mergeCells count="4">
    <mergeCell ref="B5:H5"/>
    <mergeCell ref="B7:D7"/>
    <mergeCell ref="E7:F7"/>
    <mergeCell ref="G7:G8"/>
  </mergeCells>
  <pageMargins left="0.18" right="0.22" top="0.24" bottom="0.2" header="0.16" footer="0.16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5"/>
  <sheetViews>
    <sheetView tabSelected="1" workbookViewId="0">
      <selection activeCell="B34" sqref="B34"/>
    </sheetView>
  </sheetViews>
  <sheetFormatPr defaultColWidth="9.140625" defaultRowHeight="17.25"/>
  <cols>
    <col min="1" max="1" width="4" style="13" customWidth="1"/>
    <col min="2" max="2" width="33.85546875" style="13" customWidth="1"/>
    <col min="3" max="3" width="54" style="13" customWidth="1"/>
    <col min="4" max="7" width="15.28515625" style="13" customWidth="1"/>
    <col min="8" max="16384" width="9.140625" style="13"/>
  </cols>
  <sheetData>
    <row r="2" spans="1:12" ht="15" customHeight="1">
      <c r="G2" s="90" t="s">
        <v>85</v>
      </c>
    </row>
    <row r="3" spans="1:12">
      <c r="G3" s="90" t="s">
        <v>111</v>
      </c>
    </row>
    <row r="4" spans="1:12">
      <c r="G4" s="90" t="s">
        <v>8</v>
      </c>
    </row>
    <row r="5" spans="1:12">
      <c r="G5" s="90"/>
    </row>
    <row r="6" spans="1:12" ht="58.5" customHeight="1">
      <c r="A6" s="231" t="s">
        <v>197</v>
      </c>
      <c r="B6" s="231"/>
      <c r="C6" s="231"/>
      <c r="D6" s="231"/>
      <c r="E6" s="231"/>
      <c r="F6" s="231"/>
      <c r="G6" s="231"/>
    </row>
    <row r="7" spans="1:12">
      <c r="A7" s="91"/>
      <c r="B7" s="91"/>
      <c r="C7" s="91"/>
      <c r="D7" s="91"/>
      <c r="E7" s="91"/>
      <c r="F7" s="91"/>
      <c r="G7" s="92" t="s">
        <v>105</v>
      </c>
    </row>
    <row r="8" spans="1:12">
      <c r="A8" s="261" t="s">
        <v>58</v>
      </c>
      <c r="B8" s="261"/>
      <c r="C8" s="261"/>
      <c r="D8" s="261"/>
      <c r="E8" s="261"/>
      <c r="F8" s="261"/>
      <c r="G8" s="261"/>
    </row>
    <row r="9" spans="1:12" ht="12.75" customHeight="1">
      <c r="A9" s="93"/>
      <c r="B9" s="93"/>
      <c r="C9" s="93"/>
      <c r="D9" s="93"/>
      <c r="E9" s="93"/>
      <c r="F9" s="93"/>
      <c r="G9" s="93"/>
    </row>
    <row r="10" spans="1:12" ht="15" customHeight="1">
      <c r="A10" s="262" t="s">
        <v>27</v>
      </c>
      <c r="B10" s="262"/>
      <c r="C10" s="262"/>
      <c r="D10" s="262"/>
      <c r="E10" s="262"/>
      <c r="F10" s="262"/>
      <c r="G10" s="262"/>
    </row>
    <row r="12" spans="1:12">
      <c r="B12" s="94" t="s">
        <v>1</v>
      </c>
      <c r="C12" s="94" t="s">
        <v>2</v>
      </c>
      <c r="D12" s="65"/>
      <c r="E12" s="65"/>
      <c r="F12" s="65"/>
      <c r="G12" s="68"/>
    </row>
    <row r="13" spans="1:12">
      <c r="B13" s="69">
        <v>1157</v>
      </c>
      <c r="C13" s="26" t="str">
        <f>+'Հ 1'!C26</f>
        <v xml:space="preserve"> Քաղաքային զարգացում</v>
      </c>
      <c r="D13" s="70"/>
      <c r="E13" s="70"/>
      <c r="F13" s="70"/>
      <c r="G13" s="68"/>
    </row>
    <row r="14" spans="1:12" s="128" customFormat="1" ht="23.25" customHeight="1">
      <c r="A14" s="163"/>
      <c r="B14" s="164" t="s">
        <v>36</v>
      </c>
    </row>
    <row r="15" spans="1:12" ht="58.5" customHeight="1">
      <c r="B15" s="71" t="s">
        <v>3</v>
      </c>
      <c r="C15" s="69">
        <v>1157</v>
      </c>
      <c r="D15" s="269" t="s">
        <v>103</v>
      </c>
      <c r="E15" s="257"/>
      <c r="F15" s="257"/>
      <c r="G15" s="258"/>
    </row>
    <row r="16" spans="1:12" ht="34.5">
      <c r="B16" s="71" t="s">
        <v>4</v>
      </c>
      <c r="C16" s="72">
        <v>31001</v>
      </c>
      <c r="D16" s="6" t="s">
        <v>107</v>
      </c>
      <c r="E16" s="6" t="s">
        <v>56</v>
      </c>
      <c r="F16" s="7" t="s">
        <v>44</v>
      </c>
      <c r="G16" s="7" t="s">
        <v>41</v>
      </c>
      <c r="I16" s="95"/>
      <c r="J16" s="95"/>
      <c r="K16" s="95"/>
      <c r="L16" s="95"/>
    </row>
    <row r="17" spans="1:7" ht="51.75">
      <c r="B17" s="71" t="s">
        <v>5</v>
      </c>
      <c r="C17" s="26" t="str">
        <f>+'Հ 1'!C33</f>
        <v>Երևանի Բուսաբանական այգու տարածքում անտառպուրակի  կառուցապատման նախագծային աշխատանքների իրականացում</v>
      </c>
      <c r="D17" s="81"/>
      <c r="E17" s="81"/>
      <c r="F17" s="81"/>
      <c r="G17" s="96"/>
    </row>
    <row r="18" spans="1:7" ht="51.75">
      <c r="B18" s="71" t="s">
        <v>9</v>
      </c>
      <c r="C18" s="69" t="str">
        <f>+'Հ 1'!C33</f>
        <v>Երևանի Բուսաբանական այգու տարածքում անտառպուրակի  կառուցապատման նախագծային աշխատանքների իրականացում</v>
      </c>
      <c r="D18" s="82"/>
      <c r="E18" s="82"/>
      <c r="F18" s="82"/>
      <c r="G18" s="96"/>
    </row>
    <row r="19" spans="1:7" ht="51.75">
      <c r="B19" s="71" t="s">
        <v>6</v>
      </c>
      <c r="C19" s="72" t="str">
        <f>+'Հ 1'!C37</f>
        <v xml:space="preserve"> Պետական մարմինների կողմից օգտագործվող ոչ ֆինանսական ակտիվների հետ գործառնություններ </v>
      </c>
      <c r="D19" s="82"/>
      <c r="E19" s="82"/>
      <c r="F19" s="82"/>
      <c r="G19" s="96"/>
    </row>
    <row r="20" spans="1:7" ht="34.5">
      <c r="B20" s="71" t="s">
        <v>10</v>
      </c>
      <c r="C20" s="26" t="s">
        <v>70</v>
      </c>
      <c r="D20" s="82"/>
      <c r="E20" s="82"/>
      <c r="F20" s="82"/>
      <c r="G20" s="96"/>
    </row>
    <row r="21" spans="1:7">
      <c r="B21" s="263" t="s">
        <v>0</v>
      </c>
      <c r="C21" s="264"/>
      <c r="D21" s="83"/>
      <c r="E21" s="83"/>
      <c r="F21" s="83"/>
      <c r="G21" s="97"/>
    </row>
    <row r="22" spans="1:7" ht="18" customHeight="1">
      <c r="B22" s="265" t="s">
        <v>71</v>
      </c>
      <c r="C22" s="265"/>
      <c r="D22" s="176">
        <v>1</v>
      </c>
      <c r="E22" s="76">
        <v>1</v>
      </c>
      <c r="F22" s="76">
        <v>1</v>
      </c>
      <c r="G22" s="76">
        <v>1</v>
      </c>
    </row>
    <row r="23" spans="1:7" ht="17.25" customHeight="1">
      <c r="B23" s="266" t="s">
        <v>7</v>
      </c>
      <c r="C23" s="267"/>
      <c r="D23" s="89">
        <f>+'Հ 1'!D25</f>
        <v>6348.6</v>
      </c>
      <c r="E23" s="89">
        <f>+'Հ 1'!E25</f>
        <v>6348.6</v>
      </c>
      <c r="F23" s="89">
        <f>+'Հ 1'!F25</f>
        <v>6348.6</v>
      </c>
      <c r="G23" s="89">
        <f>+'Հ 1'!G25</f>
        <v>6348.6</v>
      </c>
    </row>
    <row r="24" spans="1:7" ht="14.25" customHeight="1">
      <c r="B24" s="70"/>
      <c r="C24" s="70"/>
      <c r="D24" s="70"/>
      <c r="E24" s="70"/>
      <c r="F24" s="70"/>
      <c r="G24" s="68"/>
    </row>
    <row r="25" spans="1:7">
      <c r="B25" s="25"/>
      <c r="C25" s="25"/>
      <c r="D25" s="25"/>
      <c r="E25" s="25"/>
      <c r="F25" s="25"/>
      <c r="G25" s="49"/>
    </row>
    <row r="26" spans="1:7" ht="23.25" customHeight="1">
      <c r="A26" s="98"/>
      <c r="B26" s="87" t="s">
        <v>1</v>
      </c>
      <c r="C26" s="87" t="s">
        <v>2</v>
      </c>
      <c r="D26" s="65"/>
      <c r="E26" s="65"/>
      <c r="F26" s="65"/>
    </row>
    <row r="27" spans="1:7">
      <c r="A27" s="98"/>
      <c r="B27" s="165">
        <v>1212</v>
      </c>
      <c r="C27" s="143" t="str">
        <f>+'Հ 8'!C30</f>
        <v>Տարածքային զարգացում</v>
      </c>
      <c r="D27" s="100"/>
      <c r="E27" s="100"/>
      <c r="F27" s="100"/>
    </row>
    <row r="28" spans="1:7" s="128" customFormat="1" ht="23.25" customHeight="1">
      <c r="A28" s="163"/>
      <c r="B28" s="164" t="s">
        <v>36</v>
      </c>
    </row>
    <row r="29" spans="1:7" ht="42" customHeight="1">
      <c r="A29" s="98"/>
      <c r="B29" s="166" t="str">
        <f>+'Հ 8'!B32</f>
        <v xml:space="preserve"> Ծրագրի դասիչը` </v>
      </c>
      <c r="C29" s="165" t="str">
        <f>+'Հ 8'!C32</f>
        <v xml:space="preserve"> 1212 </v>
      </c>
      <c r="D29" s="268" t="s">
        <v>104</v>
      </c>
      <c r="E29" s="268"/>
      <c r="F29" s="268"/>
      <c r="G29" s="268"/>
    </row>
    <row r="30" spans="1:7" ht="34.5">
      <c r="A30" s="98"/>
      <c r="B30" s="166" t="str">
        <f>+'Հ 8'!B33</f>
        <v xml:space="preserve"> Միջոցառման դասիչը` </v>
      </c>
      <c r="C30" s="165" t="str">
        <f>+'Հ 8'!C33</f>
        <v xml:space="preserve"> 12026 </v>
      </c>
      <c r="D30" s="167" t="s">
        <v>107</v>
      </c>
      <c r="E30" s="167" t="s">
        <v>56</v>
      </c>
      <c r="F30" s="168" t="s">
        <v>44</v>
      </c>
      <c r="G30" s="168" t="s">
        <v>41</v>
      </c>
    </row>
    <row r="31" spans="1:7" ht="51.75">
      <c r="A31" s="98"/>
      <c r="B31" s="166" t="str">
        <f>+'Հ 8'!B34</f>
        <v xml:space="preserve"> Միջոցառման անվանումը` </v>
      </c>
      <c r="C31" s="99" t="str">
        <f>+'Հ 8'!C34</f>
        <v xml:space="preserve"> Ազդակիր բնակավայրերի և համայնքների բյուջեներին հատկացվող համայնքային մասհանումներ </v>
      </c>
      <c r="D31" s="82"/>
      <c r="E31" s="82"/>
      <c r="F31" s="82"/>
      <c r="G31" s="96"/>
    </row>
    <row r="32" spans="1:7" ht="103.5">
      <c r="A32" s="98"/>
      <c r="B32" s="166" t="str">
        <f>+'Հ 8'!B35</f>
        <v xml:space="preserve"> Նկարագրությունը` </v>
      </c>
      <c r="C32" s="99" t="str">
        <f>+'Հ 8'!C35</f>
        <v xml:space="preserve"> Օրենսդրությամբ նախատեսված՛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 </v>
      </c>
      <c r="D32" s="101"/>
      <c r="E32" s="101"/>
      <c r="F32" s="101"/>
      <c r="G32" s="96"/>
    </row>
    <row r="33" spans="1:7">
      <c r="A33" s="98"/>
      <c r="B33" s="166" t="str">
        <f>+'Հ 8'!B36</f>
        <v xml:space="preserve"> Միջոցառման տեսակը</v>
      </c>
      <c r="C33" s="99" t="str">
        <f>+'Հ 8'!C36</f>
        <v xml:space="preserve"> Տրանսֆերտների տրամադրում </v>
      </c>
      <c r="D33" s="103"/>
      <c r="E33" s="103"/>
      <c r="F33" s="103"/>
      <c r="G33" s="96"/>
    </row>
    <row r="34" spans="1:7" ht="42.75" customHeight="1">
      <c r="A34" s="98"/>
      <c r="B34" s="166" t="str">
        <f>+'Հ 8'!B37</f>
        <v xml:space="preserve"> Շահառուների ընտրության չափանիշները` </v>
      </c>
      <c r="C34" s="99" t="str">
        <f>+'Հ 8'!C37</f>
        <v xml:space="preserve"> ՀՀ բյուջետային համակարգի մասին օրենք </v>
      </c>
      <c r="D34" s="96"/>
      <c r="E34" s="96"/>
      <c r="F34" s="96"/>
      <c r="G34" s="96"/>
    </row>
    <row r="35" spans="1:7">
      <c r="A35" s="98"/>
      <c r="B35" s="104"/>
      <c r="C35" s="105" t="s">
        <v>0</v>
      </c>
      <c r="D35" s="106"/>
      <c r="E35" s="106"/>
      <c r="F35" s="106"/>
      <c r="G35" s="97"/>
    </row>
    <row r="36" spans="1:7" ht="23.25" customHeight="1">
      <c r="A36" s="98"/>
      <c r="B36" s="260" t="s">
        <v>7</v>
      </c>
      <c r="C36" s="260"/>
      <c r="D36" s="89">
        <f>+'Հ 1'!D19</f>
        <v>-6348.6</v>
      </c>
      <c r="E36" s="89">
        <f>+'Հ 1'!E19</f>
        <v>-6348.6</v>
      </c>
      <c r="F36" s="89">
        <f>+G36</f>
        <v>-6348.6</v>
      </c>
      <c r="G36" s="89">
        <f>+'Հ 1'!G19</f>
        <v>-6348.6</v>
      </c>
    </row>
    <row r="38" spans="1:7" s="1" customFormat="1">
      <c r="B38" s="174"/>
      <c r="C38" s="174"/>
      <c r="D38" s="174"/>
      <c r="E38" s="174"/>
      <c r="F38" s="174"/>
      <c r="G38" s="80" t="s">
        <v>196</v>
      </c>
    </row>
    <row r="39" spans="1:7" s="22" customFormat="1" ht="20.25" customHeight="1">
      <c r="A39" s="261" t="s">
        <v>42</v>
      </c>
      <c r="B39" s="261"/>
      <c r="C39" s="261"/>
      <c r="D39" s="261"/>
      <c r="E39" s="261"/>
      <c r="F39" s="261"/>
      <c r="G39" s="261"/>
    </row>
    <row r="40" spans="1:7" s="1" customFormat="1" ht="15" customHeight="1">
      <c r="A40" s="262" t="s">
        <v>27</v>
      </c>
      <c r="B40" s="262"/>
      <c r="C40" s="262"/>
      <c r="D40" s="262"/>
      <c r="E40" s="262"/>
      <c r="F40" s="262"/>
      <c r="G40" s="262"/>
    </row>
    <row r="41" spans="1:7" s="1" customFormat="1">
      <c r="B41" s="25"/>
      <c r="C41" s="25"/>
      <c r="D41" s="25"/>
      <c r="E41" s="25"/>
      <c r="F41" s="25"/>
      <c r="G41" s="49"/>
    </row>
    <row r="42" spans="1:7" s="1" customFormat="1" ht="23.25" customHeight="1">
      <c r="A42" s="78"/>
      <c r="B42" s="192" t="s">
        <v>1</v>
      </c>
      <c r="C42" s="192" t="s">
        <v>2</v>
      </c>
      <c r="D42" s="64"/>
      <c r="E42" s="64"/>
      <c r="F42" s="64"/>
    </row>
    <row r="43" spans="1:7" s="1" customFormat="1">
      <c r="A43" s="78"/>
      <c r="B43" s="193">
        <v>1139</v>
      </c>
      <c r="C43" s="194" t="s">
        <v>192</v>
      </c>
      <c r="D43" s="52"/>
      <c r="E43" s="52"/>
      <c r="F43" s="52"/>
    </row>
    <row r="44" spans="1:7" s="1" customFormat="1" ht="23.25" customHeight="1">
      <c r="A44" s="78"/>
      <c r="B44" s="65" t="s">
        <v>36</v>
      </c>
    </row>
    <row r="45" spans="1:7" s="1" customFormat="1" ht="59.25" customHeight="1">
      <c r="A45" s="78"/>
      <c r="B45" s="192" t="s">
        <v>3</v>
      </c>
      <c r="C45" s="193">
        <v>1139</v>
      </c>
      <c r="D45" s="256" t="s">
        <v>103</v>
      </c>
      <c r="E45" s="257"/>
      <c r="F45" s="257"/>
      <c r="G45" s="258"/>
    </row>
    <row r="46" spans="1:7" s="1" customFormat="1" ht="34.5">
      <c r="A46" s="78"/>
      <c r="B46" s="51" t="s">
        <v>4</v>
      </c>
      <c r="C46" s="54">
        <v>11001</v>
      </c>
      <c r="D46" s="6" t="s">
        <v>107</v>
      </c>
      <c r="E46" s="6" t="s">
        <v>56</v>
      </c>
      <c r="F46" s="7" t="s">
        <v>44</v>
      </c>
      <c r="G46" s="7" t="s">
        <v>41</v>
      </c>
    </row>
    <row r="47" spans="1:7" s="1" customFormat="1">
      <c r="A47" s="78"/>
      <c r="B47" s="51" t="s">
        <v>5</v>
      </c>
      <c r="C47" s="51" t="s">
        <v>192</v>
      </c>
      <c r="D47" s="55"/>
      <c r="E47" s="55"/>
      <c r="F47" s="84"/>
      <c r="G47" s="60"/>
    </row>
    <row r="48" spans="1:7" s="1" customFormat="1" ht="86.25">
      <c r="A48" s="78"/>
      <c r="B48" s="51" t="s">
        <v>9</v>
      </c>
      <c r="C48" s="56" t="s">
        <v>193</v>
      </c>
      <c r="D48" s="57"/>
      <c r="E48" s="57"/>
      <c r="F48" s="84"/>
      <c r="G48" s="60"/>
    </row>
    <row r="49" spans="1:7" s="1" customFormat="1">
      <c r="A49" s="78"/>
      <c r="B49" s="51" t="s">
        <v>6</v>
      </c>
      <c r="C49" s="37" t="s">
        <v>194</v>
      </c>
      <c r="D49" s="58"/>
      <c r="E49" s="58"/>
      <c r="F49" s="84"/>
      <c r="G49" s="60"/>
    </row>
    <row r="50" spans="1:7" s="1" customFormat="1" ht="34.5">
      <c r="A50" s="78"/>
      <c r="B50" s="59" t="s">
        <v>10</v>
      </c>
      <c r="C50" s="53" t="s">
        <v>37</v>
      </c>
      <c r="D50" s="60"/>
      <c r="E50" s="60"/>
      <c r="F50" s="84"/>
      <c r="G50" s="60"/>
    </row>
    <row r="51" spans="1:7" s="1" customFormat="1">
      <c r="A51" s="78"/>
      <c r="B51" s="61"/>
      <c r="C51" s="32" t="s">
        <v>0</v>
      </c>
      <c r="D51" s="63"/>
      <c r="E51" s="63"/>
      <c r="F51" s="85"/>
      <c r="G51" s="75"/>
    </row>
    <row r="52" spans="1:7" s="1" customFormat="1" ht="23.25" customHeight="1">
      <c r="A52" s="78"/>
      <c r="B52" s="254" t="s">
        <v>7</v>
      </c>
      <c r="C52" s="255"/>
      <c r="D52" s="89">
        <f>-D61</f>
        <v>6348.6</v>
      </c>
      <c r="E52" s="89">
        <f t="shared" ref="E52:G52" si="0">-E61</f>
        <v>6348.6</v>
      </c>
      <c r="F52" s="89">
        <f t="shared" si="0"/>
        <v>6348.6</v>
      </c>
      <c r="G52" s="89">
        <f t="shared" si="0"/>
        <v>6348.6</v>
      </c>
    </row>
    <row r="53" spans="1:7" s="1" customFormat="1" ht="23.25" customHeight="1">
      <c r="A53" s="195"/>
      <c r="B53" s="196"/>
      <c r="C53" s="196"/>
      <c r="D53" s="129"/>
      <c r="E53" s="129"/>
      <c r="F53" s="129"/>
      <c r="G53" s="129"/>
    </row>
    <row r="54" spans="1:7" s="1" customFormat="1" ht="59.25" customHeight="1">
      <c r="A54" s="78"/>
      <c r="B54" s="192" t="s">
        <v>3</v>
      </c>
      <c r="C54" s="193">
        <v>1139</v>
      </c>
      <c r="D54" s="256" t="s">
        <v>104</v>
      </c>
      <c r="E54" s="257"/>
      <c r="F54" s="257"/>
      <c r="G54" s="258"/>
    </row>
    <row r="55" spans="1:7" s="1" customFormat="1" ht="34.5">
      <c r="A55" s="78"/>
      <c r="B55" s="51" t="s">
        <v>4</v>
      </c>
      <c r="C55" s="54">
        <v>11001</v>
      </c>
      <c r="D55" s="6" t="s">
        <v>107</v>
      </c>
      <c r="E55" s="6" t="s">
        <v>56</v>
      </c>
      <c r="F55" s="7" t="s">
        <v>44</v>
      </c>
      <c r="G55" s="7" t="s">
        <v>41</v>
      </c>
    </row>
    <row r="56" spans="1:7" s="1" customFormat="1">
      <c r="A56" s="78"/>
      <c r="B56" s="51" t="s">
        <v>5</v>
      </c>
      <c r="C56" s="51" t="s">
        <v>192</v>
      </c>
      <c r="D56" s="55"/>
      <c r="E56" s="55"/>
      <c r="F56" s="84"/>
      <c r="G56" s="60"/>
    </row>
    <row r="57" spans="1:7" s="1" customFormat="1" ht="86.25">
      <c r="A57" s="78"/>
      <c r="B57" s="51" t="s">
        <v>9</v>
      </c>
      <c r="C57" s="56" t="s">
        <v>193</v>
      </c>
      <c r="D57" s="57"/>
      <c r="E57" s="57"/>
      <c r="F57" s="84"/>
      <c r="G57" s="60"/>
    </row>
    <row r="58" spans="1:7" s="1" customFormat="1">
      <c r="A58" s="78"/>
      <c r="B58" s="51" t="s">
        <v>6</v>
      </c>
      <c r="C58" s="37" t="s">
        <v>194</v>
      </c>
      <c r="D58" s="58"/>
      <c r="E58" s="58"/>
      <c r="F58" s="84"/>
      <c r="G58" s="60"/>
    </row>
    <row r="59" spans="1:7" s="1" customFormat="1" ht="34.5">
      <c r="A59" s="78"/>
      <c r="B59" s="59" t="s">
        <v>10</v>
      </c>
      <c r="C59" s="53" t="s">
        <v>37</v>
      </c>
      <c r="D59" s="60"/>
      <c r="E59" s="60"/>
      <c r="F59" s="84"/>
      <c r="G59" s="60"/>
    </row>
    <row r="60" spans="1:7" s="1" customFormat="1">
      <c r="A60" s="78"/>
      <c r="B60" s="61"/>
      <c r="C60" s="32" t="s">
        <v>0</v>
      </c>
      <c r="D60" s="63"/>
      <c r="E60" s="63"/>
      <c r="F60" s="85"/>
      <c r="G60" s="75"/>
    </row>
    <row r="61" spans="1:7" s="1" customFormat="1" ht="23.25" customHeight="1">
      <c r="A61" s="78"/>
      <c r="B61" s="254" t="s">
        <v>7</v>
      </c>
      <c r="C61" s="255"/>
      <c r="D61" s="89">
        <f>-D23</f>
        <v>-6348.6</v>
      </c>
      <c r="E61" s="89">
        <f t="shared" ref="E61:G61" si="1">-E23</f>
        <v>-6348.6</v>
      </c>
      <c r="F61" s="89">
        <f t="shared" si="1"/>
        <v>-6348.6</v>
      </c>
      <c r="G61" s="89">
        <f t="shared" si="1"/>
        <v>-6348.6</v>
      </c>
    </row>
    <row r="63" spans="1:7" s="107" customFormat="1" ht="15" customHeight="1">
      <c r="A63" s="16" t="s">
        <v>46</v>
      </c>
      <c r="B63" s="17"/>
      <c r="C63" s="17"/>
      <c r="D63" s="17"/>
      <c r="E63" s="17"/>
      <c r="F63" s="16"/>
    </row>
    <row r="64" spans="1:7" s="107" customFormat="1" ht="15" customHeight="1">
      <c r="A64" s="16" t="s">
        <v>47</v>
      </c>
      <c r="B64" s="16"/>
      <c r="C64" s="16"/>
      <c r="D64" s="16"/>
      <c r="E64" s="16"/>
      <c r="F64" s="16"/>
    </row>
    <row r="65" spans="2:7">
      <c r="B65" s="259" t="s">
        <v>49</v>
      </c>
      <c r="C65" s="259"/>
      <c r="D65" s="259"/>
      <c r="E65" s="259"/>
      <c r="F65" s="259"/>
      <c r="G65" s="259"/>
    </row>
  </sheetData>
  <mergeCells count="16">
    <mergeCell ref="B23:C23"/>
    <mergeCell ref="D29:G29"/>
    <mergeCell ref="D15:G15"/>
    <mergeCell ref="A39:G39"/>
    <mergeCell ref="A40:G40"/>
    <mergeCell ref="A6:G6"/>
    <mergeCell ref="A8:G8"/>
    <mergeCell ref="A10:G10"/>
    <mergeCell ref="B21:C21"/>
    <mergeCell ref="B22:C22"/>
    <mergeCell ref="B52:C52"/>
    <mergeCell ref="D54:G54"/>
    <mergeCell ref="B61:C61"/>
    <mergeCell ref="B65:G65"/>
    <mergeCell ref="B36:C36"/>
    <mergeCell ref="D45:G45"/>
  </mergeCells>
  <pageMargins left="0.25" right="0" top="0" bottom="0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6"/>
  <sheetViews>
    <sheetView topLeftCell="A30" workbookViewId="0">
      <selection activeCell="B37" sqref="B37"/>
    </sheetView>
  </sheetViews>
  <sheetFormatPr defaultColWidth="9.140625" defaultRowHeight="17.25"/>
  <cols>
    <col min="1" max="1" width="4" style="1" customWidth="1"/>
    <col min="2" max="2" width="34.140625" style="1" customWidth="1"/>
    <col min="3" max="3" width="53.140625" style="1" customWidth="1"/>
    <col min="4" max="7" width="12" style="1" customWidth="1"/>
    <col min="8" max="16384" width="9.140625" style="1"/>
  </cols>
  <sheetData>
    <row r="2" spans="1:12" ht="15" customHeight="1">
      <c r="G2" s="2" t="s">
        <v>150</v>
      </c>
    </row>
    <row r="3" spans="1:12">
      <c r="G3" s="2" t="s">
        <v>111</v>
      </c>
    </row>
    <row r="4" spans="1:12">
      <c r="G4" s="2" t="s">
        <v>8</v>
      </c>
    </row>
    <row r="5" spans="1:12">
      <c r="G5" s="2"/>
    </row>
    <row r="6" spans="1:12" ht="58.5" customHeight="1">
      <c r="A6" s="211" t="s">
        <v>118</v>
      </c>
      <c r="B6" s="211"/>
      <c r="C6" s="211"/>
      <c r="D6" s="211"/>
      <c r="E6" s="211"/>
      <c r="F6" s="211"/>
      <c r="G6" s="211"/>
    </row>
    <row r="7" spans="1:12">
      <c r="A7" s="79"/>
      <c r="B7" s="79"/>
      <c r="C7" s="79"/>
      <c r="D7" s="79"/>
      <c r="E7" s="79"/>
      <c r="F7" s="79"/>
      <c r="G7" s="80" t="s">
        <v>119</v>
      </c>
    </row>
    <row r="8" spans="1:12">
      <c r="A8" s="261" t="s">
        <v>58</v>
      </c>
      <c r="B8" s="261"/>
      <c r="C8" s="261"/>
      <c r="D8" s="261"/>
      <c r="E8" s="261"/>
      <c r="F8" s="261"/>
      <c r="G8" s="261"/>
    </row>
    <row r="9" spans="1:12" ht="12.75" customHeight="1">
      <c r="A9" s="66"/>
      <c r="B9" s="66"/>
      <c r="C9" s="66"/>
      <c r="D9" s="66"/>
      <c r="E9" s="66"/>
      <c r="F9" s="66"/>
      <c r="G9" s="66"/>
    </row>
    <row r="10" spans="1:12" ht="15" customHeight="1">
      <c r="A10" s="262" t="s">
        <v>195</v>
      </c>
      <c r="B10" s="262"/>
      <c r="C10" s="262"/>
      <c r="D10" s="262"/>
      <c r="E10" s="262"/>
      <c r="F10" s="262"/>
      <c r="G10" s="262"/>
    </row>
    <row r="12" spans="1:12">
      <c r="B12" s="67" t="s">
        <v>1</v>
      </c>
      <c r="C12" s="67" t="s">
        <v>2</v>
      </c>
      <c r="D12" s="64"/>
      <c r="E12" s="64"/>
      <c r="F12" s="64"/>
      <c r="G12" s="68"/>
    </row>
    <row r="13" spans="1:12">
      <c r="B13" s="69">
        <v>1157</v>
      </c>
      <c r="C13" s="26" t="str">
        <f>+'Հ 1'!C26</f>
        <v xml:space="preserve"> Քաղաքային զարգացում</v>
      </c>
      <c r="D13" s="70"/>
      <c r="E13" s="70"/>
      <c r="F13" s="70"/>
      <c r="G13" s="68"/>
    </row>
    <row r="15" spans="1:12" ht="54" customHeight="1">
      <c r="B15" s="71" t="s">
        <v>3</v>
      </c>
      <c r="C15" s="69">
        <v>1157</v>
      </c>
      <c r="D15" s="269" t="s">
        <v>103</v>
      </c>
      <c r="E15" s="257"/>
      <c r="F15" s="257"/>
      <c r="G15" s="258"/>
    </row>
    <row r="16" spans="1:12" ht="34.5">
      <c r="B16" s="71" t="s">
        <v>4</v>
      </c>
      <c r="C16" s="72">
        <v>31001</v>
      </c>
      <c r="D16" s="6" t="s">
        <v>107</v>
      </c>
      <c r="E16" s="6" t="s">
        <v>56</v>
      </c>
      <c r="F16" s="7" t="s">
        <v>44</v>
      </c>
      <c r="G16" s="7" t="s">
        <v>41</v>
      </c>
      <c r="I16" s="73"/>
      <c r="J16" s="73"/>
      <c r="K16" s="73"/>
      <c r="L16" s="73"/>
    </row>
    <row r="17" spans="1:7" ht="51.75">
      <c r="B17" s="71" t="s">
        <v>5</v>
      </c>
      <c r="C17" s="26" t="str">
        <f>+'Հ 1'!C33</f>
        <v>Երևանի Բուսաբանական այգու տարածքում անտառպուրակի  կառուցապատման նախագծային աշխատանքների իրականացում</v>
      </c>
      <c r="D17" s="60"/>
      <c r="E17" s="60"/>
      <c r="F17" s="81"/>
      <c r="G17" s="60"/>
    </row>
    <row r="18" spans="1:7" ht="51.75">
      <c r="B18" s="71" t="s">
        <v>9</v>
      </c>
      <c r="C18" s="74" t="str">
        <f>+'Հ 1'!C33</f>
        <v>Երևանի Բուսաբանական այգու տարածքում անտառպուրակի  կառուցապատման նախագծային աշխատանքների իրականացում</v>
      </c>
      <c r="D18" s="60"/>
      <c r="E18" s="60"/>
      <c r="F18" s="82"/>
      <c r="G18" s="60"/>
    </row>
    <row r="19" spans="1:7" ht="33.75" customHeight="1">
      <c r="B19" s="71" t="s">
        <v>6</v>
      </c>
      <c r="C19" s="72" t="str">
        <f>+'Հ 1'!C37</f>
        <v xml:space="preserve"> Պետական մարմինների կողմից օգտագործվող ոչ ֆինանսական ակտիվների հետ գործառնություններ </v>
      </c>
      <c r="D19" s="60"/>
      <c r="E19" s="60"/>
      <c r="F19" s="82"/>
      <c r="G19" s="60"/>
    </row>
    <row r="20" spans="1:7" ht="30.75" customHeight="1">
      <c r="B20" s="71" t="s">
        <v>10</v>
      </c>
      <c r="C20" s="26" t="s">
        <v>70</v>
      </c>
      <c r="D20" s="60"/>
      <c r="E20" s="60"/>
      <c r="F20" s="82"/>
      <c r="G20" s="60"/>
    </row>
    <row r="21" spans="1:7">
      <c r="B21" s="263" t="s">
        <v>0</v>
      </c>
      <c r="C21" s="264"/>
      <c r="D21" s="75"/>
      <c r="E21" s="75"/>
      <c r="F21" s="83"/>
      <c r="G21" s="75"/>
    </row>
    <row r="22" spans="1:7" ht="18.75" customHeight="1">
      <c r="B22" s="265" t="s">
        <v>71</v>
      </c>
      <c r="C22" s="265"/>
      <c r="D22" s="76">
        <v>1</v>
      </c>
      <c r="E22" s="76">
        <v>1</v>
      </c>
      <c r="F22" s="76">
        <v>1</v>
      </c>
      <c r="G22" s="76">
        <v>1</v>
      </c>
    </row>
    <row r="23" spans="1:7" ht="17.25" customHeight="1">
      <c r="B23" s="266" t="s">
        <v>7</v>
      </c>
      <c r="C23" s="267"/>
      <c r="D23" s="89">
        <f>+'Հ 1'!D25</f>
        <v>6348.6</v>
      </c>
      <c r="E23" s="89">
        <f>+'Հ 1'!E25</f>
        <v>6348.6</v>
      </c>
      <c r="F23" s="89">
        <f>+'Հ 1'!F25</f>
        <v>6348.6</v>
      </c>
      <c r="G23" s="89">
        <f>+'Հ 1'!G25</f>
        <v>6348.6</v>
      </c>
    </row>
    <row r="24" spans="1:7" ht="14.25" customHeight="1">
      <c r="B24" s="70"/>
      <c r="C24" s="70"/>
      <c r="D24" s="70"/>
      <c r="E24" s="70"/>
      <c r="F24" s="70"/>
      <c r="G24" s="68"/>
    </row>
    <row r="25" spans="1:7">
      <c r="B25" s="77"/>
      <c r="C25" s="77"/>
      <c r="D25" s="77"/>
      <c r="E25" s="77"/>
      <c r="F25" s="77"/>
      <c r="G25" s="80" t="s">
        <v>106</v>
      </c>
    </row>
    <row r="26" spans="1:7" s="22" customFormat="1" ht="20.25" customHeight="1">
      <c r="A26" s="261" t="s">
        <v>42</v>
      </c>
      <c r="B26" s="261"/>
      <c r="C26" s="261"/>
      <c r="D26" s="261"/>
      <c r="E26" s="261"/>
      <c r="F26" s="261"/>
      <c r="G26" s="261"/>
    </row>
    <row r="27" spans="1:7" ht="15" customHeight="1">
      <c r="A27" s="262" t="s">
        <v>195</v>
      </c>
      <c r="B27" s="262"/>
      <c r="C27" s="262"/>
      <c r="D27" s="262"/>
      <c r="E27" s="262"/>
      <c r="F27" s="262"/>
      <c r="G27" s="262"/>
    </row>
    <row r="28" spans="1:7">
      <c r="B28" s="25"/>
      <c r="C28" s="25"/>
      <c r="D28" s="25"/>
      <c r="E28" s="25"/>
      <c r="F28" s="25"/>
      <c r="G28" s="49"/>
    </row>
    <row r="29" spans="1:7" ht="23.25" customHeight="1">
      <c r="A29" s="78"/>
      <c r="B29" s="53" t="s">
        <v>1</v>
      </c>
      <c r="C29" s="53" t="s">
        <v>2</v>
      </c>
      <c r="D29" s="64"/>
      <c r="E29" s="64"/>
      <c r="F29" s="64"/>
    </row>
    <row r="30" spans="1:7">
      <c r="A30" s="78"/>
      <c r="B30" s="50">
        <v>1212</v>
      </c>
      <c r="C30" s="51" t="s">
        <v>155</v>
      </c>
      <c r="D30" s="52"/>
      <c r="E30" s="52"/>
      <c r="F30" s="52"/>
    </row>
    <row r="31" spans="1:7" ht="23.25" customHeight="1">
      <c r="A31" s="78"/>
      <c r="B31" s="65" t="s">
        <v>36</v>
      </c>
    </row>
    <row r="32" spans="1:7" ht="59.25" customHeight="1">
      <c r="A32" s="78"/>
      <c r="B32" s="53" t="s">
        <v>160</v>
      </c>
      <c r="C32" s="50" t="s">
        <v>161</v>
      </c>
      <c r="D32" s="269" t="s">
        <v>104</v>
      </c>
      <c r="E32" s="257"/>
      <c r="F32" s="257"/>
      <c r="G32" s="258"/>
    </row>
    <row r="33" spans="1:7" ht="34.5">
      <c r="A33" s="78"/>
      <c r="B33" s="51" t="s">
        <v>162</v>
      </c>
      <c r="C33" s="54" t="s">
        <v>163</v>
      </c>
      <c r="D33" s="6" t="s">
        <v>107</v>
      </c>
      <c r="E33" s="6" t="s">
        <v>56</v>
      </c>
      <c r="F33" s="7" t="s">
        <v>44</v>
      </c>
      <c r="G33" s="7" t="s">
        <v>41</v>
      </c>
    </row>
    <row r="34" spans="1:7" ht="51.75">
      <c r="A34" s="78"/>
      <c r="B34" s="51" t="s">
        <v>164</v>
      </c>
      <c r="C34" s="51" t="s">
        <v>165</v>
      </c>
      <c r="D34" s="55"/>
      <c r="E34" s="55"/>
      <c r="F34" s="84"/>
      <c r="G34" s="60"/>
    </row>
    <row r="35" spans="1:7" ht="103.5">
      <c r="A35" s="78"/>
      <c r="B35" s="51" t="s">
        <v>166</v>
      </c>
      <c r="C35" s="56" t="s">
        <v>167</v>
      </c>
      <c r="D35" s="57"/>
      <c r="E35" s="57"/>
      <c r="F35" s="84"/>
      <c r="G35" s="60"/>
    </row>
    <row r="36" spans="1:7">
      <c r="A36" s="78"/>
      <c r="B36" s="51" t="s">
        <v>26</v>
      </c>
      <c r="C36" s="37" t="s">
        <v>168</v>
      </c>
      <c r="D36" s="58"/>
      <c r="E36" s="58"/>
      <c r="F36" s="84"/>
      <c r="G36" s="60"/>
    </row>
    <row r="37" spans="1:7" ht="34.5">
      <c r="A37" s="78"/>
      <c r="B37" s="59" t="s">
        <v>173</v>
      </c>
      <c r="C37" s="53" t="s">
        <v>169</v>
      </c>
      <c r="D37" s="60"/>
      <c r="E37" s="60"/>
      <c r="F37" s="84"/>
      <c r="G37" s="60"/>
    </row>
    <row r="38" spans="1:7">
      <c r="A38" s="78"/>
      <c r="B38" s="61"/>
      <c r="C38" s="62" t="s">
        <v>0</v>
      </c>
      <c r="D38" s="63"/>
      <c r="E38" s="63"/>
      <c r="F38" s="85"/>
      <c r="G38" s="75"/>
    </row>
    <row r="39" spans="1:7" ht="23.25" customHeight="1">
      <c r="A39" s="78"/>
      <c r="B39" s="271" t="s">
        <v>7</v>
      </c>
      <c r="C39" s="271"/>
      <c r="D39" s="89">
        <f>+'Հ 1'!D19</f>
        <v>-6348.6</v>
      </c>
      <c r="E39" s="89">
        <f>+'Հ 1'!E19</f>
        <v>-6348.6</v>
      </c>
      <c r="F39" s="89">
        <f>+G39</f>
        <v>-6348.6</v>
      </c>
      <c r="G39" s="89">
        <f>+'Հ 1'!G19</f>
        <v>-6348.6</v>
      </c>
    </row>
    <row r="41" spans="1:7" ht="23.25" customHeight="1">
      <c r="A41" s="272"/>
      <c r="B41" s="272"/>
      <c r="C41" s="272"/>
      <c r="D41" s="272"/>
      <c r="E41" s="272"/>
      <c r="F41" s="272"/>
      <c r="G41" s="272"/>
    </row>
    <row r="42" spans="1:7" ht="23.25" customHeight="1">
      <c r="A42" s="78"/>
      <c r="B42" s="192" t="s">
        <v>1</v>
      </c>
      <c r="C42" s="192" t="s">
        <v>2</v>
      </c>
      <c r="D42" s="64"/>
      <c r="E42" s="64"/>
      <c r="F42" s="64"/>
    </row>
    <row r="43" spans="1:7">
      <c r="A43" s="78"/>
      <c r="B43" s="193">
        <v>1139</v>
      </c>
      <c r="C43" s="194" t="s">
        <v>192</v>
      </c>
      <c r="D43" s="52"/>
      <c r="E43" s="52"/>
      <c r="F43" s="52"/>
    </row>
    <row r="44" spans="1:7" ht="23.25" customHeight="1">
      <c r="A44" s="78"/>
      <c r="B44" s="65" t="s">
        <v>36</v>
      </c>
    </row>
    <row r="45" spans="1:7" ht="59.25" customHeight="1">
      <c r="A45" s="78"/>
      <c r="B45" s="192" t="s">
        <v>3</v>
      </c>
      <c r="C45" s="193">
        <v>1139</v>
      </c>
      <c r="D45" s="256" t="s">
        <v>103</v>
      </c>
      <c r="E45" s="257"/>
      <c r="F45" s="257"/>
      <c r="G45" s="258"/>
    </row>
    <row r="46" spans="1:7" ht="34.5">
      <c r="A46" s="78"/>
      <c r="B46" s="51" t="s">
        <v>4</v>
      </c>
      <c r="C46" s="54">
        <v>11001</v>
      </c>
      <c r="D46" s="6" t="s">
        <v>107</v>
      </c>
      <c r="E46" s="6" t="s">
        <v>56</v>
      </c>
      <c r="F46" s="7" t="s">
        <v>44</v>
      </c>
      <c r="G46" s="7" t="s">
        <v>41</v>
      </c>
    </row>
    <row r="47" spans="1:7">
      <c r="A47" s="78"/>
      <c r="B47" s="51" t="s">
        <v>5</v>
      </c>
      <c r="C47" s="51" t="s">
        <v>192</v>
      </c>
      <c r="D47" s="55"/>
      <c r="E47" s="55"/>
      <c r="F47" s="84"/>
      <c r="G47" s="60"/>
    </row>
    <row r="48" spans="1:7" ht="86.25">
      <c r="A48" s="78"/>
      <c r="B48" s="51" t="s">
        <v>9</v>
      </c>
      <c r="C48" s="56" t="s">
        <v>193</v>
      </c>
      <c r="D48" s="57"/>
      <c r="E48" s="57"/>
      <c r="F48" s="84"/>
      <c r="G48" s="60"/>
    </row>
    <row r="49" spans="1:7">
      <c r="A49" s="78"/>
      <c r="B49" s="51" t="s">
        <v>6</v>
      </c>
      <c r="C49" s="37" t="s">
        <v>194</v>
      </c>
      <c r="D49" s="58"/>
      <c r="E49" s="58"/>
      <c r="F49" s="84"/>
      <c r="G49" s="60"/>
    </row>
    <row r="50" spans="1:7" ht="34.5">
      <c r="A50" s="78"/>
      <c r="B50" s="59" t="s">
        <v>10</v>
      </c>
      <c r="C50" s="53" t="s">
        <v>37</v>
      </c>
      <c r="D50" s="60"/>
      <c r="E50" s="60"/>
      <c r="F50" s="84"/>
      <c r="G50" s="60"/>
    </row>
    <row r="51" spans="1:7">
      <c r="A51" s="78"/>
      <c r="B51" s="61"/>
      <c r="C51" s="32" t="s">
        <v>0</v>
      </c>
      <c r="D51" s="63"/>
      <c r="E51" s="63"/>
      <c r="F51" s="85"/>
      <c r="G51" s="75"/>
    </row>
    <row r="52" spans="1:7" ht="23.25" customHeight="1">
      <c r="A52" s="78"/>
      <c r="B52" s="254" t="s">
        <v>7</v>
      </c>
      <c r="C52" s="255"/>
      <c r="D52" s="89">
        <f>-D61</f>
        <v>6348.6</v>
      </c>
      <c r="E52" s="89">
        <f t="shared" ref="E52:G52" si="0">-E61</f>
        <v>6348.6</v>
      </c>
      <c r="F52" s="89">
        <f t="shared" si="0"/>
        <v>6348.6</v>
      </c>
      <c r="G52" s="89">
        <f t="shared" si="0"/>
        <v>6348.6</v>
      </c>
    </row>
    <row r="53" spans="1:7" ht="23.25" customHeight="1">
      <c r="A53" s="195"/>
      <c r="B53" s="196"/>
      <c r="C53" s="196"/>
      <c r="D53" s="129"/>
      <c r="E53" s="129"/>
      <c r="F53" s="129"/>
      <c r="G53" s="129"/>
    </row>
    <row r="54" spans="1:7" ht="59.25" customHeight="1">
      <c r="A54" s="78"/>
      <c r="B54" s="192" t="s">
        <v>3</v>
      </c>
      <c r="C54" s="193">
        <v>1139</v>
      </c>
      <c r="D54" s="256" t="s">
        <v>104</v>
      </c>
      <c r="E54" s="257"/>
      <c r="F54" s="257"/>
      <c r="G54" s="258"/>
    </row>
    <row r="55" spans="1:7" ht="34.5">
      <c r="A55" s="78"/>
      <c r="B55" s="51" t="s">
        <v>4</v>
      </c>
      <c r="C55" s="54">
        <v>11001</v>
      </c>
      <c r="D55" s="6" t="s">
        <v>107</v>
      </c>
      <c r="E55" s="6" t="s">
        <v>56</v>
      </c>
      <c r="F55" s="7" t="s">
        <v>44</v>
      </c>
      <c r="G55" s="7" t="s">
        <v>41</v>
      </c>
    </row>
    <row r="56" spans="1:7">
      <c r="A56" s="78"/>
      <c r="B56" s="51" t="s">
        <v>5</v>
      </c>
      <c r="C56" s="51" t="s">
        <v>192</v>
      </c>
      <c r="D56" s="55"/>
      <c r="E56" s="55"/>
      <c r="F56" s="84"/>
      <c r="G56" s="60"/>
    </row>
    <row r="57" spans="1:7" ht="86.25">
      <c r="A57" s="78"/>
      <c r="B57" s="51" t="s">
        <v>9</v>
      </c>
      <c r="C57" s="56" t="s">
        <v>193</v>
      </c>
      <c r="D57" s="57"/>
      <c r="E57" s="57"/>
      <c r="F57" s="84"/>
      <c r="G57" s="60"/>
    </row>
    <row r="58" spans="1:7">
      <c r="A58" s="78"/>
      <c r="B58" s="51" t="s">
        <v>6</v>
      </c>
      <c r="C58" s="37" t="s">
        <v>194</v>
      </c>
      <c r="D58" s="58"/>
      <c r="E58" s="58"/>
      <c r="F58" s="84"/>
      <c r="G58" s="60"/>
    </row>
    <row r="59" spans="1:7" ht="34.5">
      <c r="A59" s="78"/>
      <c r="B59" s="59" t="s">
        <v>10</v>
      </c>
      <c r="C59" s="53" t="s">
        <v>37</v>
      </c>
      <c r="D59" s="60"/>
      <c r="E59" s="60"/>
      <c r="F59" s="84"/>
      <c r="G59" s="60"/>
    </row>
    <row r="60" spans="1:7">
      <c r="A60" s="78"/>
      <c r="B60" s="61"/>
      <c r="C60" s="32" t="s">
        <v>0</v>
      </c>
      <c r="D60" s="63"/>
      <c r="E60" s="63"/>
      <c r="F60" s="85"/>
      <c r="G60" s="75"/>
    </row>
    <row r="61" spans="1:7" ht="23.25" customHeight="1">
      <c r="A61" s="78"/>
      <c r="B61" s="254" t="s">
        <v>7</v>
      </c>
      <c r="C61" s="255"/>
      <c r="D61" s="89">
        <f>D39</f>
        <v>-6348.6</v>
      </c>
      <c r="E61" s="89">
        <f t="shared" ref="E61:G61" si="1">E39</f>
        <v>-6348.6</v>
      </c>
      <c r="F61" s="89">
        <f t="shared" si="1"/>
        <v>-6348.6</v>
      </c>
      <c r="G61" s="89">
        <f t="shared" si="1"/>
        <v>-6348.6</v>
      </c>
    </row>
    <row r="62" spans="1:7" ht="23.25" customHeight="1">
      <c r="A62" s="195"/>
      <c r="B62" s="196"/>
      <c r="C62" s="196"/>
      <c r="D62" s="129"/>
      <c r="E62" s="129"/>
      <c r="F62" s="129"/>
      <c r="G62" s="129"/>
    </row>
    <row r="64" spans="1:7" s="18" customFormat="1" ht="15" customHeight="1">
      <c r="A64" s="16" t="s">
        <v>46</v>
      </c>
      <c r="B64" s="17"/>
      <c r="C64" s="17"/>
      <c r="D64" s="17"/>
      <c r="E64" s="17"/>
      <c r="F64" s="19"/>
    </row>
    <row r="65" spans="1:7" s="18" customFormat="1" ht="15" customHeight="1">
      <c r="A65" s="16" t="s">
        <v>47</v>
      </c>
      <c r="B65" s="16"/>
      <c r="C65" s="16"/>
      <c r="D65" s="16"/>
      <c r="E65" s="16"/>
      <c r="F65" s="16"/>
    </row>
    <row r="66" spans="1:7">
      <c r="B66" s="270" t="s">
        <v>102</v>
      </c>
      <c r="C66" s="270"/>
      <c r="D66" s="270"/>
      <c r="E66" s="270"/>
      <c r="F66" s="270"/>
      <c r="G66" s="270"/>
    </row>
  </sheetData>
  <mergeCells count="17">
    <mergeCell ref="B22:C22"/>
    <mergeCell ref="A6:G6"/>
    <mergeCell ref="A8:G8"/>
    <mergeCell ref="A10:G10"/>
    <mergeCell ref="B21:C21"/>
    <mergeCell ref="D15:G15"/>
    <mergeCell ref="B66:G66"/>
    <mergeCell ref="B23:C23"/>
    <mergeCell ref="A26:G26"/>
    <mergeCell ref="A27:G27"/>
    <mergeCell ref="B39:C39"/>
    <mergeCell ref="D32:G32"/>
    <mergeCell ref="A41:G41"/>
    <mergeCell ref="D45:G45"/>
    <mergeCell ref="B52:C52"/>
    <mergeCell ref="D54:G54"/>
    <mergeCell ref="B61:C61"/>
  </mergeCells>
  <pageMargins left="0.25" right="0" top="0" bottom="0" header="0.3" footer="0.3"/>
  <pageSetup paperSize="9"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4" zoomScaleNormal="100" workbookViewId="0">
      <selection activeCell="G8" sqref="G8"/>
    </sheetView>
  </sheetViews>
  <sheetFormatPr defaultColWidth="8.7109375" defaultRowHeight="15.75"/>
  <cols>
    <col min="1" max="1" width="14.28515625" style="86" customWidth="1"/>
    <col min="2" max="2" width="15.28515625" style="86" customWidth="1"/>
    <col min="3" max="3" width="14.140625" style="86" customWidth="1"/>
    <col min="4" max="4" width="29" style="86" customWidth="1"/>
    <col min="5" max="6" width="10.85546875" style="86" customWidth="1"/>
    <col min="7" max="7" width="15.140625" style="86" customWidth="1"/>
    <col min="8" max="8" width="10.85546875" style="86" customWidth="1"/>
    <col min="9" max="9" width="25.85546875" style="86" customWidth="1"/>
    <col min="10" max="11" width="11" style="86" bestFit="1" customWidth="1"/>
    <col min="12" max="16384" width="8.7109375" style="86"/>
  </cols>
  <sheetData>
    <row r="1" spans="1:9" ht="17.25">
      <c r="A1" s="13"/>
      <c r="B1" s="13"/>
      <c r="C1" s="13"/>
      <c r="D1" s="13"/>
      <c r="E1" s="13"/>
      <c r="F1" s="13"/>
      <c r="G1" s="13"/>
      <c r="H1" s="274" t="s">
        <v>159</v>
      </c>
      <c r="I1" s="274"/>
    </row>
    <row r="2" spans="1:9" s="13" customFormat="1" ht="17.25">
      <c r="I2" s="90" t="s">
        <v>111</v>
      </c>
    </row>
    <row r="3" spans="1:9" s="13" customFormat="1" ht="17.25">
      <c r="I3" s="90" t="s">
        <v>8</v>
      </c>
    </row>
    <row r="4" spans="1:9" ht="17.25">
      <c r="A4" s="13"/>
      <c r="B4" s="13"/>
      <c r="C4" s="13"/>
      <c r="D4" s="13"/>
      <c r="E4" s="13"/>
      <c r="F4" s="13"/>
      <c r="G4" s="13"/>
      <c r="H4" s="13"/>
      <c r="I4" s="90"/>
    </row>
    <row r="5" spans="1:9" s="1" customFormat="1" ht="48.75" customHeight="1">
      <c r="A5" s="275" t="s">
        <v>114</v>
      </c>
      <c r="B5" s="275"/>
      <c r="C5" s="275"/>
      <c r="D5" s="275"/>
      <c r="E5" s="275"/>
      <c r="F5" s="275"/>
      <c r="G5" s="275"/>
      <c r="H5" s="275"/>
      <c r="I5" s="275"/>
    </row>
    <row r="6" spans="1:9" ht="93.75" customHeight="1">
      <c r="A6" s="276" t="s">
        <v>72</v>
      </c>
      <c r="B6" s="277" t="s">
        <v>73</v>
      </c>
      <c r="C6" s="278"/>
      <c r="D6" s="279"/>
      <c r="E6" s="276" t="s">
        <v>74</v>
      </c>
      <c r="F6" s="276" t="s">
        <v>75</v>
      </c>
      <c r="G6" s="276" t="s">
        <v>76</v>
      </c>
      <c r="H6" s="276" t="s">
        <v>77</v>
      </c>
      <c r="I6" s="108" t="s">
        <v>103</v>
      </c>
    </row>
    <row r="7" spans="1:9" ht="34.5">
      <c r="A7" s="276"/>
      <c r="B7" s="280"/>
      <c r="C7" s="281"/>
      <c r="D7" s="282"/>
      <c r="E7" s="276"/>
      <c r="F7" s="276"/>
      <c r="G7" s="276"/>
      <c r="H7" s="276"/>
      <c r="I7" s="108" t="s">
        <v>79</v>
      </c>
    </row>
    <row r="8" spans="1:9" ht="17.25">
      <c r="A8" s="109">
        <v>1</v>
      </c>
      <c r="B8" s="212">
        <v>2</v>
      </c>
      <c r="C8" s="213"/>
      <c r="D8" s="214"/>
      <c r="E8" s="110">
        <v>3</v>
      </c>
      <c r="F8" s="110">
        <v>4</v>
      </c>
      <c r="G8" s="110">
        <v>5</v>
      </c>
      <c r="H8" s="110">
        <v>6</v>
      </c>
      <c r="I8" s="109">
        <v>7</v>
      </c>
    </row>
    <row r="9" spans="1:9" ht="24.75" customHeight="1">
      <c r="A9" s="283" t="s">
        <v>58</v>
      </c>
      <c r="B9" s="283"/>
      <c r="C9" s="283"/>
      <c r="D9" s="283"/>
      <c r="E9" s="283"/>
      <c r="F9" s="283"/>
      <c r="G9" s="283"/>
      <c r="H9" s="283"/>
      <c r="I9" s="89">
        <f>+I10</f>
        <v>6348.6</v>
      </c>
    </row>
    <row r="10" spans="1:9" ht="24.75" customHeight="1">
      <c r="A10" s="102" t="s">
        <v>80</v>
      </c>
      <c r="B10" s="102" t="s">
        <v>81</v>
      </c>
      <c r="C10" s="102" t="s">
        <v>99</v>
      </c>
      <c r="D10" s="266" t="str">
        <f>+'Հ 8'!C13</f>
        <v xml:space="preserve"> Քաղաքային զարգացում</v>
      </c>
      <c r="E10" s="244"/>
      <c r="F10" s="244"/>
      <c r="G10" s="244"/>
      <c r="H10" s="242"/>
      <c r="I10" s="89">
        <f>+I11</f>
        <v>6348.6</v>
      </c>
    </row>
    <row r="11" spans="1:9" s="88" customFormat="1" ht="39" customHeight="1">
      <c r="A11" s="87" t="s">
        <v>84</v>
      </c>
      <c r="B11" s="284" t="str">
        <f>+'Հ 8'!C17</f>
        <v>Երևանի Բուսաբանական այգու տարածքում անտառպուրակի  կառուցապատման նախագծային աշխատանքների իրականացում</v>
      </c>
      <c r="C11" s="285"/>
      <c r="D11" s="285"/>
      <c r="E11" s="285"/>
      <c r="F11" s="285"/>
      <c r="G11" s="285"/>
      <c r="H11" s="286"/>
      <c r="I11" s="89">
        <f>+I12</f>
        <v>6348.6</v>
      </c>
    </row>
    <row r="12" spans="1:9" s="113" customFormat="1" ht="21.75" customHeight="1">
      <c r="A12" s="10" t="s">
        <v>54</v>
      </c>
      <c r="B12" s="284" t="s">
        <v>83</v>
      </c>
      <c r="C12" s="285"/>
      <c r="D12" s="286"/>
      <c r="E12" s="111" t="s">
        <v>54</v>
      </c>
      <c r="F12" s="111" t="s">
        <v>54</v>
      </c>
      <c r="G12" s="111"/>
      <c r="H12" s="112"/>
      <c r="I12" s="89">
        <f>+I13</f>
        <v>6348.6</v>
      </c>
    </row>
    <row r="13" spans="1:9" s="113" customFormat="1" ht="36.75" customHeight="1">
      <c r="A13" s="10">
        <v>71241200</v>
      </c>
      <c r="B13" s="273" t="s">
        <v>126</v>
      </c>
      <c r="C13" s="273"/>
      <c r="D13" s="273"/>
      <c r="E13" s="114" t="s">
        <v>127</v>
      </c>
      <c r="F13" s="114" t="s">
        <v>82</v>
      </c>
      <c r="G13" s="115">
        <v>6348600</v>
      </c>
      <c r="H13" s="116">
        <v>1</v>
      </c>
      <c r="I13" s="89">
        <f>+G13*H13/1000</f>
        <v>6348.6</v>
      </c>
    </row>
    <row r="14" spans="1:9" ht="17.25">
      <c r="A14" s="13"/>
      <c r="B14" s="13"/>
      <c r="C14" s="13"/>
      <c r="D14" s="13"/>
      <c r="E14" s="13"/>
      <c r="F14" s="13"/>
      <c r="G14" s="13"/>
      <c r="H14" s="13"/>
      <c r="I14" s="13"/>
    </row>
    <row r="15" spans="1:9" ht="17.25">
      <c r="A15" s="13"/>
      <c r="B15" s="13"/>
      <c r="C15" s="13"/>
      <c r="D15" s="13"/>
      <c r="E15" s="13"/>
      <c r="F15" s="13"/>
      <c r="G15" s="13"/>
      <c r="H15" s="13"/>
      <c r="I15" s="13"/>
    </row>
    <row r="16" spans="1:9" ht="17.25">
      <c r="A16" s="13"/>
      <c r="B16" s="13"/>
      <c r="C16" s="17"/>
      <c r="D16" s="18"/>
      <c r="E16" s="19"/>
      <c r="F16" s="18"/>
      <c r="G16" s="13"/>
      <c r="H16" s="13"/>
      <c r="I16" s="13"/>
    </row>
    <row r="17" spans="1:9" ht="17.25">
      <c r="A17" s="13"/>
      <c r="B17" s="13"/>
      <c r="C17" s="16"/>
      <c r="D17" s="18"/>
      <c r="E17" s="16"/>
      <c r="F17" s="18"/>
      <c r="G17" s="13"/>
      <c r="H17" s="13"/>
      <c r="I17" s="13"/>
    </row>
    <row r="18" spans="1:9" s="18" customFormat="1" ht="15" customHeight="1">
      <c r="A18" s="16" t="s">
        <v>46</v>
      </c>
      <c r="B18" s="17"/>
      <c r="C18" s="17"/>
      <c r="D18" s="17"/>
      <c r="E18" s="19"/>
    </row>
    <row r="19" spans="1:9" s="18" customFormat="1" ht="15" customHeight="1">
      <c r="A19" s="16" t="s">
        <v>47</v>
      </c>
      <c r="B19" s="16"/>
      <c r="C19" s="16"/>
      <c r="D19" s="16"/>
      <c r="E19" s="16"/>
    </row>
    <row r="20" spans="1:9" s="1" customFormat="1" ht="17.25">
      <c r="B20" s="1" t="s">
        <v>100</v>
      </c>
    </row>
  </sheetData>
  <mergeCells count="14">
    <mergeCell ref="B13:D13"/>
    <mergeCell ref="H1:I1"/>
    <mergeCell ref="A5:I5"/>
    <mergeCell ref="A6:A7"/>
    <mergeCell ref="B6:D7"/>
    <mergeCell ref="E6:E7"/>
    <mergeCell ref="F6:F7"/>
    <mergeCell ref="G6:G7"/>
    <mergeCell ref="H6:H7"/>
    <mergeCell ref="B8:D8"/>
    <mergeCell ref="A9:H9"/>
    <mergeCell ref="D10:H10"/>
    <mergeCell ref="B11:H11"/>
    <mergeCell ref="B12:D12"/>
  </mergeCells>
  <pageMargins left="0" right="0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Հ 1</vt:lpstr>
      <vt:lpstr>Հ 2</vt:lpstr>
      <vt:lpstr>Հ 3</vt:lpstr>
      <vt:lpstr>Հ 4</vt:lpstr>
      <vt:lpstr>Հ 5</vt:lpstr>
      <vt:lpstr>Հ 6</vt:lpstr>
      <vt:lpstr>Հ 7</vt:lpstr>
      <vt:lpstr>Հ 8</vt:lpstr>
      <vt:lpstr>Հ 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h.aperyan</cp:lastModifiedBy>
  <cp:lastPrinted>2022-03-24T12:47:04Z</cp:lastPrinted>
  <dcterms:created xsi:type="dcterms:W3CDTF">2019-11-13T13:19:06Z</dcterms:created>
  <dcterms:modified xsi:type="dcterms:W3CDTF">2023-02-23T06:31:07Z</dcterms:modified>
</cp:coreProperties>
</file>