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հյուրանոց 2\"/>
    </mc:Choice>
  </mc:AlternateContent>
  <bookViews>
    <workbookView xWindow="0" yWindow="0" windowWidth="20490" windowHeight="6750" tabRatio="753" activeTab="6"/>
  </bookViews>
  <sheets>
    <sheet name="Հ1" sheetId="27" r:id="rId1"/>
    <sheet name="Հ2" sheetId="32" r:id="rId2"/>
    <sheet name="Հ3" sheetId="42" r:id="rId3"/>
    <sheet name="Հ4" sheetId="44" r:id="rId4"/>
    <sheet name="Հ5" sheetId="29" r:id="rId5"/>
    <sheet name="Հ6" sheetId="41" r:id="rId6"/>
    <sheet name="Հ7" sheetId="43" r:id="rId7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åû">#REF!</definedName>
    <definedName name="davit" localSheetId="3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2" i="29" l="1"/>
  <c r="G16" i="44"/>
  <c r="H12" i="43" l="1"/>
  <c r="F22" i="29" l="1"/>
  <c r="E22" i="29"/>
  <c r="C15" i="42" l="1"/>
  <c r="C15" i="29" l="1"/>
  <c r="F23" i="32"/>
  <c r="E44" i="41" l="1"/>
  <c r="F44" i="41"/>
  <c r="B44" i="41"/>
  <c r="B43" i="41"/>
  <c r="E24" i="41"/>
  <c r="F24" i="41"/>
  <c r="B24" i="41"/>
  <c r="B23" i="41"/>
  <c r="C16" i="29" l="1"/>
  <c r="B22" i="41" l="1"/>
  <c r="B42" i="41" s="1"/>
  <c r="C17" i="41"/>
  <c r="C37" i="41" s="1"/>
  <c r="C18" i="41"/>
  <c r="C38" i="41" s="1"/>
  <c r="C19" i="41"/>
  <c r="C39" i="41" s="1"/>
  <c r="C20" i="41"/>
  <c r="C40" i="41" s="1"/>
  <c r="F16" i="42" l="1"/>
  <c r="F15" i="42" s="1"/>
  <c r="F14" i="42" s="1"/>
  <c r="F12" i="42" s="1"/>
  <c r="F10" i="42" s="1"/>
  <c r="G16" i="42"/>
  <c r="G15" i="42" s="1"/>
  <c r="G14" i="42" s="1"/>
  <c r="G12" i="42" s="1"/>
  <c r="G10" i="42" s="1"/>
  <c r="H57" i="32"/>
  <c r="H56" i="32" s="1"/>
  <c r="H55" i="32" s="1"/>
  <c r="H54" i="32" s="1"/>
  <c r="H52" i="32" s="1"/>
  <c r="H50" i="32" s="1"/>
  <c r="I57" i="32"/>
  <c r="I56" i="32" s="1"/>
  <c r="I55" i="32" s="1"/>
  <c r="I54" i="32" s="1"/>
  <c r="I52" i="32" s="1"/>
  <c r="I50" i="32" s="1"/>
  <c r="G30" i="32"/>
  <c r="G29" i="32" s="1"/>
  <c r="G28" i="32" s="1"/>
  <c r="G27" i="32" s="1"/>
  <c r="G25" i="32" s="1"/>
  <c r="G37" i="32"/>
  <c r="G36" i="32" s="1"/>
  <c r="G35" i="32" s="1"/>
  <c r="G34" i="32" s="1"/>
  <c r="G32" i="32" s="1"/>
  <c r="H37" i="32"/>
  <c r="H36" i="32" s="1"/>
  <c r="H35" i="32" s="1"/>
  <c r="H34" i="32" s="1"/>
  <c r="H32" i="32" s="1"/>
  <c r="I37" i="32"/>
  <c r="I36" i="32" s="1"/>
  <c r="I35" i="32" s="1"/>
  <c r="I34" i="32" s="1"/>
  <c r="I32" i="32" s="1"/>
  <c r="H30" i="32"/>
  <c r="H29" i="32" s="1"/>
  <c r="H28" i="32" s="1"/>
  <c r="H27" i="32" s="1"/>
  <c r="H25" i="32" s="1"/>
  <c r="I30" i="32"/>
  <c r="I29" i="32" s="1"/>
  <c r="I28" i="32" s="1"/>
  <c r="I27" i="32" s="1"/>
  <c r="I25" i="32" s="1"/>
  <c r="H44" i="32" l="1"/>
  <c r="H42" i="32" s="1"/>
  <c r="H40" i="32" s="1"/>
  <c r="H39" i="32" s="1"/>
  <c r="G57" i="32"/>
  <c r="G56" i="32" s="1"/>
  <c r="G55" i="32" s="1"/>
  <c r="G54" i="32" s="1"/>
  <c r="G52" i="32" s="1"/>
  <c r="G50" i="32" s="1"/>
  <c r="E16" i="42"/>
  <c r="E15" i="42" s="1"/>
  <c r="E14" i="42" s="1"/>
  <c r="E12" i="42" s="1"/>
  <c r="E10" i="42" s="1"/>
  <c r="I48" i="32"/>
  <c r="I46" i="32" s="1"/>
  <c r="I44" i="32"/>
  <c r="I42" i="32" s="1"/>
  <c r="I40" i="32" s="1"/>
  <c r="I39" i="32" s="1"/>
  <c r="G44" i="32"/>
  <c r="G42" i="32" s="1"/>
  <c r="G40" i="32" s="1"/>
  <c r="G39" i="32" s="1"/>
  <c r="H48" i="32"/>
  <c r="H46" i="32" s="1"/>
  <c r="I23" i="32"/>
  <c r="G23" i="32"/>
  <c r="H23" i="32"/>
  <c r="G48" i="32" l="1"/>
  <c r="G46" i="32" s="1"/>
  <c r="H21" i="32"/>
  <c r="H19" i="32" s="1"/>
  <c r="H17" i="32" s="1"/>
  <c r="H15" i="32" s="1"/>
  <c r="H13" i="32" s="1"/>
  <c r="H12" i="32" s="1"/>
  <c r="H10" i="32" s="1"/>
  <c r="E23" i="29"/>
  <c r="E39" i="29" s="1"/>
  <c r="I21" i="32"/>
  <c r="I19" i="32" s="1"/>
  <c r="I17" i="32" s="1"/>
  <c r="I15" i="32" s="1"/>
  <c r="I13" i="32" s="1"/>
  <c r="I12" i="32" s="1"/>
  <c r="I10" i="32" s="1"/>
  <c r="F23" i="29"/>
  <c r="F39" i="29" s="1"/>
  <c r="G21" i="32"/>
  <c r="G19" i="32" s="1"/>
  <c r="G17" i="32" s="1"/>
  <c r="G15" i="32" s="1"/>
  <c r="G13" i="32" s="1"/>
  <c r="G12" i="32" s="1"/>
  <c r="G10" i="32" s="1"/>
  <c r="D23" i="29"/>
  <c r="D39" i="29" s="1"/>
  <c r="C14" i="29" l="1"/>
  <c r="C16" i="41" s="1"/>
  <c r="C36" i="41" s="1"/>
  <c r="D15" i="42" l="1"/>
  <c r="H16" i="42"/>
  <c r="H15" i="42" l="1"/>
  <c r="H14" i="42" s="1"/>
  <c r="H12" i="42" s="1"/>
  <c r="H10" i="42" s="1"/>
  <c r="G15" i="44"/>
  <c r="G14" i="44" s="1"/>
  <c r="G13" i="44" s="1"/>
  <c r="G12" i="44" s="1"/>
  <c r="G11" i="44" s="1"/>
  <c r="J37" i="32"/>
  <c r="J36" i="32" s="1"/>
  <c r="J35" i="32" s="1"/>
  <c r="J34" i="32" s="1"/>
  <c r="J32" i="32" s="1"/>
  <c r="G45" i="41" l="1"/>
  <c r="G25" i="41"/>
  <c r="F25" i="41" s="1"/>
  <c r="E25" i="41" s="1"/>
  <c r="D25" i="41" s="1"/>
  <c r="J30" i="32"/>
  <c r="J29" i="32" s="1"/>
  <c r="J28" i="32" s="1"/>
  <c r="J27" i="32" s="1"/>
  <c r="J25" i="32" s="1"/>
  <c r="J23" i="32" s="1"/>
  <c r="G23" i="29" s="1"/>
  <c r="G39" i="29" s="1"/>
  <c r="F13" i="43" l="1"/>
  <c r="H13" i="43" s="1"/>
  <c r="G62" i="41"/>
  <c r="F45" i="41"/>
  <c r="F62" i="41" s="1"/>
  <c r="J21" i="32"/>
  <c r="G21" i="27" s="1"/>
  <c r="F21" i="27" s="1"/>
  <c r="H11" i="43" l="1"/>
  <c r="H10" i="43" s="1"/>
  <c r="H9" i="43" s="1"/>
  <c r="H8" i="43" s="1"/>
  <c r="E21" i="27"/>
  <c r="F14" i="27"/>
  <c r="F12" i="27" s="1"/>
  <c r="F34" i="27"/>
  <c r="F28" i="27" s="1"/>
  <c r="F26" i="27" s="1"/>
  <c r="E45" i="41"/>
  <c r="E62" i="41" s="1"/>
  <c r="G34" i="27"/>
  <c r="G14" i="27"/>
  <c r="G12" i="27" s="1"/>
  <c r="J19" i="32"/>
  <c r="J17" i="32" s="1"/>
  <c r="J15" i="32" s="1"/>
  <c r="J13" i="32" s="1"/>
  <c r="F10" i="27" l="1"/>
  <c r="D21" i="27"/>
  <c r="E34" i="27"/>
  <c r="E28" i="27" s="1"/>
  <c r="E26" i="27" s="1"/>
  <c r="E14" i="27"/>
  <c r="E12" i="27" s="1"/>
  <c r="D45" i="41"/>
  <c r="D62" i="41" s="1"/>
  <c r="G28" i="27"/>
  <c r="G26" i="27" s="1"/>
  <c r="G10" i="27" s="1"/>
  <c r="J57" i="32"/>
  <c r="J12" i="32"/>
  <c r="E10" i="27" l="1"/>
  <c r="D14" i="27"/>
  <c r="D12" i="27" s="1"/>
  <c r="D34" i="27"/>
  <c r="D28" i="27" s="1"/>
  <c r="D26" i="27" s="1"/>
  <c r="J56" i="32"/>
  <c r="J55" i="32" s="1"/>
  <c r="J54" i="32" s="1"/>
  <c r="J52" i="32" s="1"/>
  <c r="J50" i="32" s="1"/>
  <c r="J44" i="32"/>
  <c r="J42" i="32" s="1"/>
  <c r="J48" i="32"/>
  <c r="J46" i="32" s="1"/>
  <c r="D10" i="27" l="1"/>
  <c r="J40" i="32"/>
  <c r="J39" i="32" s="1"/>
  <c r="J10" i="32" s="1"/>
  <c r="G24" i="41"/>
  <c r="G44" i="41"/>
  <c r="D24" i="41"/>
  <c r="D44" i="41"/>
</calcChain>
</file>

<file path=xl/sharedStrings.xml><?xml version="1.0" encoding="utf-8"?>
<sst xmlns="http://schemas.openxmlformats.org/spreadsheetml/2006/main" count="334" uniqueCount="167">
  <si>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</si>
  <si>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</si>
  <si>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</si>
  <si>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</si>
  <si>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</si>
  <si>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</si>
  <si>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</si>
  <si>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</si>
  <si>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</si>
  <si>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</si>
  <si>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</si>
  <si>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</si>
  <si>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</si>
  <si>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</si>
  <si>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</si>
  <si>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</si>
  <si>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</si>
  <si>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</si>
  <si>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</si>
  <si>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</si>
  <si>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</si>
  <si>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</si>
  <si>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</si>
  <si>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</si>
  <si>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</si>
  <si>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</si>
  <si>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</si>
  <si>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</si>
  <si>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</si>
  <si>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</si>
  <si>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</si>
  <si>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</si>
  <si>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</si>
  <si>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</si>
  <si>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</si>
  <si>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</si>
  <si>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</si>
  <si>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</si>
  <si>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</si>
  <si>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</si>
  <si>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</si>
  <si>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</si>
  <si>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</si>
  <si>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</si>
  <si>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</si>
  <si>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</si>
  <si>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</si>
  <si>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</si>
  <si>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</si>
  <si>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</si>
  <si>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</si>
  <si>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</si>
  <si>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</si>
  <si>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</si>
  <si>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</si>
  <si>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</si>
  <si>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</si>
  <si>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</si>
  <si>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</si>
  <si>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</si>
  <si>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</si>
  <si>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</si>
  <si>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</si>
  <si>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</si>
  <si>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</si>
  <si>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</si>
  <si>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</si>
  <si>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</si>
  <si>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</si>
  <si>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</si>
  <si>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</si>
  <si>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</si>
  <si>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</si>
  <si>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</si>
  <si>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</si>
  <si>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</si>
  <si>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</si>
  <si>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</si>
  <si>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</si>
  <si>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</si>
  <si>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</si>
  <si>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</si>
  <si>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</si>
  <si>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</si>
  <si>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</si>
  <si>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</si>
  <si>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Սյունիքի  մարզպետարան </t>
  </si>
  <si>
    <t>Սյունիքի մարզպետարան</t>
  </si>
  <si>
    <t xml:space="preserve"> - Ընթացիկ սուբվենցիաներ համայնքներին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</si>
  <si>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</si>
  <si>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</si>
  <si>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</si>
  <si>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</si>
  <si>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</si>
  <si>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</si>
  <si>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</si>
  <si>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</si>
  <si>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</si>
  <si>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1212</t>
  </si>
  <si>
    <t xml:space="preserve">ՀՀ կառավարության 2023 թվականի </t>
  </si>
  <si>
    <t>Ցուցանիշների փոփոխությունը (ավելացումները նշված են դրական նշանով, իսկ նվազեցումները` փակագծերում)</t>
  </si>
  <si>
    <t>Առաջին եռամսյակ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</si>
  <si>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</si>
  <si>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ՀՀ կառավարության 2023 թվականի</t>
  </si>
  <si>
    <t>Ցուցանիշների փոփոխությունը (ավելացումները նշված են դրական նշանով)</t>
  </si>
  <si>
    <t>Աղյուսակ 9.7</t>
  </si>
  <si>
    <t xml:space="preserve">          ՄԱՍ 2. ՊԵՏԱԿԱՆ ՄԱՐՄՆԻ ԳԾՈՎ ԱՐԴՅՈՒՆՔԱՅԻՆ (ԿԱՏԱՐՈՂԱԿԱՆ) ՑՈՒՑԱՆԻՇՆԵՐԸ</t>
  </si>
  <si>
    <t>Աղյուսակ 9.47</t>
  </si>
  <si>
    <t xml:space="preserve"> ՀՀ կառավարություն </t>
  </si>
  <si>
    <t>Ցուցանիշների փոփոխությունը (նվազեցումները նշված են փակագծերում)</t>
  </si>
  <si>
    <t>Շահառու կազմակերպությունների թիվը (հատ)</t>
  </si>
  <si>
    <t>ՂԵԿԱՎԱՐ՝</t>
  </si>
  <si>
    <t>ՎԱՐՉԱՊԵՏԻ ԱՇԽԱՏԱԿԱԶՄԻ</t>
  </si>
  <si>
    <t>ՀԱՅԱՍՏԱՆԻ ՀԱՆՐԱՊԵՏՈՒԹՅԱՆ</t>
  </si>
  <si>
    <t>Ա. ՀԱՐՈՒԹՅՈՒՆՅԱՆ</t>
  </si>
  <si>
    <t>Աղյուսակ 9.1.7</t>
  </si>
  <si>
    <t>Աղյուսակ 9.1.58</t>
  </si>
  <si>
    <t>Աղյուսակ 9.1.55</t>
  </si>
  <si>
    <t>Դաս</t>
  </si>
  <si>
    <t>Խումբ</t>
  </si>
  <si>
    <t>Բաժին</t>
  </si>
  <si>
    <t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t>
  </si>
  <si>
    <t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t>
  </si>
  <si>
    <t>Կեցության ծառայություններ մատուցող կազմակերպություններ</t>
  </si>
  <si>
    <t>Ծառայության մատոցման ժամանակահատվածը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</si>
  <si>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</si>
  <si>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</si>
  <si>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</si>
  <si>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</si>
  <si>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</si>
  <si>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</si>
  <si>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</si>
  <si>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</si>
  <si>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</si>
  <si>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</si>
  <si>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</si>
  <si>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</si>
  <si>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</si>
  <si>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</si>
  <si>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>Հավելված N 6</t>
  </si>
  <si>
    <t xml:space="preserve"> ՀՀ Սյունիքի մարզպետարան</t>
  </si>
  <si>
    <t>Բաժին N 01</t>
  </si>
  <si>
    <t>Խումբ N 08</t>
  </si>
  <si>
    <t>1212   12029</t>
  </si>
  <si>
    <t>ՀՄԱ</t>
  </si>
  <si>
    <t>Այլ հյուրանոցային ծառայություններ</t>
  </si>
  <si>
    <t>Շահառու քաղաքացիների քանակը (մարդ)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</si>
  <si>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</si>
  <si>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</si>
  <si>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</si>
  <si>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</si>
  <si>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/հազար դրամ/</t>
  </si>
  <si>
    <t>ՀԱՅԱՍՏԱՆԻ ՀԱՆՐԱՊԵՏՈՒԹՅԱՆ ԿԱՌԱՎԱՐՈՒԹՅԱՆ 2022 ԹՎԱԿԱՆԻ ԴԵԿՏԵՄԲԵՐԻ 29-Ի N 2111-Ն ՈՐՈՇՄԱՆ N 8 ՀԱՎԵԼՎԱԾՈՒՄ ԿԱՏԱՐՎՈՂ ԼՐԱՑՈՒՄՆԵՐԸ</t>
  </si>
  <si>
    <t xml:space="preserve">ՀՀ կառավարության  2023 թվականի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</si>
  <si>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</si>
  <si>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</si>
  <si>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</si>
  <si>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>Հավելված N 7</t>
  </si>
  <si>
    <t>Հ5</t>
  </si>
  <si>
    <t>Հավելված N 3</t>
  </si>
  <si>
    <t xml:space="preserve">Ոչ կանոնավոր ուղևորափոխադրման ծառայություններ </t>
  </si>
  <si>
    <t>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ՓՈՓՈԽՈՒԹՅՈՒՆՆԵՐԸ</t>
  </si>
  <si>
    <t>ՀԱՅԱՍՏԱՆԻ ՀԱՆՐԱՊԵՏՈՒԹՅԱՆ ԿԱՌԱՎԱՐՈՒԹՅԱՆ 2022 ԹՎԱԿԱՆԻ ԴԵԿՏԵՄԲԵՐԻ 29-Ի N 2111-Ն ՈՐՈՇՄԱՆ N 10 ՀԱՎԵԼՎԱԾՈՒՄ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</si>
  <si>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ՓՈՓՈԽՈՒԹՅՈՒՆՆԵՐԸ</t>
  </si>
  <si>
    <t>ՀԱՅԱՍՏԱՆԻ ՀԱՆՐԱՊԵՏՈՒԹՅԱՆ ԿԱՌԱՎԱՐՈՒԹՅԱՆ 2022 ԹՎԱԿԱՆԻ ԴԵԿՏԵՄԲԵՐԻ 29-Ի ԹԻՎ 2111-Ն ՈՐՈՇՄԱՆ N 9 ՀԱՎԵԼՎԱԾԻ NN 9.7 ԵՎ 9.47 ԱՂՅՈՒՍԱԿՆԵՐՈՒՄ ԿԱՏԱՐՎՈՂ ՓՈՓՈԽՈՒԹՅՈՒՆՆԵՐԸ</t>
  </si>
  <si>
    <t>ՀԱՅԱՍՏԱՆԻ ՀԱՆՐԱՊԵՏՈՒԹՅԱՆ ԿԱՌԱՎԱՐՈՒԹՅԱՆ 2022 ԹՎԱԿԱՆԻ ԴԵԿՏԵՄԲԵՐԻ 29-Ի N 2111-Ն ՈՐՈՇՄԱՆ N 9.1 ՀԱՎԵԼՎԱԾԻ NN 9.1.7, 9.1.55 ԵՎ 9.1.58 ԱՂՅՈՒՍԱԿՆԵՐՈՒՄ ԿԱՏԱՐՎՈՂ ՓՈՓՈԽՈՒԹՅՈՒՆՆԵՐԸ</t>
  </si>
  <si>
    <t>26.01.2023-19.02.2023թթ.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</si>
</sst>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  <numFmt numFmtId="171" formatCode="0.0_);\(0.0\)"/>
    <numFmt numFmtId="172" formatCode="0.0"/>
    <numFmt numFmtId="173" formatCode="#,##0.0;[Red]#,##0.0"/>
  </numFmts>
  <fonts count="7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u/>
      <sz val="11"/>
      <color theme="1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66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24" fillId="0" borderId="14" applyNumberFormat="0" applyFill="0" applyAlignment="0" applyProtection="0"/>
    <xf numFmtId="0" fontId="25" fillId="8" borderId="15" applyNumberFormat="0" applyAlignment="0" applyProtection="0"/>
    <xf numFmtId="0" fontId="26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6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9" applyNumberFormat="0" applyFill="0" applyAlignment="0" applyProtection="0"/>
    <xf numFmtId="0" fontId="31" fillId="25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12" applyNumberFormat="0" applyAlignment="0" applyProtection="0"/>
    <xf numFmtId="0" fontId="36" fillId="3" borderId="0" applyNumberFormat="0" applyBorder="0" applyAlignment="0" applyProtection="0"/>
    <xf numFmtId="0" fontId="43" fillId="7" borderId="13" applyNumberFormat="0" applyAlignment="0" applyProtection="0"/>
    <xf numFmtId="0" fontId="40" fillId="6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7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8" applyNumberFormat="0" applyAlignment="0" applyProtection="0"/>
    <xf numFmtId="0" fontId="53" fillId="53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8" applyNumberFormat="0" applyAlignment="0" applyProtection="0"/>
    <xf numFmtId="0" fontId="60" fillId="0" borderId="23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4" applyNumberFormat="0" applyFont="0" applyAlignment="0" applyProtection="0"/>
    <xf numFmtId="0" fontId="62" fillId="52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12" applyNumberFormat="0" applyAlignment="0" applyProtection="0"/>
    <xf numFmtId="0" fontId="22" fillId="7" borderId="13" applyNumberFormat="0" applyAlignment="0" applyProtection="0"/>
    <xf numFmtId="0" fontId="23" fillId="7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8" borderId="15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6" fillId="0" borderId="0" applyNumberFormat="0" applyFill="0" applyBorder="0" applyAlignment="0" applyProtection="0"/>
  </cellStyleXfs>
  <cellXfs count="258">
    <xf numFmtId="0" fontId="0" fillId="0" borderId="0" xfId="0"/>
    <xf numFmtId="0" fontId="71" fillId="0" borderId="0" xfId="0" applyFont="1" applyFill="1"/>
    <xf numFmtId="0" fontId="71" fillId="0" borderId="0" xfId="0" applyFont="1" applyFill="1" applyAlignment="1">
      <alignment horizontal="right"/>
    </xf>
    <xf numFmtId="0" fontId="71" fillId="0" borderId="0" xfId="0" applyFont="1" applyFill="1" applyAlignment="1">
      <alignment horizontal="center"/>
    </xf>
    <xf numFmtId="0" fontId="71" fillId="0" borderId="0" xfId="0" applyFont="1" applyFill="1" applyAlignment="1">
      <alignment horizontal="left" vertical="top" wrapText="1"/>
    </xf>
    <xf numFmtId="0" fontId="71" fillId="0" borderId="1" xfId="0" applyFont="1" applyFill="1" applyBorder="1" applyAlignment="1">
      <alignment horizontal="center" vertical="top" wrapText="1"/>
    </xf>
    <xf numFmtId="0" fontId="71" fillId="0" borderId="4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27" xfId="0" applyFont="1" applyFill="1" applyBorder="1" applyAlignment="1">
      <alignment horizontal="left" vertical="top" wrapText="1"/>
    </xf>
    <xf numFmtId="167" fontId="71" fillId="0" borderId="27" xfId="0" applyNumberFormat="1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165" fontId="71" fillId="0" borderId="0" xfId="0" applyNumberFormat="1" applyFont="1" applyFill="1" applyAlignment="1">
      <alignment horizontal="left" vertical="top" wrapText="1"/>
    </xf>
    <xf numFmtId="0" fontId="73" fillId="0" borderId="27" xfId="165" applyFont="1" applyFill="1" applyBorder="1">
      <alignment horizontal="left" vertical="top" wrapText="1"/>
    </xf>
    <xf numFmtId="0" fontId="72" fillId="0" borderId="27" xfId="165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center"/>
    </xf>
    <xf numFmtId="0" fontId="71" fillId="0" borderId="27" xfId="0" applyFont="1" applyFill="1" applyBorder="1" applyAlignment="1"/>
    <xf numFmtId="0" fontId="72" fillId="0" borderId="27" xfId="165" applyFont="1" applyFill="1" applyBorder="1" applyAlignment="1">
      <alignment horizontal="center" vertical="top"/>
    </xf>
    <xf numFmtId="39" fontId="71" fillId="0" borderId="0" xfId="0" applyNumberFormat="1" applyFont="1" applyFill="1" applyAlignment="1">
      <alignment horizontal="left" vertical="top" wrapText="1"/>
    </xf>
    <xf numFmtId="0" fontId="73" fillId="0" borderId="27" xfId="0" applyFont="1" applyBorder="1" applyAlignment="1">
      <alignment horizontal="left" vertical="top" wrapText="1"/>
    </xf>
    <xf numFmtId="0" fontId="71" fillId="0" borderId="0" xfId="0" applyFont="1"/>
    <xf numFmtId="168" fontId="71" fillId="0" borderId="27" xfId="0" applyNumberFormat="1" applyFont="1" applyFill="1" applyBorder="1" applyAlignment="1">
      <alignment horizontal="center" vertical="center"/>
    </xf>
    <xf numFmtId="0" fontId="71" fillId="0" borderId="27" xfId="0" applyFont="1" applyBorder="1" applyAlignment="1">
      <alignment horizontal="center"/>
    </xf>
    <xf numFmtId="169" fontId="71" fillId="0" borderId="27" xfId="0" applyNumberFormat="1" applyFont="1" applyFill="1" applyBorder="1" applyAlignment="1">
      <alignment horizontal="center" vertical="center"/>
    </xf>
    <xf numFmtId="0" fontId="72" fillId="0" borderId="27" xfId="8" applyFont="1" applyBorder="1" applyAlignment="1">
      <alignment horizontal="left" vertical="top" wrapText="1"/>
    </xf>
    <xf numFmtId="169" fontId="71" fillId="0" borderId="27" xfId="0" applyNumberFormat="1" applyFont="1" applyFill="1" applyBorder="1" applyAlignment="1">
      <alignment vertical="center"/>
    </xf>
    <xf numFmtId="0" fontId="71" fillId="0" borderId="0" xfId="0" applyFont="1" applyAlignment="1">
      <alignment horizontal="left" vertical="top" wrapText="1"/>
    </xf>
    <xf numFmtId="0" fontId="72" fillId="0" borderId="28" xfId="8" applyFont="1" applyBorder="1" applyAlignment="1">
      <alignment horizontal="left" vertical="top" wrapText="1"/>
    </xf>
    <xf numFmtId="0" fontId="71" fillId="0" borderId="4" xfId="0" applyFont="1" applyFill="1" applyBorder="1" applyAlignment="1">
      <alignment vertical="top" wrapText="1"/>
    </xf>
    <xf numFmtId="168" fontId="72" fillId="0" borderId="27" xfId="0" applyNumberFormat="1" applyFont="1" applyFill="1" applyBorder="1" applyAlignment="1">
      <alignment horizontal="center" vertical="center" wrapText="1"/>
    </xf>
    <xf numFmtId="0" fontId="71" fillId="0" borderId="6" xfId="0" applyFont="1" applyFill="1" applyBorder="1" applyAlignment="1">
      <alignment vertical="top" wrapText="1"/>
    </xf>
    <xf numFmtId="165" fontId="72" fillId="0" borderId="27" xfId="0" applyNumberFormat="1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vertical="top" wrapText="1"/>
    </xf>
    <xf numFmtId="165" fontId="72" fillId="0" borderId="27" xfId="6" applyNumberFormat="1" applyFont="1" applyFill="1" applyBorder="1" applyAlignment="1">
      <alignment horizontal="center" vertical="top"/>
    </xf>
    <xf numFmtId="0" fontId="71" fillId="0" borderId="3" xfId="0" applyFont="1" applyFill="1" applyBorder="1" applyAlignment="1">
      <alignment vertical="top" wrapText="1"/>
    </xf>
    <xf numFmtId="0" fontId="71" fillId="0" borderId="6" xfId="0" applyFont="1" applyBorder="1" applyAlignment="1">
      <alignment vertical="top" wrapText="1"/>
    </xf>
    <xf numFmtId="165" fontId="72" fillId="0" borderId="27" xfId="6" applyNumberFormat="1" applyFont="1" applyBorder="1" applyAlignment="1">
      <alignment horizontal="center" vertical="top"/>
    </xf>
    <xf numFmtId="0" fontId="71" fillId="0" borderId="0" xfId="0" applyFont="1" applyAlignment="1">
      <alignment horizontal="right"/>
    </xf>
    <xf numFmtId="0" fontId="71" fillId="0" borderId="27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5" fontId="72" fillId="0" borderId="27" xfId="6" applyNumberFormat="1" applyFont="1" applyBorder="1" applyAlignment="1">
      <alignment horizontal="center" vertical="center"/>
    </xf>
    <xf numFmtId="0" fontId="71" fillId="0" borderId="0" xfId="0" applyFont="1" applyAlignment="1">
      <alignment horizontal="left" wrapText="1"/>
    </xf>
    <xf numFmtId="165" fontId="72" fillId="0" borderId="27" xfId="6" applyNumberFormat="1" applyFont="1" applyFill="1" applyBorder="1" applyAlignment="1">
      <alignment horizontal="center" vertical="center"/>
    </xf>
    <xf numFmtId="0" fontId="72" fillId="0" borderId="27" xfId="0" applyFont="1" applyBorder="1" applyAlignment="1">
      <alignment horizontal="left" vertical="center" wrapText="1"/>
    </xf>
    <xf numFmtId="0" fontId="72" fillId="0" borderId="27" xfId="8" applyFont="1" applyFill="1" applyBorder="1" applyAlignment="1">
      <alignment vertical="top" wrapText="1"/>
    </xf>
    <xf numFmtId="0" fontId="71" fillId="0" borderId="27" xfId="0" applyFont="1" applyBorder="1" applyAlignment="1">
      <alignment wrapText="1"/>
    </xf>
    <xf numFmtId="0" fontId="71" fillId="0" borderId="27" xfId="0" applyFont="1" applyBorder="1" applyAlignment="1">
      <alignment horizontal="center" wrapText="1"/>
    </xf>
    <xf numFmtId="168" fontId="72" fillId="2" borderId="27" xfId="0" applyNumberFormat="1" applyFont="1" applyFill="1" applyBorder="1" applyAlignment="1">
      <alignment horizontal="center" vertical="center" wrapText="1"/>
    </xf>
    <xf numFmtId="0" fontId="72" fillId="0" borderId="0" xfId="0" applyFont="1" applyFill="1"/>
    <xf numFmtId="0" fontId="72" fillId="0" borderId="0" xfId="0" applyFont="1" applyFill="1" applyAlignment="1">
      <alignment horizontal="right"/>
    </xf>
    <xf numFmtId="0" fontId="72" fillId="0" borderId="0" xfId="0" applyFont="1" applyFill="1" applyAlignment="1">
      <alignment horizontal="center" vertical="center" wrapText="1"/>
    </xf>
    <xf numFmtId="0" fontId="72" fillId="0" borderId="0" xfId="0" applyFont="1" applyFill="1" applyAlignment="1">
      <alignment horizontal="center" vertical="center"/>
    </xf>
    <xf numFmtId="0" fontId="72" fillId="0" borderId="27" xfId="0" applyFont="1" applyFill="1" applyBorder="1" applyAlignment="1">
      <alignment vertical="top" wrapText="1"/>
    </xf>
    <xf numFmtId="0" fontId="72" fillId="0" borderId="0" xfId="0" applyFont="1" applyFill="1" applyBorder="1" applyAlignment="1">
      <alignment vertical="top" wrapText="1"/>
    </xf>
    <xf numFmtId="171" fontId="72" fillId="0" borderId="0" xfId="150" applyNumberFormat="1" applyFont="1" applyFill="1" applyBorder="1" applyAlignment="1">
      <alignment horizontal="center" vertical="center"/>
    </xf>
    <xf numFmtId="0" fontId="72" fillId="0" borderId="27" xfId="0" applyFont="1" applyFill="1" applyBorder="1" applyAlignment="1">
      <alignment horizontal="left" vertical="center" wrapText="1"/>
    </xf>
    <xf numFmtId="0" fontId="72" fillId="0" borderId="0" xfId="0" applyFont="1" applyFill="1" applyBorder="1" applyAlignment="1">
      <alignment horizontal="left" vertical="center" wrapText="1"/>
    </xf>
    <xf numFmtId="0" fontId="72" fillId="0" borderId="27" xfId="0" applyFont="1" applyFill="1" applyBorder="1" applyAlignment="1">
      <alignment vertical="center" wrapText="1"/>
    </xf>
    <xf numFmtId="166" fontId="72" fillId="0" borderId="27" xfId="263" applyNumberFormat="1" applyFont="1" applyFill="1" applyBorder="1" applyAlignment="1">
      <alignment horizontal="center" vertical="center" wrapText="1"/>
    </xf>
    <xf numFmtId="166" fontId="72" fillId="0" borderId="27" xfId="263" applyNumberFormat="1" applyFont="1" applyFill="1" applyBorder="1" applyAlignment="1">
      <alignment horizontal="center" vertical="center"/>
    </xf>
    <xf numFmtId="0" fontId="72" fillId="0" borderId="28" xfId="0" applyFont="1" applyFill="1" applyBorder="1" applyAlignment="1">
      <alignment vertical="center" wrapText="1"/>
    </xf>
    <xf numFmtId="0" fontId="72" fillId="0" borderId="2" xfId="0" applyFont="1" applyFill="1" applyBorder="1" applyAlignment="1">
      <alignment vertical="top" wrapText="1"/>
    </xf>
    <xf numFmtId="0" fontId="72" fillId="0" borderId="2" xfId="0" applyFont="1" applyFill="1" applyBorder="1" applyAlignment="1">
      <alignment vertical="center" wrapText="1"/>
    </xf>
    <xf numFmtId="0" fontId="72" fillId="0" borderId="3" xfId="0" applyFont="1" applyFill="1" applyBorder="1" applyAlignment="1">
      <alignment vertical="center" wrapText="1"/>
    </xf>
    <xf numFmtId="0" fontId="72" fillId="0" borderId="3" xfId="0" applyFont="1" applyFill="1" applyBorder="1" applyAlignment="1">
      <alignment vertical="top" wrapText="1"/>
    </xf>
    <xf numFmtId="166" fontId="72" fillId="0" borderId="27" xfId="7" applyNumberFormat="1" applyFont="1" applyFill="1" applyBorder="1" applyAlignment="1">
      <alignment horizontal="center" vertical="center" wrapText="1"/>
    </xf>
    <xf numFmtId="0" fontId="72" fillId="0" borderId="0" xfId="0" applyFont="1" applyFill="1" applyBorder="1"/>
    <xf numFmtId="0" fontId="72" fillId="0" borderId="0" xfId="0" applyNumberFormat="1" applyFont="1" applyFill="1" applyAlignment="1">
      <alignment horizontal="center" wrapText="1"/>
    </xf>
    <xf numFmtId="0" fontId="72" fillId="0" borderId="0" xfId="0" applyFont="1" applyFill="1" applyBorder="1" applyAlignment="1">
      <alignment horizontal="left" vertical="top" wrapText="1"/>
    </xf>
    <xf numFmtId="172" fontId="72" fillId="0" borderId="0" xfId="0" applyNumberFormat="1" applyFont="1" applyFill="1" applyBorder="1" applyAlignment="1">
      <alignment horizontal="right" vertical="top" wrapText="1"/>
    </xf>
    <xf numFmtId="0" fontId="72" fillId="0" borderId="32" xfId="0" applyFont="1" applyFill="1" applyBorder="1" applyAlignment="1">
      <alignment wrapText="1"/>
    </xf>
    <xf numFmtId="0" fontId="72" fillId="0" borderId="0" xfId="0" applyFont="1" applyFill="1" applyBorder="1" applyAlignment="1">
      <alignment vertical="center" wrapText="1"/>
    </xf>
    <xf numFmtId="0" fontId="73" fillId="0" borderId="27" xfId="0" applyFont="1" applyFill="1" applyBorder="1" applyAlignment="1">
      <alignment horizontal="left" vertical="center" wrapText="1"/>
    </xf>
    <xf numFmtId="2" fontId="72" fillId="0" borderId="27" xfId="0" applyNumberFormat="1" applyFont="1" applyFill="1" applyBorder="1" applyAlignment="1">
      <alignment wrapText="1"/>
    </xf>
    <xf numFmtId="2" fontId="72" fillId="0" borderId="2" xfId="0" applyNumberFormat="1" applyFont="1" applyFill="1" applyBorder="1" applyAlignment="1">
      <alignment wrapText="1"/>
    </xf>
    <xf numFmtId="0" fontId="72" fillId="0" borderId="27" xfId="0" applyFont="1" applyFill="1" applyBorder="1" applyAlignment="1">
      <alignment wrapText="1"/>
    </xf>
    <xf numFmtId="0" fontId="72" fillId="0" borderId="2" xfId="0" applyFont="1" applyFill="1" applyBorder="1" applyAlignment="1">
      <alignment wrapText="1"/>
    </xf>
    <xf numFmtId="0" fontId="72" fillId="0" borderId="30" xfId="0" applyFont="1" applyFill="1" applyBorder="1" applyAlignment="1">
      <alignment vertical="top" wrapText="1"/>
    </xf>
    <xf numFmtId="0" fontId="72" fillId="0" borderId="29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2" fillId="0" borderId="0" xfId="0" applyFont="1" applyFill="1" applyBorder="1" applyAlignment="1">
      <alignment vertical="top"/>
    </xf>
    <xf numFmtId="0" fontId="72" fillId="0" borderId="0" xfId="0" applyFont="1" applyFill="1" applyBorder="1" applyAlignment="1">
      <alignment horizontal="center" vertical="top"/>
    </xf>
    <xf numFmtId="0" fontId="72" fillId="0" borderId="0" xfId="0" applyFont="1" applyFill="1" applyBorder="1" applyAlignment="1">
      <alignment horizontal="left" vertical="top"/>
    </xf>
    <xf numFmtId="0" fontId="72" fillId="0" borderId="0" xfId="1" applyFont="1" applyFill="1"/>
    <xf numFmtId="0" fontId="72" fillId="0" borderId="0" xfId="1" applyFont="1" applyFill="1" applyAlignment="1">
      <alignment horizontal="right"/>
    </xf>
    <xf numFmtId="0" fontId="72" fillId="0" borderId="0" xfId="8" applyFont="1" applyFill="1" applyAlignment="1">
      <alignment vertical="top"/>
    </xf>
    <xf numFmtId="0" fontId="72" fillId="0" borderId="0" xfId="0" applyFont="1" applyFill="1" applyAlignment="1"/>
    <xf numFmtId="0" fontId="72" fillId="0" borderId="0" xfId="8" applyFont="1" applyFill="1" applyAlignment="1">
      <alignment horizontal="right" vertical="top"/>
    </xf>
    <xf numFmtId="0" fontId="72" fillId="0" borderId="0" xfId="0" applyFont="1" applyFill="1" applyBorder="1" applyAlignment="1"/>
    <xf numFmtId="0" fontId="72" fillId="0" borderId="0" xfId="0" applyFont="1" applyFill="1" applyAlignment="1">
      <alignment horizontal="left" vertical="top"/>
    </xf>
    <xf numFmtId="0" fontId="69" fillId="0" borderId="0" xfId="1" applyFont="1" applyFill="1" applyAlignment="1">
      <alignment horizontal="center" wrapText="1"/>
    </xf>
    <xf numFmtId="0" fontId="69" fillId="0" borderId="27" xfId="1" applyFont="1" applyFill="1" applyBorder="1" applyAlignment="1">
      <alignment vertical="top" wrapText="1"/>
    </xf>
    <xf numFmtId="0" fontId="69" fillId="0" borderId="0" xfId="1" applyFont="1" applyFill="1" applyBorder="1" applyAlignment="1">
      <alignment vertical="top" wrapText="1"/>
    </xf>
    <xf numFmtId="0" fontId="73" fillId="0" borderId="27" xfId="1" applyFont="1" applyFill="1" applyBorder="1" applyAlignment="1">
      <alignment horizontal="left" vertical="top" wrapText="1"/>
    </xf>
    <xf numFmtId="0" fontId="73" fillId="0" borderId="29" xfId="1" applyFont="1" applyFill="1" applyBorder="1" applyAlignment="1">
      <alignment horizontal="left" vertical="top" wrapText="1"/>
    </xf>
    <xf numFmtId="0" fontId="73" fillId="0" borderId="0" xfId="1" applyFont="1" applyFill="1" applyBorder="1" applyAlignment="1">
      <alignment horizontal="left" vertical="top" wrapText="1"/>
    </xf>
    <xf numFmtId="0" fontId="72" fillId="0" borderId="0" xfId="1" applyFont="1" applyFill="1" applyAlignment="1">
      <alignment horizontal="left" vertical="top" wrapText="1"/>
    </xf>
    <xf numFmtId="0" fontId="69" fillId="0" borderId="0" xfId="1" applyFont="1" applyFill="1" applyAlignment="1">
      <alignment vertical="top"/>
    </xf>
    <xf numFmtId="0" fontId="69" fillId="0" borderId="0" xfId="1" applyFont="1" applyFill="1" applyAlignment="1">
      <alignment vertical="top" wrapText="1"/>
    </xf>
    <xf numFmtId="0" fontId="72" fillId="0" borderId="27" xfId="1" applyFont="1" applyFill="1" applyBorder="1" applyAlignment="1">
      <alignment vertical="top" wrapText="1"/>
    </xf>
    <xf numFmtId="0" fontId="73" fillId="0" borderId="28" xfId="0" applyFont="1" applyFill="1" applyBorder="1" applyAlignment="1">
      <alignment horizontal="left" vertical="top" wrapText="1"/>
    </xf>
    <xf numFmtId="0" fontId="72" fillId="0" borderId="27" xfId="1" applyFont="1" applyFill="1" applyBorder="1" applyAlignment="1">
      <alignment wrapText="1"/>
    </xf>
    <xf numFmtId="0" fontId="73" fillId="0" borderId="2" xfId="0" applyFont="1" applyFill="1" applyBorder="1" applyAlignment="1">
      <alignment horizontal="left" vertical="top" wrapText="1"/>
    </xf>
    <xf numFmtId="0" fontId="73" fillId="0" borderId="3" xfId="0" applyFont="1" applyFill="1" applyBorder="1" applyAlignment="1">
      <alignment horizontal="left" vertical="top" wrapText="1"/>
    </xf>
    <xf numFmtId="0" fontId="72" fillId="0" borderId="33" xfId="1" applyFont="1" applyFill="1" applyBorder="1" applyAlignment="1">
      <alignment horizontal="center" wrapText="1"/>
    </xf>
    <xf numFmtId="0" fontId="72" fillId="0" borderId="3" xfId="1" applyFont="1" applyFill="1" applyBorder="1" applyAlignment="1">
      <alignment horizontal="center" vertical="top" wrapText="1"/>
    </xf>
    <xf numFmtId="0" fontId="72" fillId="0" borderId="30" xfId="1" applyFont="1" applyFill="1" applyBorder="1" applyAlignment="1">
      <alignment horizontal="left" vertical="top"/>
    </xf>
    <xf numFmtId="0" fontId="72" fillId="0" borderId="29" xfId="1" applyFont="1" applyFill="1" applyBorder="1" applyAlignment="1">
      <alignment horizontal="left" vertical="top"/>
    </xf>
    <xf numFmtId="169" fontId="73" fillId="0" borderId="27" xfId="1" applyNumberFormat="1" applyFont="1" applyFill="1" applyBorder="1" applyAlignment="1">
      <alignment horizontal="center" vertical="center" wrapText="1"/>
    </xf>
    <xf numFmtId="0" fontId="69" fillId="0" borderId="0" xfId="0" applyFont="1" applyFill="1" applyBorder="1" applyAlignment="1">
      <alignment horizontal="center" vertical="top" wrapText="1"/>
    </xf>
    <xf numFmtId="0" fontId="69" fillId="0" borderId="0" xfId="0" applyFont="1" applyFill="1" applyBorder="1" applyAlignment="1"/>
    <xf numFmtId="0" fontId="69" fillId="0" borderId="27" xfId="0" applyFont="1" applyFill="1" applyBorder="1" applyAlignment="1">
      <alignment vertical="top" wrapText="1"/>
    </xf>
    <xf numFmtId="0" fontId="69" fillId="0" borderId="0" xfId="0" applyFont="1" applyFill="1" applyBorder="1" applyAlignment="1">
      <alignment vertical="top" wrapText="1"/>
    </xf>
    <xf numFmtId="0" fontId="72" fillId="0" borderId="29" xfId="1" applyFont="1" applyFill="1" applyBorder="1" applyAlignment="1">
      <alignment horizontal="center" wrapText="1"/>
    </xf>
    <xf numFmtId="0" fontId="72" fillId="0" borderId="30" xfId="1" applyFont="1" applyFill="1" applyBorder="1" applyAlignment="1">
      <alignment horizontal="left"/>
    </xf>
    <xf numFmtId="0" fontId="72" fillId="0" borderId="28" xfId="1" applyFont="1" applyFill="1" applyBorder="1" applyAlignment="1">
      <alignment vertical="top" wrapText="1"/>
    </xf>
    <xf numFmtId="0" fontId="72" fillId="0" borderId="2" xfId="1" applyFont="1" applyFill="1" applyBorder="1" applyAlignment="1">
      <alignment vertical="top" wrapText="1"/>
    </xf>
    <xf numFmtId="0" fontId="72" fillId="0" borderId="3" xfId="1" applyFont="1" applyFill="1" applyBorder="1" applyAlignment="1">
      <alignment vertical="top" wrapText="1"/>
    </xf>
    <xf numFmtId="0" fontId="72" fillId="0" borderId="28" xfId="0" applyFont="1" applyFill="1" applyBorder="1" applyAlignment="1">
      <alignment vertical="top" wrapText="1"/>
    </xf>
    <xf numFmtId="0" fontId="72" fillId="0" borderId="0" xfId="179" applyFont="1" applyFill="1" applyAlignment="1">
      <alignment vertical="top" wrapText="1"/>
    </xf>
    <xf numFmtId="0" fontId="72" fillId="0" borderId="0" xfId="179" applyFont="1" applyFill="1" applyAlignment="1">
      <alignment horizontal="left" vertical="top" wrapText="1"/>
    </xf>
    <xf numFmtId="0" fontId="72" fillId="0" borderId="0" xfId="264" applyFont="1" applyFill="1" applyAlignment="1">
      <alignment vertical="center" wrapText="1"/>
    </xf>
    <xf numFmtId="166" fontId="72" fillId="0" borderId="27" xfId="218" applyNumberFormat="1" applyFont="1" applyFill="1" applyBorder="1" applyAlignment="1">
      <alignment horizontal="center" vertical="center" wrapText="1"/>
    </xf>
    <xf numFmtId="166" fontId="72" fillId="0" borderId="0" xfId="264" applyNumberFormat="1" applyFont="1" applyFill="1" applyAlignment="1">
      <alignment vertical="center" wrapText="1"/>
    </xf>
    <xf numFmtId="166" fontId="72" fillId="0" borderId="0" xfId="218" applyNumberFormat="1" applyFont="1" applyFill="1" applyBorder="1" applyAlignment="1">
      <alignment horizontal="center" vertical="center" wrapText="1"/>
    </xf>
    <xf numFmtId="0" fontId="72" fillId="0" borderId="27" xfId="264" applyFont="1" applyFill="1" applyBorder="1" applyAlignment="1">
      <alignment horizontal="right" vertical="center" wrapText="1"/>
    </xf>
    <xf numFmtId="0" fontId="72" fillId="0" borderId="27" xfId="264" applyFont="1" applyFill="1" applyBorder="1" applyAlignment="1">
      <alignment horizontal="center" vertical="center" wrapText="1"/>
    </xf>
    <xf numFmtId="43" fontId="72" fillId="0" borderId="0" xfId="264" applyNumberFormat="1" applyFont="1" applyFill="1" applyAlignment="1">
      <alignment vertical="center" wrapText="1"/>
    </xf>
    <xf numFmtId="0" fontId="72" fillId="0" borderId="0" xfId="264" applyFont="1" applyFill="1" applyAlignment="1">
      <alignment horizontal="center" vertical="center" wrapText="1"/>
    </xf>
    <xf numFmtId="0" fontId="72" fillId="0" borderId="27" xfId="265" applyFont="1" applyFill="1" applyBorder="1" applyAlignment="1">
      <alignment horizontal="center" vertical="center"/>
    </xf>
    <xf numFmtId="166" fontId="72" fillId="0" borderId="27" xfId="218" applyNumberFormat="1" applyFont="1" applyFill="1" applyBorder="1" applyAlignment="1">
      <alignment vertical="center" wrapText="1"/>
    </xf>
    <xf numFmtId="0" fontId="72" fillId="0" borderId="27" xfId="264" applyFont="1" applyFill="1" applyBorder="1" applyAlignment="1">
      <alignment vertical="center" wrapText="1"/>
    </xf>
    <xf numFmtId="0" fontId="72" fillId="0" borderId="0" xfId="264" applyFont="1" applyFill="1" applyAlignment="1">
      <alignment horizontal="right" vertical="center" wrapText="1"/>
    </xf>
    <xf numFmtId="166" fontId="72" fillId="0" borderId="0" xfId="218" applyNumberFormat="1" applyFont="1" applyFill="1" applyAlignment="1">
      <alignment vertical="center" wrapText="1"/>
    </xf>
    <xf numFmtId="3" fontId="71" fillId="0" borderId="27" xfId="264" applyNumberFormat="1" applyFont="1" applyFill="1" applyBorder="1" applyAlignment="1">
      <alignment horizontal="center" vertical="center"/>
    </xf>
    <xf numFmtId="0" fontId="72" fillId="2" borderId="27" xfId="165" applyFont="1" applyFill="1" applyBorder="1" applyAlignment="1">
      <alignment horizontal="left" vertical="top" wrapText="1"/>
    </xf>
    <xf numFmtId="0" fontId="71" fillId="0" borderId="27" xfId="0" applyFont="1" applyBorder="1" applyAlignment="1">
      <alignment horizontal="center" vertical="center" wrapText="1"/>
    </xf>
    <xf numFmtId="0" fontId="71" fillId="0" borderId="28" xfId="0" applyFont="1" applyBorder="1" applyAlignment="1">
      <alignment horizontal="center" vertical="center" wrapText="1"/>
    </xf>
    <xf numFmtId="0" fontId="72" fillId="0" borderId="0" xfId="8" applyFont="1" applyFill="1">
      <alignment horizontal="left" vertical="top" wrapText="1"/>
    </xf>
    <xf numFmtId="173" fontId="72" fillId="0" borderId="0" xfId="6" applyNumberFormat="1" applyFont="1" applyFill="1" applyBorder="1" applyAlignment="1">
      <alignment horizontal="center" vertical="center"/>
    </xf>
    <xf numFmtId="49" fontId="72" fillId="0" borderId="0" xfId="0" applyNumberFormat="1" applyFont="1" applyBorder="1" applyAlignment="1">
      <alignment horizontal="left" vertical="top" wrapText="1"/>
    </xf>
    <xf numFmtId="0" fontId="72" fillId="0" borderId="0" xfId="8" applyFont="1" applyFill="1" applyBorder="1" applyAlignment="1">
      <alignment horizontal="center" vertical="top" wrapText="1"/>
    </xf>
    <xf numFmtId="49" fontId="72" fillId="0" borderId="0" xfId="8" applyNumberFormat="1" applyFont="1" applyFill="1" applyBorder="1" applyAlignment="1">
      <alignment horizontal="center" vertical="top" wrapText="1"/>
    </xf>
    <xf numFmtId="173" fontId="72" fillId="0" borderId="34" xfId="6" applyNumberFormat="1" applyFont="1" applyFill="1" applyBorder="1" applyAlignment="1">
      <alignment horizontal="center" vertical="center"/>
    </xf>
    <xf numFmtId="49" fontId="72" fillId="0" borderId="34" xfId="0" applyNumberFormat="1" applyFont="1" applyBorder="1" applyAlignment="1">
      <alignment horizontal="left" vertical="top" wrapText="1"/>
    </xf>
    <xf numFmtId="0" fontId="72" fillId="0" borderId="34" xfId="8" applyFont="1" applyFill="1" applyBorder="1" applyAlignment="1">
      <alignment horizontal="center" vertical="top" wrapText="1"/>
    </xf>
    <xf numFmtId="49" fontId="72" fillId="0" borderId="34" xfId="8" applyNumberFormat="1" applyFont="1" applyFill="1" applyBorder="1" applyAlignment="1">
      <alignment horizontal="center" vertical="top" wrapText="1"/>
    </xf>
    <xf numFmtId="0" fontId="75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center" vertical="top"/>
    </xf>
    <xf numFmtId="0" fontId="75" fillId="0" borderId="27" xfId="0" applyFont="1" applyBorder="1" applyAlignment="1">
      <alignment vertical="top"/>
    </xf>
    <xf numFmtId="0" fontId="72" fillId="56" borderId="27" xfId="0" applyFont="1" applyFill="1" applyBorder="1" applyAlignment="1">
      <alignment vertical="top"/>
    </xf>
    <xf numFmtId="0" fontId="71" fillId="0" borderId="27" xfId="0" applyFont="1" applyBorder="1" applyAlignment="1">
      <alignment horizontal="left" vertical="top"/>
    </xf>
    <xf numFmtId="0" fontId="71" fillId="0" borderId="27" xfId="0" applyFont="1" applyBorder="1" applyAlignment="1">
      <alignment vertical="top"/>
    </xf>
    <xf numFmtId="0" fontId="75" fillId="56" borderId="27" xfId="0" applyFont="1" applyFill="1" applyBorder="1" applyAlignment="1">
      <alignment vertical="top"/>
    </xf>
    <xf numFmtId="0" fontId="72" fillId="0" borderId="0" xfId="0" applyFont="1" applyBorder="1" applyAlignment="1">
      <alignment horizontal="left" vertical="top" wrapText="1"/>
    </xf>
    <xf numFmtId="0" fontId="71" fillId="0" borderId="28" xfId="0" applyFont="1" applyBorder="1" applyAlignment="1">
      <alignment horizontal="center" vertical="top" wrapText="1"/>
    </xf>
    <xf numFmtId="0" fontId="72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center" vertical="center" wrapText="1"/>
    </xf>
    <xf numFmtId="0" fontId="72" fillId="0" borderId="29" xfId="0" applyFont="1" applyBorder="1" applyAlignment="1">
      <alignment horizontal="left" vertical="center" wrapText="1"/>
    </xf>
    <xf numFmtId="0" fontId="72" fillId="0" borderId="27" xfId="264" applyFont="1" applyFill="1" applyBorder="1" applyAlignment="1">
      <alignment vertical="center" wrapText="1"/>
    </xf>
    <xf numFmtId="0" fontId="72" fillId="0" borderId="0" xfId="264" applyFont="1" applyFill="1" applyAlignment="1">
      <alignment horizontal="center" vertical="center" wrapText="1"/>
    </xf>
    <xf numFmtId="0" fontId="72" fillId="0" borderId="27" xfId="264" applyFont="1" applyFill="1" applyBorder="1" applyAlignment="1">
      <alignment horizontal="center" vertical="center" wrapText="1"/>
    </xf>
    <xf numFmtId="0" fontId="71" fillId="0" borderId="29" xfId="0" applyFont="1" applyBorder="1" applyAlignment="1">
      <alignment wrapText="1"/>
    </xf>
    <xf numFmtId="0" fontId="71" fillId="0" borderId="31" xfId="0" applyFont="1" applyBorder="1" applyAlignment="1">
      <alignment wrapText="1"/>
    </xf>
    <xf numFmtId="0" fontId="72" fillId="0" borderId="29" xfId="165" applyFont="1" applyFill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49" fontId="72" fillId="0" borderId="29" xfId="0" applyNumberFormat="1" applyFont="1" applyBorder="1" applyAlignment="1">
      <alignment horizontal="left" vertical="top" wrapText="1"/>
    </xf>
    <xf numFmtId="0" fontId="72" fillId="0" borderId="35" xfId="0" applyFont="1" applyBorder="1" applyAlignment="1">
      <alignment horizontal="left" wrapText="1"/>
    </xf>
    <xf numFmtId="0" fontId="71" fillId="2" borderId="29" xfId="0" applyFont="1" applyFill="1" applyBorder="1" applyAlignment="1">
      <alignment horizontal="left" vertical="top" wrapText="1"/>
    </xf>
    <xf numFmtId="49" fontId="72" fillId="2" borderId="27" xfId="0" applyNumberFormat="1" applyFont="1" applyFill="1" applyBorder="1" applyAlignment="1">
      <alignment vertical="top" wrapText="1"/>
    </xf>
    <xf numFmtId="0" fontId="71" fillId="2" borderId="27" xfId="0" applyFont="1" applyFill="1" applyBorder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1" fillId="0" borderId="27" xfId="0" applyFont="1" applyBorder="1" applyAlignment="1">
      <alignment vertical="top" wrapText="1"/>
    </xf>
    <xf numFmtId="0" fontId="72" fillId="0" borderId="27" xfId="0" applyFont="1" applyBorder="1" applyAlignment="1">
      <alignment wrapText="1"/>
    </xf>
    <xf numFmtId="0" fontId="72" fillId="0" borderId="30" xfId="0" applyFont="1" applyFill="1" applyBorder="1" applyAlignment="1">
      <alignment vertical="center"/>
    </xf>
    <xf numFmtId="0" fontId="72" fillId="0" borderId="29" xfId="0" applyFont="1" applyFill="1" applyBorder="1" applyAlignment="1">
      <alignment vertical="center"/>
    </xf>
    <xf numFmtId="0" fontId="72" fillId="2" borderId="33" xfId="1" applyFont="1" applyFill="1" applyBorder="1" applyAlignment="1">
      <alignment horizontal="center" wrapText="1"/>
    </xf>
    <xf numFmtId="0" fontId="72" fillId="2" borderId="33" xfId="1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right" wrapText="1"/>
    </xf>
    <xf numFmtId="0" fontId="72" fillId="2" borderId="27" xfId="0" applyFont="1" applyFill="1" applyBorder="1"/>
    <xf numFmtId="0" fontId="72" fillId="2" borderId="27" xfId="264" applyFont="1" applyFill="1" applyBorder="1" applyAlignment="1">
      <alignment horizontal="center" vertical="center" wrapText="1"/>
    </xf>
    <xf numFmtId="0" fontId="72" fillId="2" borderId="27" xfId="264" applyFont="1" applyFill="1" applyBorder="1" applyAlignment="1">
      <alignment vertical="center" wrapText="1"/>
    </xf>
    <xf numFmtId="165" fontId="72" fillId="2" borderId="27" xfId="6" applyNumberFormat="1" applyFont="1" applyFill="1" applyBorder="1" applyAlignment="1">
      <alignment horizontal="center" vertical="center"/>
    </xf>
    <xf numFmtId="0" fontId="71" fillId="0" borderId="27" xfId="0" applyFont="1" applyFill="1" applyBorder="1" applyAlignment="1">
      <alignment horizontal="center" vertical="center" wrapText="1"/>
    </xf>
    <xf numFmtId="0" fontId="71" fillId="0" borderId="28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2" fillId="0" borderId="27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wrapText="1"/>
    </xf>
    <xf numFmtId="0" fontId="72" fillId="0" borderId="0" xfId="0" applyFont="1" applyFill="1" applyAlignment="1">
      <alignment horizontal="center" wrapText="1"/>
    </xf>
    <xf numFmtId="0" fontId="71" fillId="0" borderId="4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left" vertical="top" wrapText="1"/>
    </xf>
    <xf numFmtId="0" fontId="72" fillId="0" borderId="5" xfId="0" applyFont="1" applyFill="1" applyBorder="1" applyAlignment="1">
      <alignment horizontal="left" vertical="top" wrapText="1"/>
    </xf>
    <xf numFmtId="0" fontId="71" fillId="0" borderId="8" xfId="0" applyFont="1" applyFill="1" applyBorder="1" applyAlignment="1">
      <alignment horizontal="center" vertical="center" wrapText="1"/>
    </xf>
    <xf numFmtId="0" fontId="71" fillId="0" borderId="3" xfId="0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center"/>
    </xf>
    <xf numFmtId="0" fontId="72" fillId="0" borderId="31" xfId="0" applyFont="1" applyBorder="1" applyAlignment="1">
      <alignment horizontal="left" vertical="top" wrapText="1"/>
    </xf>
    <xf numFmtId="0" fontId="72" fillId="0" borderId="29" xfId="0" applyFont="1" applyBorder="1" applyAlignment="1">
      <alignment horizontal="left" vertical="top" wrapText="1"/>
    </xf>
    <xf numFmtId="0" fontId="71" fillId="0" borderId="0" xfId="0" applyFont="1" applyAlignment="1">
      <alignment horizontal="center" wrapText="1"/>
    </xf>
    <xf numFmtId="0" fontId="71" fillId="0" borderId="27" xfId="0" applyFont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left" vertical="center" wrapText="1"/>
    </xf>
    <xf numFmtId="0" fontId="72" fillId="0" borderId="29" xfId="0" applyFont="1" applyFill="1" applyBorder="1" applyAlignment="1">
      <alignment horizontal="left" vertical="center" wrapText="1"/>
    </xf>
    <xf numFmtId="0" fontId="71" fillId="0" borderId="0" xfId="0" applyFont="1" applyAlignment="1">
      <alignment horizontal="right"/>
    </xf>
    <xf numFmtId="0" fontId="71" fillId="0" borderId="30" xfId="0" applyFont="1" applyBorder="1" applyAlignment="1">
      <alignment horizontal="center" vertical="center" wrapText="1"/>
    </xf>
    <xf numFmtId="0" fontId="71" fillId="0" borderId="31" xfId="0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center" wrapText="1"/>
    </xf>
    <xf numFmtId="166" fontId="72" fillId="0" borderId="30" xfId="263" applyNumberFormat="1" applyFont="1" applyFill="1" applyBorder="1" applyAlignment="1">
      <alignment horizontal="center" vertical="center" wrapText="1"/>
    </xf>
    <xf numFmtId="166" fontId="72" fillId="0" borderId="31" xfId="263" applyNumberFormat="1" applyFont="1" applyFill="1" applyBorder="1" applyAlignment="1">
      <alignment horizontal="center" vertical="center" wrapText="1"/>
    </xf>
    <xf numFmtId="166" fontId="72" fillId="0" borderId="29" xfId="263" applyNumberFormat="1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center"/>
    </xf>
    <xf numFmtId="0" fontId="72" fillId="0" borderId="0" xfId="0" applyFont="1" applyFill="1" applyAlignment="1">
      <alignment horizontal="center" vertical="center" wrapText="1"/>
    </xf>
    <xf numFmtId="0" fontId="72" fillId="0" borderId="30" xfId="0" applyFont="1" applyFill="1" applyBorder="1" applyAlignment="1">
      <alignment horizontal="center" vertical="center" wrapText="1"/>
    </xf>
    <xf numFmtId="0" fontId="72" fillId="0" borderId="29" xfId="0" applyFont="1" applyFill="1" applyBorder="1" applyAlignment="1">
      <alignment horizontal="center" vertical="center" wrapText="1"/>
    </xf>
    <xf numFmtId="0" fontId="69" fillId="0" borderId="0" xfId="1" applyFont="1" applyFill="1" applyAlignment="1">
      <alignment horizontal="center" wrapText="1"/>
    </xf>
    <xf numFmtId="0" fontId="69" fillId="0" borderId="0" xfId="1" applyFont="1" applyFill="1" applyAlignment="1">
      <alignment horizontal="center"/>
    </xf>
    <xf numFmtId="0" fontId="72" fillId="0" borderId="30" xfId="1" applyFont="1" applyFill="1" applyBorder="1" applyAlignment="1">
      <alignment horizontal="center" wrapText="1"/>
    </xf>
    <xf numFmtId="0" fontId="72" fillId="0" borderId="29" xfId="1" applyFont="1" applyFill="1" applyBorder="1" applyAlignment="1">
      <alignment horizontal="center" wrapText="1"/>
    </xf>
    <xf numFmtId="0" fontId="72" fillId="0" borderId="30" xfId="1" applyFont="1" applyFill="1" applyBorder="1" applyAlignment="1">
      <alignment horizontal="left"/>
    </xf>
    <xf numFmtId="0" fontId="72" fillId="0" borderId="29" xfId="1" applyFont="1" applyFill="1" applyBorder="1" applyAlignment="1">
      <alignment horizontal="left"/>
    </xf>
    <xf numFmtId="0" fontId="72" fillId="0" borderId="30" xfId="1" applyFont="1" applyFill="1" applyBorder="1" applyAlignment="1">
      <alignment horizontal="left" vertical="center"/>
    </xf>
    <xf numFmtId="0" fontId="72" fillId="0" borderId="29" xfId="1" applyFont="1" applyFill="1" applyBorder="1" applyAlignment="1">
      <alignment horizontal="left" vertical="center"/>
    </xf>
    <xf numFmtId="0" fontId="72" fillId="0" borderId="0" xfId="264" applyFont="1" applyFill="1" applyAlignment="1">
      <alignment horizontal="center" vertical="center" wrapText="1"/>
    </xf>
    <xf numFmtId="0" fontId="72" fillId="0" borderId="27" xfId="264" applyFont="1" applyFill="1" applyBorder="1" applyAlignment="1">
      <alignment horizontal="right" vertical="center" wrapText="1"/>
    </xf>
    <xf numFmtId="0" fontId="72" fillId="0" borderId="27" xfId="264" applyFont="1" applyFill="1" applyBorder="1" applyAlignment="1">
      <alignment horizontal="center" vertical="center" wrapText="1"/>
    </xf>
    <xf numFmtId="166" fontId="72" fillId="0" borderId="27" xfId="218" applyNumberFormat="1" applyFont="1" applyFill="1" applyBorder="1" applyAlignment="1">
      <alignment horizontal="center" vertical="center" wrapText="1"/>
    </xf>
    <xf numFmtId="0" fontId="72" fillId="0" borderId="27" xfId="264" applyFont="1" applyFill="1" applyBorder="1" applyAlignment="1">
      <alignment vertical="center" wrapText="1"/>
    </xf>
    <xf numFmtId="0" fontId="75" fillId="2" borderId="0" xfId="0" applyFont="1" applyFill="1"/>
    <xf numFmtId="0" fontId="75" fillId="2" borderId="0" xfId="0" applyFont="1" applyFill="1" applyAlignment="1">
      <alignment horizontal="right"/>
    </xf>
    <xf numFmtId="0" fontId="75" fillId="2" borderId="0" xfId="0" applyFont="1" applyFill="1" applyAlignment="1"/>
    <xf numFmtId="0" fontId="75" fillId="2" borderId="0" xfId="0" applyFont="1" applyFill="1" applyAlignment="1">
      <alignment horizontal="center" wrapText="1"/>
    </xf>
    <xf numFmtId="0" fontId="75" fillId="2" borderId="0" xfId="0" applyFont="1" applyFill="1" applyAlignment="1">
      <alignment wrapText="1"/>
    </xf>
    <xf numFmtId="0" fontId="71" fillId="2" borderId="0" xfId="0" applyFont="1" applyFill="1" applyAlignment="1">
      <alignment horizontal="left" vertical="top" wrapText="1"/>
    </xf>
    <xf numFmtId="0" fontId="71" fillId="2" borderId="30" xfId="0" applyFont="1" applyFill="1" applyBorder="1" applyAlignment="1">
      <alignment horizontal="center" vertical="center"/>
    </xf>
    <xf numFmtId="0" fontId="71" fillId="2" borderId="29" xfId="0" applyFont="1" applyFill="1" applyBorder="1" applyAlignment="1">
      <alignment horizontal="center" vertical="center"/>
    </xf>
    <xf numFmtId="0" fontId="72" fillId="2" borderId="28" xfId="0" applyFont="1" applyFill="1" applyBorder="1" applyAlignment="1">
      <alignment horizontal="center" vertical="center" wrapText="1"/>
    </xf>
    <xf numFmtId="0" fontId="71" fillId="2" borderId="27" xfId="0" applyFont="1" applyFill="1" applyBorder="1" applyAlignment="1">
      <alignment horizontal="center" vertical="center" wrapText="1"/>
    </xf>
    <xf numFmtId="0" fontId="71" fillId="2" borderId="27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1" fillId="2" borderId="27" xfId="0" applyFont="1" applyFill="1" applyBorder="1" applyAlignment="1">
      <alignment horizontal="left"/>
    </xf>
    <xf numFmtId="0" fontId="72" fillId="2" borderId="27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72" fillId="2" borderId="29" xfId="0" applyFont="1" applyFill="1" applyBorder="1" applyAlignment="1">
      <alignment horizontal="left" vertical="center" wrapText="1"/>
    </xf>
    <xf numFmtId="49" fontId="72" fillId="2" borderId="27" xfId="0" applyNumberFormat="1" applyFont="1" applyFill="1" applyBorder="1" applyAlignment="1">
      <alignment horizontal="center" vertical="center" wrapText="1"/>
    </xf>
    <xf numFmtId="49" fontId="72" fillId="2" borderId="28" xfId="0" applyNumberFormat="1" applyFont="1" applyFill="1" applyBorder="1" applyAlignment="1">
      <alignment horizontal="center" vertical="center" wrapText="1"/>
    </xf>
    <xf numFmtId="0" fontId="72" fillId="2" borderId="27" xfId="0" applyNumberFormat="1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vertical="center" wrapText="1"/>
    </xf>
    <xf numFmtId="49" fontId="72" fillId="2" borderId="30" xfId="0" applyNumberFormat="1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0" xfId="0" applyFont="1" applyFill="1"/>
    <xf numFmtId="0" fontId="72" fillId="2" borderId="0" xfId="0" applyFont="1" applyFill="1" applyBorder="1" applyAlignment="1">
      <alignment vertical="top"/>
    </xf>
    <xf numFmtId="0" fontId="72" fillId="2" borderId="0" xfId="0" applyFont="1" applyFill="1" applyBorder="1" applyAlignment="1">
      <alignment horizontal="center" vertical="top"/>
    </xf>
    <xf numFmtId="0" fontId="72" fillId="2" borderId="0" xfId="0" applyFont="1" applyFill="1" applyBorder="1" applyAlignment="1">
      <alignment horizontal="left" vertical="top"/>
    </xf>
    <xf numFmtId="0" fontId="72" fillId="2" borderId="0" xfId="0" applyFont="1" applyFill="1" applyAlignment="1">
      <alignment horizontal="center"/>
    </xf>
  </cellXfs>
  <cellStyles count="266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15" xfId="26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Hyperlink" xfId="265" builtinId="8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37" zoomScaleNormal="100" zoomScaleSheetLayoutView="100" workbookViewId="0">
      <selection activeCell="D34" sqref="D34"/>
    </sheetView>
  </sheetViews>
  <sheetFormatPr defaultColWidth="9.140625" defaultRowHeight="17.25"/>
  <cols>
    <col min="1" max="1" width="7.5703125" style="1" bestFit="1" customWidth="1"/>
    <col min="2" max="2" width="11.28515625" style="1" bestFit="1" customWidth="1"/>
    <col min="3" max="3" width="69.42578125" style="1" customWidth="1"/>
    <col min="4" max="7" width="17" style="1" customWidth="1"/>
    <col min="8" max="8" width="15.85546875" style="1" customWidth="1"/>
    <col min="9" max="9" width="15.7109375" style="1" customWidth="1"/>
    <col min="10" max="10" width="13.85546875" style="1" customWidth="1"/>
    <col min="11" max="12" width="12.42578125" style="1" customWidth="1"/>
    <col min="13" max="16384" width="9.140625" style="1"/>
  </cols>
  <sheetData>
    <row r="1" spans="1:8">
      <c r="G1" s="2" t="s">
        <v>23</v>
      </c>
      <c r="H1" s="3"/>
    </row>
    <row r="2" spans="1:8">
      <c r="G2" s="2" t="s">
        <v>99</v>
      </c>
      <c r="H2" s="3"/>
    </row>
    <row r="3" spans="1:8">
      <c r="G3" s="2" t="s">
        <v>1</v>
      </c>
      <c r="H3" s="3"/>
    </row>
    <row r="5" spans="1:8" ht="63" customHeight="1">
      <c r="A5" s="192" t="s">
        <v>102</v>
      </c>
      <c r="B5" s="192"/>
      <c r="C5" s="192"/>
      <c r="D5" s="192"/>
      <c r="E5" s="192"/>
      <c r="F5" s="192"/>
      <c r="G5" s="192"/>
    </row>
    <row r="7" spans="1:8">
      <c r="G7" s="2" t="s">
        <v>50</v>
      </c>
    </row>
    <row r="8" spans="1:8" s="4" customFormat="1" ht="43.5" customHeight="1">
      <c r="A8" s="193" t="s">
        <v>2</v>
      </c>
      <c r="B8" s="194"/>
      <c r="C8" s="197" t="s">
        <v>3</v>
      </c>
      <c r="D8" s="186" t="s">
        <v>100</v>
      </c>
      <c r="E8" s="186"/>
      <c r="F8" s="186"/>
      <c r="G8" s="186"/>
    </row>
    <row r="9" spans="1:8" s="4" customFormat="1" ht="51.75">
      <c r="A9" s="5" t="s">
        <v>4</v>
      </c>
      <c r="B9" s="6" t="s">
        <v>5</v>
      </c>
      <c r="C9" s="198"/>
      <c r="D9" s="7" t="s">
        <v>101</v>
      </c>
      <c r="E9" s="7" t="s">
        <v>83</v>
      </c>
      <c r="F9" s="7" t="s">
        <v>74</v>
      </c>
      <c r="G9" s="7" t="s">
        <v>91</v>
      </c>
    </row>
    <row r="10" spans="1:8" s="4" customFormat="1">
      <c r="A10" s="29"/>
      <c r="B10" s="8"/>
      <c r="C10" s="9" t="s">
        <v>10</v>
      </c>
      <c r="D10" s="34">
        <f t="shared" ref="D10:F10" si="0">+D12+D26</f>
        <v>0</v>
      </c>
      <c r="E10" s="34">
        <f t="shared" si="0"/>
        <v>0</v>
      </c>
      <c r="F10" s="34">
        <f t="shared" si="0"/>
        <v>0</v>
      </c>
      <c r="G10" s="34">
        <f>+G12+G26</f>
        <v>0</v>
      </c>
    </row>
    <row r="11" spans="1:8" s="4" customFormat="1">
      <c r="A11" s="29"/>
      <c r="B11" s="8"/>
      <c r="C11" s="9" t="s">
        <v>18</v>
      </c>
      <c r="D11" s="11"/>
      <c r="E11" s="11"/>
      <c r="F11" s="11"/>
      <c r="G11" s="11"/>
    </row>
    <row r="12" spans="1:8" s="4" customFormat="1">
      <c r="A12" s="31"/>
      <c r="B12" s="195" t="s">
        <v>35</v>
      </c>
      <c r="C12" s="196"/>
      <c r="D12" s="30">
        <f t="shared" ref="D12:F12" si="1">+D14</f>
        <v>97460.5</v>
      </c>
      <c r="E12" s="30">
        <f t="shared" si="1"/>
        <v>97460.5</v>
      </c>
      <c r="F12" s="30">
        <f t="shared" si="1"/>
        <v>97460.5</v>
      </c>
      <c r="G12" s="30">
        <f>+G14</f>
        <v>97460.5</v>
      </c>
    </row>
    <row r="13" spans="1:8" s="4" customFormat="1">
      <c r="A13" s="187">
        <v>1212</v>
      </c>
      <c r="B13" s="190"/>
      <c r="C13" s="12" t="s">
        <v>12</v>
      </c>
      <c r="D13" s="32"/>
      <c r="E13" s="32"/>
      <c r="F13" s="32"/>
      <c r="G13" s="32"/>
    </row>
    <row r="14" spans="1:8" s="4" customFormat="1">
      <c r="A14" s="188"/>
      <c r="B14" s="191"/>
      <c r="C14" s="10" t="s">
        <v>31</v>
      </c>
      <c r="D14" s="30">
        <f t="shared" ref="D14:F14" si="2">+D21</f>
        <v>97460.5</v>
      </c>
      <c r="E14" s="30">
        <f t="shared" si="2"/>
        <v>97460.5</v>
      </c>
      <c r="F14" s="30">
        <f t="shared" si="2"/>
        <v>97460.5</v>
      </c>
      <c r="G14" s="30">
        <f>+G21</f>
        <v>97460.5</v>
      </c>
      <c r="H14" s="13"/>
    </row>
    <row r="15" spans="1:8" s="4" customFormat="1">
      <c r="A15" s="188"/>
      <c r="B15" s="191"/>
      <c r="C15" s="14" t="s">
        <v>13</v>
      </c>
      <c r="D15" s="14"/>
      <c r="E15" s="14"/>
      <c r="F15" s="14"/>
      <c r="G15" s="32"/>
    </row>
    <row r="16" spans="1:8" s="4" customFormat="1">
      <c r="A16" s="188"/>
      <c r="B16" s="191"/>
      <c r="C16" s="15" t="s">
        <v>32</v>
      </c>
      <c r="D16" s="15"/>
      <c r="E16" s="15"/>
      <c r="F16" s="15"/>
      <c r="G16" s="16"/>
    </row>
    <row r="17" spans="1:9" s="4" customFormat="1">
      <c r="A17" s="188"/>
      <c r="B17" s="191"/>
      <c r="C17" s="14" t="s">
        <v>14</v>
      </c>
      <c r="D17" s="14"/>
      <c r="E17" s="14"/>
      <c r="F17" s="14"/>
      <c r="G17" s="16"/>
    </row>
    <row r="18" spans="1:9" s="4" customFormat="1" ht="34.5">
      <c r="A18" s="189"/>
      <c r="B18" s="191"/>
      <c r="C18" s="15" t="s">
        <v>33</v>
      </c>
      <c r="D18" s="15"/>
      <c r="E18" s="15"/>
      <c r="F18" s="15"/>
      <c r="G18" s="16"/>
    </row>
    <row r="19" spans="1:9" s="4" customFormat="1">
      <c r="A19" s="33"/>
      <c r="B19" s="17"/>
      <c r="C19" s="18" t="s">
        <v>21</v>
      </c>
      <c r="D19" s="18"/>
      <c r="E19" s="18"/>
      <c r="F19" s="18"/>
      <c r="G19" s="18"/>
    </row>
    <row r="20" spans="1:9" s="4" customFormat="1">
      <c r="A20" s="33"/>
      <c r="B20" s="186">
        <v>12029</v>
      </c>
      <c r="C20" s="14" t="s">
        <v>15</v>
      </c>
      <c r="D20" s="14"/>
      <c r="E20" s="14"/>
      <c r="F20" s="14"/>
      <c r="G20" s="16"/>
    </row>
    <row r="21" spans="1:9" s="4" customFormat="1" ht="69">
      <c r="A21" s="33"/>
      <c r="B21" s="186"/>
      <c r="C21" s="137" t="s">
        <v>121</v>
      </c>
      <c r="D21" s="34">
        <f>+E21</f>
        <v>97460.5</v>
      </c>
      <c r="E21" s="34">
        <f>+F21</f>
        <v>97460.5</v>
      </c>
      <c r="F21" s="34">
        <f>+G21</f>
        <v>97460.5</v>
      </c>
      <c r="G21" s="34">
        <f>+Հ2!J21</f>
        <v>97460.5</v>
      </c>
      <c r="H21" s="19"/>
    </row>
    <row r="22" spans="1:9" s="4" customFormat="1">
      <c r="A22" s="33"/>
      <c r="B22" s="186"/>
      <c r="C22" s="14" t="s">
        <v>16</v>
      </c>
      <c r="D22" s="14"/>
      <c r="E22" s="14"/>
      <c r="F22" s="14"/>
      <c r="G22" s="16"/>
    </row>
    <row r="23" spans="1:9" s="4" customFormat="1" ht="69">
      <c r="A23" s="33"/>
      <c r="B23" s="186"/>
      <c r="C23" s="137" t="s">
        <v>122</v>
      </c>
      <c r="D23" s="15"/>
      <c r="E23" s="15"/>
      <c r="F23" s="15"/>
      <c r="G23" s="16"/>
    </row>
    <row r="24" spans="1:9" s="4" customFormat="1">
      <c r="A24" s="33"/>
      <c r="B24" s="186"/>
      <c r="C24" s="14" t="s">
        <v>17</v>
      </c>
      <c r="D24" s="14"/>
      <c r="E24" s="14"/>
      <c r="F24" s="14"/>
      <c r="G24" s="16"/>
    </row>
    <row r="25" spans="1:9" s="4" customFormat="1">
      <c r="A25" s="35"/>
      <c r="B25" s="186"/>
      <c r="C25" s="15" t="s">
        <v>34</v>
      </c>
      <c r="D25" s="15"/>
      <c r="E25" s="15"/>
      <c r="F25" s="15"/>
      <c r="G25" s="16"/>
    </row>
    <row r="26" spans="1:9" s="27" customFormat="1">
      <c r="A26" s="36"/>
      <c r="B26" s="200" t="s">
        <v>52</v>
      </c>
      <c r="C26" s="201" t="s">
        <v>52</v>
      </c>
      <c r="D26" s="37">
        <f t="shared" ref="D26:F26" si="3">+D28</f>
        <v>-97460.5</v>
      </c>
      <c r="E26" s="37">
        <f t="shared" si="3"/>
        <v>-97460.5</v>
      </c>
      <c r="F26" s="37">
        <f t="shared" si="3"/>
        <v>-97460.5</v>
      </c>
      <c r="G26" s="37">
        <f>+G28</f>
        <v>-97460.5</v>
      </c>
      <c r="H26" s="4"/>
      <c r="I26" s="4"/>
    </row>
    <row r="27" spans="1:9" s="21" customFormat="1">
      <c r="A27" s="187">
        <v>1139</v>
      </c>
      <c r="B27" s="187"/>
      <c r="C27" s="20" t="s">
        <v>12</v>
      </c>
      <c r="D27" s="37"/>
      <c r="E27" s="37"/>
      <c r="F27" s="37"/>
      <c r="G27" s="37"/>
      <c r="H27" s="4"/>
      <c r="I27" s="4"/>
    </row>
    <row r="28" spans="1:9" s="21" customFormat="1">
      <c r="A28" s="188"/>
      <c r="B28" s="188"/>
      <c r="C28" s="25" t="s">
        <v>53</v>
      </c>
      <c r="D28" s="37">
        <f t="shared" ref="D28:F28" si="4">+D34</f>
        <v>-97460.5</v>
      </c>
      <c r="E28" s="37">
        <f t="shared" si="4"/>
        <v>-97460.5</v>
      </c>
      <c r="F28" s="37">
        <f t="shared" si="4"/>
        <v>-97460.5</v>
      </c>
      <c r="G28" s="37">
        <f>+G34</f>
        <v>-97460.5</v>
      </c>
      <c r="H28" s="4"/>
      <c r="I28" s="4"/>
    </row>
    <row r="29" spans="1:9" s="21" customFormat="1">
      <c r="A29" s="188"/>
      <c r="B29" s="188"/>
      <c r="C29" s="20" t="s">
        <v>13</v>
      </c>
      <c r="D29" s="20"/>
      <c r="E29" s="20"/>
      <c r="F29" s="20"/>
      <c r="G29" s="37"/>
      <c r="H29" s="4"/>
      <c r="I29" s="4"/>
    </row>
    <row r="30" spans="1:9" s="21" customFormat="1" ht="51.75">
      <c r="A30" s="188"/>
      <c r="B30" s="188"/>
      <c r="C30" s="25" t="s">
        <v>54</v>
      </c>
      <c r="D30" s="25"/>
      <c r="E30" s="25"/>
      <c r="F30" s="25"/>
      <c r="G30" s="22"/>
      <c r="H30" s="4"/>
      <c r="I30" s="4"/>
    </row>
    <row r="31" spans="1:9" s="21" customFormat="1">
      <c r="A31" s="188"/>
      <c r="B31" s="188"/>
      <c r="C31" s="20" t="s">
        <v>14</v>
      </c>
      <c r="D31" s="20"/>
      <c r="E31" s="20"/>
      <c r="F31" s="20"/>
      <c r="G31" s="22"/>
      <c r="H31" s="4"/>
      <c r="I31" s="4"/>
    </row>
    <row r="32" spans="1:9" s="21" customFormat="1" ht="34.5">
      <c r="A32" s="188"/>
      <c r="B32" s="189"/>
      <c r="C32" s="28" t="s">
        <v>55</v>
      </c>
      <c r="D32" s="28"/>
      <c r="E32" s="28"/>
      <c r="F32" s="28"/>
      <c r="G32" s="22"/>
      <c r="H32" s="4"/>
      <c r="I32" s="4"/>
    </row>
    <row r="33" spans="1:9" s="21" customFormat="1">
      <c r="A33" s="188"/>
      <c r="B33" s="187" t="s">
        <v>56</v>
      </c>
      <c r="C33" s="20" t="s">
        <v>15</v>
      </c>
      <c r="D33" s="20"/>
      <c r="E33" s="20"/>
      <c r="F33" s="20"/>
      <c r="G33" s="23"/>
      <c r="H33" s="4"/>
      <c r="I33" s="4"/>
    </row>
    <row r="34" spans="1:9" s="21" customFormat="1">
      <c r="A34" s="188"/>
      <c r="B34" s="188"/>
      <c r="C34" s="25" t="s">
        <v>53</v>
      </c>
      <c r="D34" s="37">
        <f t="shared" ref="D34:F34" si="5">-D21</f>
        <v>-97460.5</v>
      </c>
      <c r="E34" s="37">
        <f t="shared" si="5"/>
        <v>-97460.5</v>
      </c>
      <c r="F34" s="37">
        <f t="shared" si="5"/>
        <v>-97460.5</v>
      </c>
      <c r="G34" s="37">
        <f>-G21</f>
        <v>-97460.5</v>
      </c>
      <c r="H34" s="4"/>
      <c r="I34" s="4"/>
    </row>
    <row r="35" spans="1:9" s="21" customFormat="1">
      <c r="A35" s="188"/>
      <c r="B35" s="188"/>
      <c r="C35" s="20" t="s">
        <v>16</v>
      </c>
      <c r="D35" s="20"/>
      <c r="E35" s="20"/>
      <c r="F35" s="20"/>
      <c r="G35" s="24"/>
      <c r="H35" s="4"/>
      <c r="I35" s="4"/>
    </row>
    <row r="36" spans="1:9" s="21" customFormat="1" ht="69">
      <c r="A36" s="188"/>
      <c r="B36" s="188"/>
      <c r="C36" s="25" t="s">
        <v>57</v>
      </c>
      <c r="D36" s="25"/>
      <c r="E36" s="25"/>
      <c r="F36" s="25"/>
      <c r="G36" s="24"/>
      <c r="H36" s="4"/>
      <c r="I36" s="4"/>
    </row>
    <row r="37" spans="1:9" s="21" customFormat="1">
      <c r="A37" s="188"/>
      <c r="B37" s="188"/>
      <c r="C37" s="20" t="s">
        <v>17</v>
      </c>
      <c r="D37" s="20"/>
      <c r="E37" s="20"/>
      <c r="F37" s="20"/>
      <c r="G37" s="24"/>
      <c r="H37" s="4"/>
      <c r="I37" s="4"/>
    </row>
    <row r="38" spans="1:9" s="21" customFormat="1">
      <c r="A38" s="189"/>
      <c r="B38" s="189"/>
      <c r="C38" s="25" t="s">
        <v>58</v>
      </c>
      <c r="D38" s="25"/>
      <c r="E38" s="25"/>
      <c r="F38" s="25"/>
      <c r="G38" s="26"/>
      <c r="H38" s="4"/>
      <c r="I38" s="4"/>
    </row>
    <row r="39" spans="1:9">
      <c r="H39" s="4"/>
      <c r="I39" s="4"/>
    </row>
    <row r="40" spans="1:9">
      <c r="H40" s="4"/>
      <c r="I40" s="4"/>
    </row>
    <row r="41" spans="1:9" s="50" customFormat="1"/>
    <row r="42" spans="1:9" s="84" customFormat="1" ht="15" customHeight="1">
      <c r="A42" s="82" t="s">
        <v>154</v>
      </c>
      <c r="B42" s="83"/>
      <c r="C42" s="83"/>
      <c r="D42" s="83"/>
      <c r="E42" s="83"/>
      <c r="F42" s="82"/>
    </row>
    <row r="43" spans="1:9" s="84" customFormat="1" ht="15" customHeight="1">
      <c r="A43" s="82" t="s">
        <v>155</v>
      </c>
      <c r="B43" s="82"/>
      <c r="C43" s="82"/>
      <c r="D43" s="82"/>
      <c r="E43" s="82"/>
      <c r="F43" s="82"/>
    </row>
    <row r="44" spans="1:9" s="50" customFormat="1">
      <c r="B44" s="199" t="s">
        <v>156</v>
      </c>
      <c r="C44" s="199"/>
      <c r="D44" s="199"/>
      <c r="E44" s="199"/>
      <c r="F44" s="199"/>
      <c r="G44" s="199"/>
    </row>
    <row r="45" spans="1:9" s="50" customFormat="1"/>
  </sheetData>
  <mergeCells count="13">
    <mergeCell ref="B44:G44"/>
    <mergeCell ref="B26:C26"/>
    <mergeCell ref="A27:A38"/>
    <mergeCell ref="B27:B32"/>
    <mergeCell ref="B33:B38"/>
    <mergeCell ref="B20:B25"/>
    <mergeCell ref="A13:A18"/>
    <mergeCell ref="B13:B18"/>
    <mergeCell ref="A5:G5"/>
    <mergeCell ref="A8:B8"/>
    <mergeCell ref="B12:C12"/>
    <mergeCell ref="C8:C9"/>
    <mergeCell ref="D8:G8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46" zoomScaleNormal="100" zoomScaleSheetLayoutView="100" workbookViewId="0">
      <selection activeCell="F36" sqref="F36"/>
    </sheetView>
  </sheetViews>
  <sheetFormatPr defaultRowHeight="17.25"/>
  <cols>
    <col min="1" max="1" width="8.5703125" style="21" bestFit="1" customWidth="1"/>
    <col min="2" max="2" width="7.85546875" style="21" customWidth="1"/>
    <col min="3" max="3" width="7.140625" style="21" customWidth="1"/>
    <col min="4" max="4" width="10.140625" style="21" bestFit="1" customWidth="1"/>
    <col min="5" max="5" width="14.7109375" style="21" bestFit="1" customWidth="1"/>
    <col min="6" max="6" width="60.7109375" style="21" customWidth="1"/>
    <col min="7" max="10" width="17.7109375" style="21" customWidth="1"/>
    <col min="11" max="11" width="9.140625" style="21"/>
    <col min="12" max="12" width="9.42578125" style="21" customWidth="1"/>
    <col min="13" max="16384" width="9.140625" style="21"/>
  </cols>
  <sheetData>
    <row r="1" spans="1:10">
      <c r="J1" s="38" t="s">
        <v>24</v>
      </c>
    </row>
    <row r="2" spans="1:10">
      <c r="J2" s="38" t="s">
        <v>103</v>
      </c>
    </row>
    <row r="3" spans="1:10">
      <c r="J3" s="38" t="s">
        <v>1</v>
      </c>
    </row>
    <row r="5" spans="1:10" ht="39" customHeight="1">
      <c r="A5" s="202" t="s">
        <v>163</v>
      </c>
      <c r="B5" s="202"/>
      <c r="C5" s="202"/>
      <c r="D5" s="202"/>
      <c r="E5" s="202"/>
      <c r="F5" s="202"/>
      <c r="G5" s="202"/>
      <c r="H5" s="202"/>
      <c r="I5" s="202"/>
      <c r="J5" s="202"/>
    </row>
    <row r="7" spans="1:10">
      <c r="J7" s="38" t="s">
        <v>50</v>
      </c>
    </row>
    <row r="8" spans="1:10" s="27" customFormat="1" ht="57.75" customHeight="1">
      <c r="A8" s="203" t="s">
        <v>11</v>
      </c>
      <c r="B8" s="203"/>
      <c r="C8" s="203"/>
      <c r="D8" s="203" t="s">
        <v>2</v>
      </c>
      <c r="E8" s="203"/>
      <c r="F8" s="203" t="s">
        <v>6</v>
      </c>
      <c r="G8" s="186" t="s">
        <v>100</v>
      </c>
      <c r="H8" s="186"/>
      <c r="I8" s="186"/>
      <c r="J8" s="186"/>
    </row>
    <row r="9" spans="1:10" s="27" customFormat="1" ht="42" customHeight="1">
      <c r="A9" s="39" t="s">
        <v>120</v>
      </c>
      <c r="B9" s="39" t="s">
        <v>119</v>
      </c>
      <c r="C9" s="39" t="s">
        <v>118</v>
      </c>
      <c r="D9" s="39" t="s">
        <v>92</v>
      </c>
      <c r="E9" s="39" t="s">
        <v>93</v>
      </c>
      <c r="F9" s="203"/>
      <c r="G9" s="7" t="s">
        <v>101</v>
      </c>
      <c r="H9" s="7" t="s">
        <v>83</v>
      </c>
      <c r="I9" s="7" t="s">
        <v>74</v>
      </c>
      <c r="J9" s="7" t="s">
        <v>91</v>
      </c>
    </row>
    <row r="10" spans="1:10" s="27" customFormat="1">
      <c r="A10" s="40"/>
      <c r="B10" s="40"/>
      <c r="C10" s="40"/>
      <c r="D10" s="159"/>
      <c r="E10" s="159"/>
      <c r="F10" s="158" t="s">
        <v>10</v>
      </c>
      <c r="G10" s="42">
        <f t="shared" ref="G10:I10" si="0">+G12+G39</f>
        <v>0</v>
      </c>
      <c r="H10" s="42">
        <f t="shared" si="0"/>
        <v>0</v>
      </c>
      <c r="I10" s="42">
        <f t="shared" si="0"/>
        <v>0</v>
      </c>
      <c r="J10" s="42">
        <f>+J12+J39</f>
        <v>0</v>
      </c>
    </row>
    <row r="11" spans="1:10" s="27" customFormat="1">
      <c r="A11" s="40"/>
      <c r="B11" s="40"/>
      <c r="C11" s="40"/>
      <c r="D11" s="159"/>
      <c r="E11" s="159"/>
      <c r="F11" s="158" t="s">
        <v>18</v>
      </c>
      <c r="G11" s="42"/>
      <c r="H11" s="42"/>
      <c r="I11" s="42"/>
      <c r="J11" s="42"/>
    </row>
    <row r="12" spans="1:10" s="27" customFormat="1" ht="34.5">
      <c r="A12" s="40"/>
      <c r="B12" s="40"/>
      <c r="C12" s="40"/>
      <c r="D12" s="159"/>
      <c r="E12" s="159"/>
      <c r="F12" s="158" t="s">
        <v>35</v>
      </c>
      <c r="G12" s="42">
        <f t="shared" ref="G12:I12" si="1">+G13</f>
        <v>97460.5</v>
      </c>
      <c r="H12" s="42">
        <f t="shared" si="1"/>
        <v>97460.5</v>
      </c>
      <c r="I12" s="42">
        <f t="shared" si="1"/>
        <v>97460.5</v>
      </c>
      <c r="J12" s="42">
        <f t="shared" ref="J12" si="2">+J13</f>
        <v>97460.5</v>
      </c>
    </row>
    <row r="13" spans="1:10" s="27" customFormat="1" ht="34.5">
      <c r="A13" s="172" t="s">
        <v>28</v>
      </c>
      <c r="B13" s="173"/>
      <c r="C13" s="173"/>
      <c r="D13" s="174"/>
      <c r="E13" s="175"/>
      <c r="F13" s="160" t="s">
        <v>27</v>
      </c>
      <c r="G13" s="42">
        <f t="shared" ref="G13:I13" si="3">G15</f>
        <v>97460.5</v>
      </c>
      <c r="H13" s="42">
        <f t="shared" si="3"/>
        <v>97460.5</v>
      </c>
      <c r="I13" s="42">
        <f t="shared" si="3"/>
        <v>97460.5</v>
      </c>
      <c r="J13" s="42">
        <f t="shared" ref="J13" si="4">J15</f>
        <v>97460.5</v>
      </c>
    </row>
    <row r="14" spans="1:10" s="27" customFormat="1">
      <c r="A14" s="172"/>
      <c r="B14" s="173"/>
      <c r="C14" s="173"/>
      <c r="D14" s="174"/>
      <c r="E14" s="175"/>
      <c r="F14" s="158" t="s">
        <v>7</v>
      </c>
      <c r="G14" s="42"/>
      <c r="H14" s="42"/>
      <c r="I14" s="42"/>
      <c r="J14" s="42"/>
    </row>
    <row r="15" spans="1:10" s="27" customFormat="1" ht="34.5">
      <c r="A15" s="172"/>
      <c r="B15" s="172" t="s">
        <v>19</v>
      </c>
      <c r="C15" s="173"/>
      <c r="D15" s="174"/>
      <c r="E15" s="175"/>
      <c r="F15" s="160" t="s">
        <v>29</v>
      </c>
      <c r="G15" s="42">
        <f t="shared" ref="G15:I15" si="5">G17</f>
        <v>97460.5</v>
      </c>
      <c r="H15" s="42">
        <f t="shared" si="5"/>
        <v>97460.5</v>
      </c>
      <c r="I15" s="42">
        <f t="shared" si="5"/>
        <v>97460.5</v>
      </c>
      <c r="J15" s="42">
        <f t="shared" ref="J15" si="6">J17</f>
        <v>97460.5</v>
      </c>
    </row>
    <row r="16" spans="1:10" s="27" customFormat="1">
      <c r="A16" s="172"/>
      <c r="B16" s="172"/>
      <c r="C16" s="173"/>
      <c r="D16" s="174"/>
      <c r="E16" s="175"/>
      <c r="F16" s="158" t="s">
        <v>7</v>
      </c>
      <c r="G16" s="42"/>
      <c r="H16" s="42"/>
      <c r="I16" s="42"/>
      <c r="J16" s="42"/>
    </row>
    <row r="17" spans="1:10" s="27" customFormat="1" ht="34.5">
      <c r="A17" s="172"/>
      <c r="B17" s="172"/>
      <c r="C17" s="172" t="s">
        <v>28</v>
      </c>
      <c r="D17" s="47"/>
      <c r="E17" s="175"/>
      <c r="F17" s="158" t="s">
        <v>29</v>
      </c>
      <c r="G17" s="42">
        <f t="shared" ref="G17:I17" si="7">+G19</f>
        <v>97460.5</v>
      </c>
      <c r="H17" s="42">
        <f t="shared" si="7"/>
        <v>97460.5</v>
      </c>
      <c r="I17" s="42">
        <f t="shared" si="7"/>
        <v>97460.5</v>
      </c>
      <c r="J17" s="42">
        <f>+J19</f>
        <v>97460.5</v>
      </c>
    </row>
    <row r="18" spans="1:10" s="27" customFormat="1">
      <c r="A18" s="172"/>
      <c r="B18" s="172"/>
      <c r="C18" s="172"/>
      <c r="D18" s="47"/>
      <c r="E18" s="175"/>
      <c r="F18" s="158" t="s">
        <v>7</v>
      </c>
      <c r="G18" s="42"/>
      <c r="H18" s="42"/>
      <c r="I18" s="42"/>
      <c r="J18" s="42"/>
    </row>
    <row r="19" spans="1:10" s="27" customFormat="1" ht="34.5">
      <c r="A19" s="172"/>
      <c r="B19" s="172"/>
      <c r="C19" s="172"/>
      <c r="D19" s="47"/>
      <c r="E19" s="175"/>
      <c r="F19" s="158" t="s">
        <v>30</v>
      </c>
      <c r="G19" s="42">
        <f t="shared" ref="G19:I19" si="8">+G21</f>
        <v>97460.5</v>
      </c>
      <c r="H19" s="42">
        <f t="shared" si="8"/>
        <v>97460.5</v>
      </c>
      <c r="I19" s="42">
        <f t="shared" si="8"/>
        <v>97460.5</v>
      </c>
      <c r="J19" s="42">
        <f>+J21</f>
        <v>97460.5</v>
      </c>
    </row>
    <row r="20" spans="1:10" s="27" customFormat="1">
      <c r="A20" s="172"/>
      <c r="B20" s="172"/>
      <c r="C20" s="172"/>
      <c r="D20" s="47"/>
      <c r="E20" s="175"/>
      <c r="F20" s="158" t="s">
        <v>7</v>
      </c>
      <c r="G20" s="42"/>
      <c r="H20" s="42"/>
      <c r="I20" s="42"/>
      <c r="J20" s="42"/>
    </row>
    <row r="21" spans="1:10" s="27" customFormat="1" ht="17.25" customHeight="1">
      <c r="A21" s="172"/>
      <c r="B21" s="172"/>
      <c r="C21" s="172"/>
      <c r="D21" s="175">
        <v>1212</v>
      </c>
      <c r="E21" s="40"/>
      <c r="F21" s="165" t="s">
        <v>26</v>
      </c>
      <c r="G21" s="42">
        <f t="shared" ref="G21:I21" si="9">+G23</f>
        <v>97460.5</v>
      </c>
      <c r="H21" s="42">
        <f t="shared" si="9"/>
        <v>97460.5</v>
      </c>
      <c r="I21" s="42">
        <f t="shared" si="9"/>
        <v>97460.5</v>
      </c>
      <c r="J21" s="42">
        <f>+J23</f>
        <v>97460.5</v>
      </c>
    </row>
    <row r="22" spans="1:10" s="27" customFormat="1">
      <c r="A22" s="172"/>
      <c r="B22" s="172"/>
      <c r="C22" s="172"/>
      <c r="D22" s="175"/>
      <c r="E22" s="176"/>
      <c r="F22" s="158" t="s">
        <v>7</v>
      </c>
      <c r="G22" s="42"/>
      <c r="H22" s="42"/>
      <c r="I22" s="42"/>
      <c r="J22" s="42"/>
    </row>
    <row r="23" spans="1:10" s="27" customFormat="1" ht="69">
      <c r="A23" s="172"/>
      <c r="B23" s="172"/>
      <c r="C23" s="172"/>
      <c r="D23" s="175"/>
      <c r="E23" s="176">
        <v>12029</v>
      </c>
      <c r="F23" s="166" t="str">
        <f>+Հ1!C21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G23" s="42">
        <f t="shared" ref="G23:I23" si="10">G32+G25</f>
        <v>97460.5</v>
      </c>
      <c r="H23" s="42">
        <f t="shared" si="10"/>
        <v>97460.5</v>
      </c>
      <c r="I23" s="42">
        <f t="shared" si="10"/>
        <v>97460.5</v>
      </c>
      <c r="J23" s="42">
        <f>J32+J25</f>
        <v>97460.5</v>
      </c>
    </row>
    <row r="24" spans="1:10">
      <c r="A24" s="172"/>
      <c r="B24" s="172"/>
      <c r="C24" s="172"/>
      <c r="D24" s="175"/>
      <c r="E24" s="175"/>
      <c r="F24" s="167" t="s">
        <v>22</v>
      </c>
      <c r="G24" s="42"/>
      <c r="H24" s="42"/>
      <c r="I24" s="42"/>
      <c r="J24" s="42"/>
    </row>
    <row r="25" spans="1:10" s="41" customFormat="1" ht="34.5">
      <c r="A25" s="172"/>
      <c r="B25" s="172"/>
      <c r="C25" s="172"/>
      <c r="D25" s="175"/>
      <c r="E25" s="175"/>
      <c r="F25" s="168" t="s">
        <v>35</v>
      </c>
      <c r="G25" s="42">
        <f t="shared" ref="G25:I25" si="11">G27</f>
        <v>8326</v>
      </c>
      <c r="H25" s="42">
        <f t="shared" si="11"/>
        <v>8326</v>
      </c>
      <c r="I25" s="42">
        <f t="shared" si="11"/>
        <v>8326</v>
      </c>
      <c r="J25" s="42">
        <f t="shared" ref="J25" si="12">J27</f>
        <v>8326</v>
      </c>
    </row>
    <row r="26" spans="1:10" ht="34.5">
      <c r="A26" s="172"/>
      <c r="B26" s="172"/>
      <c r="C26" s="172"/>
      <c r="D26" s="175"/>
      <c r="E26" s="175"/>
      <c r="F26" s="167" t="s">
        <v>25</v>
      </c>
      <c r="G26" s="42"/>
      <c r="H26" s="42"/>
      <c r="I26" s="42"/>
      <c r="J26" s="42"/>
    </row>
    <row r="27" spans="1:10">
      <c r="A27" s="172"/>
      <c r="B27" s="172"/>
      <c r="C27" s="172"/>
      <c r="D27" s="175"/>
      <c r="E27" s="175"/>
      <c r="F27" s="158" t="s">
        <v>8</v>
      </c>
      <c r="G27" s="42">
        <f t="shared" ref="G27:I27" si="13">+G28</f>
        <v>8326</v>
      </c>
      <c r="H27" s="42">
        <f t="shared" si="13"/>
        <v>8326</v>
      </c>
      <c r="I27" s="42">
        <f t="shared" si="13"/>
        <v>8326</v>
      </c>
      <c r="J27" s="42">
        <f>+J28</f>
        <v>8326</v>
      </c>
    </row>
    <row r="28" spans="1:10">
      <c r="A28" s="172"/>
      <c r="B28" s="172"/>
      <c r="C28" s="172"/>
      <c r="D28" s="175"/>
      <c r="E28" s="175"/>
      <c r="F28" s="158" t="s">
        <v>9</v>
      </c>
      <c r="G28" s="42">
        <f t="shared" ref="G28:I30" si="14">G29</f>
        <v>8326</v>
      </c>
      <c r="H28" s="42">
        <f t="shared" si="14"/>
        <v>8326</v>
      </c>
      <c r="I28" s="42">
        <f t="shared" si="14"/>
        <v>8326</v>
      </c>
      <c r="J28" s="42">
        <f t="shared" ref="J28:J30" si="15">J29</f>
        <v>8326</v>
      </c>
    </row>
    <row r="29" spans="1:10">
      <c r="A29" s="172"/>
      <c r="B29" s="172"/>
      <c r="C29" s="172"/>
      <c r="D29" s="175"/>
      <c r="E29" s="175"/>
      <c r="F29" s="158" t="s">
        <v>84</v>
      </c>
      <c r="G29" s="42">
        <f t="shared" si="14"/>
        <v>8326</v>
      </c>
      <c r="H29" s="42">
        <f t="shared" si="14"/>
        <v>8326</v>
      </c>
      <c r="I29" s="42">
        <f t="shared" si="14"/>
        <v>8326</v>
      </c>
      <c r="J29" s="42">
        <f t="shared" si="15"/>
        <v>8326</v>
      </c>
    </row>
    <row r="30" spans="1:10" ht="36.75" customHeight="1">
      <c r="A30" s="172"/>
      <c r="B30" s="172"/>
      <c r="C30" s="172"/>
      <c r="D30" s="175"/>
      <c r="E30" s="175"/>
      <c r="F30" s="158" t="s">
        <v>85</v>
      </c>
      <c r="G30" s="42">
        <f t="shared" si="14"/>
        <v>8326</v>
      </c>
      <c r="H30" s="42">
        <f t="shared" si="14"/>
        <v>8326</v>
      </c>
      <c r="I30" s="42">
        <f t="shared" si="14"/>
        <v>8326</v>
      </c>
      <c r="J30" s="42">
        <f t="shared" si="15"/>
        <v>8326</v>
      </c>
    </row>
    <row r="31" spans="1:10" ht="23.25" customHeight="1">
      <c r="A31" s="172"/>
      <c r="B31" s="172"/>
      <c r="C31" s="172"/>
      <c r="D31" s="175"/>
      <c r="E31" s="175"/>
      <c r="F31" s="158" t="s">
        <v>88</v>
      </c>
      <c r="G31" s="185">
        <v>8326</v>
      </c>
      <c r="H31" s="185">
        <v>8326</v>
      </c>
      <c r="I31" s="185">
        <v>8326</v>
      </c>
      <c r="J31" s="185">
        <v>8326</v>
      </c>
    </row>
    <row r="32" spans="1:10" s="41" customFormat="1" ht="21" customHeight="1">
      <c r="A32" s="172"/>
      <c r="B32" s="172"/>
      <c r="C32" s="172"/>
      <c r="D32" s="175"/>
      <c r="E32" s="175"/>
      <c r="F32" s="168" t="s">
        <v>87</v>
      </c>
      <c r="G32" s="42">
        <f t="shared" ref="G32:I32" si="16">G34</f>
        <v>89134.5</v>
      </c>
      <c r="H32" s="42">
        <f t="shared" si="16"/>
        <v>89134.5</v>
      </c>
      <c r="I32" s="42">
        <f t="shared" si="16"/>
        <v>89134.5</v>
      </c>
      <c r="J32" s="42">
        <f t="shared" ref="J32" si="17">J34</f>
        <v>89134.5</v>
      </c>
    </row>
    <row r="33" spans="1:12" ht="34.5">
      <c r="A33" s="172"/>
      <c r="B33" s="172"/>
      <c r="C33" s="172"/>
      <c r="D33" s="175"/>
      <c r="E33" s="175"/>
      <c r="F33" s="167" t="s">
        <v>20</v>
      </c>
      <c r="G33" s="42"/>
      <c r="H33" s="42"/>
      <c r="I33" s="42"/>
      <c r="J33" s="42"/>
    </row>
    <row r="34" spans="1:12">
      <c r="A34" s="172"/>
      <c r="B34" s="172"/>
      <c r="C34" s="172"/>
      <c r="D34" s="175"/>
      <c r="E34" s="175"/>
      <c r="F34" s="158" t="s">
        <v>8</v>
      </c>
      <c r="G34" s="42">
        <f t="shared" ref="G34:I34" si="18">+G35</f>
        <v>89134.5</v>
      </c>
      <c r="H34" s="42">
        <f t="shared" si="18"/>
        <v>89134.5</v>
      </c>
      <c r="I34" s="42">
        <f t="shared" si="18"/>
        <v>89134.5</v>
      </c>
      <c r="J34" s="42">
        <f>+J35</f>
        <v>89134.5</v>
      </c>
    </row>
    <row r="35" spans="1:12">
      <c r="A35" s="172"/>
      <c r="B35" s="172"/>
      <c r="C35" s="172"/>
      <c r="D35" s="175"/>
      <c r="E35" s="175"/>
      <c r="F35" s="158" t="s">
        <v>9</v>
      </c>
      <c r="G35" s="42">
        <f t="shared" ref="G35:I37" si="19">G36</f>
        <v>89134.5</v>
      </c>
      <c r="H35" s="42">
        <f t="shared" si="19"/>
        <v>89134.5</v>
      </c>
      <c r="I35" s="42">
        <f t="shared" si="19"/>
        <v>89134.5</v>
      </c>
      <c r="J35" s="42">
        <f t="shared" ref="J35:J37" si="20">J36</f>
        <v>89134.5</v>
      </c>
    </row>
    <row r="36" spans="1:12" ht="36" customHeight="1">
      <c r="A36" s="172"/>
      <c r="B36" s="172"/>
      <c r="C36" s="172"/>
      <c r="D36" s="175"/>
      <c r="E36" s="175"/>
      <c r="F36" s="158" t="s">
        <v>125</v>
      </c>
      <c r="G36" s="42">
        <f t="shared" si="19"/>
        <v>89134.5</v>
      </c>
      <c r="H36" s="42">
        <f t="shared" si="19"/>
        <v>89134.5</v>
      </c>
      <c r="I36" s="42">
        <f t="shared" si="19"/>
        <v>89134.5</v>
      </c>
      <c r="J36" s="42">
        <f t="shared" si="20"/>
        <v>89134.5</v>
      </c>
    </row>
    <row r="37" spans="1:12" ht="24.75" customHeight="1">
      <c r="A37" s="172"/>
      <c r="B37" s="172"/>
      <c r="C37" s="172"/>
      <c r="D37" s="175"/>
      <c r="E37" s="175"/>
      <c r="F37" s="158" t="s">
        <v>126</v>
      </c>
      <c r="G37" s="42">
        <f t="shared" si="19"/>
        <v>89134.5</v>
      </c>
      <c r="H37" s="42">
        <f t="shared" si="19"/>
        <v>89134.5</v>
      </c>
      <c r="I37" s="42">
        <f t="shared" si="19"/>
        <v>89134.5</v>
      </c>
      <c r="J37" s="42">
        <f t="shared" si="20"/>
        <v>89134.5</v>
      </c>
    </row>
    <row r="38" spans="1:12" ht="21.75" customHeight="1">
      <c r="A38" s="172"/>
      <c r="B38" s="172"/>
      <c r="C38" s="172"/>
      <c r="D38" s="175"/>
      <c r="E38" s="175"/>
      <c r="F38" s="169" t="s">
        <v>127</v>
      </c>
      <c r="G38" s="185">
        <v>89134.5</v>
      </c>
      <c r="H38" s="185">
        <v>89134.5</v>
      </c>
      <c r="I38" s="185">
        <v>89134.5</v>
      </c>
      <c r="J38" s="185">
        <v>89134.5</v>
      </c>
    </row>
    <row r="39" spans="1:12" s="43" customFormat="1">
      <c r="A39" s="46"/>
      <c r="B39" s="46"/>
      <c r="C39" s="46"/>
      <c r="D39" s="46"/>
      <c r="E39" s="48"/>
      <c r="F39" s="170" t="s">
        <v>52</v>
      </c>
      <c r="G39" s="42">
        <f t="shared" ref="G39:I39" si="21">+G40</f>
        <v>-97460.5</v>
      </c>
      <c r="H39" s="42">
        <f t="shared" si="21"/>
        <v>-97460.5</v>
      </c>
      <c r="I39" s="42">
        <f t="shared" si="21"/>
        <v>-97460.5</v>
      </c>
      <c r="J39" s="42">
        <f>+J40</f>
        <v>-97460.5</v>
      </c>
      <c r="K39" s="21"/>
      <c r="L39" s="21"/>
    </row>
    <row r="40" spans="1:12" ht="34.5">
      <c r="A40" s="46" t="s">
        <v>65</v>
      </c>
      <c r="B40" s="46"/>
      <c r="C40" s="46"/>
      <c r="D40" s="46"/>
      <c r="E40" s="48"/>
      <c r="F40" s="160" t="s">
        <v>59</v>
      </c>
      <c r="G40" s="42">
        <f t="shared" ref="G40:I40" si="22">+G42</f>
        <v>-97460.5</v>
      </c>
      <c r="H40" s="42">
        <f t="shared" si="22"/>
        <v>-97460.5</v>
      </c>
      <c r="I40" s="42">
        <f t="shared" si="22"/>
        <v>-97460.5</v>
      </c>
      <c r="J40" s="42">
        <f t="shared" ref="J40" si="23">+J42</f>
        <v>-97460.5</v>
      </c>
    </row>
    <row r="41" spans="1:12">
      <c r="A41" s="46"/>
      <c r="B41" s="46"/>
      <c r="C41" s="46"/>
      <c r="D41" s="46"/>
      <c r="E41" s="46"/>
      <c r="F41" s="158" t="s">
        <v>7</v>
      </c>
      <c r="G41" s="42"/>
      <c r="H41" s="42"/>
      <c r="I41" s="42"/>
      <c r="J41" s="42"/>
    </row>
    <row r="42" spans="1:12" ht="34.5">
      <c r="A42" s="46"/>
      <c r="B42" s="46" t="s">
        <v>66</v>
      </c>
      <c r="C42" s="46"/>
      <c r="D42" s="46"/>
      <c r="E42" s="46"/>
      <c r="F42" s="160" t="s">
        <v>60</v>
      </c>
      <c r="G42" s="42">
        <f t="shared" ref="G42:I42" si="24">+G44</f>
        <v>-97460.5</v>
      </c>
      <c r="H42" s="42">
        <f t="shared" si="24"/>
        <v>-97460.5</v>
      </c>
      <c r="I42" s="42">
        <f t="shared" si="24"/>
        <v>-97460.5</v>
      </c>
      <c r="J42" s="42">
        <f t="shared" ref="J42" si="25">+J44</f>
        <v>-97460.5</v>
      </c>
    </row>
    <row r="43" spans="1:12">
      <c r="A43" s="46"/>
      <c r="B43" s="46"/>
      <c r="C43" s="46"/>
      <c r="D43" s="46"/>
      <c r="E43" s="46"/>
      <c r="F43" s="158" t="s">
        <v>7</v>
      </c>
      <c r="G43" s="42"/>
      <c r="H43" s="42"/>
      <c r="I43" s="42"/>
      <c r="J43" s="42"/>
    </row>
    <row r="44" spans="1:12">
      <c r="A44" s="46"/>
      <c r="B44" s="46"/>
      <c r="C44" s="46" t="s">
        <v>66</v>
      </c>
      <c r="D44" s="46"/>
      <c r="E44" s="46"/>
      <c r="F44" s="158" t="s">
        <v>53</v>
      </c>
      <c r="G44" s="42">
        <f t="shared" ref="G44:I44" si="26">+G57+G58</f>
        <v>-97460.5</v>
      </c>
      <c r="H44" s="42">
        <f t="shared" si="26"/>
        <v>-97460.5</v>
      </c>
      <c r="I44" s="42">
        <f t="shared" si="26"/>
        <v>-97460.5</v>
      </c>
      <c r="J44" s="42">
        <f>+J57+J58</f>
        <v>-97460.5</v>
      </c>
    </row>
    <row r="45" spans="1:12">
      <c r="A45" s="46"/>
      <c r="B45" s="46"/>
      <c r="C45" s="46"/>
      <c r="D45" s="46"/>
      <c r="E45" s="46"/>
      <c r="F45" s="158" t="s">
        <v>7</v>
      </c>
      <c r="G45" s="42"/>
      <c r="H45" s="42"/>
      <c r="I45" s="42"/>
      <c r="J45" s="42"/>
    </row>
    <row r="46" spans="1:12">
      <c r="A46" s="46"/>
      <c r="B46" s="46"/>
      <c r="C46" s="46"/>
      <c r="D46" s="46"/>
      <c r="E46" s="46"/>
      <c r="F46" s="158" t="s">
        <v>61</v>
      </c>
      <c r="G46" s="42">
        <f t="shared" ref="G46:I46" si="27">+G48</f>
        <v>-97460.5</v>
      </c>
      <c r="H46" s="42">
        <f t="shared" si="27"/>
        <v>-97460.5</v>
      </c>
      <c r="I46" s="42">
        <f t="shared" si="27"/>
        <v>-97460.5</v>
      </c>
      <c r="J46" s="42">
        <f t="shared" ref="J46" si="28">+J48</f>
        <v>-97460.5</v>
      </c>
    </row>
    <row r="47" spans="1:12">
      <c r="A47" s="46"/>
      <c r="B47" s="46"/>
      <c r="C47" s="46"/>
      <c r="D47" s="46"/>
      <c r="E47" s="46"/>
      <c r="F47" s="158" t="s">
        <v>7</v>
      </c>
      <c r="G47" s="42"/>
      <c r="H47" s="42"/>
      <c r="I47" s="42"/>
      <c r="J47" s="42"/>
    </row>
    <row r="48" spans="1:12" ht="17.25" customHeight="1">
      <c r="A48" s="46"/>
      <c r="B48" s="46"/>
      <c r="C48" s="46"/>
      <c r="D48" s="46" t="s">
        <v>67</v>
      </c>
      <c r="E48" s="47"/>
      <c r="F48" s="164" t="s">
        <v>53</v>
      </c>
      <c r="G48" s="42">
        <f t="shared" ref="G48:I48" si="29">+G57+G58</f>
        <v>-97460.5</v>
      </c>
      <c r="H48" s="42">
        <f t="shared" si="29"/>
        <v>-97460.5</v>
      </c>
      <c r="I48" s="42">
        <f t="shared" si="29"/>
        <v>-97460.5</v>
      </c>
      <c r="J48" s="42">
        <f>+J57+J58</f>
        <v>-97460.5</v>
      </c>
    </row>
    <row r="49" spans="1:10">
      <c r="A49" s="46"/>
      <c r="B49" s="46"/>
      <c r="C49" s="46"/>
      <c r="D49" s="46"/>
      <c r="E49" s="47"/>
      <c r="F49" s="171" t="s">
        <v>7</v>
      </c>
      <c r="G49" s="42"/>
      <c r="H49" s="42"/>
      <c r="I49" s="42"/>
      <c r="J49" s="42"/>
    </row>
    <row r="50" spans="1:10">
      <c r="A50" s="46"/>
      <c r="B50" s="46"/>
      <c r="C50" s="46"/>
      <c r="D50" s="46"/>
      <c r="E50" s="48">
        <v>11001</v>
      </c>
      <c r="F50" s="158" t="s">
        <v>53</v>
      </c>
      <c r="G50" s="42">
        <f t="shared" ref="G50:I50" si="30">+G52</f>
        <v>-97460.5</v>
      </c>
      <c r="H50" s="42">
        <f t="shared" si="30"/>
        <v>-97460.5</v>
      </c>
      <c r="I50" s="42">
        <f t="shared" si="30"/>
        <v>-97460.5</v>
      </c>
      <c r="J50" s="42">
        <f>+J52</f>
        <v>-97460.5</v>
      </c>
    </row>
    <row r="51" spans="1:10">
      <c r="A51" s="46"/>
      <c r="B51" s="46"/>
      <c r="C51" s="46"/>
      <c r="D51" s="46"/>
      <c r="E51" s="46"/>
      <c r="F51" s="167" t="s">
        <v>22</v>
      </c>
      <c r="G51" s="42"/>
      <c r="H51" s="42"/>
      <c r="I51" s="42"/>
      <c r="J51" s="42"/>
    </row>
    <row r="52" spans="1:10">
      <c r="A52" s="46"/>
      <c r="B52" s="46"/>
      <c r="C52" s="46"/>
      <c r="D52" s="46"/>
      <c r="E52" s="46"/>
      <c r="F52" s="168" t="s">
        <v>61</v>
      </c>
      <c r="G52" s="42">
        <f t="shared" ref="G52:I52" si="31">+G54</f>
        <v>-97460.5</v>
      </c>
      <c r="H52" s="42">
        <f t="shared" si="31"/>
        <v>-97460.5</v>
      </c>
      <c r="I52" s="42">
        <f t="shared" si="31"/>
        <v>-97460.5</v>
      </c>
      <c r="J52" s="42">
        <f t="shared" ref="J52" si="32">+J54</f>
        <v>-97460.5</v>
      </c>
    </row>
    <row r="53" spans="1:10" ht="34.5">
      <c r="A53" s="46"/>
      <c r="B53" s="46"/>
      <c r="C53" s="46"/>
      <c r="D53" s="46"/>
      <c r="E53" s="46"/>
      <c r="F53" s="167" t="s">
        <v>25</v>
      </c>
      <c r="G53" s="42"/>
      <c r="H53" s="42"/>
      <c r="I53" s="42"/>
      <c r="J53" s="42"/>
    </row>
    <row r="54" spans="1:10">
      <c r="A54" s="46"/>
      <c r="B54" s="46"/>
      <c r="C54" s="46"/>
      <c r="D54" s="46"/>
      <c r="E54" s="46"/>
      <c r="F54" s="167" t="s">
        <v>8</v>
      </c>
      <c r="G54" s="42">
        <f t="shared" ref="G54:I56" si="33">+G55</f>
        <v>-97460.5</v>
      </c>
      <c r="H54" s="42">
        <f t="shared" si="33"/>
        <v>-97460.5</v>
      </c>
      <c r="I54" s="42">
        <f t="shared" si="33"/>
        <v>-97460.5</v>
      </c>
      <c r="J54" s="42">
        <f t="shared" ref="J54:J55" si="34">+J55</f>
        <v>-97460.5</v>
      </c>
    </row>
    <row r="55" spans="1:10">
      <c r="A55" s="46"/>
      <c r="B55" s="46"/>
      <c r="C55" s="46"/>
      <c r="D55" s="46"/>
      <c r="E55" s="46"/>
      <c r="F55" s="167" t="s">
        <v>9</v>
      </c>
      <c r="G55" s="42">
        <f t="shared" si="33"/>
        <v>-97460.5</v>
      </c>
      <c r="H55" s="42">
        <f t="shared" si="33"/>
        <v>-97460.5</v>
      </c>
      <c r="I55" s="42">
        <f t="shared" si="33"/>
        <v>-97460.5</v>
      </c>
      <c r="J55" s="42">
        <f t="shared" si="34"/>
        <v>-97460.5</v>
      </c>
    </row>
    <row r="56" spans="1:10">
      <c r="A56" s="46"/>
      <c r="B56" s="46"/>
      <c r="C56" s="46"/>
      <c r="D56" s="46"/>
      <c r="E56" s="46"/>
      <c r="F56" s="167" t="s">
        <v>63</v>
      </c>
      <c r="G56" s="42">
        <f t="shared" si="33"/>
        <v>-97460.5</v>
      </c>
      <c r="H56" s="42">
        <f t="shared" si="33"/>
        <v>-97460.5</v>
      </c>
      <c r="I56" s="42">
        <f t="shared" si="33"/>
        <v>-97460.5</v>
      </c>
      <c r="J56" s="42">
        <f>+J57</f>
        <v>-97460.5</v>
      </c>
    </row>
    <row r="57" spans="1:10">
      <c r="A57" s="46"/>
      <c r="B57" s="46"/>
      <c r="C57" s="46"/>
      <c r="D57" s="46"/>
      <c r="E57" s="46"/>
      <c r="F57" s="158" t="s">
        <v>64</v>
      </c>
      <c r="G57" s="42">
        <f t="shared" ref="G57:H57" si="35">-G38-G31</f>
        <v>-97460.5</v>
      </c>
      <c r="H57" s="42">
        <f t="shared" si="35"/>
        <v>-97460.5</v>
      </c>
      <c r="I57" s="42">
        <f>-I38-I31</f>
        <v>-97460.5</v>
      </c>
      <c r="J57" s="42">
        <f>+Հ1!G34</f>
        <v>-97460.5</v>
      </c>
    </row>
    <row r="60" spans="1:10" s="50" customFormat="1"/>
    <row r="61" spans="1:10" s="84" customFormat="1" ht="15" customHeight="1">
      <c r="A61" s="82" t="s">
        <v>154</v>
      </c>
      <c r="B61" s="83"/>
      <c r="C61" s="83"/>
      <c r="D61" s="83"/>
      <c r="E61" s="83"/>
      <c r="F61" s="82"/>
    </row>
    <row r="62" spans="1:10" s="84" customFormat="1" ht="15" customHeight="1">
      <c r="A62" s="82" t="s">
        <v>155</v>
      </c>
      <c r="B62" s="82"/>
      <c r="C62" s="82"/>
      <c r="D62" s="82"/>
      <c r="E62" s="82"/>
      <c r="F62" s="82"/>
    </row>
    <row r="63" spans="1:10" s="50" customFormat="1">
      <c r="B63" s="199" t="s">
        <v>156</v>
      </c>
      <c r="C63" s="199"/>
      <c r="D63" s="199"/>
      <c r="E63" s="199"/>
      <c r="F63" s="199"/>
      <c r="G63" s="199"/>
    </row>
    <row r="64" spans="1:10" s="50" customFormat="1"/>
  </sheetData>
  <mergeCells count="6">
    <mergeCell ref="B63:G63"/>
    <mergeCell ref="A5:J5"/>
    <mergeCell ref="A8:C8"/>
    <mergeCell ref="D8:E8"/>
    <mergeCell ref="F8:F9"/>
    <mergeCell ref="G8:J8"/>
  </mergeCells>
  <pageMargins left="0.11811023622047245" right="0.11811023622047245" top="0" bottom="0" header="0.31496062992125984" footer="0.31496062992125984"/>
  <pageSetup paperSize="9" orientation="landscape" r:id="rId1"/>
  <ignoredErrors>
    <ignoredError sqref="A13:F16 A24:F24 A22:D22 F22 A23:D23 A18:F20 A17:E17 A21:D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0" zoomScaleNormal="100" workbookViewId="0">
      <selection activeCell="B13" sqref="B13:H13"/>
    </sheetView>
  </sheetViews>
  <sheetFormatPr defaultRowHeight="17.25"/>
  <cols>
    <col min="1" max="1" width="7.28515625" style="230" customWidth="1"/>
    <col min="2" max="2" width="12" style="230" customWidth="1"/>
    <col min="3" max="3" width="15.7109375" style="230" customWidth="1"/>
    <col min="4" max="4" width="64.28515625" style="230" customWidth="1"/>
    <col min="5" max="6" width="18.28515625" style="230" customWidth="1"/>
    <col min="7" max="7" width="17.28515625" style="230" customWidth="1"/>
    <col min="8" max="8" width="16.85546875" style="230" customWidth="1"/>
    <col min="9" max="9" width="17.7109375" style="230" customWidth="1"/>
    <col min="10" max="10" width="12.85546875" style="230" customWidth="1"/>
    <col min="11" max="11" width="14.140625" style="230" customWidth="1"/>
    <col min="12" max="12" width="10.7109375" style="230" customWidth="1"/>
    <col min="13" max="259" width="9.140625" style="230"/>
    <col min="260" max="260" width="7.28515625" style="230" customWidth="1"/>
    <col min="261" max="261" width="12" style="230" customWidth="1"/>
    <col min="262" max="262" width="11.85546875" style="230" customWidth="1"/>
    <col min="263" max="263" width="64.28515625" style="230" customWidth="1"/>
    <col min="264" max="264" width="16.85546875" style="230" customWidth="1"/>
    <col min="265" max="265" width="17.7109375" style="230" customWidth="1"/>
    <col min="266" max="266" width="12.85546875" style="230" customWidth="1"/>
    <col min="267" max="267" width="14.140625" style="230" customWidth="1"/>
    <col min="268" max="268" width="10.7109375" style="230" customWidth="1"/>
    <col min="269" max="515" width="9.140625" style="230"/>
    <col min="516" max="516" width="7.28515625" style="230" customWidth="1"/>
    <col min="517" max="517" width="12" style="230" customWidth="1"/>
    <col min="518" max="518" width="11.85546875" style="230" customWidth="1"/>
    <col min="519" max="519" width="64.28515625" style="230" customWidth="1"/>
    <col min="520" max="520" width="16.85546875" style="230" customWidth="1"/>
    <col min="521" max="521" width="17.7109375" style="230" customWidth="1"/>
    <col min="522" max="522" width="12.85546875" style="230" customWidth="1"/>
    <col min="523" max="523" width="14.140625" style="230" customWidth="1"/>
    <col min="524" max="524" width="10.7109375" style="230" customWidth="1"/>
    <col min="525" max="771" width="9.140625" style="230"/>
    <col min="772" max="772" width="7.28515625" style="230" customWidth="1"/>
    <col min="773" max="773" width="12" style="230" customWidth="1"/>
    <col min="774" max="774" width="11.85546875" style="230" customWidth="1"/>
    <col min="775" max="775" width="64.28515625" style="230" customWidth="1"/>
    <col min="776" max="776" width="16.85546875" style="230" customWidth="1"/>
    <col min="777" max="777" width="17.7109375" style="230" customWidth="1"/>
    <col min="778" max="778" width="12.85546875" style="230" customWidth="1"/>
    <col min="779" max="779" width="14.140625" style="230" customWidth="1"/>
    <col min="780" max="780" width="10.7109375" style="230" customWidth="1"/>
    <col min="781" max="1027" width="9.140625" style="230"/>
    <col min="1028" max="1028" width="7.28515625" style="230" customWidth="1"/>
    <col min="1029" max="1029" width="12" style="230" customWidth="1"/>
    <col min="1030" max="1030" width="11.85546875" style="230" customWidth="1"/>
    <col min="1031" max="1031" width="64.28515625" style="230" customWidth="1"/>
    <col min="1032" max="1032" width="16.85546875" style="230" customWidth="1"/>
    <col min="1033" max="1033" width="17.7109375" style="230" customWidth="1"/>
    <col min="1034" max="1034" width="12.85546875" style="230" customWidth="1"/>
    <col min="1035" max="1035" width="14.140625" style="230" customWidth="1"/>
    <col min="1036" max="1036" width="10.7109375" style="230" customWidth="1"/>
    <col min="1037" max="1283" width="9.140625" style="230"/>
    <col min="1284" max="1284" width="7.28515625" style="230" customWidth="1"/>
    <col min="1285" max="1285" width="12" style="230" customWidth="1"/>
    <col min="1286" max="1286" width="11.85546875" style="230" customWidth="1"/>
    <col min="1287" max="1287" width="64.28515625" style="230" customWidth="1"/>
    <col min="1288" max="1288" width="16.85546875" style="230" customWidth="1"/>
    <col min="1289" max="1289" width="17.7109375" style="230" customWidth="1"/>
    <col min="1290" max="1290" width="12.85546875" style="230" customWidth="1"/>
    <col min="1291" max="1291" width="14.140625" style="230" customWidth="1"/>
    <col min="1292" max="1292" width="10.7109375" style="230" customWidth="1"/>
    <col min="1293" max="1539" width="9.140625" style="230"/>
    <col min="1540" max="1540" width="7.28515625" style="230" customWidth="1"/>
    <col min="1541" max="1541" width="12" style="230" customWidth="1"/>
    <col min="1542" max="1542" width="11.85546875" style="230" customWidth="1"/>
    <col min="1543" max="1543" width="64.28515625" style="230" customWidth="1"/>
    <col min="1544" max="1544" width="16.85546875" style="230" customWidth="1"/>
    <col min="1545" max="1545" width="17.7109375" style="230" customWidth="1"/>
    <col min="1546" max="1546" width="12.85546875" style="230" customWidth="1"/>
    <col min="1547" max="1547" width="14.140625" style="230" customWidth="1"/>
    <col min="1548" max="1548" width="10.7109375" style="230" customWidth="1"/>
    <col min="1549" max="1795" width="9.140625" style="230"/>
    <col min="1796" max="1796" width="7.28515625" style="230" customWidth="1"/>
    <col min="1797" max="1797" width="12" style="230" customWidth="1"/>
    <col min="1798" max="1798" width="11.85546875" style="230" customWidth="1"/>
    <col min="1799" max="1799" width="64.28515625" style="230" customWidth="1"/>
    <col min="1800" max="1800" width="16.85546875" style="230" customWidth="1"/>
    <col min="1801" max="1801" width="17.7109375" style="230" customWidth="1"/>
    <col min="1802" max="1802" width="12.85546875" style="230" customWidth="1"/>
    <col min="1803" max="1803" width="14.140625" style="230" customWidth="1"/>
    <col min="1804" max="1804" width="10.7109375" style="230" customWidth="1"/>
    <col min="1805" max="2051" width="9.140625" style="230"/>
    <col min="2052" max="2052" width="7.28515625" style="230" customWidth="1"/>
    <col min="2053" max="2053" width="12" style="230" customWidth="1"/>
    <col min="2054" max="2054" width="11.85546875" style="230" customWidth="1"/>
    <col min="2055" max="2055" width="64.28515625" style="230" customWidth="1"/>
    <col min="2056" max="2056" width="16.85546875" style="230" customWidth="1"/>
    <col min="2057" max="2057" width="17.7109375" style="230" customWidth="1"/>
    <col min="2058" max="2058" width="12.85546875" style="230" customWidth="1"/>
    <col min="2059" max="2059" width="14.140625" style="230" customWidth="1"/>
    <col min="2060" max="2060" width="10.7109375" style="230" customWidth="1"/>
    <col min="2061" max="2307" width="9.140625" style="230"/>
    <col min="2308" max="2308" width="7.28515625" style="230" customWidth="1"/>
    <col min="2309" max="2309" width="12" style="230" customWidth="1"/>
    <col min="2310" max="2310" width="11.85546875" style="230" customWidth="1"/>
    <col min="2311" max="2311" width="64.28515625" style="230" customWidth="1"/>
    <col min="2312" max="2312" width="16.85546875" style="230" customWidth="1"/>
    <col min="2313" max="2313" width="17.7109375" style="230" customWidth="1"/>
    <col min="2314" max="2314" width="12.85546875" style="230" customWidth="1"/>
    <col min="2315" max="2315" width="14.140625" style="230" customWidth="1"/>
    <col min="2316" max="2316" width="10.7109375" style="230" customWidth="1"/>
    <col min="2317" max="2563" width="9.140625" style="230"/>
    <col min="2564" max="2564" width="7.28515625" style="230" customWidth="1"/>
    <col min="2565" max="2565" width="12" style="230" customWidth="1"/>
    <col min="2566" max="2566" width="11.85546875" style="230" customWidth="1"/>
    <col min="2567" max="2567" width="64.28515625" style="230" customWidth="1"/>
    <col min="2568" max="2568" width="16.85546875" style="230" customWidth="1"/>
    <col min="2569" max="2569" width="17.7109375" style="230" customWidth="1"/>
    <col min="2570" max="2570" width="12.85546875" style="230" customWidth="1"/>
    <col min="2571" max="2571" width="14.140625" style="230" customWidth="1"/>
    <col min="2572" max="2572" width="10.7109375" style="230" customWidth="1"/>
    <col min="2573" max="2819" width="9.140625" style="230"/>
    <col min="2820" max="2820" width="7.28515625" style="230" customWidth="1"/>
    <col min="2821" max="2821" width="12" style="230" customWidth="1"/>
    <col min="2822" max="2822" width="11.85546875" style="230" customWidth="1"/>
    <col min="2823" max="2823" width="64.28515625" style="230" customWidth="1"/>
    <col min="2824" max="2824" width="16.85546875" style="230" customWidth="1"/>
    <col min="2825" max="2825" width="17.7109375" style="230" customWidth="1"/>
    <col min="2826" max="2826" width="12.85546875" style="230" customWidth="1"/>
    <col min="2827" max="2827" width="14.140625" style="230" customWidth="1"/>
    <col min="2828" max="2828" width="10.7109375" style="230" customWidth="1"/>
    <col min="2829" max="3075" width="9.140625" style="230"/>
    <col min="3076" max="3076" width="7.28515625" style="230" customWidth="1"/>
    <col min="3077" max="3077" width="12" style="230" customWidth="1"/>
    <col min="3078" max="3078" width="11.85546875" style="230" customWidth="1"/>
    <col min="3079" max="3079" width="64.28515625" style="230" customWidth="1"/>
    <col min="3080" max="3080" width="16.85546875" style="230" customWidth="1"/>
    <col min="3081" max="3081" width="17.7109375" style="230" customWidth="1"/>
    <col min="3082" max="3082" width="12.85546875" style="230" customWidth="1"/>
    <col min="3083" max="3083" width="14.140625" style="230" customWidth="1"/>
    <col min="3084" max="3084" width="10.7109375" style="230" customWidth="1"/>
    <col min="3085" max="3331" width="9.140625" style="230"/>
    <col min="3332" max="3332" width="7.28515625" style="230" customWidth="1"/>
    <col min="3333" max="3333" width="12" style="230" customWidth="1"/>
    <col min="3334" max="3334" width="11.85546875" style="230" customWidth="1"/>
    <col min="3335" max="3335" width="64.28515625" style="230" customWidth="1"/>
    <col min="3336" max="3336" width="16.85546875" style="230" customWidth="1"/>
    <col min="3337" max="3337" width="17.7109375" style="230" customWidth="1"/>
    <col min="3338" max="3338" width="12.85546875" style="230" customWidth="1"/>
    <col min="3339" max="3339" width="14.140625" style="230" customWidth="1"/>
    <col min="3340" max="3340" width="10.7109375" style="230" customWidth="1"/>
    <col min="3341" max="3587" width="9.140625" style="230"/>
    <col min="3588" max="3588" width="7.28515625" style="230" customWidth="1"/>
    <col min="3589" max="3589" width="12" style="230" customWidth="1"/>
    <col min="3590" max="3590" width="11.85546875" style="230" customWidth="1"/>
    <col min="3591" max="3591" width="64.28515625" style="230" customWidth="1"/>
    <col min="3592" max="3592" width="16.85546875" style="230" customWidth="1"/>
    <col min="3593" max="3593" width="17.7109375" style="230" customWidth="1"/>
    <col min="3594" max="3594" width="12.85546875" style="230" customWidth="1"/>
    <col min="3595" max="3595" width="14.140625" style="230" customWidth="1"/>
    <col min="3596" max="3596" width="10.7109375" style="230" customWidth="1"/>
    <col min="3597" max="3843" width="9.140625" style="230"/>
    <col min="3844" max="3844" width="7.28515625" style="230" customWidth="1"/>
    <col min="3845" max="3845" width="12" style="230" customWidth="1"/>
    <col min="3846" max="3846" width="11.85546875" style="230" customWidth="1"/>
    <col min="3847" max="3847" width="64.28515625" style="230" customWidth="1"/>
    <col min="3848" max="3848" width="16.85546875" style="230" customWidth="1"/>
    <col min="3849" max="3849" width="17.7109375" style="230" customWidth="1"/>
    <col min="3850" max="3850" width="12.85546875" style="230" customWidth="1"/>
    <col min="3851" max="3851" width="14.140625" style="230" customWidth="1"/>
    <col min="3852" max="3852" width="10.7109375" style="230" customWidth="1"/>
    <col min="3853" max="4099" width="9.140625" style="230"/>
    <col min="4100" max="4100" width="7.28515625" style="230" customWidth="1"/>
    <col min="4101" max="4101" width="12" style="230" customWidth="1"/>
    <col min="4102" max="4102" width="11.85546875" style="230" customWidth="1"/>
    <col min="4103" max="4103" width="64.28515625" style="230" customWidth="1"/>
    <col min="4104" max="4104" width="16.85546875" style="230" customWidth="1"/>
    <col min="4105" max="4105" width="17.7109375" style="230" customWidth="1"/>
    <col min="4106" max="4106" width="12.85546875" style="230" customWidth="1"/>
    <col min="4107" max="4107" width="14.140625" style="230" customWidth="1"/>
    <col min="4108" max="4108" width="10.7109375" style="230" customWidth="1"/>
    <col min="4109" max="4355" width="9.140625" style="230"/>
    <col min="4356" max="4356" width="7.28515625" style="230" customWidth="1"/>
    <col min="4357" max="4357" width="12" style="230" customWidth="1"/>
    <col min="4358" max="4358" width="11.85546875" style="230" customWidth="1"/>
    <col min="4359" max="4359" width="64.28515625" style="230" customWidth="1"/>
    <col min="4360" max="4360" width="16.85546875" style="230" customWidth="1"/>
    <col min="4361" max="4361" width="17.7109375" style="230" customWidth="1"/>
    <col min="4362" max="4362" width="12.85546875" style="230" customWidth="1"/>
    <col min="4363" max="4363" width="14.140625" style="230" customWidth="1"/>
    <col min="4364" max="4364" width="10.7109375" style="230" customWidth="1"/>
    <col min="4365" max="4611" width="9.140625" style="230"/>
    <col min="4612" max="4612" width="7.28515625" style="230" customWidth="1"/>
    <col min="4613" max="4613" width="12" style="230" customWidth="1"/>
    <col min="4614" max="4614" width="11.85546875" style="230" customWidth="1"/>
    <col min="4615" max="4615" width="64.28515625" style="230" customWidth="1"/>
    <col min="4616" max="4616" width="16.85546875" style="230" customWidth="1"/>
    <col min="4617" max="4617" width="17.7109375" style="230" customWidth="1"/>
    <col min="4618" max="4618" width="12.85546875" style="230" customWidth="1"/>
    <col min="4619" max="4619" width="14.140625" style="230" customWidth="1"/>
    <col min="4620" max="4620" width="10.7109375" style="230" customWidth="1"/>
    <col min="4621" max="4867" width="9.140625" style="230"/>
    <col min="4868" max="4868" width="7.28515625" style="230" customWidth="1"/>
    <col min="4869" max="4869" width="12" style="230" customWidth="1"/>
    <col min="4870" max="4870" width="11.85546875" style="230" customWidth="1"/>
    <col min="4871" max="4871" width="64.28515625" style="230" customWidth="1"/>
    <col min="4872" max="4872" width="16.85546875" style="230" customWidth="1"/>
    <col min="4873" max="4873" width="17.7109375" style="230" customWidth="1"/>
    <col min="4874" max="4874" width="12.85546875" style="230" customWidth="1"/>
    <col min="4875" max="4875" width="14.140625" style="230" customWidth="1"/>
    <col min="4876" max="4876" width="10.7109375" style="230" customWidth="1"/>
    <col min="4877" max="5123" width="9.140625" style="230"/>
    <col min="5124" max="5124" width="7.28515625" style="230" customWidth="1"/>
    <col min="5125" max="5125" width="12" style="230" customWidth="1"/>
    <col min="5126" max="5126" width="11.85546875" style="230" customWidth="1"/>
    <col min="5127" max="5127" width="64.28515625" style="230" customWidth="1"/>
    <col min="5128" max="5128" width="16.85546875" style="230" customWidth="1"/>
    <col min="5129" max="5129" width="17.7109375" style="230" customWidth="1"/>
    <col min="5130" max="5130" width="12.85546875" style="230" customWidth="1"/>
    <col min="5131" max="5131" width="14.140625" style="230" customWidth="1"/>
    <col min="5132" max="5132" width="10.7109375" style="230" customWidth="1"/>
    <col min="5133" max="5379" width="9.140625" style="230"/>
    <col min="5380" max="5380" width="7.28515625" style="230" customWidth="1"/>
    <col min="5381" max="5381" width="12" style="230" customWidth="1"/>
    <col min="5382" max="5382" width="11.85546875" style="230" customWidth="1"/>
    <col min="5383" max="5383" width="64.28515625" style="230" customWidth="1"/>
    <col min="5384" max="5384" width="16.85546875" style="230" customWidth="1"/>
    <col min="5385" max="5385" width="17.7109375" style="230" customWidth="1"/>
    <col min="5386" max="5386" width="12.85546875" style="230" customWidth="1"/>
    <col min="5387" max="5387" width="14.140625" style="230" customWidth="1"/>
    <col min="5388" max="5388" width="10.7109375" style="230" customWidth="1"/>
    <col min="5389" max="5635" width="9.140625" style="230"/>
    <col min="5636" max="5636" width="7.28515625" style="230" customWidth="1"/>
    <col min="5637" max="5637" width="12" style="230" customWidth="1"/>
    <col min="5638" max="5638" width="11.85546875" style="230" customWidth="1"/>
    <col min="5639" max="5639" width="64.28515625" style="230" customWidth="1"/>
    <col min="5640" max="5640" width="16.85546875" style="230" customWidth="1"/>
    <col min="5641" max="5641" width="17.7109375" style="230" customWidth="1"/>
    <col min="5642" max="5642" width="12.85546875" style="230" customWidth="1"/>
    <col min="5643" max="5643" width="14.140625" style="230" customWidth="1"/>
    <col min="5644" max="5644" width="10.7109375" style="230" customWidth="1"/>
    <col min="5645" max="5891" width="9.140625" style="230"/>
    <col min="5892" max="5892" width="7.28515625" style="230" customWidth="1"/>
    <col min="5893" max="5893" width="12" style="230" customWidth="1"/>
    <col min="5894" max="5894" width="11.85546875" style="230" customWidth="1"/>
    <col min="5895" max="5895" width="64.28515625" style="230" customWidth="1"/>
    <col min="5896" max="5896" width="16.85546875" style="230" customWidth="1"/>
    <col min="5897" max="5897" width="17.7109375" style="230" customWidth="1"/>
    <col min="5898" max="5898" width="12.85546875" style="230" customWidth="1"/>
    <col min="5899" max="5899" width="14.140625" style="230" customWidth="1"/>
    <col min="5900" max="5900" width="10.7109375" style="230" customWidth="1"/>
    <col min="5901" max="6147" width="9.140625" style="230"/>
    <col min="6148" max="6148" width="7.28515625" style="230" customWidth="1"/>
    <col min="6149" max="6149" width="12" style="230" customWidth="1"/>
    <col min="6150" max="6150" width="11.85546875" style="230" customWidth="1"/>
    <col min="6151" max="6151" width="64.28515625" style="230" customWidth="1"/>
    <col min="6152" max="6152" width="16.85546875" style="230" customWidth="1"/>
    <col min="6153" max="6153" width="17.7109375" style="230" customWidth="1"/>
    <col min="6154" max="6154" width="12.85546875" style="230" customWidth="1"/>
    <col min="6155" max="6155" width="14.140625" style="230" customWidth="1"/>
    <col min="6156" max="6156" width="10.7109375" style="230" customWidth="1"/>
    <col min="6157" max="6403" width="9.140625" style="230"/>
    <col min="6404" max="6404" width="7.28515625" style="230" customWidth="1"/>
    <col min="6405" max="6405" width="12" style="230" customWidth="1"/>
    <col min="6406" max="6406" width="11.85546875" style="230" customWidth="1"/>
    <col min="6407" max="6407" width="64.28515625" style="230" customWidth="1"/>
    <col min="6408" max="6408" width="16.85546875" style="230" customWidth="1"/>
    <col min="6409" max="6409" width="17.7109375" style="230" customWidth="1"/>
    <col min="6410" max="6410" width="12.85546875" style="230" customWidth="1"/>
    <col min="6411" max="6411" width="14.140625" style="230" customWidth="1"/>
    <col min="6412" max="6412" width="10.7109375" style="230" customWidth="1"/>
    <col min="6413" max="6659" width="9.140625" style="230"/>
    <col min="6660" max="6660" width="7.28515625" style="230" customWidth="1"/>
    <col min="6661" max="6661" width="12" style="230" customWidth="1"/>
    <col min="6662" max="6662" width="11.85546875" style="230" customWidth="1"/>
    <col min="6663" max="6663" width="64.28515625" style="230" customWidth="1"/>
    <col min="6664" max="6664" width="16.85546875" style="230" customWidth="1"/>
    <col min="6665" max="6665" width="17.7109375" style="230" customWidth="1"/>
    <col min="6666" max="6666" width="12.85546875" style="230" customWidth="1"/>
    <col min="6667" max="6667" width="14.140625" style="230" customWidth="1"/>
    <col min="6668" max="6668" width="10.7109375" style="230" customWidth="1"/>
    <col min="6669" max="6915" width="9.140625" style="230"/>
    <col min="6916" max="6916" width="7.28515625" style="230" customWidth="1"/>
    <col min="6917" max="6917" width="12" style="230" customWidth="1"/>
    <col min="6918" max="6918" width="11.85546875" style="230" customWidth="1"/>
    <col min="6919" max="6919" width="64.28515625" style="230" customWidth="1"/>
    <col min="6920" max="6920" width="16.85546875" style="230" customWidth="1"/>
    <col min="6921" max="6921" width="17.7109375" style="230" customWidth="1"/>
    <col min="6922" max="6922" width="12.85546875" style="230" customWidth="1"/>
    <col min="6923" max="6923" width="14.140625" style="230" customWidth="1"/>
    <col min="6924" max="6924" width="10.7109375" style="230" customWidth="1"/>
    <col min="6925" max="7171" width="9.140625" style="230"/>
    <col min="7172" max="7172" width="7.28515625" style="230" customWidth="1"/>
    <col min="7173" max="7173" width="12" style="230" customWidth="1"/>
    <col min="7174" max="7174" width="11.85546875" style="230" customWidth="1"/>
    <col min="7175" max="7175" width="64.28515625" style="230" customWidth="1"/>
    <col min="7176" max="7176" width="16.85546875" style="230" customWidth="1"/>
    <col min="7177" max="7177" width="17.7109375" style="230" customWidth="1"/>
    <col min="7178" max="7178" width="12.85546875" style="230" customWidth="1"/>
    <col min="7179" max="7179" width="14.140625" style="230" customWidth="1"/>
    <col min="7180" max="7180" width="10.7109375" style="230" customWidth="1"/>
    <col min="7181" max="7427" width="9.140625" style="230"/>
    <col min="7428" max="7428" width="7.28515625" style="230" customWidth="1"/>
    <col min="7429" max="7429" width="12" style="230" customWidth="1"/>
    <col min="7430" max="7430" width="11.85546875" style="230" customWidth="1"/>
    <col min="7431" max="7431" width="64.28515625" style="230" customWidth="1"/>
    <col min="7432" max="7432" width="16.85546875" style="230" customWidth="1"/>
    <col min="7433" max="7433" width="17.7109375" style="230" customWidth="1"/>
    <col min="7434" max="7434" width="12.85546875" style="230" customWidth="1"/>
    <col min="7435" max="7435" width="14.140625" style="230" customWidth="1"/>
    <col min="7436" max="7436" width="10.7109375" style="230" customWidth="1"/>
    <col min="7437" max="7683" width="9.140625" style="230"/>
    <col min="7684" max="7684" width="7.28515625" style="230" customWidth="1"/>
    <col min="7685" max="7685" width="12" style="230" customWidth="1"/>
    <col min="7686" max="7686" width="11.85546875" style="230" customWidth="1"/>
    <col min="7687" max="7687" width="64.28515625" style="230" customWidth="1"/>
    <col min="7688" max="7688" width="16.85546875" style="230" customWidth="1"/>
    <col min="7689" max="7689" width="17.7109375" style="230" customWidth="1"/>
    <col min="7690" max="7690" width="12.85546875" style="230" customWidth="1"/>
    <col min="7691" max="7691" width="14.140625" style="230" customWidth="1"/>
    <col min="7692" max="7692" width="10.7109375" style="230" customWidth="1"/>
    <col min="7693" max="7939" width="9.140625" style="230"/>
    <col min="7940" max="7940" width="7.28515625" style="230" customWidth="1"/>
    <col min="7941" max="7941" width="12" style="230" customWidth="1"/>
    <col min="7942" max="7942" width="11.85546875" style="230" customWidth="1"/>
    <col min="7943" max="7943" width="64.28515625" style="230" customWidth="1"/>
    <col min="7944" max="7944" width="16.85546875" style="230" customWidth="1"/>
    <col min="7945" max="7945" width="17.7109375" style="230" customWidth="1"/>
    <col min="7946" max="7946" width="12.85546875" style="230" customWidth="1"/>
    <col min="7947" max="7947" width="14.140625" style="230" customWidth="1"/>
    <col min="7948" max="7948" width="10.7109375" style="230" customWidth="1"/>
    <col min="7949" max="8195" width="9.140625" style="230"/>
    <col min="8196" max="8196" width="7.28515625" style="230" customWidth="1"/>
    <col min="8197" max="8197" width="12" style="230" customWidth="1"/>
    <col min="8198" max="8198" width="11.85546875" style="230" customWidth="1"/>
    <col min="8199" max="8199" width="64.28515625" style="230" customWidth="1"/>
    <col min="8200" max="8200" width="16.85546875" style="230" customWidth="1"/>
    <col min="8201" max="8201" width="17.7109375" style="230" customWidth="1"/>
    <col min="8202" max="8202" width="12.85546875" style="230" customWidth="1"/>
    <col min="8203" max="8203" width="14.140625" style="230" customWidth="1"/>
    <col min="8204" max="8204" width="10.7109375" style="230" customWidth="1"/>
    <col min="8205" max="8451" width="9.140625" style="230"/>
    <col min="8452" max="8452" width="7.28515625" style="230" customWidth="1"/>
    <col min="8453" max="8453" width="12" style="230" customWidth="1"/>
    <col min="8454" max="8454" width="11.85546875" style="230" customWidth="1"/>
    <col min="8455" max="8455" width="64.28515625" style="230" customWidth="1"/>
    <col min="8456" max="8456" width="16.85546875" style="230" customWidth="1"/>
    <col min="8457" max="8457" width="17.7109375" style="230" customWidth="1"/>
    <col min="8458" max="8458" width="12.85546875" style="230" customWidth="1"/>
    <col min="8459" max="8459" width="14.140625" style="230" customWidth="1"/>
    <col min="8460" max="8460" width="10.7109375" style="230" customWidth="1"/>
    <col min="8461" max="8707" width="9.140625" style="230"/>
    <col min="8708" max="8708" width="7.28515625" style="230" customWidth="1"/>
    <col min="8709" max="8709" width="12" style="230" customWidth="1"/>
    <col min="8710" max="8710" width="11.85546875" style="230" customWidth="1"/>
    <col min="8711" max="8711" width="64.28515625" style="230" customWidth="1"/>
    <col min="8712" max="8712" width="16.85546875" style="230" customWidth="1"/>
    <col min="8713" max="8713" width="17.7109375" style="230" customWidth="1"/>
    <col min="8714" max="8714" width="12.85546875" style="230" customWidth="1"/>
    <col min="8715" max="8715" width="14.140625" style="230" customWidth="1"/>
    <col min="8716" max="8716" width="10.7109375" style="230" customWidth="1"/>
    <col min="8717" max="8963" width="9.140625" style="230"/>
    <col min="8964" max="8964" width="7.28515625" style="230" customWidth="1"/>
    <col min="8965" max="8965" width="12" style="230" customWidth="1"/>
    <col min="8966" max="8966" width="11.85546875" style="230" customWidth="1"/>
    <col min="8967" max="8967" width="64.28515625" style="230" customWidth="1"/>
    <col min="8968" max="8968" width="16.85546875" style="230" customWidth="1"/>
    <col min="8969" max="8969" width="17.7109375" style="230" customWidth="1"/>
    <col min="8970" max="8970" width="12.85546875" style="230" customWidth="1"/>
    <col min="8971" max="8971" width="14.140625" style="230" customWidth="1"/>
    <col min="8972" max="8972" width="10.7109375" style="230" customWidth="1"/>
    <col min="8973" max="9219" width="9.140625" style="230"/>
    <col min="9220" max="9220" width="7.28515625" style="230" customWidth="1"/>
    <col min="9221" max="9221" width="12" style="230" customWidth="1"/>
    <col min="9222" max="9222" width="11.85546875" style="230" customWidth="1"/>
    <col min="9223" max="9223" width="64.28515625" style="230" customWidth="1"/>
    <col min="9224" max="9224" width="16.85546875" style="230" customWidth="1"/>
    <col min="9225" max="9225" width="17.7109375" style="230" customWidth="1"/>
    <col min="9226" max="9226" width="12.85546875" style="230" customWidth="1"/>
    <col min="9227" max="9227" width="14.140625" style="230" customWidth="1"/>
    <col min="9228" max="9228" width="10.7109375" style="230" customWidth="1"/>
    <col min="9229" max="9475" width="9.140625" style="230"/>
    <col min="9476" max="9476" width="7.28515625" style="230" customWidth="1"/>
    <col min="9477" max="9477" width="12" style="230" customWidth="1"/>
    <col min="9478" max="9478" width="11.85546875" style="230" customWidth="1"/>
    <col min="9479" max="9479" width="64.28515625" style="230" customWidth="1"/>
    <col min="9480" max="9480" width="16.85546875" style="230" customWidth="1"/>
    <col min="9481" max="9481" width="17.7109375" style="230" customWidth="1"/>
    <col min="9482" max="9482" width="12.85546875" style="230" customWidth="1"/>
    <col min="9483" max="9483" width="14.140625" style="230" customWidth="1"/>
    <col min="9484" max="9484" width="10.7109375" style="230" customWidth="1"/>
    <col min="9485" max="9731" width="9.140625" style="230"/>
    <col min="9732" max="9732" width="7.28515625" style="230" customWidth="1"/>
    <col min="9733" max="9733" width="12" style="230" customWidth="1"/>
    <col min="9734" max="9734" width="11.85546875" style="230" customWidth="1"/>
    <col min="9735" max="9735" width="64.28515625" style="230" customWidth="1"/>
    <col min="9736" max="9736" width="16.85546875" style="230" customWidth="1"/>
    <col min="9737" max="9737" width="17.7109375" style="230" customWidth="1"/>
    <col min="9738" max="9738" width="12.85546875" style="230" customWidth="1"/>
    <col min="9739" max="9739" width="14.140625" style="230" customWidth="1"/>
    <col min="9740" max="9740" width="10.7109375" style="230" customWidth="1"/>
    <col min="9741" max="9987" width="9.140625" style="230"/>
    <col min="9988" max="9988" width="7.28515625" style="230" customWidth="1"/>
    <col min="9989" max="9989" width="12" style="230" customWidth="1"/>
    <col min="9990" max="9990" width="11.85546875" style="230" customWidth="1"/>
    <col min="9991" max="9991" width="64.28515625" style="230" customWidth="1"/>
    <col min="9992" max="9992" width="16.85546875" style="230" customWidth="1"/>
    <col min="9993" max="9993" width="17.7109375" style="230" customWidth="1"/>
    <col min="9994" max="9994" width="12.85546875" style="230" customWidth="1"/>
    <col min="9995" max="9995" width="14.140625" style="230" customWidth="1"/>
    <col min="9996" max="9996" width="10.7109375" style="230" customWidth="1"/>
    <col min="9997" max="10243" width="9.140625" style="230"/>
    <col min="10244" max="10244" width="7.28515625" style="230" customWidth="1"/>
    <col min="10245" max="10245" width="12" style="230" customWidth="1"/>
    <col min="10246" max="10246" width="11.85546875" style="230" customWidth="1"/>
    <col min="10247" max="10247" width="64.28515625" style="230" customWidth="1"/>
    <col min="10248" max="10248" width="16.85546875" style="230" customWidth="1"/>
    <col min="10249" max="10249" width="17.7109375" style="230" customWidth="1"/>
    <col min="10250" max="10250" width="12.85546875" style="230" customWidth="1"/>
    <col min="10251" max="10251" width="14.140625" style="230" customWidth="1"/>
    <col min="10252" max="10252" width="10.7109375" style="230" customWidth="1"/>
    <col min="10253" max="10499" width="9.140625" style="230"/>
    <col min="10500" max="10500" width="7.28515625" style="230" customWidth="1"/>
    <col min="10501" max="10501" width="12" style="230" customWidth="1"/>
    <col min="10502" max="10502" width="11.85546875" style="230" customWidth="1"/>
    <col min="10503" max="10503" width="64.28515625" style="230" customWidth="1"/>
    <col min="10504" max="10504" width="16.85546875" style="230" customWidth="1"/>
    <col min="10505" max="10505" width="17.7109375" style="230" customWidth="1"/>
    <col min="10506" max="10506" width="12.85546875" style="230" customWidth="1"/>
    <col min="10507" max="10507" width="14.140625" style="230" customWidth="1"/>
    <col min="10508" max="10508" width="10.7109375" style="230" customWidth="1"/>
    <col min="10509" max="10755" width="9.140625" style="230"/>
    <col min="10756" max="10756" width="7.28515625" style="230" customWidth="1"/>
    <col min="10757" max="10757" width="12" style="230" customWidth="1"/>
    <col min="10758" max="10758" width="11.85546875" style="230" customWidth="1"/>
    <col min="10759" max="10759" width="64.28515625" style="230" customWidth="1"/>
    <col min="10760" max="10760" width="16.85546875" style="230" customWidth="1"/>
    <col min="10761" max="10761" width="17.7109375" style="230" customWidth="1"/>
    <col min="10762" max="10762" width="12.85546875" style="230" customWidth="1"/>
    <col min="10763" max="10763" width="14.140625" style="230" customWidth="1"/>
    <col min="10764" max="10764" width="10.7109375" style="230" customWidth="1"/>
    <col min="10765" max="11011" width="9.140625" style="230"/>
    <col min="11012" max="11012" width="7.28515625" style="230" customWidth="1"/>
    <col min="11013" max="11013" width="12" style="230" customWidth="1"/>
    <col min="11014" max="11014" width="11.85546875" style="230" customWidth="1"/>
    <col min="11015" max="11015" width="64.28515625" style="230" customWidth="1"/>
    <col min="11016" max="11016" width="16.85546875" style="230" customWidth="1"/>
    <col min="11017" max="11017" width="17.7109375" style="230" customWidth="1"/>
    <col min="11018" max="11018" width="12.85546875" style="230" customWidth="1"/>
    <col min="11019" max="11019" width="14.140625" style="230" customWidth="1"/>
    <col min="11020" max="11020" width="10.7109375" style="230" customWidth="1"/>
    <col min="11021" max="11267" width="9.140625" style="230"/>
    <col min="11268" max="11268" width="7.28515625" style="230" customWidth="1"/>
    <col min="11269" max="11269" width="12" style="230" customWidth="1"/>
    <col min="11270" max="11270" width="11.85546875" style="230" customWidth="1"/>
    <col min="11271" max="11271" width="64.28515625" style="230" customWidth="1"/>
    <col min="11272" max="11272" width="16.85546875" style="230" customWidth="1"/>
    <col min="11273" max="11273" width="17.7109375" style="230" customWidth="1"/>
    <col min="11274" max="11274" width="12.85546875" style="230" customWidth="1"/>
    <col min="11275" max="11275" width="14.140625" style="230" customWidth="1"/>
    <col min="11276" max="11276" width="10.7109375" style="230" customWidth="1"/>
    <col min="11277" max="11523" width="9.140625" style="230"/>
    <col min="11524" max="11524" width="7.28515625" style="230" customWidth="1"/>
    <col min="11525" max="11525" width="12" style="230" customWidth="1"/>
    <col min="11526" max="11526" width="11.85546875" style="230" customWidth="1"/>
    <col min="11527" max="11527" width="64.28515625" style="230" customWidth="1"/>
    <col min="11528" max="11528" width="16.85546875" style="230" customWidth="1"/>
    <col min="11529" max="11529" width="17.7109375" style="230" customWidth="1"/>
    <col min="11530" max="11530" width="12.85546875" style="230" customWidth="1"/>
    <col min="11531" max="11531" width="14.140625" style="230" customWidth="1"/>
    <col min="11532" max="11532" width="10.7109375" style="230" customWidth="1"/>
    <col min="11533" max="11779" width="9.140625" style="230"/>
    <col min="11780" max="11780" width="7.28515625" style="230" customWidth="1"/>
    <col min="11781" max="11781" width="12" style="230" customWidth="1"/>
    <col min="11782" max="11782" width="11.85546875" style="230" customWidth="1"/>
    <col min="11783" max="11783" width="64.28515625" style="230" customWidth="1"/>
    <col min="11784" max="11784" width="16.85546875" style="230" customWidth="1"/>
    <col min="11785" max="11785" width="17.7109375" style="230" customWidth="1"/>
    <col min="11786" max="11786" width="12.85546875" style="230" customWidth="1"/>
    <col min="11787" max="11787" width="14.140625" style="230" customWidth="1"/>
    <col min="11788" max="11788" width="10.7109375" style="230" customWidth="1"/>
    <col min="11789" max="12035" width="9.140625" style="230"/>
    <col min="12036" max="12036" width="7.28515625" style="230" customWidth="1"/>
    <col min="12037" max="12037" width="12" style="230" customWidth="1"/>
    <col min="12038" max="12038" width="11.85546875" style="230" customWidth="1"/>
    <col min="12039" max="12039" width="64.28515625" style="230" customWidth="1"/>
    <col min="12040" max="12040" width="16.85546875" style="230" customWidth="1"/>
    <col min="12041" max="12041" width="17.7109375" style="230" customWidth="1"/>
    <col min="12042" max="12042" width="12.85546875" style="230" customWidth="1"/>
    <col min="12043" max="12043" width="14.140625" style="230" customWidth="1"/>
    <col min="12044" max="12044" width="10.7109375" style="230" customWidth="1"/>
    <col min="12045" max="12291" width="9.140625" style="230"/>
    <col min="12292" max="12292" width="7.28515625" style="230" customWidth="1"/>
    <col min="12293" max="12293" width="12" style="230" customWidth="1"/>
    <col min="12294" max="12294" width="11.85546875" style="230" customWidth="1"/>
    <col min="12295" max="12295" width="64.28515625" style="230" customWidth="1"/>
    <col min="12296" max="12296" width="16.85546875" style="230" customWidth="1"/>
    <col min="12297" max="12297" width="17.7109375" style="230" customWidth="1"/>
    <col min="12298" max="12298" width="12.85546875" style="230" customWidth="1"/>
    <col min="12299" max="12299" width="14.140625" style="230" customWidth="1"/>
    <col min="12300" max="12300" width="10.7109375" style="230" customWidth="1"/>
    <col min="12301" max="12547" width="9.140625" style="230"/>
    <col min="12548" max="12548" width="7.28515625" style="230" customWidth="1"/>
    <col min="12549" max="12549" width="12" style="230" customWidth="1"/>
    <col min="12550" max="12550" width="11.85546875" style="230" customWidth="1"/>
    <col min="12551" max="12551" width="64.28515625" style="230" customWidth="1"/>
    <col min="12552" max="12552" width="16.85546875" style="230" customWidth="1"/>
    <col min="12553" max="12553" width="17.7109375" style="230" customWidth="1"/>
    <col min="12554" max="12554" width="12.85546875" style="230" customWidth="1"/>
    <col min="12555" max="12555" width="14.140625" style="230" customWidth="1"/>
    <col min="12556" max="12556" width="10.7109375" style="230" customWidth="1"/>
    <col min="12557" max="12803" width="9.140625" style="230"/>
    <col min="12804" max="12804" width="7.28515625" style="230" customWidth="1"/>
    <col min="12805" max="12805" width="12" style="230" customWidth="1"/>
    <col min="12806" max="12806" width="11.85546875" style="230" customWidth="1"/>
    <col min="12807" max="12807" width="64.28515625" style="230" customWidth="1"/>
    <col min="12808" max="12808" width="16.85546875" style="230" customWidth="1"/>
    <col min="12809" max="12809" width="17.7109375" style="230" customWidth="1"/>
    <col min="12810" max="12810" width="12.85546875" style="230" customWidth="1"/>
    <col min="12811" max="12811" width="14.140625" style="230" customWidth="1"/>
    <col min="12812" max="12812" width="10.7109375" style="230" customWidth="1"/>
    <col min="12813" max="13059" width="9.140625" style="230"/>
    <col min="13060" max="13060" width="7.28515625" style="230" customWidth="1"/>
    <col min="13061" max="13061" width="12" style="230" customWidth="1"/>
    <col min="13062" max="13062" width="11.85546875" style="230" customWidth="1"/>
    <col min="13063" max="13063" width="64.28515625" style="230" customWidth="1"/>
    <col min="13064" max="13064" width="16.85546875" style="230" customWidth="1"/>
    <col min="13065" max="13065" width="17.7109375" style="230" customWidth="1"/>
    <col min="13066" max="13066" width="12.85546875" style="230" customWidth="1"/>
    <col min="13067" max="13067" width="14.140625" style="230" customWidth="1"/>
    <col min="13068" max="13068" width="10.7109375" style="230" customWidth="1"/>
    <col min="13069" max="13315" width="9.140625" style="230"/>
    <col min="13316" max="13316" width="7.28515625" style="230" customWidth="1"/>
    <col min="13317" max="13317" width="12" style="230" customWidth="1"/>
    <col min="13318" max="13318" width="11.85546875" style="230" customWidth="1"/>
    <col min="13319" max="13319" width="64.28515625" style="230" customWidth="1"/>
    <col min="13320" max="13320" width="16.85546875" style="230" customWidth="1"/>
    <col min="13321" max="13321" width="17.7109375" style="230" customWidth="1"/>
    <col min="13322" max="13322" width="12.85546875" style="230" customWidth="1"/>
    <col min="13323" max="13323" width="14.140625" style="230" customWidth="1"/>
    <col min="13324" max="13324" width="10.7109375" style="230" customWidth="1"/>
    <col min="13325" max="13571" width="9.140625" style="230"/>
    <col min="13572" max="13572" width="7.28515625" style="230" customWidth="1"/>
    <col min="13573" max="13573" width="12" style="230" customWidth="1"/>
    <col min="13574" max="13574" width="11.85546875" style="230" customWidth="1"/>
    <col min="13575" max="13575" width="64.28515625" style="230" customWidth="1"/>
    <col min="13576" max="13576" width="16.85546875" style="230" customWidth="1"/>
    <col min="13577" max="13577" width="17.7109375" style="230" customWidth="1"/>
    <col min="13578" max="13578" width="12.85546875" style="230" customWidth="1"/>
    <col min="13579" max="13579" width="14.140625" style="230" customWidth="1"/>
    <col min="13580" max="13580" width="10.7109375" style="230" customWidth="1"/>
    <col min="13581" max="13827" width="9.140625" style="230"/>
    <col min="13828" max="13828" width="7.28515625" style="230" customWidth="1"/>
    <col min="13829" max="13829" width="12" style="230" customWidth="1"/>
    <col min="13830" max="13830" width="11.85546875" style="230" customWidth="1"/>
    <col min="13831" max="13831" width="64.28515625" style="230" customWidth="1"/>
    <col min="13832" max="13832" width="16.85546875" style="230" customWidth="1"/>
    <col min="13833" max="13833" width="17.7109375" style="230" customWidth="1"/>
    <col min="13834" max="13834" width="12.85546875" style="230" customWidth="1"/>
    <col min="13835" max="13835" width="14.140625" style="230" customWidth="1"/>
    <col min="13836" max="13836" width="10.7109375" style="230" customWidth="1"/>
    <col min="13837" max="14083" width="9.140625" style="230"/>
    <col min="14084" max="14084" width="7.28515625" style="230" customWidth="1"/>
    <col min="14085" max="14085" width="12" style="230" customWidth="1"/>
    <col min="14086" max="14086" width="11.85546875" style="230" customWidth="1"/>
    <col min="14087" max="14087" width="64.28515625" style="230" customWidth="1"/>
    <col min="14088" max="14088" width="16.85546875" style="230" customWidth="1"/>
    <col min="14089" max="14089" width="17.7109375" style="230" customWidth="1"/>
    <col min="14090" max="14090" width="12.85546875" style="230" customWidth="1"/>
    <col min="14091" max="14091" width="14.140625" style="230" customWidth="1"/>
    <col min="14092" max="14092" width="10.7109375" style="230" customWidth="1"/>
    <col min="14093" max="14339" width="9.140625" style="230"/>
    <col min="14340" max="14340" width="7.28515625" style="230" customWidth="1"/>
    <col min="14341" max="14341" width="12" style="230" customWidth="1"/>
    <col min="14342" max="14342" width="11.85546875" style="230" customWidth="1"/>
    <col min="14343" max="14343" width="64.28515625" style="230" customWidth="1"/>
    <col min="14344" max="14344" width="16.85546875" style="230" customWidth="1"/>
    <col min="14345" max="14345" width="17.7109375" style="230" customWidth="1"/>
    <col min="14346" max="14346" width="12.85546875" style="230" customWidth="1"/>
    <col min="14347" max="14347" width="14.140625" style="230" customWidth="1"/>
    <col min="14348" max="14348" width="10.7109375" style="230" customWidth="1"/>
    <col min="14349" max="14595" width="9.140625" style="230"/>
    <col min="14596" max="14596" width="7.28515625" style="230" customWidth="1"/>
    <col min="14597" max="14597" width="12" style="230" customWidth="1"/>
    <col min="14598" max="14598" width="11.85546875" style="230" customWidth="1"/>
    <col min="14599" max="14599" width="64.28515625" style="230" customWidth="1"/>
    <col min="14600" max="14600" width="16.85546875" style="230" customWidth="1"/>
    <col min="14601" max="14601" width="17.7109375" style="230" customWidth="1"/>
    <col min="14602" max="14602" width="12.85546875" style="230" customWidth="1"/>
    <col min="14603" max="14603" width="14.140625" style="230" customWidth="1"/>
    <col min="14604" max="14604" width="10.7109375" style="230" customWidth="1"/>
    <col min="14605" max="14851" width="9.140625" style="230"/>
    <col min="14852" max="14852" width="7.28515625" style="230" customWidth="1"/>
    <col min="14853" max="14853" width="12" style="230" customWidth="1"/>
    <col min="14854" max="14854" width="11.85546875" style="230" customWidth="1"/>
    <col min="14855" max="14855" width="64.28515625" style="230" customWidth="1"/>
    <col min="14856" max="14856" width="16.85546875" style="230" customWidth="1"/>
    <col min="14857" max="14857" width="17.7109375" style="230" customWidth="1"/>
    <col min="14858" max="14858" width="12.85546875" style="230" customWidth="1"/>
    <col min="14859" max="14859" width="14.140625" style="230" customWidth="1"/>
    <col min="14860" max="14860" width="10.7109375" style="230" customWidth="1"/>
    <col min="14861" max="15107" width="9.140625" style="230"/>
    <col min="15108" max="15108" width="7.28515625" style="230" customWidth="1"/>
    <col min="15109" max="15109" width="12" style="230" customWidth="1"/>
    <col min="15110" max="15110" width="11.85546875" style="230" customWidth="1"/>
    <col min="15111" max="15111" width="64.28515625" style="230" customWidth="1"/>
    <col min="15112" max="15112" width="16.85546875" style="230" customWidth="1"/>
    <col min="15113" max="15113" width="17.7109375" style="230" customWidth="1"/>
    <col min="15114" max="15114" width="12.85546875" style="230" customWidth="1"/>
    <col min="15115" max="15115" width="14.140625" style="230" customWidth="1"/>
    <col min="15116" max="15116" width="10.7109375" style="230" customWidth="1"/>
    <col min="15117" max="15363" width="9.140625" style="230"/>
    <col min="15364" max="15364" width="7.28515625" style="230" customWidth="1"/>
    <col min="15365" max="15365" width="12" style="230" customWidth="1"/>
    <col min="15366" max="15366" width="11.85546875" style="230" customWidth="1"/>
    <col min="15367" max="15367" width="64.28515625" style="230" customWidth="1"/>
    <col min="15368" max="15368" width="16.85546875" style="230" customWidth="1"/>
    <col min="15369" max="15369" width="17.7109375" style="230" customWidth="1"/>
    <col min="15370" max="15370" width="12.85546875" style="230" customWidth="1"/>
    <col min="15371" max="15371" width="14.140625" style="230" customWidth="1"/>
    <col min="15372" max="15372" width="10.7109375" style="230" customWidth="1"/>
    <col min="15373" max="15619" width="9.140625" style="230"/>
    <col min="15620" max="15620" width="7.28515625" style="230" customWidth="1"/>
    <col min="15621" max="15621" width="12" style="230" customWidth="1"/>
    <col min="15622" max="15622" width="11.85546875" style="230" customWidth="1"/>
    <col min="15623" max="15623" width="64.28515625" style="230" customWidth="1"/>
    <col min="15624" max="15624" width="16.85546875" style="230" customWidth="1"/>
    <col min="15625" max="15625" width="17.7109375" style="230" customWidth="1"/>
    <col min="15626" max="15626" width="12.85546875" style="230" customWidth="1"/>
    <col min="15627" max="15627" width="14.140625" style="230" customWidth="1"/>
    <col min="15628" max="15628" width="10.7109375" style="230" customWidth="1"/>
    <col min="15629" max="15875" width="9.140625" style="230"/>
    <col min="15876" max="15876" width="7.28515625" style="230" customWidth="1"/>
    <col min="15877" max="15877" width="12" style="230" customWidth="1"/>
    <col min="15878" max="15878" width="11.85546875" style="230" customWidth="1"/>
    <col min="15879" max="15879" width="64.28515625" style="230" customWidth="1"/>
    <col min="15880" max="15880" width="16.85546875" style="230" customWidth="1"/>
    <col min="15881" max="15881" width="17.7109375" style="230" customWidth="1"/>
    <col min="15882" max="15882" width="12.85546875" style="230" customWidth="1"/>
    <col min="15883" max="15883" width="14.140625" style="230" customWidth="1"/>
    <col min="15884" max="15884" width="10.7109375" style="230" customWidth="1"/>
    <col min="15885" max="16131" width="9.140625" style="230"/>
    <col min="16132" max="16132" width="7.28515625" style="230" customWidth="1"/>
    <col min="16133" max="16133" width="12" style="230" customWidth="1"/>
    <col min="16134" max="16134" width="11.85546875" style="230" customWidth="1"/>
    <col min="16135" max="16135" width="64.28515625" style="230" customWidth="1"/>
    <col min="16136" max="16136" width="16.85546875" style="230" customWidth="1"/>
    <col min="16137" max="16137" width="17.7109375" style="230" customWidth="1"/>
    <col min="16138" max="16138" width="12.85546875" style="230" customWidth="1"/>
    <col min="16139" max="16139" width="14.140625" style="230" customWidth="1"/>
    <col min="16140" max="16140" width="10.7109375" style="230" customWidth="1"/>
    <col min="16141" max="16384" width="9.140625" style="230"/>
  </cols>
  <sheetData>
    <row r="1" spans="1:9" s="230" customFormat="1">
      <c r="H1" s="231" t="s">
        <v>159</v>
      </c>
      <c r="I1" s="231"/>
    </row>
    <row r="2" spans="1:9" s="230" customFormat="1">
      <c r="H2" s="231" t="s">
        <v>103</v>
      </c>
      <c r="I2" s="232"/>
    </row>
    <row r="3" spans="1:9" s="230" customFormat="1">
      <c r="H3" s="231" t="s">
        <v>1</v>
      </c>
      <c r="I3" s="232"/>
    </row>
    <row r="5" spans="1:9" s="230" customFormat="1" ht="67.5" customHeight="1">
      <c r="A5" s="233" t="s">
        <v>161</v>
      </c>
      <c r="B5" s="233"/>
      <c r="C5" s="233"/>
      <c r="D5" s="233"/>
      <c r="E5" s="233"/>
      <c r="F5" s="233"/>
      <c r="G5" s="233"/>
      <c r="H5" s="233"/>
      <c r="I5" s="234"/>
    </row>
    <row r="7" spans="1:9" s="230" customFormat="1">
      <c r="H7" s="231" t="s">
        <v>50</v>
      </c>
    </row>
    <row r="8" spans="1:9" s="235" customFormat="1" ht="51" customHeight="1">
      <c r="B8" s="236" t="s">
        <v>89</v>
      </c>
      <c r="C8" s="237"/>
      <c r="D8" s="238" t="s">
        <v>90</v>
      </c>
      <c r="E8" s="239" t="s">
        <v>104</v>
      </c>
      <c r="F8" s="239"/>
      <c r="G8" s="239"/>
      <c r="H8" s="239"/>
    </row>
    <row r="9" spans="1:9" s="235" customFormat="1" ht="30" customHeight="1">
      <c r="B9" s="240" t="s">
        <v>92</v>
      </c>
      <c r="C9" s="240" t="s">
        <v>93</v>
      </c>
      <c r="D9" s="241"/>
      <c r="E9" s="240" t="s">
        <v>101</v>
      </c>
      <c r="F9" s="240" t="s">
        <v>83</v>
      </c>
      <c r="G9" s="240" t="s">
        <v>74</v>
      </c>
      <c r="H9" s="240" t="s">
        <v>91</v>
      </c>
    </row>
    <row r="10" spans="1:9" s="235" customFormat="1" ht="18" customHeight="1">
      <c r="B10" s="242"/>
      <c r="C10" s="242"/>
      <c r="D10" s="243" t="s">
        <v>94</v>
      </c>
      <c r="E10" s="49">
        <f t="shared" ref="E10:G10" si="0">E12+E31+E45</f>
        <v>8326</v>
      </c>
      <c r="F10" s="49">
        <f t="shared" si="0"/>
        <v>8326</v>
      </c>
      <c r="G10" s="49">
        <f t="shared" si="0"/>
        <v>8326</v>
      </c>
      <c r="H10" s="49">
        <f>H12+H31+H45</f>
        <v>8326</v>
      </c>
    </row>
    <row r="11" spans="1:9" s="235" customFormat="1" ht="24.75" customHeight="1">
      <c r="B11" s="244" t="s">
        <v>95</v>
      </c>
      <c r="C11" s="245"/>
      <c r="D11" s="245"/>
      <c r="E11" s="245"/>
      <c r="F11" s="245"/>
      <c r="G11" s="245"/>
      <c r="H11" s="246"/>
    </row>
    <row r="12" spans="1:9" s="235" customFormat="1" ht="15" customHeight="1">
      <c r="B12" s="244" t="s">
        <v>96</v>
      </c>
      <c r="C12" s="245"/>
      <c r="D12" s="246"/>
      <c r="E12" s="49">
        <f t="shared" ref="E12:G12" si="1">E14+E17+E28</f>
        <v>8326</v>
      </c>
      <c r="F12" s="49">
        <f t="shared" si="1"/>
        <v>8326</v>
      </c>
      <c r="G12" s="49">
        <f t="shared" si="1"/>
        <v>8326</v>
      </c>
      <c r="H12" s="49">
        <f>H14+H17+H28</f>
        <v>8326</v>
      </c>
    </row>
    <row r="13" spans="1:9" s="235" customFormat="1" ht="15" customHeight="1">
      <c r="B13" s="244" t="s">
        <v>95</v>
      </c>
      <c r="C13" s="245"/>
      <c r="D13" s="245"/>
      <c r="E13" s="245"/>
      <c r="F13" s="245"/>
      <c r="G13" s="245"/>
      <c r="H13" s="246"/>
    </row>
    <row r="14" spans="1:9" s="235" customFormat="1" ht="15" customHeight="1">
      <c r="B14" s="247" t="s">
        <v>98</v>
      </c>
      <c r="C14" s="244" t="s">
        <v>31</v>
      </c>
      <c r="D14" s="246"/>
      <c r="E14" s="49">
        <f t="shared" ref="E14:G14" si="2">E15</f>
        <v>8326</v>
      </c>
      <c r="F14" s="49">
        <f t="shared" si="2"/>
        <v>8326</v>
      </c>
      <c r="G14" s="49">
        <f t="shared" si="2"/>
        <v>8326</v>
      </c>
      <c r="H14" s="49">
        <f>H15</f>
        <v>8326</v>
      </c>
    </row>
    <row r="15" spans="1:9" s="235" customFormat="1" ht="69">
      <c r="B15" s="248"/>
      <c r="C15" s="249">
        <f>+Հ2!E23</f>
        <v>12029</v>
      </c>
      <c r="D15" s="250" t="str">
        <f>+Հ2!F23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E15" s="49">
        <f t="shared" ref="E15:G15" si="3">+E16</f>
        <v>8326</v>
      </c>
      <c r="F15" s="49">
        <f t="shared" si="3"/>
        <v>8326</v>
      </c>
      <c r="G15" s="49">
        <f t="shared" si="3"/>
        <v>8326</v>
      </c>
      <c r="H15" s="49">
        <f>+H16</f>
        <v>8326</v>
      </c>
    </row>
    <row r="16" spans="1:9" s="235" customFormat="1" ht="34.5">
      <c r="B16" s="251"/>
      <c r="C16" s="252"/>
      <c r="D16" s="252" t="s">
        <v>96</v>
      </c>
      <c r="E16" s="49">
        <f>+Հ2!G31</f>
        <v>8326</v>
      </c>
      <c r="F16" s="49">
        <f>+Հ2!H31</f>
        <v>8326</v>
      </c>
      <c r="G16" s="49">
        <f>+Հ2!I31</f>
        <v>8326</v>
      </c>
      <c r="H16" s="49">
        <f>+Հ2!J31</f>
        <v>8326</v>
      </c>
    </row>
    <row r="17" spans="1:7" s="235" customFormat="1"/>
    <row r="18" spans="1:7" s="235" customFormat="1"/>
    <row r="19" spans="1:7" s="253" customFormat="1"/>
    <row r="20" spans="1:7" s="256" customFormat="1" ht="15" customHeight="1">
      <c r="A20" s="254" t="s">
        <v>154</v>
      </c>
      <c r="B20" s="255"/>
      <c r="C20" s="255"/>
      <c r="D20" s="255"/>
      <c r="E20" s="255"/>
      <c r="F20" s="254"/>
    </row>
    <row r="21" spans="1:7" s="256" customFormat="1" ht="15" customHeight="1">
      <c r="A21" s="254" t="s">
        <v>155</v>
      </c>
      <c r="B21" s="254"/>
      <c r="C21" s="254"/>
      <c r="D21" s="254"/>
      <c r="E21" s="254"/>
      <c r="F21" s="254"/>
    </row>
    <row r="22" spans="1:7" s="253" customFormat="1">
      <c r="B22" s="257" t="s">
        <v>156</v>
      </c>
      <c r="C22" s="257"/>
      <c r="D22" s="257"/>
      <c r="E22" s="257"/>
      <c r="F22" s="257"/>
      <c r="G22" s="257"/>
    </row>
    <row r="23" spans="1:7" s="253" customFormat="1"/>
    <row r="24" spans="1:7" s="230" customFormat="1" ht="15" customHeight="1"/>
    <row r="25" spans="1:7" s="230" customFormat="1" ht="17.25" customHeight="1"/>
    <row r="26" spans="1:7" s="235" customFormat="1"/>
    <row r="27" spans="1:7" s="235" customFormat="1"/>
    <row r="28" spans="1:7" s="235" customFormat="1"/>
    <row r="29" spans="1:7" s="235" customFormat="1"/>
    <row r="30" spans="1:7" s="235" customFormat="1" ht="18.600000000000001" customHeight="1"/>
    <row r="31" spans="1:7" s="235" customFormat="1" ht="19.899999999999999" customHeight="1"/>
    <row r="32" spans="1:7" s="235" customFormat="1"/>
    <row r="33" s="230" customFormat="1" ht="22.9" customHeight="1"/>
  </sheetData>
  <mergeCells count="9">
    <mergeCell ref="B22:G22"/>
    <mergeCell ref="B13:H13"/>
    <mergeCell ref="C14:D14"/>
    <mergeCell ref="A5:H5"/>
    <mergeCell ref="B8:C8"/>
    <mergeCell ref="D8:D9"/>
    <mergeCell ref="B11:H11"/>
    <mergeCell ref="B12:D12"/>
    <mergeCell ref="E8:H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8" workbookViewId="0">
      <selection activeCell="F16" sqref="F16"/>
    </sheetView>
  </sheetViews>
  <sheetFormatPr defaultColWidth="9.140625" defaultRowHeight="17.25"/>
  <cols>
    <col min="1" max="1" width="8.28515625" style="21" customWidth="1"/>
    <col min="2" max="2" width="8.85546875" style="21" customWidth="1"/>
    <col min="3" max="3" width="6.7109375" style="21" customWidth="1"/>
    <col min="4" max="4" width="9.85546875" style="21" customWidth="1"/>
    <col min="5" max="5" width="9.28515625" style="21" customWidth="1"/>
    <col min="6" max="6" width="56.28515625" style="21" customWidth="1"/>
    <col min="7" max="7" width="26.5703125" style="21" customWidth="1"/>
    <col min="8" max="8" width="49.85546875" style="21" customWidth="1"/>
    <col min="9" max="9" width="9.85546875" style="21" bestFit="1" customWidth="1"/>
    <col min="10" max="16384" width="9.140625" style="21"/>
  </cols>
  <sheetData>
    <row r="1" spans="1:7">
      <c r="G1" s="38" t="s">
        <v>51</v>
      </c>
    </row>
    <row r="2" spans="1:7">
      <c r="F2" s="206" t="s">
        <v>153</v>
      </c>
      <c r="G2" s="206"/>
    </row>
    <row r="3" spans="1:7">
      <c r="F3" s="206" t="s">
        <v>1</v>
      </c>
      <c r="G3" s="206"/>
    </row>
    <row r="6" spans="1:7" ht="36.75" customHeight="1">
      <c r="A6" s="202" t="s">
        <v>152</v>
      </c>
      <c r="B6" s="202"/>
      <c r="C6" s="202"/>
      <c r="D6" s="202"/>
      <c r="E6" s="202"/>
      <c r="F6" s="202"/>
      <c r="G6" s="202"/>
    </row>
    <row r="8" spans="1:7">
      <c r="G8" s="21" t="s">
        <v>151</v>
      </c>
    </row>
    <row r="9" spans="1:7" s="27" customFormat="1" ht="73.5" customHeight="1">
      <c r="A9" s="207" t="s">
        <v>11</v>
      </c>
      <c r="B9" s="208"/>
      <c r="C9" s="209"/>
      <c r="D9" s="203" t="s">
        <v>2</v>
      </c>
      <c r="E9" s="203"/>
      <c r="F9" s="207" t="s">
        <v>150</v>
      </c>
      <c r="G9" s="138" t="s">
        <v>104</v>
      </c>
    </row>
    <row r="10" spans="1:7" s="27" customFormat="1" ht="51.75">
      <c r="A10" s="157" t="s">
        <v>149</v>
      </c>
      <c r="B10" s="139" t="s">
        <v>148</v>
      </c>
      <c r="C10" s="139" t="s">
        <v>147</v>
      </c>
      <c r="D10" s="138" t="s">
        <v>4</v>
      </c>
      <c r="E10" s="138" t="s">
        <v>5</v>
      </c>
      <c r="F10" s="203"/>
      <c r="G10" s="61" t="s">
        <v>91</v>
      </c>
    </row>
    <row r="11" spans="1:7" s="27" customFormat="1">
      <c r="A11" s="40"/>
      <c r="B11" s="40"/>
      <c r="C11" s="40"/>
      <c r="D11" s="138"/>
      <c r="E11" s="138"/>
      <c r="F11" s="156" t="s">
        <v>10</v>
      </c>
      <c r="G11" s="67">
        <f>+G12</f>
        <v>8326</v>
      </c>
    </row>
    <row r="12" spans="1:7" ht="36.75" customHeight="1">
      <c r="A12" s="152" t="s">
        <v>28</v>
      </c>
      <c r="B12" s="155"/>
      <c r="C12" s="155"/>
      <c r="D12" s="154"/>
      <c r="E12" s="154"/>
      <c r="F12" s="45" t="s">
        <v>27</v>
      </c>
      <c r="G12" s="67">
        <f>+G13</f>
        <v>8326</v>
      </c>
    </row>
    <row r="13" spans="1:7" ht="36.75" customHeight="1">
      <c r="A13" s="152"/>
      <c r="B13" s="152" t="s">
        <v>19</v>
      </c>
      <c r="C13" s="155"/>
      <c r="D13" s="154"/>
      <c r="E13" s="154"/>
      <c r="F13" s="45" t="s">
        <v>29</v>
      </c>
      <c r="G13" s="67">
        <f>G14</f>
        <v>8326</v>
      </c>
    </row>
    <row r="14" spans="1:7" ht="36.75" customHeight="1">
      <c r="A14" s="152"/>
      <c r="B14" s="152"/>
      <c r="C14" s="152" t="s">
        <v>28</v>
      </c>
      <c r="D14" s="154"/>
      <c r="E14" s="154"/>
      <c r="F14" s="149" t="s">
        <v>29</v>
      </c>
      <c r="G14" s="67">
        <f>+G15</f>
        <v>8326</v>
      </c>
    </row>
    <row r="15" spans="1:7" ht="20.25" customHeight="1">
      <c r="A15" s="152"/>
      <c r="B15" s="152"/>
      <c r="C15" s="152"/>
      <c r="D15" s="150">
        <v>1212</v>
      </c>
      <c r="E15" s="153"/>
      <c r="F15" s="149" t="s">
        <v>26</v>
      </c>
      <c r="G15" s="67">
        <f>+G16</f>
        <v>8326</v>
      </c>
    </row>
    <row r="16" spans="1:7" ht="86.25">
      <c r="A16" s="152"/>
      <c r="B16" s="152"/>
      <c r="C16" s="152"/>
      <c r="D16" s="151"/>
      <c r="E16" s="150">
        <v>12029</v>
      </c>
      <c r="F16" s="149" t="s">
        <v>121</v>
      </c>
      <c r="G16" s="67">
        <f>+Հ3!E10</f>
        <v>8326</v>
      </c>
    </row>
    <row r="17" spans="1:7" s="140" customFormat="1">
      <c r="A17" s="144"/>
      <c r="B17" s="148"/>
      <c r="C17" s="148"/>
      <c r="D17" s="147"/>
      <c r="E17" s="147"/>
      <c r="F17" s="146"/>
      <c r="G17" s="145"/>
    </row>
    <row r="18" spans="1:7" s="140" customFormat="1">
      <c r="A18" s="144"/>
      <c r="B18" s="144"/>
      <c r="C18" s="144"/>
      <c r="D18" s="143"/>
      <c r="E18" s="143"/>
      <c r="F18" s="142"/>
      <c r="G18" s="141"/>
    </row>
    <row r="19" spans="1:7" s="50" customFormat="1"/>
    <row r="20" spans="1:7" s="84" customFormat="1" ht="15" customHeight="1">
      <c r="A20" s="82" t="s">
        <v>154</v>
      </c>
      <c r="B20" s="83"/>
      <c r="C20" s="83"/>
      <c r="D20" s="83"/>
      <c r="E20" s="83"/>
      <c r="F20" s="82"/>
    </row>
    <row r="21" spans="1:7" s="84" customFormat="1" ht="15" customHeight="1">
      <c r="A21" s="82" t="s">
        <v>155</v>
      </c>
      <c r="B21" s="82"/>
      <c r="C21" s="82"/>
      <c r="D21" s="82"/>
      <c r="E21" s="82"/>
      <c r="F21" s="82"/>
    </row>
    <row r="22" spans="1:7" s="50" customFormat="1">
      <c r="B22" s="199" t="s">
        <v>156</v>
      </c>
      <c r="C22" s="199"/>
      <c r="D22" s="199"/>
      <c r="E22" s="199"/>
      <c r="F22" s="199"/>
      <c r="G22" s="199"/>
    </row>
    <row r="23" spans="1:7" s="50" customFormat="1"/>
  </sheetData>
  <mergeCells count="7">
    <mergeCell ref="B22:G22"/>
    <mergeCell ref="F2:G2"/>
    <mergeCell ref="F3:G3"/>
    <mergeCell ref="A6:G6"/>
    <mergeCell ref="A9:C9"/>
    <mergeCell ref="D9:E9"/>
    <mergeCell ref="F9:F10"/>
  </mergeCells>
  <pageMargins left="0.2" right="0" top="0.75" bottom="0.75" header="0.3" footer="0.3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opLeftCell="A19" zoomScaleNormal="100" zoomScaleSheetLayoutView="100" workbookViewId="0">
      <selection activeCell="D24" sqref="D24"/>
    </sheetView>
  </sheetViews>
  <sheetFormatPr defaultRowHeight="17.25"/>
  <cols>
    <col min="1" max="1" width="4.7109375" style="85" customWidth="1"/>
    <col min="2" max="2" width="26.140625" style="85" customWidth="1"/>
    <col min="3" max="3" width="62" style="85" customWidth="1"/>
    <col min="4" max="4" width="17.140625" style="85" customWidth="1"/>
    <col min="5" max="5" width="16.5703125" style="85" customWidth="1"/>
    <col min="6" max="6" width="16.7109375" style="85" customWidth="1"/>
    <col min="7" max="7" width="17" style="85" customWidth="1"/>
    <col min="8" max="10" width="9" style="85" customWidth="1"/>
    <col min="11" max="254" width="9.140625" style="85"/>
    <col min="255" max="255" width="4.7109375" style="85" customWidth="1"/>
    <col min="256" max="256" width="19.85546875" style="85" customWidth="1"/>
    <col min="257" max="257" width="72.140625" style="85" customWidth="1"/>
    <col min="258" max="258" width="0" style="85" hidden="1" customWidth="1"/>
    <col min="259" max="259" width="18.28515625" style="85" customWidth="1"/>
    <col min="260" max="260" width="17.5703125" style="85" customWidth="1"/>
    <col min="261" max="266" width="9" style="85" customWidth="1"/>
    <col min="267" max="510" width="9.140625" style="85"/>
    <col min="511" max="511" width="4.7109375" style="85" customWidth="1"/>
    <col min="512" max="512" width="19.85546875" style="85" customWidth="1"/>
    <col min="513" max="513" width="72.140625" style="85" customWidth="1"/>
    <col min="514" max="514" width="0" style="85" hidden="1" customWidth="1"/>
    <col min="515" max="515" width="18.28515625" style="85" customWidth="1"/>
    <col min="516" max="516" width="17.5703125" style="85" customWidth="1"/>
    <col min="517" max="522" width="9" style="85" customWidth="1"/>
    <col min="523" max="766" width="9.140625" style="85"/>
    <col min="767" max="767" width="4.7109375" style="85" customWidth="1"/>
    <col min="768" max="768" width="19.85546875" style="85" customWidth="1"/>
    <col min="769" max="769" width="72.140625" style="85" customWidth="1"/>
    <col min="770" max="770" width="0" style="85" hidden="1" customWidth="1"/>
    <col min="771" max="771" width="18.28515625" style="85" customWidth="1"/>
    <col min="772" max="772" width="17.5703125" style="85" customWidth="1"/>
    <col min="773" max="778" width="9" style="85" customWidth="1"/>
    <col min="779" max="1022" width="9.140625" style="85"/>
    <col min="1023" max="1023" width="4.7109375" style="85" customWidth="1"/>
    <col min="1024" max="1024" width="19.85546875" style="85" customWidth="1"/>
    <col min="1025" max="1025" width="72.140625" style="85" customWidth="1"/>
    <col min="1026" max="1026" width="0" style="85" hidden="1" customWidth="1"/>
    <col min="1027" max="1027" width="18.28515625" style="85" customWidth="1"/>
    <col min="1028" max="1028" width="17.5703125" style="85" customWidth="1"/>
    <col min="1029" max="1034" width="9" style="85" customWidth="1"/>
    <col min="1035" max="1278" width="9.140625" style="85"/>
    <col min="1279" max="1279" width="4.7109375" style="85" customWidth="1"/>
    <col min="1280" max="1280" width="19.85546875" style="85" customWidth="1"/>
    <col min="1281" max="1281" width="72.140625" style="85" customWidth="1"/>
    <col min="1282" max="1282" width="0" style="85" hidden="1" customWidth="1"/>
    <col min="1283" max="1283" width="18.28515625" style="85" customWidth="1"/>
    <col min="1284" max="1284" width="17.5703125" style="85" customWidth="1"/>
    <col min="1285" max="1290" width="9" style="85" customWidth="1"/>
    <col min="1291" max="1534" width="9.140625" style="85"/>
    <col min="1535" max="1535" width="4.7109375" style="85" customWidth="1"/>
    <col min="1536" max="1536" width="19.85546875" style="85" customWidth="1"/>
    <col min="1537" max="1537" width="72.140625" style="85" customWidth="1"/>
    <col min="1538" max="1538" width="0" style="85" hidden="1" customWidth="1"/>
    <col min="1539" max="1539" width="18.28515625" style="85" customWidth="1"/>
    <col min="1540" max="1540" width="17.5703125" style="85" customWidth="1"/>
    <col min="1541" max="1546" width="9" style="85" customWidth="1"/>
    <col min="1547" max="1790" width="9.140625" style="85"/>
    <col min="1791" max="1791" width="4.7109375" style="85" customWidth="1"/>
    <col min="1792" max="1792" width="19.85546875" style="85" customWidth="1"/>
    <col min="1793" max="1793" width="72.140625" style="85" customWidth="1"/>
    <col min="1794" max="1794" width="0" style="85" hidden="1" customWidth="1"/>
    <col min="1795" max="1795" width="18.28515625" style="85" customWidth="1"/>
    <col min="1796" max="1796" width="17.5703125" style="85" customWidth="1"/>
    <col min="1797" max="1802" width="9" style="85" customWidth="1"/>
    <col min="1803" max="2046" width="9.140625" style="85"/>
    <col min="2047" max="2047" width="4.7109375" style="85" customWidth="1"/>
    <col min="2048" max="2048" width="19.85546875" style="85" customWidth="1"/>
    <col min="2049" max="2049" width="72.140625" style="85" customWidth="1"/>
    <col min="2050" max="2050" width="0" style="85" hidden="1" customWidth="1"/>
    <col min="2051" max="2051" width="18.28515625" style="85" customWidth="1"/>
    <col min="2052" max="2052" width="17.5703125" style="85" customWidth="1"/>
    <col min="2053" max="2058" width="9" style="85" customWidth="1"/>
    <col min="2059" max="2302" width="9.140625" style="85"/>
    <col min="2303" max="2303" width="4.7109375" style="85" customWidth="1"/>
    <col min="2304" max="2304" width="19.85546875" style="85" customWidth="1"/>
    <col min="2305" max="2305" width="72.140625" style="85" customWidth="1"/>
    <col min="2306" max="2306" width="0" style="85" hidden="1" customWidth="1"/>
    <col min="2307" max="2307" width="18.28515625" style="85" customWidth="1"/>
    <col min="2308" max="2308" width="17.5703125" style="85" customWidth="1"/>
    <col min="2309" max="2314" width="9" style="85" customWidth="1"/>
    <col min="2315" max="2558" width="9.140625" style="85"/>
    <col min="2559" max="2559" width="4.7109375" style="85" customWidth="1"/>
    <col min="2560" max="2560" width="19.85546875" style="85" customWidth="1"/>
    <col min="2561" max="2561" width="72.140625" style="85" customWidth="1"/>
    <col min="2562" max="2562" width="0" style="85" hidden="1" customWidth="1"/>
    <col min="2563" max="2563" width="18.28515625" style="85" customWidth="1"/>
    <col min="2564" max="2564" width="17.5703125" style="85" customWidth="1"/>
    <col min="2565" max="2570" width="9" style="85" customWidth="1"/>
    <col min="2571" max="2814" width="9.140625" style="85"/>
    <col min="2815" max="2815" width="4.7109375" style="85" customWidth="1"/>
    <col min="2816" max="2816" width="19.85546875" style="85" customWidth="1"/>
    <col min="2817" max="2817" width="72.140625" style="85" customWidth="1"/>
    <col min="2818" max="2818" width="0" style="85" hidden="1" customWidth="1"/>
    <col min="2819" max="2819" width="18.28515625" style="85" customWidth="1"/>
    <col min="2820" max="2820" width="17.5703125" style="85" customWidth="1"/>
    <col min="2821" max="2826" width="9" style="85" customWidth="1"/>
    <col min="2827" max="3070" width="9.140625" style="85"/>
    <col min="3071" max="3071" width="4.7109375" style="85" customWidth="1"/>
    <col min="3072" max="3072" width="19.85546875" style="85" customWidth="1"/>
    <col min="3073" max="3073" width="72.140625" style="85" customWidth="1"/>
    <col min="3074" max="3074" width="0" style="85" hidden="1" customWidth="1"/>
    <col min="3075" max="3075" width="18.28515625" style="85" customWidth="1"/>
    <col min="3076" max="3076" width="17.5703125" style="85" customWidth="1"/>
    <col min="3077" max="3082" width="9" style="85" customWidth="1"/>
    <col min="3083" max="3326" width="9.140625" style="85"/>
    <col min="3327" max="3327" width="4.7109375" style="85" customWidth="1"/>
    <col min="3328" max="3328" width="19.85546875" style="85" customWidth="1"/>
    <col min="3329" max="3329" width="72.140625" style="85" customWidth="1"/>
    <col min="3330" max="3330" width="0" style="85" hidden="1" customWidth="1"/>
    <col min="3331" max="3331" width="18.28515625" style="85" customWidth="1"/>
    <col min="3332" max="3332" width="17.5703125" style="85" customWidth="1"/>
    <col min="3333" max="3338" width="9" style="85" customWidth="1"/>
    <col min="3339" max="3582" width="9.140625" style="85"/>
    <col min="3583" max="3583" width="4.7109375" style="85" customWidth="1"/>
    <col min="3584" max="3584" width="19.85546875" style="85" customWidth="1"/>
    <col min="3585" max="3585" width="72.140625" style="85" customWidth="1"/>
    <col min="3586" max="3586" width="0" style="85" hidden="1" customWidth="1"/>
    <col min="3587" max="3587" width="18.28515625" style="85" customWidth="1"/>
    <col min="3588" max="3588" width="17.5703125" style="85" customWidth="1"/>
    <col min="3589" max="3594" width="9" style="85" customWidth="1"/>
    <col min="3595" max="3838" width="9.140625" style="85"/>
    <col min="3839" max="3839" width="4.7109375" style="85" customWidth="1"/>
    <col min="3840" max="3840" width="19.85546875" style="85" customWidth="1"/>
    <col min="3841" max="3841" width="72.140625" style="85" customWidth="1"/>
    <col min="3842" max="3842" width="0" style="85" hidden="1" customWidth="1"/>
    <col min="3843" max="3843" width="18.28515625" style="85" customWidth="1"/>
    <col min="3844" max="3844" width="17.5703125" style="85" customWidth="1"/>
    <col min="3845" max="3850" width="9" style="85" customWidth="1"/>
    <col min="3851" max="4094" width="9.140625" style="85"/>
    <col min="4095" max="4095" width="4.7109375" style="85" customWidth="1"/>
    <col min="4096" max="4096" width="19.85546875" style="85" customWidth="1"/>
    <col min="4097" max="4097" width="72.140625" style="85" customWidth="1"/>
    <col min="4098" max="4098" width="0" style="85" hidden="1" customWidth="1"/>
    <col min="4099" max="4099" width="18.28515625" style="85" customWidth="1"/>
    <col min="4100" max="4100" width="17.5703125" style="85" customWidth="1"/>
    <col min="4101" max="4106" width="9" style="85" customWidth="1"/>
    <col min="4107" max="4350" width="9.140625" style="85"/>
    <col min="4351" max="4351" width="4.7109375" style="85" customWidth="1"/>
    <col min="4352" max="4352" width="19.85546875" style="85" customWidth="1"/>
    <col min="4353" max="4353" width="72.140625" style="85" customWidth="1"/>
    <col min="4354" max="4354" width="0" style="85" hidden="1" customWidth="1"/>
    <col min="4355" max="4355" width="18.28515625" style="85" customWidth="1"/>
    <col min="4356" max="4356" width="17.5703125" style="85" customWidth="1"/>
    <col min="4357" max="4362" width="9" style="85" customWidth="1"/>
    <col min="4363" max="4606" width="9.140625" style="85"/>
    <col min="4607" max="4607" width="4.7109375" style="85" customWidth="1"/>
    <col min="4608" max="4608" width="19.85546875" style="85" customWidth="1"/>
    <col min="4609" max="4609" width="72.140625" style="85" customWidth="1"/>
    <col min="4610" max="4610" width="0" style="85" hidden="1" customWidth="1"/>
    <col min="4611" max="4611" width="18.28515625" style="85" customWidth="1"/>
    <col min="4612" max="4612" width="17.5703125" style="85" customWidth="1"/>
    <col min="4613" max="4618" width="9" style="85" customWidth="1"/>
    <col min="4619" max="4862" width="9.140625" style="85"/>
    <col min="4863" max="4863" width="4.7109375" style="85" customWidth="1"/>
    <col min="4864" max="4864" width="19.85546875" style="85" customWidth="1"/>
    <col min="4865" max="4865" width="72.140625" style="85" customWidth="1"/>
    <col min="4866" max="4866" width="0" style="85" hidden="1" customWidth="1"/>
    <col min="4867" max="4867" width="18.28515625" style="85" customWidth="1"/>
    <col min="4868" max="4868" width="17.5703125" style="85" customWidth="1"/>
    <col min="4869" max="4874" width="9" style="85" customWidth="1"/>
    <col min="4875" max="5118" width="9.140625" style="85"/>
    <col min="5119" max="5119" width="4.7109375" style="85" customWidth="1"/>
    <col min="5120" max="5120" width="19.85546875" style="85" customWidth="1"/>
    <col min="5121" max="5121" width="72.140625" style="85" customWidth="1"/>
    <col min="5122" max="5122" width="0" style="85" hidden="1" customWidth="1"/>
    <col min="5123" max="5123" width="18.28515625" style="85" customWidth="1"/>
    <col min="5124" max="5124" width="17.5703125" style="85" customWidth="1"/>
    <col min="5125" max="5130" width="9" style="85" customWidth="1"/>
    <col min="5131" max="5374" width="9.140625" style="85"/>
    <col min="5375" max="5375" width="4.7109375" style="85" customWidth="1"/>
    <col min="5376" max="5376" width="19.85546875" style="85" customWidth="1"/>
    <col min="5377" max="5377" width="72.140625" style="85" customWidth="1"/>
    <col min="5378" max="5378" width="0" style="85" hidden="1" customWidth="1"/>
    <col min="5379" max="5379" width="18.28515625" style="85" customWidth="1"/>
    <col min="5380" max="5380" width="17.5703125" style="85" customWidth="1"/>
    <col min="5381" max="5386" width="9" style="85" customWidth="1"/>
    <col min="5387" max="5630" width="9.140625" style="85"/>
    <col min="5631" max="5631" width="4.7109375" style="85" customWidth="1"/>
    <col min="5632" max="5632" width="19.85546875" style="85" customWidth="1"/>
    <col min="5633" max="5633" width="72.140625" style="85" customWidth="1"/>
    <col min="5634" max="5634" width="0" style="85" hidden="1" customWidth="1"/>
    <col min="5635" max="5635" width="18.28515625" style="85" customWidth="1"/>
    <col min="5636" max="5636" width="17.5703125" style="85" customWidth="1"/>
    <col min="5637" max="5642" width="9" style="85" customWidth="1"/>
    <col min="5643" max="5886" width="9.140625" style="85"/>
    <col min="5887" max="5887" width="4.7109375" style="85" customWidth="1"/>
    <col min="5888" max="5888" width="19.85546875" style="85" customWidth="1"/>
    <col min="5889" max="5889" width="72.140625" style="85" customWidth="1"/>
    <col min="5890" max="5890" width="0" style="85" hidden="1" customWidth="1"/>
    <col min="5891" max="5891" width="18.28515625" style="85" customWidth="1"/>
    <col min="5892" max="5892" width="17.5703125" style="85" customWidth="1"/>
    <col min="5893" max="5898" width="9" style="85" customWidth="1"/>
    <col min="5899" max="6142" width="9.140625" style="85"/>
    <col min="6143" max="6143" width="4.7109375" style="85" customWidth="1"/>
    <col min="6144" max="6144" width="19.85546875" style="85" customWidth="1"/>
    <col min="6145" max="6145" width="72.140625" style="85" customWidth="1"/>
    <col min="6146" max="6146" width="0" style="85" hidden="1" customWidth="1"/>
    <col min="6147" max="6147" width="18.28515625" style="85" customWidth="1"/>
    <col min="6148" max="6148" width="17.5703125" style="85" customWidth="1"/>
    <col min="6149" max="6154" width="9" style="85" customWidth="1"/>
    <col min="6155" max="6398" width="9.140625" style="85"/>
    <col min="6399" max="6399" width="4.7109375" style="85" customWidth="1"/>
    <col min="6400" max="6400" width="19.85546875" style="85" customWidth="1"/>
    <col min="6401" max="6401" width="72.140625" style="85" customWidth="1"/>
    <col min="6402" max="6402" width="0" style="85" hidden="1" customWidth="1"/>
    <col min="6403" max="6403" width="18.28515625" style="85" customWidth="1"/>
    <col min="6404" max="6404" width="17.5703125" style="85" customWidth="1"/>
    <col min="6405" max="6410" width="9" style="85" customWidth="1"/>
    <col min="6411" max="6654" width="9.140625" style="85"/>
    <col min="6655" max="6655" width="4.7109375" style="85" customWidth="1"/>
    <col min="6656" max="6656" width="19.85546875" style="85" customWidth="1"/>
    <col min="6657" max="6657" width="72.140625" style="85" customWidth="1"/>
    <col min="6658" max="6658" width="0" style="85" hidden="1" customWidth="1"/>
    <col min="6659" max="6659" width="18.28515625" style="85" customWidth="1"/>
    <col min="6660" max="6660" width="17.5703125" style="85" customWidth="1"/>
    <col min="6661" max="6666" width="9" style="85" customWidth="1"/>
    <col min="6667" max="6910" width="9.140625" style="85"/>
    <col min="6911" max="6911" width="4.7109375" style="85" customWidth="1"/>
    <col min="6912" max="6912" width="19.85546875" style="85" customWidth="1"/>
    <col min="6913" max="6913" width="72.140625" style="85" customWidth="1"/>
    <col min="6914" max="6914" width="0" style="85" hidden="1" customWidth="1"/>
    <col min="6915" max="6915" width="18.28515625" style="85" customWidth="1"/>
    <col min="6916" max="6916" width="17.5703125" style="85" customWidth="1"/>
    <col min="6917" max="6922" width="9" style="85" customWidth="1"/>
    <col min="6923" max="7166" width="9.140625" style="85"/>
    <col min="7167" max="7167" width="4.7109375" style="85" customWidth="1"/>
    <col min="7168" max="7168" width="19.85546875" style="85" customWidth="1"/>
    <col min="7169" max="7169" width="72.140625" style="85" customWidth="1"/>
    <col min="7170" max="7170" width="0" style="85" hidden="1" customWidth="1"/>
    <col min="7171" max="7171" width="18.28515625" style="85" customWidth="1"/>
    <col min="7172" max="7172" width="17.5703125" style="85" customWidth="1"/>
    <col min="7173" max="7178" width="9" style="85" customWidth="1"/>
    <col min="7179" max="7422" width="9.140625" style="85"/>
    <col min="7423" max="7423" width="4.7109375" style="85" customWidth="1"/>
    <col min="7424" max="7424" width="19.85546875" style="85" customWidth="1"/>
    <col min="7425" max="7425" width="72.140625" style="85" customWidth="1"/>
    <col min="7426" max="7426" width="0" style="85" hidden="1" customWidth="1"/>
    <col min="7427" max="7427" width="18.28515625" style="85" customWidth="1"/>
    <col min="7428" max="7428" width="17.5703125" style="85" customWidth="1"/>
    <col min="7429" max="7434" width="9" style="85" customWidth="1"/>
    <col min="7435" max="7678" width="9.140625" style="85"/>
    <col min="7679" max="7679" width="4.7109375" style="85" customWidth="1"/>
    <col min="7680" max="7680" width="19.85546875" style="85" customWidth="1"/>
    <col min="7681" max="7681" width="72.140625" style="85" customWidth="1"/>
    <col min="7682" max="7682" width="0" style="85" hidden="1" customWidth="1"/>
    <col min="7683" max="7683" width="18.28515625" style="85" customWidth="1"/>
    <col min="7684" max="7684" width="17.5703125" style="85" customWidth="1"/>
    <col min="7685" max="7690" width="9" style="85" customWidth="1"/>
    <col min="7691" max="7934" width="9.140625" style="85"/>
    <col min="7935" max="7935" width="4.7109375" style="85" customWidth="1"/>
    <col min="7936" max="7936" width="19.85546875" style="85" customWidth="1"/>
    <col min="7937" max="7937" width="72.140625" style="85" customWidth="1"/>
    <col min="7938" max="7938" width="0" style="85" hidden="1" customWidth="1"/>
    <col min="7939" max="7939" width="18.28515625" style="85" customWidth="1"/>
    <col min="7940" max="7940" width="17.5703125" style="85" customWidth="1"/>
    <col min="7941" max="7946" width="9" style="85" customWidth="1"/>
    <col min="7947" max="8190" width="9.140625" style="85"/>
    <col min="8191" max="8191" width="4.7109375" style="85" customWidth="1"/>
    <col min="8192" max="8192" width="19.85546875" style="85" customWidth="1"/>
    <col min="8193" max="8193" width="72.140625" style="85" customWidth="1"/>
    <col min="8194" max="8194" width="0" style="85" hidden="1" customWidth="1"/>
    <col min="8195" max="8195" width="18.28515625" style="85" customWidth="1"/>
    <col min="8196" max="8196" width="17.5703125" style="85" customWidth="1"/>
    <col min="8197" max="8202" width="9" style="85" customWidth="1"/>
    <col min="8203" max="8446" width="9.140625" style="85"/>
    <col min="8447" max="8447" width="4.7109375" style="85" customWidth="1"/>
    <col min="8448" max="8448" width="19.85546875" style="85" customWidth="1"/>
    <col min="8449" max="8449" width="72.140625" style="85" customWidth="1"/>
    <col min="8450" max="8450" width="0" style="85" hidden="1" customWidth="1"/>
    <col min="8451" max="8451" width="18.28515625" style="85" customWidth="1"/>
    <col min="8452" max="8452" width="17.5703125" style="85" customWidth="1"/>
    <col min="8453" max="8458" width="9" style="85" customWidth="1"/>
    <col min="8459" max="8702" width="9.140625" style="85"/>
    <col min="8703" max="8703" width="4.7109375" style="85" customWidth="1"/>
    <col min="8704" max="8704" width="19.85546875" style="85" customWidth="1"/>
    <col min="8705" max="8705" width="72.140625" style="85" customWidth="1"/>
    <col min="8706" max="8706" width="0" style="85" hidden="1" customWidth="1"/>
    <col min="8707" max="8707" width="18.28515625" style="85" customWidth="1"/>
    <col min="8708" max="8708" width="17.5703125" style="85" customWidth="1"/>
    <col min="8709" max="8714" width="9" style="85" customWidth="1"/>
    <col min="8715" max="8958" width="9.140625" style="85"/>
    <col min="8959" max="8959" width="4.7109375" style="85" customWidth="1"/>
    <col min="8960" max="8960" width="19.85546875" style="85" customWidth="1"/>
    <col min="8961" max="8961" width="72.140625" style="85" customWidth="1"/>
    <col min="8962" max="8962" width="0" style="85" hidden="1" customWidth="1"/>
    <col min="8963" max="8963" width="18.28515625" style="85" customWidth="1"/>
    <col min="8964" max="8964" width="17.5703125" style="85" customWidth="1"/>
    <col min="8965" max="8970" width="9" style="85" customWidth="1"/>
    <col min="8971" max="9214" width="9.140625" style="85"/>
    <col min="9215" max="9215" width="4.7109375" style="85" customWidth="1"/>
    <col min="9216" max="9216" width="19.85546875" style="85" customWidth="1"/>
    <col min="9217" max="9217" width="72.140625" style="85" customWidth="1"/>
    <col min="9218" max="9218" width="0" style="85" hidden="1" customWidth="1"/>
    <col min="9219" max="9219" width="18.28515625" style="85" customWidth="1"/>
    <col min="9220" max="9220" width="17.5703125" style="85" customWidth="1"/>
    <col min="9221" max="9226" width="9" style="85" customWidth="1"/>
    <col min="9227" max="9470" width="9.140625" style="85"/>
    <col min="9471" max="9471" width="4.7109375" style="85" customWidth="1"/>
    <col min="9472" max="9472" width="19.85546875" style="85" customWidth="1"/>
    <col min="9473" max="9473" width="72.140625" style="85" customWidth="1"/>
    <col min="9474" max="9474" width="0" style="85" hidden="1" customWidth="1"/>
    <col min="9475" max="9475" width="18.28515625" style="85" customWidth="1"/>
    <col min="9476" max="9476" width="17.5703125" style="85" customWidth="1"/>
    <col min="9477" max="9482" width="9" style="85" customWidth="1"/>
    <col min="9483" max="9726" width="9.140625" style="85"/>
    <col min="9727" max="9727" width="4.7109375" style="85" customWidth="1"/>
    <col min="9728" max="9728" width="19.85546875" style="85" customWidth="1"/>
    <col min="9729" max="9729" width="72.140625" style="85" customWidth="1"/>
    <col min="9730" max="9730" width="0" style="85" hidden="1" customWidth="1"/>
    <col min="9731" max="9731" width="18.28515625" style="85" customWidth="1"/>
    <col min="9732" max="9732" width="17.5703125" style="85" customWidth="1"/>
    <col min="9733" max="9738" width="9" style="85" customWidth="1"/>
    <col min="9739" max="9982" width="9.140625" style="85"/>
    <col min="9983" max="9983" width="4.7109375" style="85" customWidth="1"/>
    <col min="9984" max="9984" width="19.85546875" style="85" customWidth="1"/>
    <col min="9985" max="9985" width="72.140625" style="85" customWidth="1"/>
    <col min="9986" max="9986" width="0" style="85" hidden="1" customWidth="1"/>
    <col min="9987" max="9987" width="18.28515625" style="85" customWidth="1"/>
    <col min="9988" max="9988" width="17.5703125" style="85" customWidth="1"/>
    <col min="9989" max="9994" width="9" style="85" customWidth="1"/>
    <col min="9995" max="10238" width="9.140625" style="85"/>
    <col min="10239" max="10239" width="4.7109375" style="85" customWidth="1"/>
    <col min="10240" max="10240" width="19.85546875" style="85" customWidth="1"/>
    <col min="10241" max="10241" width="72.140625" style="85" customWidth="1"/>
    <col min="10242" max="10242" width="0" style="85" hidden="1" customWidth="1"/>
    <col min="10243" max="10243" width="18.28515625" style="85" customWidth="1"/>
    <col min="10244" max="10244" width="17.5703125" style="85" customWidth="1"/>
    <col min="10245" max="10250" width="9" style="85" customWidth="1"/>
    <col min="10251" max="10494" width="9.140625" style="85"/>
    <col min="10495" max="10495" width="4.7109375" style="85" customWidth="1"/>
    <col min="10496" max="10496" width="19.85546875" style="85" customWidth="1"/>
    <col min="10497" max="10497" width="72.140625" style="85" customWidth="1"/>
    <col min="10498" max="10498" width="0" style="85" hidden="1" customWidth="1"/>
    <col min="10499" max="10499" width="18.28515625" style="85" customWidth="1"/>
    <col min="10500" max="10500" width="17.5703125" style="85" customWidth="1"/>
    <col min="10501" max="10506" width="9" style="85" customWidth="1"/>
    <col min="10507" max="10750" width="9.140625" style="85"/>
    <col min="10751" max="10751" width="4.7109375" style="85" customWidth="1"/>
    <col min="10752" max="10752" width="19.85546875" style="85" customWidth="1"/>
    <col min="10753" max="10753" width="72.140625" style="85" customWidth="1"/>
    <col min="10754" max="10754" width="0" style="85" hidden="1" customWidth="1"/>
    <col min="10755" max="10755" width="18.28515625" style="85" customWidth="1"/>
    <col min="10756" max="10756" width="17.5703125" style="85" customWidth="1"/>
    <col min="10757" max="10762" width="9" style="85" customWidth="1"/>
    <col min="10763" max="11006" width="9.140625" style="85"/>
    <col min="11007" max="11007" width="4.7109375" style="85" customWidth="1"/>
    <col min="11008" max="11008" width="19.85546875" style="85" customWidth="1"/>
    <col min="11009" max="11009" width="72.140625" style="85" customWidth="1"/>
    <col min="11010" max="11010" width="0" style="85" hidden="1" customWidth="1"/>
    <col min="11011" max="11011" width="18.28515625" style="85" customWidth="1"/>
    <col min="11012" max="11012" width="17.5703125" style="85" customWidth="1"/>
    <col min="11013" max="11018" width="9" style="85" customWidth="1"/>
    <col min="11019" max="11262" width="9.140625" style="85"/>
    <col min="11263" max="11263" width="4.7109375" style="85" customWidth="1"/>
    <col min="11264" max="11264" width="19.85546875" style="85" customWidth="1"/>
    <col min="11265" max="11265" width="72.140625" style="85" customWidth="1"/>
    <col min="11266" max="11266" width="0" style="85" hidden="1" customWidth="1"/>
    <col min="11267" max="11267" width="18.28515625" style="85" customWidth="1"/>
    <col min="11268" max="11268" width="17.5703125" style="85" customWidth="1"/>
    <col min="11269" max="11274" width="9" style="85" customWidth="1"/>
    <col min="11275" max="11518" width="9.140625" style="85"/>
    <col min="11519" max="11519" width="4.7109375" style="85" customWidth="1"/>
    <col min="11520" max="11520" width="19.85546875" style="85" customWidth="1"/>
    <col min="11521" max="11521" width="72.140625" style="85" customWidth="1"/>
    <col min="11522" max="11522" width="0" style="85" hidden="1" customWidth="1"/>
    <col min="11523" max="11523" width="18.28515625" style="85" customWidth="1"/>
    <col min="11524" max="11524" width="17.5703125" style="85" customWidth="1"/>
    <col min="11525" max="11530" width="9" style="85" customWidth="1"/>
    <col min="11531" max="11774" width="9.140625" style="85"/>
    <col min="11775" max="11775" width="4.7109375" style="85" customWidth="1"/>
    <col min="11776" max="11776" width="19.85546875" style="85" customWidth="1"/>
    <col min="11777" max="11777" width="72.140625" style="85" customWidth="1"/>
    <col min="11778" max="11778" width="0" style="85" hidden="1" customWidth="1"/>
    <col min="11779" max="11779" width="18.28515625" style="85" customWidth="1"/>
    <col min="11780" max="11780" width="17.5703125" style="85" customWidth="1"/>
    <col min="11781" max="11786" width="9" style="85" customWidth="1"/>
    <col min="11787" max="12030" width="9.140625" style="85"/>
    <col min="12031" max="12031" width="4.7109375" style="85" customWidth="1"/>
    <col min="12032" max="12032" width="19.85546875" style="85" customWidth="1"/>
    <col min="12033" max="12033" width="72.140625" style="85" customWidth="1"/>
    <col min="12034" max="12034" width="0" style="85" hidden="1" customWidth="1"/>
    <col min="12035" max="12035" width="18.28515625" style="85" customWidth="1"/>
    <col min="12036" max="12036" width="17.5703125" style="85" customWidth="1"/>
    <col min="12037" max="12042" width="9" style="85" customWidth="1"/>
    <col min="12043" max="12286" width="9.140625" style="85"/>
    <col min="12287" max="12287" width="4.7109375" style="85" customWidth="1"/>
    <col min="12288" max="12288" width="19.85546875" style="85" customWidth="1"/>
    <col min="12289" max="12289" width="72.140625" style="85" customWidth="1"/>
    <col min="12290" max="12290" width="0" style="85" hidden="1" customWidth="1"/>
    <col min="12291" max="12291" width="18.28515625" style="85" customWidth="1"/>
    <col min="12292" max="12292" width="17.5703125" style="85" customWidth="1"/>
    <col min="12293" max="12298" width="9" style="85" customWidth="1"/>
    <col min="12299" max="12542" width="9.140625" style="85"/>
    <col min="12543" max="12543" width="4.7109375" style="85" customWidth="1"/>
    <col min="12544" max="12544" width="19.85546875" style="85" customWidth="1"/>
    <col min="12545" max="12545" width="72.140625" style="85" customWidth="1"/>
    <col min="12546" max="12546" width="0" style="85" hidden="1" customWidth="1"/>
    <col min="12547" max="12547" width="18.28515625" style="85" customWidth="1"/>
    <col min="12548" max="12548" width="17.5703125" style="85" customWidth="1"/>
    <col min="12549" max="12554" width="9" style="85" customWidth="1"/>
    <col min="12555" max="12798" width="9.140625" style="85"/>
    <col min="12799" max="12799" width="4.7109375" style="85" customWidth="1"/>
    <col min="12800" max="12800" width="19.85546875" style="85" customWidth="1"/>
    <col min="12801" max="12801" width="72.140625" style="85" customWidth="1"/>
    <col min="12802" max="12802" width="0" style="85" hidden="1" customWidth="1"/>
    <col min="12803" max="12803" width="18.28515625" style="85" customWidth="1"/>
    <col min="12804" max="12804" width="17.5703125" style="85" customWidth="1"/>
    <col min="12805" max="12810" width="9" style="85" customWidth="1"/>
    <col min="12811" max="13054" width="9.140625" style="85"/>
    <col min="13055" max="13055" width="4.7109375" style="85" customWidth="1"/>
    <col min="13056" max="13056" width="19.85546875" style="85" customWidth="1"/>
    <col min="13057" max="13057" width="72.140625" style="85" customWidth="1"/>
    <col min="13058" max="13058" width="0" style="85" hidden="1" customWidth="1"/>
    <col min="13059" max="13059" width="18.28515625" style="85" customWidth="1"/>
    <col min="13060" max="13060" width="17.5703125" style="85" customWidth="1"/>
    <col min="13061" max="13066" width="9" style="85" customWidth="1"/>
    <col min="13067" max="13310" width="9.140625" style="85"/>
    <col min="13311" max="13311" width="4.7109375" style="85" customWidth="1"/>
    <col min="13312" max="13312" width="19.85546875" style="85" customWidth="1"/>
    <col min="13313" max="13313" width="72.140625" style="85" customWidth="1"/>
    <col min="13314" max="13314" width="0" style="85" hidden="1" customWidth="1"/>
    <col min="13315" max="13315" width="18.28515625" style="85" customWidth="1"/>
    <col min="13316" max="13316" width="17.5703125" style="85" customWidth="1"/>
    <col min="13317" max="13322" width="9" style="85" customWidth="1"/>
    <col min="13323" max="13566" width="9.140625" style="85"/>
    <col min="13567" max="13567" width="4.7109375" style="85" customWidth="1"/>
    <col min="13568" max="13568" width="19.85546875" style="85" customWidth="1"/>
    <col min="13569" max="13569" width="72.140625" style="85" customWidth="1"/>
    <col min="13570" max="13570" width="0" style="85" hidden="1" customWidth="1"/>
    <col min="13571" max="13571" width="18.28515625" style="85" customWidth="1"/>
    <col min="13572" max="13572" width="17.5703125" style="85" customWidth="1"/>
    <col min="13573" max="13578" width="9" style="85" customWidth="1"/>
    <col min="13579" max="13822" width="9.140625" style="85"/>
    <col min="13823" max="13823" width="4.7109375" style="85" customWidth="1"/>
    <col min="13824" max="13824" width="19.85546875" style="85" customWidth="1"/>
    <col min="13825" max="13825" width="72.140625" style="85" customWidth="1"/>
    <col min="13826" max="13826" width="0" style="85" hidden="1" customWidth="1"/>
    <col min="13827" max="13827" width="18.28515625" style="85" customWidth="1"/>
    <col min="13828" max="13828" width="17.5703125" style="85" customWidth="1"/>
    <col min="13829" max="13834" width="9" style="85" customWidth="1"/>
    <col min="13835" max="14078" width="9.140625" style="85"/>
    <col min="14079" max="14079" width="4.7109375" style="85" customWidth="1"/>
    <col min="14080" max="14080" width="19.85546875" style="85" customWidth="1"/>
    <col min="14081" max="14081" width="72.140625" style="85" customWidth="1"/>
    <col min="14082" max="14082" width="0" style="85" hidden="1" customWidth="1"/>
    <col min="14083" max="14083" width="18.28515625" style="85" customWidth="1"/>
    <col min="14084" max="14084" width="17.5703125" style="85" customWidth="1"/>
    <col min="14085" max="14090" width="9" style="85" customWidth="1"/>
    <col min="14091" max="14334" width="9.140625" style="85"/>
    <col min="14335" max="14335" width="4.7109375" style="85" customWidth="1"/>
    <col min="14336" max="14336" width="19.85546875" style="85" customWidth="1"/>
    <col min="14337" max="14337" width="72.140625" style="85" customWidth="1"/>
    <col min="14338" max="14338" width="0" style="85" hidden="1" customWidth="1"/>
    <col min="14339" max="14339" width="18.28515625" style="85" customWidth="1"/>
    <col min="14340" max="14340" width="17.5703125" style="85" customWidth="1"/>
    <col min="14341" max="14346" width="9" style="85" customWidth="1"/>
    <col min="14347" max="14590" width="9.140625" style="85"/>
    <col min="14591" max="14591" width="4.7109375" style="85" customWidth="1"/>
    <col min="14592" max="14592" width="19.85546875" style="85" customWidth="1"/>
    <col min="14593" max="14593" width="72.140625" style="85" customWidth="1"/>
    <col min="14594" max="14594" width="0" style="85" hidden="1" customWidth="1"/>
    <col min="14595" max="14595" width="18.28515625" style="85" customWidth="1"/>
    <col min="14596" max="14596" width="17.5703125" style="85" customWidth="1"/>
    <col min="14597" max="14602" width="9" style="85" customWidth="1"/>
    <col min="14603" max="14846" width="9.140625" style="85"/>
    <col min="14847" max="14847" width="4.7109375" style="85" customWidth="1"/>
    <col min="14848" max="14848" width="19.85546875" style="85" customWidth="1"/>
    <col min="14849" max="14849" width="72.140625" style="85" customWidth="1"/>
    <col min="14850" max="14850" width="0" style="85" hidden="1" customWidth="1"/>
    <col min="14851" max="14851" width="18.28515625" style="85" customWidth="1"/>
    <col min="14852" max="14852" width="17.5703125" style="85" customWidth="1"/>
    <col min="14853" max="14858" width="9" style="85" customWidth="1"/>
    <col min="14859" max="15102" width="9.140625" style="85"/>
    <col min="15103" max="15103" width="4.7109375" style="85" customWidth="1"/>
    <col min="15104" max="15104" width="19.85546875" style="85" customWidth="1"/>
    <col min="15105" max="15105" width="72.140625" style="85" customWidth="1"/>
    <col min="15106" max="15106" width="0" style="85" hidden="1" customWidth="1"/>
    <col min="15107" max="15107" width="18.28515625" style="85" customWidth="1"/>
    <col min="15108" max="15108" width="17.5703125" style="85" customWidth="1"/>
    <col min="15109" max="15114" width="9" style="85" customWidth="1"/>
    <col min="15115" max="15358" width="9.140625" style="85"/>
    <col min="15359" max="15359" width="4.7109375" style="85" customWidth="1"/>
    <col min="15360" max="15360" width="19.85546875" style="85" customWidth="1"/>
    <col min="15361" max="15361" width="72.140625" style="85" customWidth="1"/>
    <col min="15362" max="15362" width="0" style="85" hidden="1" customWidth="1"/>
    <col min="15363" max="15363" width="18.28515625" style="85" customWidth="1"/>
    <col min="15364" max="15364" width="17.5703125" style="85" customWidth="1"/>
    <col min="15365" max="15370" width="9" style="85" customWidth="1"/>
    <col min="15371" max="15614" width="9.140625" style="85"/>
    <col min="15615" max="15615" width="4.7109375" style="85" customWidth="1"/>
    <col min="15616" max="15616" width="19.85546875" style="85" customWidth="1"/>
    <col min="15617" max="15617" width="72.140625" style="85" customWidth="1"/>
    <col min="15618" max="15618" width="0" style="85" hidden="1" customWidth="1"/>
    <col min="15619" max="15619" width="18.28515625" style="85" customWidth="1"/>
    <col min="15620" max="15620" width="17.5703125" style="85" customWidth="1"/>
    <col min="15621" max="15626" width="9" style="85" customWidth="1"/>
    <col min="15627" max="15870" width="9.140625" style="85"/>
    <col min="15871" max="15871" width="4.7109375" style="85" customWidth="1"/>
    <col min="15872" max="15872" width="19.85546875" style="85" customWidth="1"/>
    <col min="15873" max="15873" width="72.140625" style="85" customWidth="1"/>
    <col min="15874" max="15874" width="0" style="85" hidden="1" customWidth="1"/>
    <col min="15875" max="15875" width="18.28515625" style="85" customWidth="1"/>
    <col min="15876" max="15876" width="17.5703125" style="85" customWidth="1"/>
    <col min="15877" max="15882" width="9" style="85" customWidth="1"/>
    <col min="15883" max="16126" width="9.140625" style="85"/>
    <col min="16127" max="16127" width="4.7109375" style="85" customWidth="1"/>
    <col min="16128" max="16128" width="19.85546875" style="85" customWidth="1"/>
    <col min="16129" max="16129" width="72.140625" style="85" customWidth="1"/>
    <col min="16130" max="16130" width="0" style="85" hidden="1" customWidth="1"/>
    <col min="16131" max="16131" width="18.28515625" style="85" customWidth="1"/>
    <col min="16132" max="16132" width="17.5703125" style="85" customWidth="1"/>
    <col min="16133" max="16138" width="9" style="85" customWidth="1"/>
    <col min="16139" max="16384" width="9.140625" style="85"/>
  </cols>
  <sheetData>
    <row r="1" spans="1:7" ht="15.75" customHeight="1">
      <c r="A1" s="85" t="s">
        <v>158</v>
      </c>
      <c r="G1" s="86" t="s">
        <v>97</v>
      </c>
    </row>
    <row r="2" spans="1:7">
      <c r="G2" s="86" t="s">
        <v>103</v>
      </c>
    </row>
    <row r="3" spans="1:7">
      <c r="G3" s="86" t="s">
        <v>1</v>
      </c>
    </row>
    <row r="4" spans="1:7">
      <c r="A4" s="50"/>
      <c r="B4" s="50"/>
      <c r="C4" s="50"/>
      <c r="D4" s="50"/>
      <c r="E4" s="50"/>
      <c r="F4" s="50"/>
      <c r="G4" s="51"/>
    </row>
    <row r="5" spans="1:7" ht="57" customHeight="1">
      <c r="B5" s="214" t="s">
        <v>164</v>
      </c>
      <c r="C5" s="214"/>
      <c r="D5" s="214"/>
      <c r="E5" s="214"/>
      <c r="F5" s="214"/>
      <c r="G5" s="214"/>
    </row>
    <row r="6" spans="1:7">
      <c r="A6" s="52"/>
      <c r="B6" s="52"/>
      <c r="C6" s="52"/>
      <c r="D6" s="52"/>
      <c r="E6" s="52"/>
      <c r="F6" s="52"/>
      <c r="G6" s="53" t="s">
        <v>105</v>
      </c>
    </row>
    <row r="7" spans="1:7">
      <c r="B7" s="87" t="s">
        <v>96</v>
      </c>
      <c r="C7" s="87"/>
      <c r="D7" s="87"/>
      <c r="E7" s="87"/>
      <c r="F7" s="87"/>
      <c r="G7" s="87"/>
    </row>
    <row r="8" spans="1:7">
      <c r="B8" s="88" t="s">
        <v>68</v>
      </c>
      <c r="C8" s="88"/>
      <c r="D8" s="88"/>
      <c r="E8" s="88"/>
      <c r="F8" s="88"/>
      <c r="G8" s="88"/>
    </row>
    <row r="9" spans="1:7">
      <c r="A9" s="50"/>
      <c r="B9" s="50"/>
      <c r="C9" s="50"/>
      <c r="D9" s="50"/>
      <c r="E9" s="50"/>
      <c r="F9" s="50"/>
      <c r="G9" s="50"/>
    </row>
    <row r="10" spans="1:7">
      <c r="A10" s="50"/>
      <c r="B10" s="54" t="s">
        <v>36</v>
      </c>
      <c r="C10" s="54" t="s">
        <v>37</v>
      </c>
      <c r="D10" s="55"/>
      <c r="E10" s="55"/>
      <c r="F10" s="55"/>
      <c r="G10" s="56"/>
    </row>
    <row r="11" spans="1:7">
      <c r="A11" s="50"/>
      <c r="B11" s="10">
        <v>1212</v>
      </c>
      <c r="C11" s="57" t="s">
        <v>38</v>
      </c>
      <c r="D11" s="58"/>
      <c r="E11" s="58"/>
      <c r="F11" s="58"/>
      <c r="G11" s="56"/>
    </row>
    <row r="12" spans="1:7">
      <c r="A12" s="50"/>
      <c r="B12" s="50"/>
      <c r="C12" s="50"/>
      <c r="D12" s="50"/>
      <c r="E12" s="50"/>
      <c r="F12" s="50"/>
      <c r="G12" s="50"/>
    </row>
    <row r="13" spans="1:7" ht="36" customHeight="1">
      <c r="A13" s="50"/>
      <c r="B13" s="59" t="s">
        <v>40</v>
      </c>
      <c r="C13" s="10">
        <v>1212</v>
      </c>
      <c r="D13" s="210" t="s">
        <v>104</v>
      </c>
      <c r="E13" s="211"/>
      <c r="F13" s="211"/>
      <c r="G13" s="212"/>
    </row>
    <row r="14" spans="1:7" ht="34.5">
      <c r="A14" s="50"/>
      <c r="B14" s="59" t="s">
        <v>42</v>
      </c>
      <c r="C14" s="57">
        <f>+Հ3!C15</f>
        <v>12029</v>
      </c>
      <c r="D14" s="60" t="s">
        <v>101</v>
      </c>
      <c r="E14" s="60" t="s">
        <v>83</v>
      </c>
      <c r="F14" s="61" t="s">
        <v>74</v>
      </c>
      <c r="G14" s="61" t="s">
        <v>91</v>
      </c>
    </row>
    <row r="15" spans="1:7" ht="69">
      <c r="A15" s="50"/>
      <c r="B15" s="59" t="s">
        <v>43</v>
      </c>
      <c r="C15" s="57" t="str">
        <f>+Հ1!C21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15" s="62"/>
      <c r="E15" s="62"/>
      <c r="F15" s="62"/>
      <c r="G15" s="63"/>
    </row>
    <row r="16" spans="1:7" ht="69">
      <c r="A16" s="50"/>
      <c r="B16" s="59" t="s">
        <v>44</v>
      </c>
      <c r="C16" s="10" t="str">
        <f>+Հ1!C23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16" s="64"/>
      <c r="E16" s="64"/>
      <c r="F16" s="64"/>
      <c r="G16" s="63"/>
    </row>
    <row r="17" spans="1:7" ht="34.5">
      <c r="A17" s="50"/>
      <c r="B17" s="59" t="s">
        <v>45</v>
      </c>
      <c r="C17" s="57" t="s">
        <v>46</v>
      </c>
      <c r="D17" s="64"/>
      <c r="E17" s="64"/>
      <c r="F17" s="64"/>
      <c r="G17" s="63"/>
    </row>
    <row r="18" spans="1:7" ht="51.75">
      <c r="A18" s="50"/>
      <c r="B18" s="59" t="s">
        <v>47</v>
      </c>
      <c r="C18" s="57" t="s">
        <v>123</v>
      </c>
      <c r="D18" s="64"/>
      <c r="E18" s="64"/>
      <c r="F18" s="64"/>
      <c r="G18" s="63"/>
    </row>
    <row r="19" spans="1:7">
      <c r="A19" s="50"/>
      <c r="B19" s="215" t="s">
        <v>0</v>
      </c>
      <c r="C19" s="216"/>
      <c r="D19" s="65"/>
      <c r="E19" s="65"/>
      <c r="F19" s="65"/>
      <c r="G19" s="66"/>
    </row>
    <row r="20" spans="1:7" ht="17.25" customHeight="1">
      <c r="A20" s="50"/>
      <c r="B20" s="177" t="s">
        <v>110</v>
      </c>
      <c r="C20" s="178"/>
      <c r="D20" s="182">
        <v>20</v>
      </c>
      <c r="E20" s="182">
        <v>20</v>
      </c>
      <c r="F20" s="182">
        <v>20</v>
      </c>
      <c r="G20" s="182">
        <v>20</v>
      </c>
    </row>
    <row r="21" spans="1:7" ht="17.25" customHeight="1">
      <c r="A21" s="50"/>
      <c r="B21" s="177" t="s">
        <v>146</v>
      </c>
      <c r="C21" s="178"/>
      <c r="D21" s="182">
        <v>340</v>
      </c>
      <c r="E21" s="182">
        <v>340</v>
      </c>
      <c r="F21" s="182">
        <v>340</v>
      </c>
      <c r="G21" s="182">
        <v>340</v>
      </c>
    </row>
    <row r="22" spans="1:7" ht="33" customHeight="1">
      <c r="A22" s="50"/>
      <c r="B22" s="177" t="s">
        <v>124</v>
      </c>
      <c r="C22" s="178"/>
      <c r="D22" s="181" t="str">
        <f>+G22</f>
        <v>26.01.2023-19.02.2023թթ.</v>
      </c>
      <c r="E22" s="181" t="str">
        <f>+G22</f>
        <v>26.01.2023-19.02.2023թթ.</v>
      </c>
      <c r="F22" s="181" t="str">
        <f>+G22</f>
        <v>26.01.2023-19.02.2023թթ.</v>
      </c>
      <c r="G22" s="181" t="s">
        <v>166</v>
      </c>
    </row>
    <row r="23" spans="1:7">
      <c r="A23" s="50"/>
      <c r="B23" s="204" t="s">
        <v>81</v>
      </c>
      <c r="C23" s="205"/>
      <c r="D23" s="67">
        <f>+Հ2!G23</f>
        <v>97460.5</v>
      </c>
      <c r="E23" s="67">
        <f>+Հ2!H23</f>
        <v>97460.5</v>
      </c>
      <c r="F23" s="67">
        <f>+Հ2!I23</f>
        <v>97460.5</v>
      </c>
      <c r="G23" s="67">
        <f>+Հ2!J23</f>
        <v>97460.5</v>
      </c>
    </row>
    <row r="24" spans="1:7">
      <c r="A24" s="68"/>
      <c r="B24" s="58"/>
      <c r="C24" s="58"/>
      <c r="D24" s="58"/>
      <c r="E24" s="58"/>
      <c r="F24" s="58"/>
      <c r="G24" s="56"/>
    </row>
    <row r="25" spans="1:7">
      <c r="A25" s="50"/>
      <c r="B25" s="69"/>
      <c r="C25" s="69"/>
      <c r="D25" s="69"/>
      <c r="E25" s="69"/>
      <c r="F25" s="69"/>
      <c r="G25" s="53" t="s">
        <v>107</v>
      </c>
    </row>
    <row r="26" spans="1:7">
      <c r="B26" s="87"/>
      <c r="C26" s="89" t="s">
        <v>108</v>
      </c>
      <c r="D26" s="87"/>
      <c r="E26" s="87"/>
      <c r="F26" s="87"/>
      <c r="G26" s="87"/>
    </row>
    <row r="27" spans="1:7">
      <c r="B27" s="88" t="s">
        <v>106</v>
      </c>
      <c r="C27" s="88"/>
      <c r="D27" s="88"/>
      <c r="E27" s="88"/>
      <c r="F27" s="88"/>
      <c r="G27" s="88"/>
    </row>
    <row r="28" spans="1:7">
      <c r="A28" s="50"/>
      <c r="B28" s="70"/>
      <c r="C28" s="70"/>
      <c r="D28" s="70"/>
      <c r="E28" s="70"/>
      <c r="F28" s="70"/>
      <c r="G28" s="71"/>
    </row>
    <row r="29" spans="1:7">
      <c r="A29" s="72"/>
      <c r="B29" s="54" t="s">
        <v>69</v>
      </c>
      <c r="C29" s="54" t="s">
        <v>70</v>
      </c>
      <c r="D29" s="55"/>
      <c r="E29" s="55"/>
      <c r="F29" s="55"/>
      <c r="G29" s="50"/>
    </row>
    <row r="30" spans="1:7">
      <c r="A30" s="72"/>
      <c r="B30" s="12">
        <v>1139</v>
      </c>
      <c r="C30" s="59" t="s">
        <v>62</v>
      </c>
      <c r="D30" s="73"/>
      <c r="E30" s="73"/>
      <c r="F30" s="73"/>
      <c r="G30" s="50"/>
    </row>
    <row r="31" spans="1:7" ht="34.5">
      <c r="A31" s="72"/>
      <c r="B31" s="55" t="s">
        <v>71</v>
      </c>
      <c r="C31" s="50"/>
      <c r="D31" s="50"/>
      <c r="E31" s="50"/>
      <c r="F31" s="50"/>
      <c r="G31" s="50"/>
    </row>
    <row r="32" spans="1:7" ht="30" customHeight="1">
      <c r="A32" s="72"/>
      <c r="B32" s="54" t="s">
        <v>72</v>
      </c>
      <c r="C32" s="12">
        <v>1139</v>
      </c>
      <c r="D32" s="210" t="s">
        <v>109</v>
      </c>
      <c r="E32" s="211"/>
      <c r="F32" s="211"/>
      <c r="G32" s="212"/>
    </row>
    <row r="33" spans="1:7" ht="34.5">
      <c r="A33" s="72"/>
      <c r="B33" s="59" t="s">
        <v>73</v>
      </c>
      <c r="C33" s="74">
        <v>11001</v>
      </c>
      <c r="D33" s="60" t="s">
        <v>101</v>
      </c>
      <c r="E33" s="60" t="s">
        <v>83</v>
      </c>
      <c r="F33" s="61" t="s">
        <v>74</v>
      </c>
      <c r="G33" s="61" t="s">
        <v>91</v>
      </c>
    </row>
    <row r="34" spans="1:7" ht="34.5">
      <c r="A34" s="72"/>
      <c r="B34" s="59" t="s">
        <v>75</v>
      </c>
      <c r="C34" s="59" t="s">
        <v>62</v>
      </c>
      <c r="D34" s="64"/>
      <c r="E34" s="64"/>
      <c r="F34" s="64"/>
      <c r="G34" s="63"/>
    </row>
    <row r="35" spans="1:7" ht="86.25">
      <c r="A35" s="72"/>
      <c r="B35" s="59" t="s">
        <v>76</v>
      </c>
      <c r="C35" s="75" t="s">
        <v>77</v>
      </c>
      <c r="D35" s="76"/>
      <c r="E35" s="76"/>
      <c r="F35" s="76"/>
      <c r="G35" s="63"/>
    </row>
    <row r="36" spans="1:7" ht="34.5">
      <c r="A36" s="72"/>
      <c r="B36" s="59" t="s">
        <v>78</v>
      </c>
      <c r="C36" s="77" t="s">
        <v>79</v>
      </c>
      <c r="D36" s="78"/>
      <c r="E36" s="78"/>
      <c r="F36" s="78"/>
      <c r="G36" s="63"/>
    </row>
    <row r="37" spans="1:7" ht="51.75">
      <c r="A37" s="72"/>
      <c r="B37" s="57" t="s">
        <v>80</v>
      </c>
      <c r="C37" s="54" t="s">
        <v>52</v>
      </c>
      <c r="D37" s="63"/>
      <c r="E37" s="63"/>
      <c r="F37" s="63"/>
      <c r="G37" s="63"/>
    </row>
    <row r="38" spans="1:7">
      <c r="A38" s="72"/>
      <c r="B38" s="79"/>
      <c r="C38" s="80" t="s">
        <v>0</v>
      </c>
      <c r="D38" s="81"/>
      <c r="E38" s="81"/>
      <c r="F38" s="81"/>
      <c r="G38" s="66"/>
    </row>
    <row r="39" spans="1:7">
      <c r="A39" s="72"/>
      <c r="B39" s="213" t="s">
        <v>81</v>
      </c>
      <c r="C39" s="213"/>
      <c r="D39" s="67">
        <f>-D23</f>
        <v>-97460.5</v>
      </c>
      <c r="E39" s="67">
        <f t="shared" ref="E39:G39" si="0">-E23</f>
        <v>-97460.5</v>
      </c>
      <c r="F39" s="67">
        <f t="shared" si="0"/>
        <v>-97460.5</v>
      </c>
      <c r="G39" s="67">
        <f t="shared" si="0"/>
        <v>-97460.5</v>
      </c>
    </row>
    <row r="40" spans="1:7">
      <c r="A40" s="50"/>
      <c r="B40" s="50"/>
      <c r="C40" s="50"/>
      <c r="D40" s="50"/>
      <c r="E40" s="50"/>
      <c r="F40" s="50"/>
      <c r="G40" s="50"/>
    </row>
    <row r="41" spans="1:7">
      <c r="A41" s="50"/>
      <c r="B41" s="50"/>
      <c r="C41" s="50"/>
      <c r="D41" s="50"/>
      <c r="E41" s="50"/>
      <c r="F41" s="50"/>
      <c r="G41" s="50"/>
    </row>
    <row r="42" spans="1:7">
      <c r="B42" s="84" t="s">
        <v>113</v>
      </c>
      <c r="D42" s="83"/>
      <c r="E42" s="83"/>
      <c r="F42" s="82"/>
      <c r="G42" s="84"/>
    </row>
    <row r="43" spans="1:7">
      <c r="B43" s="84" t="s">
        <v>112</v>
      </c>
      <c r="D43" s="82"/>
      <c r="E43" s="82"/>
      <c r="F43" s="82"/>
      <c r="G43" s="84"/>
    </row>
    <row r="44" spans="1:7">
      <c r="A44" s="50"/>
      <c r="B44" s="91" t="s">
        <v>111</v>
      </c>
      <c r="D44" s="88"/>
      <c r="E44" s="88" t="s">
        <v>114</v>
      </c>
      <c r="G44" s="88"/>
    </row>
  </sheetData>
  <mergeCells count="6">
    <mergeCell ref="D32:G32"/>
    <mergeCell ref="B39:C39"/>
    <mergeCell ref="B5:G5"/>
    <mergeCell ref="D13:G13"/>
    <mergeCell ref="B19:C19"/>
    <mergeCell ref="B23:C23"/>
  </mergeCells>
  <pageMargins left="0.19" right="0.19" top="0.43" bottom="0.49" header="0.31496062992125984" footer="0.31496062992125984"/>
  <pageSetup paperSize="9" scale="4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40" zoomScaleNormal="100" workbookViewId="0">
      <selection activeCell="F47" sqref="F47"/>
    </sheetView>
  </sheetViews>
  <sheetFormatPr defaultRowHeight="17.25"/>
  <cols>
    <col min="1" max="1" width="4.7109375" style="85" customWidth="1"/>
    <col min="2" max="2" width="26.140625" style="85" customWidth="1"/>
    <col min="3" max="3" width="67.85546875" style="85" customWidth="1"/>
    <col min="4" max="4" width="17.28515625" style="85" customWidth="1"/>
    <col min="5" max="5" width="16.85546875" style="85" customWidth="1"/>
    <col min="6" max="7" width="16.7109375" style="85" customWidth="1"/>
    <col min="8" max="11" width="9" style="85" customWidth="1"/>
    <col min="12" max="255" width="9.140625" style="85"/>
    <col min="256" max="256" width="4.7109375" style="85" customWidth="1"/>
    <col min="257" max="257" width="19.85546875" style="85" customWidth="1"/>
    <col min="258" max="258" width="72.140625" style="85" customWidth="1"/>
    <col min="259" max="259" width="0" style="85" hidden="1" customWidth="1"/>
    <col min="260" max="260" width="18.28515625" style="85" customWidth="1"/>
    <col min="261" max="261" width="17.5703125" style="85" customWidth="1"/>
    <col min="262" max="267" width="9" style="85" customWidth="1"/>
    <col min="268" max="511" width="9.140625" style="85"/>
    <col min="512" max="512" width="4.7109375" style="85" customWidth="1"/>
    <col min="513" max="513" width="19.85546875" style="85" customWidth="1"/>
    <col min="514" max="514" width="72.140625" style="85" customWidth="1"/>
    <col min="515" max="515" width="0" style="85" hidden="1" customWidth="1"/>
    <col min="516" max="516" width="18.28515625" style="85" customWidth="1"/>
    <col min="517" max="517" width="17.5703125" style="85" customWidth="1"/>
    <col min="518" max="523" width="9" style="85" customWidth="1"/>
    <col min="524" max="767" width="9.140625" style="85"/>
    <col min="768" max="768" width="4.7109375" style="85" customWidth="1"/>
    <col min="769" max="769" width="19.85546875" style="85" customWidth="1"/>
    <col min="770" max="770" width="72.140625" style="85" customWidth="1"/>
    <col min="771" max="771" width="0" style="85" hidden="1" customWidth="1"/>
    <col min="772" max="772" width="18.28515625" style="85" customWidth="1"/>
    <col min="773" max="773" width="17.5703125" style="85" customWidth="1"/>
    <col min="774" max="779" width="9" style="85" customWidth="1"/>
    <col min="780" max="1023" width="9.140625" style="85"/>
    <col min="1024" max="1024" width="4.7109375" style="85" customWidth="1"/>
    <col min="1025" max="1025" width="19.85546875" style="85" customWidth="1"/>
    <col min="1026" max="1026" width="72.140625" style="85" customWidth="1"/>
    <col min="1027" max="1027" width="0" style="85" hidden="1" customWidth="1"/>
    <col min="1028" max="1028" width="18.28515625" style="85" customWidth="1"/>
    <col min="1029" max="1029" width="17.5703125" style="85" customWidth="1"/>
    <col min="1030" max="1035" width="9" style="85" customWidth="1"/>
    <col min="1036" max="1279" width="9.140625" style="85"/>
    <col min="1280" max="1280" width="4.7109375" style="85" customWidth="1"/>
    <col min="1281" max="1281" width="19.85546875" style="85" customWidth="1"/>
    <col min="1282" max="1282" width="72.140625" style="85" customWidth="1"/>
    <col min="1283" max="1283" width="0" style="85" hidden="1" customWidth="1"/>
    <col min="1284" max="1284" width="18.28515625" style="85" customWidth="1"/>
    <col min="1285" max="1285" width="17.5703125" style="85" customWidth="1"/>
    <col min="1286" max="1291" width="9" style="85" customWidth="1"/>
    <col min="1292" max="1535" width="9.140625" style="85"/>
    <col min="1536" max="1536" width="4.7109375" style="85" customWidth="1"/>
    <col min="1537" max="1537" width="19.85546875" style="85" customWidth="1"/>
    <col min="1538" max="1538" width="72.140625" style="85" customWidth="1"/>
    <col min="1539" max="1539" width="0" style="85" hidden="1" customWidth="1"/>
    <col min="1540" max="1540" width="18.28515625" style="85" customWidth="1"/>
    <col min="1541" max="1541" width="17.5703125" style="85" customWidth="1"/>
    <col min="1542" max="1547" width="9" style="85" customWidth="1"/>
    <col min="1548" max="1791" width="9.140625" style="85"/>
    <col min="1792" max="1792" width="4.7109375" style="85" customWidth="1"/>
    <col min="1793" max="1793" width="19.85546875" style="85" customWidth="1"/>
    <col min="1794" max="1794" width="72.140625" style="85" customWidth="1"/>
    <col min="1795" max="1795" width="0" style="85" hidden="1" customWidth="1"/>
    <col min="1796" max="1796" width="18.28515625" style="85" customWidth="1"/>
    <col min="1797" max="1797" width="17.5703125" style="85" customWidth="1"/>
    <col min="1798" max="1803" width="9" style="85" customWidth="1"/>
    <col min="1804" max="2047" width="9.140625" style="85"/>
    <col min="2048" max="2048" width="4.7109375" style="85" customWidth="1"/>
    <col min="2049" max="2049" width="19.85546875" style="85" customWidth="1"/>
    <col min="2050" max="2050" width="72.140625" style="85" customWidth="1"/>
    <col min="2051" max="2051" width="0" style="85" hidden="1" customWidth="1"/>
    <col min="2052" max="2052" width="18.28515625" style="85" customWidth="1"/>
    <col min="2053" max="2053" width="17.5703125" style="85" customWidth="1"/>
    <col min="2054" max="2059" width="9" style="85" customWidth="1"/>
    <col min="2060" max="2303" width="9.140625" style="85"/>
    <col min="2304" max="2304" width="4.7109375" style="85" customWidth="1"/>
    <col min="2305" max="2305" width="19.85546875" style="85" customWidth="1"/>
    <col min="2306" max="2306" width="72.140625" style="85" customWidth="1"/>
    <col min="2307" max="2307" width="0" style="85" hidden="1" customWidth="1"/>
    <col min="2308" max="2308" width="18.28515625" style="85" customWidth="1"/>
    <col min="2309" max="2309" width="17.5703125" style="85" customWidth="1"/>
    <col min="2310" max="2315" width="9" style="85" customWidth="1"/>
    <col min="2316" max="2559" width="9.140625" style="85"/>
    <col min="2560" max="2560" width="4.7109375" style="85" customWidth="1"/>
    <col min="2561" max="2561" width="19.85546875" style="85" customWidth="1"/>
    <col min="2562" max="2562" width="72.140625" style="85" customWidth="1"/>
    <col min="2563" max="2563" width="0" style="85" hidden="1" customWidth="1"/>
    <col min="2564" max="2564" width="18.28515625" style="85" customWidth="1"/>
    <col min="2565" max="2565" width="17.5703125" style="85" customWidth="1"/>
    <col min="2566" max="2571" width="9" style="85" customWidth="1"/>
    <col min="2572" max="2815" width="9.140625" style="85"/>
    <col min="2816" max="2816" width="4.7109375" style="85" customWidth="1"/>
    <col min="2817" max="2817" width="19.85546875" style="85" customWidth="1"/>
    <col min="2818" max="2818" width="72.140625" style="85" customWidth="1"/>
    <col min="2819" max="2819" width="0" style="85" hidden="1" customWidth="1"/>
    <col min="2820" max="2820" width="18.28515625" style="85" customWidth="1"/>
    <col min="2821" max="2821" width="17.5703125" style="85" customWidth="1"/>
    <col min="2822" max="2827" width="9" style="85" customWidth="1"/>
    <col min="2828" max="3071" width="9.140625" style="85"/>
    <col min="3072" max="3072" width="4.7109375" style="85" customWidth="1"/>
    <col min="3073" max="3073" width="19.85546875" style="85" customWidth="1"/>
    <col min="3074" max="3074" width="72.140625" style="85" customWidth="1"/>
    <col min="3075" max="3075" width="0" style="85" hidden="1" customWidth="1"/>
    <col min="3076" max="3076" width="18.28515625" style="85" customWidth="1"/>
    <col min="3077" max="3077" width="17.5703125" style="85" customWidth="1"/>
    <col min="3078" max="3083" width="9" style="85" customWidth="1"/>
    <col min="3084" max="3327" width="9.140625" style="85"/>
    <col min="3328" max="3328" width="4.7109375" style="85" customWidth="1"/>
    <col min="3329" max="3329" width="19.85546875" style="85" customWidth="1"/>
    <col min="3330" max="3330" width="72.140625" style="85" customWidth="1"/>
    <col min="3331" max="3331" width="0" style="85" hidden="1" customWidth="1"/>
    <col min="3332" max="3332" width="18.28515625" style="85" customWidth="1"/>
    <col min="3333" max="3333" width="17.5703125" style="85" customWidth="1"/>
    <col min="3334" max="3339" width="9" style="85" customWidth="1"/>
    <col min="3340" max="3583" width="9.140625" style="85"/>
    <col min="3584" max="3584" width="4.7109375" style="85" customWidth="1"/>
    <col min="3585" max="3585" width="19.85546875" style="85" customWidth="1"/>
    <col min="3586" max="3586" width="72.140625" style="85" customWidth="1"/>
    <col min="3587" max="3587" width="0" style="85" hidden="1" customWidth="1"/>
    <col min="3588" max="3588" width="18.28515625" style="85" customWidth="1"/>
    <col min="3589" max="3589" width="17.5703125" style="85" customWidth="1"/>
    <col min="3590" max="3595" width="9" style="85" customWidth="1"/>
    <col min="3596" max="3839" width="9.140625" style="85"/>
    <col min="3840" max="3840" width="4.7109375" style="85" customWidth="1"/>
    <col min="3841" max="3841" width="19.85546875" style="85" customWidth="1"/>
    <col min="3842" max="3842" width="72.140625" style="85" customWidth="1"/>
    <col min="3843" max="3843" width="0" style="85" hidden="1" customWidth="1"/>
    <col min="3844" max="3844" width="18.28515625" style="85" customWidth="1"/>
    <col min="3845" max="3845" width="17.5703125" style="85" customWidth="1"/>
    <col min="3846" max="3851" width="9" style="85" customWidth="1"/>
    <col min="3852" max="4095" width="9.140625" style="85"/>
    <col min="4096" max="4096" width="4.7109375" style="85" customWidth="1"/>
    <col min="4097" max="4097" width="19.85546875" style="85" customWidth="1"/>
    <col min="4098" max="4098" width="72.140625" style="85" customWidth="1"/>
    <col min="4099" max="4099" width="0" style="85" hidden="1" customWidth="1"/>
    <col min="4100" max="4100" width="18.28515625" style="85" customWidth="1"/>
    <col min="4101" max="4101" width="17.5703125" style="85" customWidth="1"/>
    <col min="4102" max="4107" width="9" style="85" customWidth="1"/>
    <col min="4108" max="4351" width="9.140625" style="85"/>
    <col min="4352" max="4352" width="4.7109375" style="85" customWidth="1"/>
    <col min="4353" max="4353" width="19.85546875" style="85" customWidth="1"/>
    <col min="4354" max="4354" width="72.140625" style="85" customWidth="1"/>
    <col min="4355" max="4355" width="0" style="85" hidden="1" customWidth="1"/>
    <col min="4356" max="4356" width="18.28515625" style="85" customWidth="1"/>
    <col min="4357" max="4357" width="17.5703125" style="85" customWidth="1"/>
    <col min="4358" max="4363" width="9" style="85" customWidth="1"/>
    <col min="4364" max="4607" width="9.140625" style="85"/>
    <col min="4608" max="4608" width="4.7109375" style="85" customWidth="1"/>
    <col min="4609" max="4609" width="19.85546875" style="85" customWidth="1"/>
    <col min="4610" max="4610" width="72.140625" style="85" customWidth="1"/>
    <col min="4611" max="4611" width="0" style="85" hidden="1" customWidth="1"/>
    <col min="4612" max="4612" width="18.28515625" style="85" customWidth="1"/>
    <col min="4613" max="4613" width="17.5703125" style="85" customWidth="1"/>
    <col min="4614" max="4619" width="9" style="85" customWidth="1"/>
    <col min="4620" max="4863" width="9.140625" style="85"/>
    <col min="4864" max="4864" width="4.7109375" style="85" customWidth="1"/>
    <col min="4865" max="4865" width="19.85546875" style="85" customWidth="1"/>
    <col min="4866" max="4866" width="72.140625" style="85" customWidth="1"/>
    <col min="4867" max="4867" width="0" style="85" hidden="1" customWidth="1"/>
    <col min="4868" max="4868" width="18.28515625" style="85" customWidth="1"/>
    <col min="4869" max="4869" width="17.5703125" style="85" customWidth="1"/>
    <col min="4870" max="4875" width="9" style="85" customWidth="1"/>
    <col min="4876" max="5119" width="9.140625" style="85"/>
    <col min="5120" max="5120" width="4.7109375" style="85" customWidth="1"/>
    <col min="5121" max="5121" width="19.85546875" style="85" customWidth="1"/>
    <col min="5122" max="5122" width="72.140625" style="85" customWidth="1"/>
    <col min="5123" max="5123" width="0" style="85" hidden="1" customWidth="1"/>
    <col min="5124" max="5124" width="18.28515625" style="85" customWidth="1"/>
    <col min="5125" max="5125" width="17.5703125" style="85" customWidth="1"/>
    <col min="5126" max="5131" width="9" style="85" customWidth="1"/>
    <col min="5132" max="5375" width="9.140625" style="85"/>
    <col min="5376" max="5376" width="4.7109375" style="85" customWidth="1"/>
    <col min="5377" max="5377" width="19.85546875" style="85" customWidth="1"/>
    <col min="5378" max="5378" width="72.140625" style="85" customWidth="1"/>
    <col min="5379" max="5379" width="0" style="85" hidden="1" customWidth="1"/>
    <col min="5380" max="5380" width="18.28515625" style="85" customWidth="1"/>
    <col min="5381" max="5381" width="17.5703125" style="85" customWidth="1"/>
    <col min="5382" max="5387" width="9" style="85" customWidth="1"/>
    <col min="5388" max="5631" width="9.140625" style="85"/>
    <col min="5632" max="5632" width="4.7109375" style="85" customWidth="1"/>
    <col min="5633" max="5633" width="19.85546875" style="85" customWidth="1"/>
    <col min="5634" max="5634" width="72.140625" style="85" customWidth="1"/>
    <col min="5635" max="5635" width="0" style="85" hidden="1" customWidth="1"/>
    <col min="5636" max="5636" width="18.28515625" style="85" customWidth="1"/>
    <col min="5637" max="5637" width="17.5703125" style="85" customWidth="1"/>
    <col min="5638" max="5643" width="9" style="85" customWidth="1"/>
    <col min="5644" max="5887" width="9.140625" style="85"/>
    <col min="5888" max="5888" width="4.7109375" style="85" customWidth="1"/>
    <col min="5889" max="5889" width="19.85546875" style="85" customWidth="1"/>
    <col min="5890" max="5890" width="72.140625" style="85" customWidth="1"/>
    <col min="5891" max="5891" width="0" style="85" hidden="1" customWidth="1"/>
    <col min="5892" max="5892" width="18.28515625" style="85" customWidth="1"/>
    <col min="5893" max="5893" width="17.5703125" style="85" customWidth="1"/>
    <col min="5894" max="5899" width="9" style="85" customWidth="1"/>
    <col min="5900" max="6143" width="9.140625" style="85"/>
    <col min="6144" max="6144" width="4.7109375" style="85" customWidth="1"/>
    <col min="6145" max="6145" width="19.85546875" style="85" customWidth="1"/>
    <col min="6146" max="6146" width="72.140625" style="85" customWidth="1"/>
    <col min="6147" max="6147" width="0" style="85" hidden="1" customWidth="1"/>
    <col min="6148" max="6148" width="18.28515625" style="85" customWidth="1"/>
    <col min="6149" max="6149" width="17.5703125" style="85" customWidth="1"/>
    <col min="6150" max="6155" width="9" style="85" customWidth="1"/>
    <col min="6156" max="6399" width="9.140625" style="85"/>
    <col min="6400" max="6400" width="4.7109375" style="85" customWidth="1"/>
    <col min="6401" max="6401" width="19.85546875" style="85" customWidth="1"/>
    <col min="6402" max="6402" width="72.140625" style="85" customWidth="1"/>
    <col min="6403" max="6403" width="0" style="85" hidden="1" customWidth="1"/>
    <col min="6404" max="6404" width="18.28515625" style="85" customWidth="1"/>
    <col min="6405" max="6405" width="17.5703125" style="85" customWidth="1"/>
    <col min="6406" max="6411" width="9" style="85" customWidth="1"/>
    <col min="6412" max="6655" width="9.140625" style="85"/>
    <col min="6656" max="6656" width="4.7109375" style="85" customWidth="1"/>
    <col min="6657" max="6657" width="19.85546875" style="85" customWidth="1"/>
    <col min="6658" max="6658" width="72.140625" style="85" customWidth="1"/>
    <col min="6659" max="6659" width="0" style="85" hidden="1" customWidth="1"/>
    <col min="6660" max="6660" width="18.28515625" style="85" customWidth="1"/>
    <col min="6661" max="6661" width="17.5703125" style="85" customWidth="1"/>
    <col min="6662" max="6667" width="9" style="85" customWidth="1"/>
    <col min="6668" max="6911" width="9.140625" style="85"/>
    <col min="6912" max="6912" width="4.7109375" style="85" customWidth="1"/>
    <col min="6913" max="6913" width="19.85546875" style="85" customWidth="1"/>
    <col min="6914" max="6914" width="72.140625" style="85" customWidth="1"/>
    <col min="6915" max="6915" width="0" style="85" hidden="1" customWidth="1"/>
    <col min="6916" max="6916" width="18.28515625" style="85" customWidth="1"/>
    <col min="6917" max="6917" width="17.5703125" style="85" customWidth="1"/>
    <col min="6918" max="6923" width="9" style="85" customWidth="1"/>
    <col min="6924" max="7167" width="9.140625" style="85"/>
    <col min="7168" max="7168" width="4.7109375" style="85" customWidth="1"/>
    <col min="7169" max="7169" width="19.85546875" style="85" customWidth="1"/>
    <col min="7170" max="7170" width="72.140625" style="85" customWidth="1"/>
    <col min="7171" max="7171" width="0" style="85" hidden="1" customWidth="1"/>
    <col min="7172" max="7172" width="18.28515625" style="85" customWidth="1"/>
    <col min="7173" max="7173" width="17.5703125" style="85" customWidth="1"/>
    <col min="7174" max="7179" width="9" style="85" customWidth="1"/>
    <col min="7180" max="7423" width="9.140625" style="85"/>
    <col min="7424" max="7424" width="4.7109375" style="85" customWidth="1"/>
    <col min="7425" max="7425" width="19.85546875" style="85" customWidth="1"/>
    <col min="7426" max="7426" width="72.140625" style="85" customWidth="1"/>
    <col min="7427" max="7427" width="0" style="85" hidden="1" customWidth="1"/>
    <col min="7428" max="7428" width="18.28515625" style="85" customWidth="1"/>
    <col min="7429" max="7429" width="17.5703125" style="85" customWidth="1"/>
    <col min="7430" max="7435" width="9" style="85" customWidth="1"/>
    <col min="7436" max="7679" width="9.140625" style="85"/>
    <col min="7680" max="7680" width="4.7109375" style="85" customWidth="1"/>
    <col min="7681" max="7681" width="19.85546875" style="85" customWidth="1"/>
    <col min="7682" max="7682" width="72.140625" style="85" customWidth="1"/>
    <col min="7683" max="7683" width="0" style="85" hidden="1" customWidth="1"/>
    <col min="7684" max="7684" width="18.28515625" style="85" customWidth="1"/>
    <col min="7685" max="7685" width="17.5703125" style="85" customWidth="1"/>
    <col min="7686" max="7691" width="9" style="85" customWidth="1"/>
    <col min="7692" max="7935" width="9.140625" style="85"/>
    <col min="7936" max="7936" width="4.7109375" style="85" customWidth="1"/>
    <col min="7937" max="7937" width="19.85546875" style="85" customWidth="1"/>
    <col min="7938" max="7938" width="72.140625" style="85" customWidth="1"/>
    <col min="7939" max="7939" width="0" style="85" hidden="1" customWidth="1"/>
    <col min="7940" max="7940" width="18.28515625" style="85" customWidth="1"/>
    <col min="7941" max="7941" width="17.5703125" style="85" customWidth="1"/>
    <col min="7942" max="7947" width="9" style="85" customWidth="1"/>
    <col min="7948" max="8191" width="9.140625" style="85"/>
    <col min="8192" max="8192" width="4.7109375" style="85" customWidth="1"/>
    <col min="8193" max="8193" width="19.85546875" style="85" customWidth="1"/>
    <col min="8194" max="8194" width="72.140625" style="85" customWidth="1"/>
    <col min="8195" max="8195" width="0" style="85" hidden="1" customWidth="1"/>
    <col min="8196" max="8196" width="18.28515625" style="85" customWidth="1"/>
    <col min="8197" max="8197" width="17.5703125" style="85" customWidth="1"/>
    <col min="8198" max="8203" width="9" style="85" customWidth="1"/>
    <col min="8204" max="8447" width="9.140625" style="85"/>
    <col min="8448" max="8448" width="4.7109375" style="85" customWidth="1"/>
    <col min="8449" max="8449" width="19.85546875" style="85" customWidth="1"/>
    <col min="8450" max="8450" width="72.140625" style="85" customWidth="1"/>
    <col min="8451" max="8451" width="0" style="85" hidden="1" customWidth="1"/>
    <col min="8452" max="8452" width="18.28515625" style="85" customWidth="1"/>
    <col min="8453" max="8453" width="17.5703125" style="85" customWidth="1"/>
    <col min="8454" max="8459" width="9" style="85" customWidth="1"/>
    <col min="8460" max="8703" width="9.140625" style="85"/>
    <col min="8704" max="8704" width="4.7109375" style="85" customWidth="1"/>
    <col min="8705" max="8705" width="19.85546875" style="85" customWidth="1"/>
    <col min="8706" max="8706" width="72.140625" style="85" customWidth="1"/>
    <col min="8707" max="8707" width="0" style="85" hidden="1" customWidth="1"/>
    <col min="8708" max="8708" width="18.28515625" style="85" customWidth="1"/>
    <col min="8709" max="8709" width="17.5703125" style="85" customWidth="1"/>
    <col min="8710" max="8715" width="9" style="85" customWidth="1"/>
    <col min="8716" max="8959" width="9.140625" style="85"/>
    <col min="8960" max="8960" width="4.7109375" style="85" customWidth="1"/>
    <col min="8961" max="8961" width="19.85546875" style="85" customWidth="1"/>
    <col min="8962" max="8962" width="72.140625" style="85" customWidth="1"/>
    <col min="8963" max="8963" width="0" style="85" hidden="1" customWidth="1"/>
    <col min="8964" max="8964" width="18.28515625" style="85" customWidth="1"/>
    <col min="8965" max="8965" width="17.5703125" style="85" customWidth="1"/>
    <col min="8966" max="8971" width="9" style="85" customWidth="1"/>
    <col min="8972" max="9215" width="9.140625" style="85"/>
    <col min="9216" max="9216" width="4.7109375" style="85" customWidth="1"/>
    <col min="9217" max="9217" width="19.85546875" style="85" customWidth="1"/>
    <col min="9218" max="9218" width="72.140625" style="85" customWidth="1"/>
    <col min="9219" max="9219" width="0" style="85" hidden="1" customWidth="1"/>
    <col min="9220" max="9220" width="18.28515625" style="85" customWidth="1"/>
    <col min="9221" max="9221" width="17.5703125" style="85" customWidth="1"/>
    <col min="9222" max="9227" width="9" style="85" customWidth="1"/>
    <col min="9228" max="9471" width="9.140625" style="85"/>
    <col min="9472" max="9472" width="4.7109375" style="85" customWidth="1"/>
    <col min="9473" max="9473" width="19.85546875" style="85" customWidth="1"/>
    <col min="9474" max="9474" width="72.140625" style="85" customWidth="1"/>
    <col min="9475" max="9475" width="0" style="85" hidden="1" customWidth="1"/>
    <col min="9476" max="9476" width="18.28515625" style="85" customWidth="1"/>
    <col min="9477" max="9477" width="17.5703125" style="85" customWidth="1"/>
    <col min="9478" max="9483" width="9" style="85" customWidth="1"/>
    <col min="9484" max="9727" width="9.140625" style="85"/>
    <col min="9728" max="9728" width="4.7109375" style="85" customWidth="1"/>
    <col min="9729" max="9729" width="19.85546875" style="85" customWidth="1"/>
    <col min="9730" max="9730" width="72.140625" style="85" customWidth="1"/>
    <col min="9731" max="9731" width="0" style="85" hidden="1" customWidth="1"/>
    <col min="9732" max="9732" width="18.28515625" style="85" customWidth="1"/>
    <col min="9733" max="9733" width="17.5703125" style="85" customWidth="1"/>
    <col min="9734" max="9739" width="9" style="85" customWidth="1"/>
    <col min="9740" max="9983" width="9.140625" style="85"/>
    <col min="9984" max="9984" width="4.7109375" style="85" customWidth="1"/>
    <col min="9985" max="9985" width="19.85546875" style="85" customWidth="1"/>
    <col min="9986" max="9986" width="72.140625" style="85" customWidth="1"/>
    <col min="9987" max="9987" width="0" style="85" hidden="1" customWidth="1"/>
    <col min="9988" max="9988" width="18.28515625" style="85" customWidth="1"/>
    <col min="9989" max="9989" width="17.5703125" style="85" customWidth="1"/>
    <col min="9990" max="9995" width="9" style="85" customWidth="1"/>
    <col min="9996" max="10239" width="9.140625" style="85"/>
    <col min="10240" max="10240" width="4.7109375" style="85" customWidth="1"/>
    <col min="10241" max="10241" width="19.85546875" style="85" customWidth="1"/>
    <col min="10242" max="10242" width="72.140625" style="85" customWidth="1"/>
    <col min="10243" max="10243" width="0" style="85" hidden="1" customWidth="1"/>
    <col min="10244" max="10244" width="18.28515625" style="85" customWidth="1"/>
    <col min="10245" max="10245" width="17.5703125" style="85" customWidth="1"/>
    <col min="10246" max="10251" width="9" style="85" customWidth="1"/>
    <col min="10252" max="10495" width="9.140625" style="85"/>
    <col min="10496" max="10496" width="4.7109375" style="85" customWidth="1"/>
    <col min="10497" max="10497" width="19.85546875" style="85" customWidth="1"/>
    <col min="10498" max="10498" width="72.140625" style="85" customWidth="1"/>
    <col min="10499" max="10499" width="0" style="85" hidden="1" customWidth="1"/>
    <col min="10500" max="10500" width="18.28515625" style="85" customWidth="1"/>
    <col min="10501" max="10501" width="17.5703125" style="85" customWidth="1"/>
    <col min="10502" max="10507" width="9" style="85" customWidth="1"/>
    <col min="10508" max="10751" width="9.140625" style="85"/>
    <col min="10752" max="10752" width="4.7109375" style="85" customWidth="1"/>
    <col min="10753" max="10753" width="19.85546875" style="85" customWidth="1"/>
    <col min="10754" max="10754" width="72.140625" style="85" customWidth="1"/>
    <col min="10755" max="10755" width="0" style="85" hidden="1" customWidth="1"/>
    <col min="10756" max="10756" width="18.28515625" style="85" customWidth="1"/>
    <col min="10757" max="10757" width="17.5703125" style="85" customWidth="1"/>
    <col min="10758" max="10763" width="9" style="85" customWidth="1"/>
    <col min="10764" max="11007" width="9.140625" style="85"/>
    <col min="11008" max="11008" width="4.7109375" style="85" customWidth="1"/>
    <col min="11009" max="11009" width="19.85546875" style="85" customWidth="1"/>
    <col min="11010" max="11010" width="72.140625" style="85" customWidth="1"/>
    <col min="11011" max="11011" width="0" style="85" hidden="1" customWidth="1"/>
    <col min="11012" max="11012" width="18.28515625" style="85" customWidth="1"/>
    <col min="11013" max="11013" width="17.5703125" style="85" customWidth="1"/>
    <col min="11014" max="11019" width="9" style="85" customWidth="1"/>
    <col min="11020" max="11263" width="9.140625" style="85"/>
    <col min="11264" max="11264" width="4.7109375" style="85" customWidth="1"/>
    <col min="11265" max="11265" width="19.85546875" style="85" customWidth="1"/>
    <col min="11266" max="11266" width="72.140625" style="85" customWidth="1"/>
    <col min="11267" max="11267" width="0" style="85" hidden="1" customWidth="1"/>
    <col min="11268" max="11268" width="18.28515625" style="85" customWidth="1"/>
    <col min="11269" max="11269" width="17.5703125" style="85" customWidth="1"/>
    <col min="11270" max="11275" width="9" style="85" customWidth="1"/>
    <col min="11276" max="11519" width="9.140625" style="85"/>
    <col min="11520" max="11520" width="4.7109375" style="85" customWidth="1"/>
    <col min="11521" max="11521" width="19.85546875" style="85" customWidth="1"/>
    <col min="11522" max="11522" width="72.140625" style="85" customWidth="1"/>
    <col min="11523" max="11523" width="0" style="85" hidden="1" customWidth="1"/>
    <col min="11524" max="11524" width="18.28515625" style="85" customWidth="1"/>
    <col min="11525" max="11525" width="17.5703125" style="85" customWidth="1"/>
    <col min="11526" max="11531" width="9" style="85" customWidth="1"/>
    <col min="11532" max="11775" width="9.140625" style="85"/>
    <col min="11776" max="11776" width="4.7109375" style="85" customWidth="1"/>
    <col min="11777" max="11777" width="19.85546875" style="85" customWidth="1"/>
    <col min="11778" max="11778" width="72.140625" style="85" customWidth="1"/>
    <col min="11779" max="11779" width="0" style="85" hidden="1" customWidth="1"/>
    <col min="11780" max="11780" width="18.28515625" style="85" customWidth="1"/>
    <col min="11781" max="11781" width="17.5703125" style="85" customWidth="1"/>
    <col min="11782" max="11787" width="9" style="85" customWidth="1"/>
    <col min="11788" max="12031" width="9.140625" style="85"/>
    <col min="12032" max="12032" width="4.7109375" style="85" customWidth="1"/>
    <col min="12033" max="12033" width="19.85546875" style="85" customWidth="1"/>
    <col min="12034" max="12034" width="72.140625" style="85" customWidth="1"/>
    <col min="12035" max="12035" width="0" style="85" hidden="1" customWidth="1"/>
    <col min="12036" max="12036" width="18.28515625" style="85" customWidth="1"/>
    <col min="12037" max="12037" width="17.5703125" style="85" customWidth="1"/>
    <col min="12038" max="12043" width="9" style="85" customWidth="1"/>
    <col min="12044" max="12287" width="9.140625" style="85"/>
    <col min="12288" max="12288" width="4.7109375" style="85" customWidth="1"/>
    <col min="12289" max="12289" width="19.85546875" style="85" customWidth="1"/>
    <col min="12290" max="12290" width="72.140625" style="85" customWidth="1"/>
    <col min="12291" max="12291" width="0" style="85" hidden="1" customWidth="1"/>
    <col min="12292" max="12292" width="18.28515625" style="85" customWidth="1"/>
    <col min="12293" max="12293" width="17.5703125" style="85" customWidth="1"/>
    <col min="12294" max="12299" width="9" style="85" customWidth="1"/>
    <col min="12300" max="12543" width="9.140625" style="85"/>
    <col min="12544" max="12544" width="4.7109375" style="85" customWidth="1"/>
    <col min="12545" max="12545" width="19.85546875" style="85" customWidth="1"/>
    <col min="12546" max="12546" width="72.140625" style="85" customWidth="1"/>
    <col min="12547" max="12547" width="0" style="85" hidden="1" customWidth="1"/>
    <col min="12548" max="12548" width="18.28515625" style="85" customWidth="1"/>
    <col min="12549" max="12549" width="17.5703125" style="85" customWidth="1"/>
    <col min="12550" max="12555" width="9" style="85" customWidth="1"/>
    <col min="12556" max="12799" width="9.140625" style="85"/>
    <col min="12800" max="12800" width="4.7109375" style="85" customWidth="1"/>
    <col min="12801" max="12801" width="19.85546875" style="85" customWidth="1"/>
    <col min="12802" max="12802" width="72.140625" style="85" customWidth="1"/>
    <col min="12803" max="12803" width="0" style="85" hidden="1" customWidth="1"/>
    <col min="12804" max="12804" width="18.28515625" style="85" customWidth="1"/>
    <col min="12805" max="12805" width="17.5703125" style="85" customWidth="1"/>
    <col min="12806" max="12811" width="9" style="85" customWidth="1"/>
    <col min="12812" max="13055" width="9.140625" style="85"/>
    <col min="13056" max="13056" width="4.7109375" style="85" customWidth="1"/>
    <col min="13057" max="13057" width="19.85546875" style="85" customWidth="1"/>
    <col min="13058" max="13058" width="72.140625" style="85" customWidth="1"/>
    <col min="13059" max="13059" width="0" style="85" hidden="1" customWidth="1"/>
    <col min="13060" max="13060" width="18.28515625" style="85" customWidth="1"/>
    <col min="13061" max="13061" width="17.5703125" style="85" customWidth="1"/>
    <col min="13062" max="13067" width="9" style="85" customWidth="1"/>
    <col min="13068" max="13311" width="9.140625" style="85"/>
    <col min="13312" max="13312" width="4.7109375" style="85" customWidth="1"/>
    <col min="13313" max="13313" width="19.85546875" style="85" customWidth="1"/>
    <col min="13314" max="13314" width="72.140625" style="85" customWidth="1"/>
    <col min="13315" max="13315" width="0" style="85" hidden="1" customWidth="1"/>
    <col min="13316" max="13316" width="18.28515625" style="85" customWidth="1"/>
    <col min="13317" max="13317" width="17.5703125" style="85" customWidth="1"/>
    <col min="13318" max="13323" width="9" style="85" customWidth="1"/>
    <col min="13324" max="13567" width="9.140625" style="85"/>
    <col min="13568" max="13568" width="4.7109375" style="85" customWidth="1"/>
    <col min="13569" max="13569" width="19.85546875" style="85" customWidth="1"/>
    <col min="13570" max="13570" width="72.140625" style="85" customWidth="1"/>
    <col min="13571" max="13571" width="0" style="85" hidden="1" customWidth="1"/>
    <col min="13572" max="13572" width="18.28515625" style="85" customWidth="1"/>
    <col min="13573" max="13573" width="17.5703125" style="85" customWidth="1"/>
    <col min="13574" max="13579" width="9" style="85" customWidth="1"/>
    <col min="13580" max="13823" width="9.140625" style="85"/>
    <col min="13824" max="13824" width="4.7109375" style="85" customWidth="1"/>
    <col min="13825" max="13825" width="19.85546875" style="85" customWidth="1"/>
    <col min="13826" max="13826" width="72.140625" style="85" customWidth="1"/>
    <col min="13827" max="13827" width="0" style="85" hidden="1" customWidth="1"/>
    <col min="13828" max="13828" width="18.28515625" style="85" customWidth="1"/>
    <col min="13829" max="13829" width="17.5703125" style="85" customWidth="1"/>
    <col min="13830" max="13835" width="9" style="85" customWidth="1"/>
    <col min="13836" max="14079" width="9.140625" style="85"/>
    <col min="14080" max="14080" width="4.7109375" style="85" customWidth="1"/>
    <col min="14081" max="14081" width="19.85546875" style="85" customWidth="1"/>
    <col min="14082" max="14082" width="72.140625" style="85" customWidth="1"/>
    <col min="14083" max="14083" width="0" style="85" hidden="1" customWidth="1"/>
    <col min="14084" max="14084" width="18.28515625" style="85" customWidth="1"/>
    <col min="14085" max="14085" width="17.5703125" style="85" customWidth="1"/>
    <col min="14086" max="14091" width="9" style="85" customWidth="1"/>
    <col min="14092" max="14335" width="9.140625" style="85"/>
    <col min="14336" max="14336" width="4.7109375" style="85" customWidth="1"/>
    <col min="14337" max="14337" width="19.85546875" style="85" customWidth="1"/>
    <col min="14338" max="14338" width="72.140625" style="85" customWidth="1"/>
    <col min="14339" max="14339" width="0" style="85" hidden="1" customWidth="1"/>
    <col min="14340" max="14340" width="18.28515625" style="85" customWidth="1"/>
    <col min="14341" max="14341" width="17.5703125" style="85" customWidth="1"/>
    <col min="14342" max="14347" width="9" style="85" customWidth="1"/>
    <col min="14348" max="14591" width="9.140625" style="85"/>
    <col min="14592" max="14592" width="4.7109375" style="85" customWidth="1"/>
    <col min="14593" max="14593" width="19.85546875" style="85" customWidth="1"/>
    <col min="14594" max="14594" width="72.140625" style="85" customWidth="1"/>
    <col min="14595" max="14595" width="0" style="85" hidden="1" customWidth="1"/>
    <col min="14596" max="14596" width="18.28515625" style="85" customWidth="1"/>
    <col min="14597" max="14597" width="17.5703125" style="85" customWidth="1"/>
    <col min="14598" max="14603" width="9" style="85" customWidth="1"/>
    <col min="14604" max="14847" width="9.140625" style="85"/>
    <col min="14848" max="14848" width="4.7109375" style="85" customWidth="1"/>
    <col min="14849" max="14849" width="19.85546875" style="85" customWidth="1"/>
    <col min="14850" max="14850" width="72.140625" style="85" customWidth="1"/>
    <col min="14851" max="14851" width="0" style="85" hidden="1" customWidth="1"/>
    <col min="14852" max="14852" width="18.28515625" style="85" customWidth="1"/>
    <col min="14853" max="14853" width="17.5703125" style="85" customWidth="1"/>
    <col min="14854" max="14859" width="9" style="85" customWidth="1"/>
    <col min="14860" max="15103" width="9.140625" style="85"/>
    <col min="15104" max="15104" width="4.7109375" style="85" customWidth="1"/>
    <col min="15105" max="15105" width="19.85546875" style="85" customWidth="1"/>
    <col min="15106" max="15106" width="72.140625" style="85" customWidth="1"/>
    <col min="15107" max="15107" width="0" style="85" hidden="1" customWidth="1"/>
    <col min="15108" max="15108" width="18.28515625" style="85" customWidth="1"/>
    <col min="15109" max="15109" width="17.5703125" style="85" customWidth="1"/>
    <col min="15110" max="15115" width="9" style="85" customWidth="1"/>
    <col min="15116" max="15359" width="9.140625" style="85"/>
    <col min="15360" max="15360" width="4.7109375" style="85" customWidth="1"/>
    <col min="15361" max="15361" width="19.85546875" style="85" customWidth="1"/>
    <col min="15362" max="15362" width="72.140625" style="85" customWidth="1"/>
    <col min="15363" max="15363" width="0" style="85" hidden="1" customWidth="1"/>
    <col min="15364" max="15364" width="18.28515625" style="85" customWidth="1"/>
    <col min="15365" max="15365" width="17.5703125" style="85" customWidth="1"/>
    <col min="15366" max="15371" width="9" style="85" customWidth="1"/>
    <col min="15372" max="15615" width="9.140625" style="85"/>
    <col min="15616" max="15616" width="4.7109375" style="85" customWidth="1"/>
    <col min="15617" max="15617" width="19.85546875" style="85" customWidth="1"/>
    <col min="15618" max="15618" width="72.140625" style="85" customWidth="1"/>
    <col min="15619" max="15619" width="0" style="85" hidden="1" customWidth="1"/>
    <col min="15620" max="15620" width="18.28515625" style="85" customWidth="1"/>
    <col min="15621" max="15621" width="17.5703125" style="85" customWidth="1"/>
    <col min="15622" max="15627" width="9" style="85" customWidth="1"/>
    <col min="15628" max="15871" width="9.140625" style="85"/>
    <col min="15872" max="15872" width="4.7109375" style="85" customWidth="1"/>
    <col min="15873" max="15873" width="19.85546875" style="85" customWidth="1"/>
    <col min="15874" max="15874" width="72.140625" style="85" customWidth="1"/>
    <col min="15875" max="15875" width="0" style="85" hidden="1" customWidth="1"/>
    <col min="15876" max="15876" width="18.28515625" style="85" customWidth="1"/>
    <col min="15877" max="15877" width="17.5703125" style="85" customWidth="1"/>
    <col min="15878" max="15883" width="9" style="85" customWidth="1"/>
    <col min="15884" max="16127" width="9.140625" style="85"/>
    <col min="16128" max="16128" width="4.7109375" style="85" customWidth="1"/>
    <col min="16129" max="16129" width="19.85546875" style="85" customWidth="1"/>
    <col min="16130" max="16130" width="72.140625" style="85" customWidth="1"/>
    <col min="16131" max="16131" width="0" style="85" hidden="1" customWidth="1"/>
    <col min="16132" max="16132" width="18.28515625" style="85" customWidth="1"/>
    <col min="16133" max="16133" width="17.5703125" style="85" customWidth="1"/>
    <col min="16134" max="16139" width="9" style="85" customWidth="1"/>
    <col min="16140" max="16384" width="9.140625" style="85"/>
  </cols>
  <sheetData>
    <row r="1" spans="2:7">
      <c r="G1" s="86" t="s">
        <v>139</v>
      </c>
    </row>
    <row r="2" spans="2:7">
      <c r="G2" s="86" t="s">
        <v>103</v>
      </c>
    </row>
    <row r="3" spans="2:7">
      <c r="G3" s="86" t="s">
        <v>1</v>
      </c>
    </row>
    <row r="5" spans="2:7" ht="39" customHeight="1">
      <c r="B5" s="217" t="s">
        <v>165</v>
      </c>
      <c r="C5" s="217"/>
      <c r="D5" s="217"/>
      <c r="E5" s="217"/>
      <c r="F5" s="217"/>
      <c r="G5" s="217"/>
    </row>
    <row r="6" spans="2:7">
      <c r="B6" s="92"/>
      <c r="C6" s="92"/>
      <c r="D6" s="92"/>
      <c r="E6" s="92"/>
      <c r="F6" s="92"/>
      <c r="G6" s="92"/>
    </row>
    <row r="7" spans="2:7">
      <c r="G7" s="53" t="s">
        <v>115</v>
      </c>
    </row>
    <row r="8" spans="2:7">
      <c r="B8" s="218" t="s">
        <v>35</v>
      </c>
      <c r="C8" s="218"/>
      <c r="D8" s="218"/>
      <c r="E8" s="218"/>
      <c r="F8" s="218"/>
      <c r="G8" s="218"/>
    </row>
    <row r="9" spans="2:7">
      <c r="B9" s="85" t="s">
        <v>49</v>
      </c>
    </row>
    <row r="11" spans="2:7">
      <c r="B11" s="93" t="s">
        <v>36</v>
      </c>
      <c r="C11" s="93" t="s">
        <v>37</v>
      </c>
      <c r="D11" s="94"/>
      <c r="E11" s="94"/>
      <c r="F11" s="94"/>
    </row>
    <row r="12" spans="2:7">
      <c r="B12" s="95">
        <v>1212</v>
      </c>
      <c r="C12" s="96" t="s">
        <v>38</v>
      </c>
      <c r="D12" s="97"/>
      <c r="E12" s="97"/>
      <c r="F12" s="97"/>
    </row>
    <row r="13" spans="2:7">
      <c r="B13" s="98"/>
      <c r="C13" s="98"/>
      <c r="D13" s="98"/>
      <c r="E13" s="98"/>
      <c r="F13" s="98"/>
    </row>
    <row r="14" spans="2:7">
      <c r="B14" s="99" t="s">
        <v>39</v>
      </c>
      <c r="C14" s="100"/>
      <c r="D14" s="100"/>
      <c r="E14" s="100"/>
      <c r="F14" s="100"/>
    </row>
    <row r="15" spans="2:7" ht="32.25" customHeight="1">
      <c r="B15" s="101" t="s">
        <v>40</v>
      </c>
      <c r="C15" s="12" t="s">
        <v>41</v>
      </c>
      <c r="D15" s="210" t="s">
        <v>104</v>
      </c>
      <c r="E15" s="211"/>
      <c r="F15" s="211"/>
      <c r="G15" s="212"/>
    </row>
    <row r="16" spans="2:7" ht="34.5">
      <c r="B16" s="101" t="s">
        <v>42</v>
      </c>
      <c r="C16" s="12">
        <f>+Հ5!C14</f>
        <v>12029</v>
      </c>
      <c r="D16" s="60" t="s">
        <v>101</v>
      </c>
      <c r="E16" s="60" t="s">
        <v>83</v>
      </c>
      <c r="F16" s="61" t="s">
        <v>74</v>
      </c>
      <c r="G16" s="61" t="s">
        <v>91</v>
      </c>
    </row>
    <row r="17" spans="2:7" ht="69">
      <c r="B17" s="101" t="s">
        <v>43</v>
      </c>
      <c r="C17" s="12" t="str">
        <f>+Հ5!C15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17" s="102"/>
      <c r="E17" s="102"/>
      <c r="F17" s="102"/>
      <c r="G17" s="117"/>
    </row>
    <row r="18" spans="2:7" ht="69">
      <c r="B18" s="103" t="s">
        <v>44</v>
      </c>
      <c r="C18" s="12" t="str">
        <f>+Հ5!C16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18" s="104"/>
      <c r="E18" s="104"/>
      <c r="F18" s="104"/>
      <c r="G18" s="118"/>
    </row>
    <row r="19" spans="2:7" ht="34.5">
      <c r="B19" s="103" t="s">
        <v>45</v>
      </c>
      <c r="C19" s="12" t="str">
        <f>+Հ5!C17</f>
        <v xml:space="preserve"> Տրանսֆերտների տրամադրում </v>
      </c>
      <c r="D19" s="104"/>
      <c r="E19" s="104"/>
      <c r="F19" s="104"/>
      <c r="G19" s="118"/>
    </row>
    <row r="20" spans="2:7" ht="51.75">
      <c r="B20" s="103" t="s">
        <v>47</v>
      </c>
      <c r="C20" s="12" t="str">
        <f>+Հ5!C18</f>
        <v>Կեցության ծառայություններ մատուցող կազմակերպություններ</v>
      </c>
      <c r="D20" s="105"/>
      <c r="E20" s="105"/>
      <c r="F20" s="105"/>
      <c r="G20" s="119"/>
    </row>
    <row r="21" spans="2:7">
      <c r="B21" s="219" t="s">
        <v>0</v>
      </c>
      <c r="C21" s="220"/>
      <c r="D21" s="106"/>
      <c r="E21" s="106"/>
      <c r="F21" s="106"/>
      <c r="G21" s="107"/>
    </row>
    <row r="22" spans="2:7">
      <c r="B22" s="116" t="str">
        <f>+Հ5!B20</f>
        <v>Շահառու կազմակերպությունների թիվը (հատ)</v>
      </c>
      <c r="C22" s="115"/>
      <c r="D22" s="179">
        <v>3</v>
      </c>
      <c r="E22" s="179">
        <v>3</v>
      </c>
      <c r="F22" s="179">
        <v>3</v>
      </c>
      <c r="G22" s="179">
        <v>3</v>
      </c>
    </row>
    <row r="23" spans="2:7">
      <c r="B23" s="221" t="str">
        <f>+Հ5!B21</f>
        <v>Շահառու քաղաքացիների քանակը (մարդ)</v>
      </c>
      <c r="C23" s="222"/>
      <c r="D23" s="180">
        <v>40</v>
      </c>
      <c r="E23" s="180">
        <v>40</v>
      </c>
      <c r="F23" s="180">
        <v>40</v>
      </c>
      <c r="G23" s="180">
        <v>40</v>
      </c>
    </row>
    <row r="24" spans="2:7" ht="35.25" customHeight="1">
      <c r="B24" s="223" t="str">
        <f>+Հ5!B22</f>
        <v>Ծառայության մատոցման ժամանակահատվածը</v>
      </c>
      <c r="C24" s="224"/>
      <c r="D24" s="180" t="str">
        <f>+Հ5!D22</f>
        <v>26.01.2023-19.02.2023թթ.</v>
      </c>
      <c r="E24" s="180" t="str">
        <f>+Հ5!E22</f>
        <v>26.01.2023-19.02.2023թթ.</v>
      </c>
      <c r="F24" s="180" t="str">
        <f>+Հ5!F22</f>
        <v>26.01.2023-19.02.2023թթ.</v>
      </c>
      <c r="G24" s="180" t="str">
        <f>+Հ5!G22</f>
        <v>26.01.2023-19.02.2023թթ.</v>
      </c>
    </row>
    <row r="25" spans="2:7">
      <c r="B25" s="108" t="s">
        <v>48</v>
      </c>
      <c r="C25" s="109"/>
      <c r="D25" s="110">
        <f>+E25</f>
        <v>8326</v>
      </c>
      <c r="E25" s="110">
        <f>+F25</f>
        <v>8326</v>
      </c>
      <c r="F25" s="110">
        <f>+G25</f>
        <v>8326</v>
      </c>
      <c r="G25" s="110">
        <f>+Հ2!J31</f>
        <v>8326</v>
      </c>
    </row>
    <row r="27" spans="2:7">
      <c r="G27" s="86" t="s">
        <v>117</v>
      </c>
    </row>
    <row r="28" spans="2:7">
      <c r="B28" s="218" t="s">
        <v>86</v>
      </c>
      <c r="C28" s="218"/>
      <c r="D28" s="218"/>
      <c r="E28" s="218"/>
      <c r="F28" s="218"/>
      <c r="G28" s="218"/>
    </row>
    <row r="29" spans="2:7">
      <c r="B29" s="85" t="s">
        <v>49</v>
      </c>
    </row>
    <row r="31" spans="2:7">
      <c r="B31" s="93" t="s">
        <v>36</v>
      </c>
      <c r="C31" s="93" t="s">
        <v>37</v>
      </c>
      <c r="D31" s="94"/>
      <c r="E31" s="94"/>
      <c r="F31" s="94"/>
    </row>
    <row r="32" spans="2:7">
      <c r="B32" s="95">
        <v>1212</v>
      </c>
      <c r="C32" s="96" t="s">
        <v>38</v>
      </c>
      <c r="D32" s="97"/>
      <c r="E32" s="97"/>
      <c r="F32" s="97"/>
    </row>
    <row r="33" spans="2:7">
      <c r="B33" s="98"/>
      <c r="C33" s="98"/>
      <c r="D33" s="98"/>
      <c r="E33" s="98"/>
      <c r="F33" s="98"/>
    </row>
    <row r="34" spans="2:7">
      <c r="B34" s="99" t="s">
        <v>39</v>
      </c>
      <c r="C34" s="100"/>
      <c r="D34" s="100"/>
      <c r="E34" s="100"/>
      <c r="F34" s="100"/>
    </row>
    <row r="35" spans="2:7">
      <c r="B35" s="101" t="s">
        <v>40</v>
      </c>
      <c r="C35" s="12" t="s">
        <v>41</v>
      </c>
      <c r="D35" s="210" t="s">
        <v>104</v>
      </c>
      <c r="E35" s="211"/>
      <c r="F35" s="211"/>
      <c r="G35" s="212"/>
    </row>
    <row r="36" spans="2:7" ht="34.5">
      <c r="B36" s="101" t="s">
        <v>42</v>
      </c>
      <c r="C36" s="12">
        <f>+C16</f>
        <v>12029</v>
      </c>
      <c r="D36" s="60" t="s">
        <v>101</v>
      </c>
      <c r="E36" s="60" t="s">
        <v>83</v>
      </c>
      <c r="F36" s="61" t="s">
        <v>74</v>
      </c>
      <c r="G36" s="61" t="s">
        <v>91</v>
      </c>
    </row>
    <row r="37" spans="2:7" ht="69">
      <c r="B37" s="101" t="s">
        <v>43</v>
      </c>
      <c r="C37" s="12" t="str">
        <f>+C17</f>
        <v>Լաչինի միջանցքի արգելափակման հետևանքով Հայաստանի Հանրապետությունում Լեռնային Ղարաբաղի քաղաքացիներին կացարան տրամադրած կազմակերպություններին աջակցության տրամադրում</v>
      </c>
      <c r="D37" s="102"/>
      <c r="E37" s="102"/>
      <c r="F37" s="102"/>
      <c r="G37" s="117"/>
    </row>
    <row r="38" spans="2:7" ht="69">
      <c r="B38" s="103" t="s">
        <v>44</v>
      </c>
      <c r="C38" s="12" t="str">
        <f>+C18</f>
        <v>Հայաստանի Հանրապետությունում Լեռնային Ղարաբաղի  քաղաքացիներին կեցություն տրամադրած կազմակերպություններին հյուրանոցային ծառայությունների դիմաց ծախսերի փոխհատուցում</v>
      </c>
      <c r="D38" s="104"/>
      <c r="E38" s="104"/>
      <c r="F38" s="104"/>
      <c r="G38" s="118"/>
    </row>
    <row r="39" spans="2:7" ht="34.5">
      <c r="B39" s="103" t="s">
        <v>45</v>
      </c>
      <c r="C39" s="12" t="str">
        <f>+C19</f>
        <v xml:space="preserve"> Տրանսֆերտների տրամադրում </v>
      </c>
      <c r="D39" s="104"/>
      <c r="E39" s="104"/>
      <c r="F39" s="104"/>
      <c r="G39" s="118"/>
    </row>
    <row r="40" spans="2:7" ht="51.75">
      <c r="B40" s="103" t="s">
        <v>47</v>
      </c>
      <c r="C40" s="12" t="str">
        <f>+C20</f>
        <v>Կեցության ծառայություններ մատուցող կազմակերպություններ</v>
      </c>
      <c r="D40" s="105"/>
      <c r="E40" s="105"/>
      <c r="F40" s="105"/>
      <c r="G40" s="119"/>
    </row>
    <row r="41" spans="2:7">
      <c r="B41" s="219" t="s">
        <v>0</v>
      </c>
      <c r="C41" s="220"/>
      <c r="D41" s="106"/>
      <c r="E41" s="106"/>
      <c r="F41" s="106"/>
      <c r="G41" s="107"/>
    </row>
    <row r="42" spans="2:7">
      <c r="B42" s="116" t="str">
        <f>+B22</f>
        <v>Շահառու կազմակերպությունների թիվը (հատ)</v>
      </c>
      <c r="C42" s="115"/>
      <c r="D42" s="179">
        <v>17</v>
      </c>
      <c r="E42" s="179">
        <v>17</v>
      </c>
      <c r="F42" s="179">
        <v>17</v>
      </c>
      <c r="G42" s="179">
        <v>17</v>
      </c>
    </row>
    <row r="43" spans="2:7">
      <c r="B43" s="221" t="str">
        <f>+Հ5!B21</f>
        <v>Շահառու քաղաքացիների քանակը (մարդ)</v>
      </c>
      <c r="C43" s="222"/>
      <c r="D43" s="179">
        <v>300</v>
      </c>
      <c r="E43" s="179">
        <v>300</v>
      </c>
      <c r="F43" s="179">
        <v>300</v>
      </c>
      <c r="G43" s="179">
        <v>300</v>
      </c>
    </row>
    <row r="44" spans="2:7" ht="33" customHeight="1">
      <c r="B44" s="223" t="str">
        <f>+Հ5!B22</f>
        <v>Ծառայության մատոցման ժամանակահատվածը</v>
      </c>
      <c r="C44" s="224"/>
      <c r="D44" s="179" t="str">
        <f>+Հ5!D22</f>
        <v>26.01.2023-19.02.2023թթ.</v>
      </c>
      <c r="E44" s="179" t="str">
        <f>+Հ5!E22</f>
        <v>26.01.2023-19.02.2023թթ.</v>
      </c>
      <c r="F44" s="179" t="str">
        <f>+Հ5!F22</f>
        <v>26.01.2023-19.02.2023թթ.</v>
      </c>
      <c r="G44" s="179" t="str">
        <f>+Հ5!G22</f>
        <v>26.01.2023-19.02.2023թթ.</v>
      </c>
    </row>
    <row r="45" spans="2:7">
      <c r="B45" s="108" t="s">
        <v>48</v>
      </c>
      <c r="C45" s="109"/>
      <c r="D45" s="110">
        <f>+E45</f>
        <v>89134.5</v>
      </c>
      <c r="E45" s="110">
        <f>+F45</f>
        <v>89134.5</v>
      </c>
      <c r="F45" s="110">
        <f>+G45</f>
        <v>89134.5</v>
      </c>
      <c r="G45" s="110">
        <f>+Հ2!J32</f>
        <v>89134.5</v>
      </c>
    </row>
    <row r="47" spans="2:7">
      <c r="B47" s="92"/>
      <c r="C47" s="92"/>
      <c r="D47" s="92"/>
      <c r="E47" s="92"/>
      <c r="F47" s="92"/>
      <c r="G47" s="86" t="s">
        <v>116</v>
      </c>
    </row>
    <row r="48" spans="2:7">
      <c r="B48" s="50"/>
      <c r="C48" s="111" t="s">
        <v>52</v>
      </c>
      <c r="D48" s="111"/>
      <c r="E48" s="111"/>
      <c r="F48" s="111"/>
      <c r="G48" s="50"/>
    </row>
    <row r="49" spans="2:7">
      <c r="B49" s="90" t="s">
        <v>82</v>
      </c>
      <c r="C49" s="112"/>
      <c r="D49" s="112"/>
      <c r="E49" s="112"/>
      <c r="F49" s="112"/>
      <c r="G49" s="112"/>
    </row>
    <row r="50" spans="2:7">
      <c r="B50" s="68"/>
      <c r="C50" s="68"/>
      <c r="D50" s="68"/>
      <c r="E50" s="68"/>
      <c r="F50" s="68"/>
      <c r="G50" s="68"/>
    </row>
    <row r="51" spans="2:7">
      <c r="B51" s="113" t="s">
        <v>69</v>
      </c>
      <c r="C51" s="113" t="s">
        <v>70</v>
      </c>
      <c r="D51" s="114"/>
      <c r="E51" s="114"/>
      <c r="F51" s="114"/>
      <c r="G51" s="68"/>
    </row>
    <row r="52" spans="2:7">
      <c r="B52" s="10">
        <v>1139</v>
      </c>
      <c r="C52" s="54" t="s">
        <v>62</v>
      </c>
      <c r="D52" s="55"/>
      <c r="E52" s="55"/>
      <c r="F52" s="55"/>
      <c r="G52" s="114"/>
    </row>
    <row r="53" spans="2:7">
      <c r="B53" s="70"/>
      <c r="C53" s="55"/>
      <c r="D53" s="55"/>
      <c r="E53" s="55"/>
      <c r="F53" s="55"/>
      <c r="G53" s="114"/>
    </row>
    <row r="54" spans="2:7">
      <c r="B54" s="99" t="s">
        <v>71</v>
      </c>
      <c r="C54" s="100"/>
      <c r="D54" s="100"/>
      <c r="E54" s="100"/>
      <c r="F54" s="100"/>
    </row>
    <row r="55" spans="2:7" ht="39.75" customHeight="1">
      <c r="B55" s="54" t="s">
        <v>72</v>
      </c>
      <c r="C55" s="10">
        <v>1139</v>
      </c>
      <c r="D55" s="210" t="s">
        <v>109</v>
      </c>
      <c r="E55" s="211"/>
      <c r="F55" s="211"/>
      <c r="G55" s="212"/>
    </row>
    <row r="56" spans="2:7" ht="34.5">
      <c r="B56" s="59" t="s">
        <v>73</v>
      </c>
      <c r="C56" s="74">
        <v>11001</v>
      </c>
      <c r="D56" s="60" t="s">
        <v>101</v>
      </c>
      <c r="E56" s="60" t="s">
        <v>83</v>
      </c>
      <c r="F56" s="61" t="s">
        <v>74</v>
      </c>
      <c r="G56" s="61" t="s">
        <v>91</v>
      </c>
    </row>
    <row r="57" spans="2:7" ht="34.5">
      <c r="B57" s="59" t="s">
        <v>75</v>
      </c>
      <c r="C57" s="12" t="s">
        <v>62</v>
      </c>
      <c r="D57" s="102"/>
      <c r="E57" s="102"/>
      <c r="F57" s="102"/>
      <c r="G57" s="120"/>
    </row>
    <row r="58" spans="2:7" ht="69">
      <c r="B58" s="59" t="s">
        <v>76</v>
      </c>
      <c r="C58" s="12" t="s">
        <v>77</v>
      </c>
      <c r="D58" s="104"/>
      <c r="E58" s="104"/>
      <c r="F58" s="104"/>
      <c r="G58" s="63"/>
    </row>
    <row r="59" spans="2:7" ht="34.5">
      <c r="B59" s="59" t="s">
        <v>78</v>
      </c>
      <c r="C59" s="12" t="s">
        <v>79</v>
      </c>
      <c r="D59" s="104"/>
      <c r="E59" s="104"/>
      <c r="F59" s="104"/>
      <c r="G59" s="63"/>
    </row>
    <row r="60" spans="2:7" ht="51.75">
      <c r="B60" s="57" t="s">
        <v>80</v>
      </c>
      <c r="C60" s="12" t="s">
        <v>52</v>
      </c>
      <c r="D60" s="104"/>
      <c r="E60" s="104"/>
      <c r="F60" s="104"/>
      <c r="G60" s="63"/>
    </row>
    <row r="61" spans="2:7">
      <c r="B61" s="79"/>
      <c r="C61" s="80" t="s">
        <v>0</v>
      </c>
      <c r="D61" s="81"/>
      <c r="E61" s="81"/>
      <c r="F61" s="81"/>
      <c r="G61" s="66"/>
    </row>
    <row r="62" spans="2:7">
      <c r="B62" s="213" t="s">
        <v>81</v>
      </c>
      <c r="C62" s="213"/>
      <c r="D62" s="44">
        <f>-D45-D25</f>
        <v>-97460.5</v>
      </c>
      <c r="E62" s="44">
        <f>-E45-E25</f>
        <v>-97460.5</v>
      </c>
      <c r="F62" s="44">
        <f>-F45-F25</f>
        <v>-97460.5</v>
      </c>
      <c r="G62" s="44">
        <f>-G45-G25</f>
        <v>-97460.5</v>
      </c>
    </row>
    <row r="65" spans="1:7" s="50" customFormat="1"/>
    <row r="66" spans="1:7" s="84" customFormat="1" ht="15" customHeight="1">
      <c r="A66" s="82" t="s">
        <v>154</v>
      </c>
      <c r="B66" s="83"/>
      <c r="C66" s="83"/>
      <c r="D66" s="83"/>
      <c r="E66" s="83"/>
      <c r="F66" s="82"/>
    </row>
    <row r="67" spans="1:7" s="84" customFormat="1" ht="15" customHeight="1">
      <c r="A67" s="82" t="s">
        <v>155</v>
      </c>
      <c r="B67" s="82"/>
      <c r="C67" s="82"/>
      <c r="D67" s="82"/>
      <c r="E67" s="82"/>
      <c r="F67" s="82"/>
    </row>
    <row r="68" spans="1:7" s="50" customFormat="1">
      <c r="B68" s="199" t="s">
        <v>156</v>
      </c>
      <c r="C68" s="199"/>
      <c r="D68" s="199"/>
      <c r="E68" s="199"/>
      <c r="F68" s="199"/>
      <c r="G68" s="199"/>
    </row>
    <row r="69" spans="1:7" s="50" customFormat="1"/>
  </sheetData>
  <mergeCells count="14">
    <mergeCell ref="B68:G68"/>
    <mergeCell ref="B62:C62"/>
    <mergeCell ref="D15:G15"/>
    <mergeCell ref="D35:G35"/>
    <mergeCell ref="D55:G55"/>
    <mergeCell ref="B43:C43"/>
    <mergeCell ref="B44:C44"/>
    <mergeCell ref="B5:G5"/>
    <mergeCell ref="B8:G8"/>
    <mergeCell ref="B21:C21"/>
    <mergeCell ref="B28:G28"/>
    <mergeCell ref="B41:C41"/>
    <mergeCell ref="B23:C23"/>
    <mergeCell ref="B24:C2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A11" workbookViewId="0">
      <selection activeCell="F14" sqref="F14"/>
    </sheetView>
  </sheetViews>
  <sheetFormatPr defaultRowHeight="17.25"/>
  <cols>
    <col min="1" max="1" width="9.140625" style="123"/>
    <col min="2" max="2" width="16" style="134" customWidth="1"/>
    <col min="3" max="3" width="41" style="123" customWidth="1"/>
    <col min="4" max="4" width="13" style="123" customWidth="1"/>
    <col min="5" max="5" width="10.7109375" style="123" customWidth="1"/>
    <col min="6" max="6" width="19.7109375" style="135" customWidth="1"/>
    <col min="7" max="7" width="10.85546875" style="135" customWidth="1"/>
    <col min="8" max="8" width="19.140625" style="135" customWidth="1"/>
    <col min="9" max="11" width="9.140625" style="123"/>
    <col min="12" max="12" width="20.7109375" style="123" customWidth="1"/>
    <col min="13" max="16384" width="9.140625" style="123"/>
  </cols>
  <sheetData>
    <row r="1" spans="1:12" s="122" customFormat="1">
      <c r="B1" s="121"/>
      <c r="C1" s="121"/>
      <c r="D1" s="121"/>
      <c r="E1" s="121"/>
      <c r="F1" s="121"/>
      <c r="G1" s="121"/>
      <c r="H1" s="86" t="s">
        <v>157</v>
      </c>
    </row>
    <row r="2" spans="1:12" s="122" customFormat="1">
      <c r="B2" s="121"/>
      <c r="C2" s="121"/>
      <c r="D2" s="121"/>
      <c r="E2" s="121"/>
      <c r="F2" s="121"/>
      <c r="G2" s="121"/>
      <c r="H2" s="86" t="s">
        <v>103</v>
      </c>
    </row>
    <row r="3" spans="1:12" s="122" customFormat="1">
      <c r="B3" s="121"/>
      <c r="C3" s="121"/>
      <c r="D3" s="121"/>
      <c r="E3" s="121"/>
      <c r="F3" s="121"/>
      <c r="G3" s="121"/>
      <c r="H3" s="86" t="s">
        <v>1</v>
      </c>
    </row>
    <row r="5" spans="1:12" ht="48" customHeight="1">
      <c r="B5" s="225" t="s">
        <v>162</v>
      </c>
      <c r="C5" s="225"/>
      <c r="D5" s="225"/>
      <c r="E5" s="225"/>
      <c r="F5" s="225"/>
      <c r="G5" s="225"/>
      <c r="H5" s="225"/>
    </row>
    <row r="6" spans="1:12" ht="84" customHeight="1">
      <c r="B6" s="226" t="s">
        <v>128</v>
      </c>
      <c r="C6" s="227" t="s">
        <v>129</v>
      </c>
      <c r="D6" s="227" t="s">
        <v>130</v>
      </c>
      <c r="E6" s="227" t="s">
        <v>131</v>
      </c>
      <c r="F6" s="228" t="s">
        <v>132</v>
      </c>
      <c r="G6" s="228" t="s">
        <v>133</v>
      </c>
      <c r="H6" s="228"/>
    </row>
    <row r="7" spans="1:12" ht="51.75">
      <c r="B7" s="226"/>
      <c r="C7" s="227"/>
      <c r="D7" s="227"/>
      <c r="E7" s="227"/>
      <c r="F7" s="228"/>
      <c r="G7" s="124" t="s">
        <v>134</v>
      </c>
      <c r="H7" s="124" t="s">
        <v>135</v>
      </c>
    </row>
    <row r="8" spans="1:12">
      <c r="B8" s="229" t="s">
        <v>140</v>
      </c>
      <c r="C8" s="229"/>
      <c r="D8" s="229"/>
      <c r="E8" s="229"/>
      <c r="F8" s="229"/>
      <c r="G8" s="229"/>
      <c r="H8" s="124">
        <f>+H9</f>
        <v>89134.5</v>
      </c>
      <c r="I8" s="125"/>
      <c r="L8" s="126"/>
    </row>
    <row r="9" spans="1:12" ht="60" customHeight="1">
      <c r="B9" s="127" t="s">
        <v>141</v>
      </c>
      <c r="C9" s="128" t="s">
        <v>142</v>
      </c>
      <c r="D9" s="128" t="s">
        <v>136</v>
      </c>
      <c r="E9" s="229" t="s">
        <v>29</v>
      </c>
      <c r="F9" s="229"/>
      <c r="G9" s="229"/>
      <c r="H9" s="124">
        <f>+H10</f>
        <v>89134.5</v>
      </c>
      <c r="J9" s="125"/>
      <c r="L9" s="129"/>
    </row>
    <row r="10" spans="1:12" ht="58.5" customHeight="1">
      <c r="B10" s="127" t="s">
        <v>143</v>
      </c>
      <c r="C10" s="229" t="s">
        <v>121</v>
      </c>
      <c r="D10" s="229"/>
      <c r="E10" s="229"/>
      <c r="F10" s="229"/>
      <c r="G10" s="229"/>
      <c r="H10" s="124">
        <f>+H11</f>
        <v>89134.5</v>
      </c>
    </row>
    <row r="11" spans="1:12" s="130" customFormat="1" ht="21.75" customHeight="1">
      <c r="B11" s="229" t="s">
        <v>138</v>
      </c>
      <c r="C11" s="229"/>
      <c r="D11" s="229"/>
      <c r="E11" s="229"/>
      <c r="F11" s="229"/>
      <c r="G11" s="229"/>
      <c r="H11" s="124">
        <f>SUM(H12:H13)</f>
        <v>89134.5</v>
      </c>
    </row>
    <row r="12" spans="1:12" s="162" customFormat="1" ht="37.5" customHeight="1">
      <c r="B12" s="183">
        <v>60141100</v>
      </c>
      <c r="C12" s="184" t="s">
        <v>160</v>
      </c>
      <c r="D12" s="184" t="s">
        <v>144</v>
      </c>
      <c r="E12" s="161" t="s">
        <v>137</v>
      </c>
      <c r="F12" s="136">
        <v>6380000</v>
      </c>
      <c r="G12" s="163">
        <v>1</v>
      </c>
      <c r="H12" s="132">
        <f t="shared" ref="H12:H13" si="0">+G12*F12/1000</f>
        <v>6380</v>
      </c>
    </row>
    <row r="13" spans="1:12" ht="21.75" customHeight="1">
      <c r="B13" s="131">
        <v>55111300</v>
      </c>
      <c r="C13" s="133" t="s">
        <v>145</v>
      </c>
      <c r="D13" s="133" t="s">
        <v>144</v>
      </c>
      <c r="E13" s="133" t="s">
        <v>137</v>
      </c>
      <c r="F13" s="136">
        <f>+Հ6!G45*1000-F12</f>
        <v>82754500</v>
      </c>
      <c r="G13" s="128">
        <v>1</v>
      </c>
      <c r="H13" s="132">
        <f t="shared" si="0"/>
        <v>82754.5</v>
      </c>
    </row>
    <row r="15" spans="1:12" s="50" customFormat="1"/>
    <row r="16" spans="1:12" s="84" customFormat="1" ht="15" customHeight="1">
      <c r="A16" s="82" t="s">
        <v>154</v>
      </c>
      <c r="B16" s="83"/>
      <c r="C16" s="83"/>
      <c r="D16" s="83"/>
      <c r="E16" s="83"/>
      <c r="F16" s="82"/>
    </row>
    <row r="17" spans="1:7" s="84" customFormat="1" ht="15" customHeight="1">
      <c r="A17" s="82" t="s">
        <v>155</v>
      </c>
      <c r="B17" s="82"/>
      <c r="C17" s="82"/>
      <c r="D17" s="82"/>
      <c r="E17" s="82"/>
      <c r="F17" s="82"/>
    </row>
    <row r="18" spans="1:7" s="50" customFormat="1">
      <c r="B18" s="199" t="s">
        <v>156</v>
      </c>
      <c r="C18" s="199"/>
      <c r="D18" s="199"/>
      <c r="E18" s="199"/>
      <c r="F18" s="199"/>
      <c r="G18" s="199"/>
    </row>
    <row r="19" spans="1:7" s="50" customFormat="1"/>
  </sheetData>
  <mergeCells count="12">
    <mergeCell ref="B18:G18"/>
    <mergeCell ref="B8:G8"/>
    <mergeCell ref="E9:G9"/>
    <mergeCell ref="C10:G10"/>
    <mergeCell ref="B11:G11"/>
    <mergeCell ref="B5:H5"/>
    <mergeCell ref="B6:B7"/>
    <mergeCell ref="C6:C7"/>
    <mergeCell ref="D6:D7"/>
    <mergeCell ref="E6:E7"/>
    <mergeCell ref="F6:F7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Հ1</vt:lpstr>
      <vt:lpstr>Հ2</vt:lpstr>
      <vt:lpstr>Հ3</vt:lpstr>
      <vt:lpstr>Հ4</vt:lpstr>
      <vt:lpstr>Հ5</vt:lpstr>
      <vt:lpstr>Հ6</vt:lpstr>
      <vt:lpstr>Հ7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Anush Khudoyan</cp:lastModifiedBy>
  <cp:lastPrinted>2023-01-11T06:28:57Z</cp:lastPrinted>
  <dcterms:created xsi:type="dcterms:W3CDTF">2020-05-26T05:50:11Z</dcterms:created>
  <dcterms:modified xsi:type="dcterms:W3CDTF">2023-02-20T07:48:15Z</dcterms:modified>
</cp:coreProperties>
</file>