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5" yWindow="-15" windowWidth="20280" windowHeight="7755" tabRatio="753"/>
  </bookViews>
  <sheets>
    <sheet name="Հ1" sheetId="48" r:id="rId1"/>
    <sheet name="Հ2" sheetId="27" r:id="rId2"/>
    <sheet name="Հ3" sheetId="32" r:id="rId3"/>
    <sheet name="Հ4" sheetId="45" r:id="rId4"/>
    <sheet name="Հ5" sheetId="46" r:id="rId5"/>
    <sheet name="Հ6" sheetId="29" r:id="rId6"/>
    <sheet name="Հ7" sheetId="41" r:id="rId7"/>
    <sheet name="Հ8" sheetId="44" r:id="rId8"/>
  </sheets>
  <definedNames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AgencyCode" localSheetId="2">#REF!</definedName>
    <definedName name="AgencyCode" localSheetId="7">#REF!</definedName>
    <definedName name="AgencyCode">#REF!</definedName>
    <definedName name="AgencyName" localSheetId="2">#REF!</definedName>
    <definedName name="AgencyName">#REF!</definedName>
    <definedName name="åû">#REF!</definedName>
    <definedName name="davit">#REF!</definedName>
    <definedName name="Functional1" localSheetId="2">#REF!</definedName>
    <definedName name="Functional1">#REF!</definedName>
    <definedName name="ggg">#REF!</definedName>
    <definedName name="mas">#REF!</definedName>
    <definedName name="mass">#REF!</definedName>
    <definedName name="PANature" localSheetId="2">#REF!</definedName>
    <definedName name="PANature">#REF!</definedName>
    <definedName name="par_count">#REF!,#REF!,#REF!,#REF!,#REF!,#REF!,#REF!,#REF!,#REF!,#REF!,#REF!,#REF!,#REF!,#REF!,#REF!</definedName>
    <definedName name="par_qual">#REF!,#REF!,#REF!,#REF!,#REF!</definedName>
    <definedName name="par_time">#REF!,#REF!,#REF!,#REF!</definedName>
    <definedName name="par2.12s">#REF!</definedName>
    <definedName name="par2.4s">#REF!,#REF!,#REF!,#REF!,#REF!,#REF!,#REF!,#REF!,#REF!,#REF!,#REF!,#REF!,#REF!,#REF!,#REF!,#REF!</definedName>
    <definedName name="par2.5s">#REF!,#REF!</definedName>
    <definedName name="par2.6s">#REF!,#REF!,#REF!,#REF!</definedName>
    <definedName name="par2.7s">#REF!,#REF!</definedName>
    <definedName name="par2.9s">#REF!,#REF!,#REF!,#REF!,#REF!,#REF!,#REF!,#REF!,#REF!,#REF!,#REF!,#REF!,#REF!,#REF!,#REF!,#REF!</definedName>
    <definedName name="par4.10s">#REF!,#REF!</definedName>
    <definedName name="par4.11d">#REF!,#REF!,#REF!,#REF!,#REF!</definedName>
    <definedName name="par4.12d">#REF!</definedName>
    <definedName name="par4.13s">#REF!</definedName>
    <definedName name="par4.14">#REF!,#REF!,#REF!,#REF!,#REF!,#REF!</definedName>
    <definedName name="par4.15">#REF!,#REF!,#REF!</definedName>
    <definedName name="par4.16">#REF!,#REF!,#REF!</definedName>
    <definedName name="par4.17">#REF!,#REF!,#REF!,#REF!</definedName>
    <definedName name="par4.18d">#REF!,#REF!</definedName>
    <definedName name="par4.19s">#REF!</definedName>
    <definedName name="par4.20f">#REF!</definedName>
    <definedName name="par4.21f">#REF!</definedName>
    <definedName name="par4.22">#REF!</definedName>
    <definedName name="par4.4">#REF!</definedName>
    <definedName name="par4.5">#REF!</definedName>
    <definedName name="par4.6s">#REF!</definedName>
    <definedName name="par4.7s">#REF!</definedName>
    <definedName name="par4.8">#REF!,#REF!,#REF!,#REF!,#REF!</definedName>
    <definedName name="par4.9">#REF!,#REF!,#REF!,#REF!,#REF!,#REF!</definedName>
    <definedName name="par5.1">#REF!,#REF!</definedName>
    <definedName name="par5.3">#REF!,#REF!,#REF!,#REF!,#REF!,#REF!</definedName>
    <definedName name="par5.4">#REF!,#REF!,#REF!,#REF!,#REF!</definedName>
    <definedName name="par5.5">#REF!</definedName>
    <definedName name="par5.6">#REF!,#REF!</definedName>
    <definedName name="PAType" localSheetId="2">#REF!</definedName>
    <definedName name="PAType">#REF!</definedName>
    <definedName name="Performance2" localSheetId="2">#REF!</definedName>
    <definedName name="Performance2">#REF!</definedName>
    <definedName name="PerformanceType" localSheetId="2">#REF!</definedName>
    <definedName name="PerformanceType">#REF!</definedName>
    <definedName name="program">#REF!,#REF!,#REF!,#REF!,#REF!,#REF!,#REF!,#REF!,#REF!,#REF!,#REF!,#REF!,#REF!,#REF!,#REF!,#REF!,#REF!,#REF!,#REF!,#REF!</definedName>
    <definedName name="x">#REF!</definedName>
    <definedName name="Հավելված" localSheetId="7">#REF!</definedName>
    <definedName name="Հավելված">#REF!</definedName>
    <definedName name="Մաս">#REF!</definedName>
    <definedName name="շախմատիստ">#REF!</definedName>
  </definedNames>
  <calcPr calcId="145621"/>
</workbook>
</file>

<file path=xl/calcChain.xml><?xml version="1.0" encoding="utf-8"?>
<calcChain xmlns="http://schemas.openxmlformats.org/spreadsheetml/2006/main">
  <c r="G14" i="44" l="1"/>
  <c r="G10" i="44"/>
  <c r="G9" i="44" s="1"/>
  <c r="G8" i="44" s="1"/>
  <c r="G7" i="44" s="1"/>
  <c r="G6" i="44" s="1"/>
  <c r="G50" i="32" l="1"/>
  <c r="F19" i="45"/>
  <c r="G19" i="45"/>
  <c r="H19" i="45"/>
  <c r="E19" i="45"/>
  <c r="F16" i="45"/>
  <c r="G16" i="45"/>
  <c r="H16" i="45"/>
  <c r="E16" i="45"/>
  <c r="F25" i="45" l="1"/>
  <c r="D25" i="45" s="1"/>
  <c r="H24" i="45"/>
  <c r="G24" i="45"/>
  <c r="F24" i="45"/>
  <c r="D24" i="45" s="1"/>
  <c r="F18" i="45"/>
  <c r="D18" i="45" s="1"/>
  <c r="F17" i="45" l="1"/>
  <c r="F21" i="45"/>
  <c r="F22" i="45"/>
  <c r="F23" i="45"/>
  <c r="F20" i="45"/>
  <c r="C17" i="45"/>
  <c r="C20" i="45"/>
  <c r="C21" i="45"/>
  <c r="C22" i="45"/>
  <c r="C23" i="45"/>
  <c r="E9" i="46"/>
  <c r="E21" i="46"/>
  <c r="E20" i="46"/>
  <c r="E19" i="46"/>
  <c r="E18" i="46"/>
  <c r="E15" i="46" l="1"/>
  <c r="D16" i="45" l="1"/>
  <c r="E14" i="45"/>
  <c r="E12" i="45" s="1"/>
  <c r="G14" i="45"/>
  <c r="G12" i="45" s="1"/>
  <c r="H14" i="45"/>
  <c r="H12" i="45" s="1"/>
  <c r="D17" i="45"/>
  <c r="D20" i="45"/>
  <c r="D21" i="45"/>
  <c r="D22" i="45"/>
  <c r="D23" i="45"/>
  <c r="F14" i="45" l="1"/>
  <c r="F12" i="45" s="1"/>
  <c r="D19" i="45"/>
  <c r="G31" i="32" l="1"/>
  <c r="D14" i="45"/>
  <c r="D24" i="41" l="1"/>
  <c r="D25" i="41"/>
  <c r="B25" i="41"/>
  <c r="B24" i="41"/>
  <c r="G49" i="32" l="1"/>
  <c r="G48" i="32" s="1"/>
  <c r="E17" i="46"/>
  <c r="E13" i="46" s="1"/>
  <c r="E11" i="46" l="1"/>
  <c r="G47" i="32"/>
  <c r="G46" i="32" s="1"/>
  <c r="G44" i="32" s="1"/>
  <c r="G42" i="32" s="1"/>
  <c r="G40" i="32" s="1"/>
  <c r="D21" i="27" l="1"/>
  <c r="D14" i="27" s="1"/>
  <c r="D25" i="29"/>
  <c r="D19" i="48" l="1"/>
  <c r="D17" i="48" s="1"/>
  <c r="D26" i="41"/>
  <c r="D45" i="41" s="1"/>
  <c r="D34" i="29"/>
  <c r="G10" i="45" l="1"/>
  <c r="E10" i="45"/>
  <c r="F10" i="45"/>
  <c r="D12" i="45" l="1"/>
  <c r="H10" i="45" l="1"/>
  <c r="D10" i="45" s="1"/>
  <c r="G36" i="32" l="1"/>
  <c r="G34" i="32" s="1"/>
  <c r="G32" i="32" s="1"/>
  <c r="G38" i="32" l="1"/>
  <c r="G30" i="32" l="1"/>
  <c r="G29" i="32" s="1"/>
  <c r="G28" i="32" s="1"/>
  <c r="G27" i="32" s="1"/>
  <c r="G25" i="32" s="1"/>
  <c r="G23" i="32" s="1"/>
  <c r="G21" i="32" l="1"/>
  <c r="D34" i="27"/>
  <c r="D27" i="27" s="1"/>
  <c r="D12" i="27" s="1"/>
  <c r="D10" i="27" s="1"/>
  <c r="D15" i="48"/>
  <c r="D13" i="48" s="1"/>
  <c r="D11" i="48" s="1"/>
  <c r="D9" i="48" s="1"/>
  <c r="G19" i="32" l="1"/>
  <c r="G17" i="32" s="1"/>
  <c r="G15" i="32" s="1"/>
  <c r="G13" i="32" s="1"/>
  <c r="G12" i="32" s="1"/>
</calcChain>
</file>

<file path=xl/sharedStrings.xml><?xml version="1.0" encoding="utf-8"?>
<sst xmlns="http://schemas.openxmlformats.org/spreadsheetml/2006/main" count="339" uniqueCount="187">
  <si>
    <t>Արդյունքի չափորոշիչներ</t>
  </si>
  <si>
    <t>______________ ի    ___Ն որոշման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</si>
  <si>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</si>
  <si>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</si>
  <si>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</si>
  <si>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</si>
  <si>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</si>
  <si>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</si>
  <si>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ԸՆԴԱՄԵՆԸ ԾԱԽՍԵՐ</t>
  </si>
  <si>
    <t xml:space="preserve"> ԸՆԹԱՑԻԿ ԾԱԽՍԵՐ</t>
  </si>
  <si>
    <t xml:space="preserve"> ԸՆԴԱՄԵՆԸ</t>
  </si>
  <si>
    <t xml:space="preserve"> Գործառական դասիչը</t>
  </si>
  <si>
    <t xml:space="preserve"> Դաս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</si>
  <si>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</si>
  <si>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</si>
  <si>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</si>
  <si>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</si>
  <si>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</si>
  <si>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</si>
  <si>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այդ թվում</t>
  </si>
  <si>
    <t xml:space="preserve"> Ծրագրի միջոցառումներ</t>
  </si>
  <si>
    <t xml:space="preserve"> այդ թվում` ըստ կատարողների</t>
  </si>
  <si>
    <t>Հավելված N 1</t>
  </si>
  <si>
    <t xml:space="preserve"> այդ թվում` բյուջետային ծախսերի տնտեսագիտական դասակարգման հոդվածներ</t>
  </si>
  <si>
    <t>01</t>
  </si>
  <si>
    <t xml:space="preserve"> ՀՀ տարածքային կառավարման և ենթակառուցվածքների նախարարություն</t>
  </si>
  <si>
    <t xml:space="preserve"> Տրանսֆերտների տրամադրում</t>
  </si>
  <si>
    <t xml:space="preserve">ՀՀ տարածքային կառավարման և ենթակառուցվածքների նախարարություն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</si>
  <si>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</si>
  <si>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</si>
  <si>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</si>
  <si>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</si>
  <si>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</si>
  <si>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</si>
  <si>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</si>
  <si>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</si>
  <si>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</si>
  <si>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Միջոցառման վրա կատարվող ծախսը (հազար դրամ) </t>
  </si>
  <si>
    <t xml:space="preserve"> ՄԱՍ 1. ՊԵՏԱԿԱՆ ՄԱՐՄՆԻ ԳԾՈՎ ԱՐԴՅՈՒՆՔԱՅԻՆ (ԿԱՏԱՐՈՂԱԿԱՆ) ՑՈՒՑԱՆԻՇՆԵՐԸ </t>
  </si>
  <si>
    <t>Ցուցանիշների փոփոխությունը
(ավելացումները նշված են դրական նշանով, իսկ նվազեցումները` փակագծերում)</t>
  </si>
  <si>
    <t xml:space="preserve"> ՄԱՍ 2. ՊԵՏԱԿԱՆ ՄԱՐՄՆԻ ԳԾՈՎ ԱՐԴՅՈՒՆՔԱՅԻՆ (ԿԱՏԱՐՈՂԱԿԱՆ) ՑՈՒՑԱՆԻՇՆԵՐԸ </t>
  </si>
  <si>
    <t xml:space="preserve"> ԴՐԱՄԱՇՆՈՐՀՆԵՐ</t>
  </si>
  <si>
    <t>Տարի</t>
  </si>
  <si>
    <t>Ծրագիր</t>
  </si>
  <si>
    <t>Միջոցառում</t>
  </si>
  <si>
    <t>Ընդամենը</t>
  </si>
  <si>
    <t>այդ թվում`</t>
  </si>
  <si>
    <t>ՀՀ տարածքային կառավարման և ենթակառուցվածքների նախարարություն</t>
  </si>
  <si>
    <t>Ցուցանիշների փոփոխությունը
(ավելացումները նշված են դրական նշանով)</t>
  </si>
  <si>
    <t xml:space="preserve">ՀՀ կառավարության  2022 թվականի </t>
  </si>
  <si>
    <t>«ՀԱՅԱUՏԱՆԻ ՀԱՆՐԱՊԵՏՈՒԹՅԱՆ 2022 ԹՎԱԿԱՆԻ ՊԵՏԱԿԱՆ ԲՅՈՒՋԵԻ ՄԱUԻՆ»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</si>
  <si>
    <t>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</si>
  <si>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>ՀՀ կառավարության 2022 թվականի</t>
  </si>
  <si>
    <t xml:space="preserve"> Աղյուսակ 9.1.8</t>
  </si>
  <si>
    <t xml:space="preserve"> Տարածքային զարգացում</t>
  </si>
  <si>
    <t xml:space="preserve"> ՀՀ համայնքների կառավարման արդյունավետության բարձրացում և տնտեսական գործունեության խթանում</t>
  </si>
  <si>
    <t>ԸՆԴՀԱՆՈՒՐ ԲՆՈՒՅԹԻ ՀԱՆՐԱՅԻՆ ԾԱՌԱՅՈՒԹՅՈՒՆՆԵՐ</t>
  </si>
  <si>
    <t>08</t>
  </si>
  <si>
    <t xml:space="preserve"> Կառավարության տարբեր մակարդակների միջև իրականացվող ընդհանուր բնույթի տրանսֆերտներ</t>
  </si>
  <si>
    <t>Տարածքային զարգացում</t>
  </si>
  <si>
    <t>Հավելված N 2</t>
  </si>
  <si>
    <t>Հավելված N 4</t>
  </si>
  <si>
    <t>Հավելված N 5</t>
  </si>
  <si>
    <t>Բաժին</t>
  </si>
  <si>
    <t>Խումբ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</si>
  <si>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</si>
  <si>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</si>
  <si>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</si>
  <si>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</si>
  <si>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</si>
  <si>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</si>
  <si>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դրամ)</t>
  </si>
  <si>
    <t>Հավելված N 3</t>
  </si>
  <si>
    <t>ՀԱՅԱՍՏԱՆԻ ՀԱՆՐԱՊԵՏՈՒԹՅԱՆ ԿԱՌԱՎԱՐՈՒԹՅԱՆ 2021 ԹՎԱԿԱՆԻ ԴԵԿՏԵՄԲԵՐԻ 23-Ի 
N 2121-Ն ՈՐՈՇՄԱՆ N 10 ՀԱՎԵԼՎԱԾՈՒՄ ԿԱՏԱՐՎՈՂ ՓՈՓՈԽՈՒԹՅՈՒՆՆԵՐԸ</t>
  </si>
  <si>
    <t xml:space="preserve"> 05</t>
  </si>
  <si>
    <t xml:space="preserve"> 1049</t>
  </si>
  <si>
    <t xml:space="preserve"> Ճանապարհային ցանցի բարելավում</t>
  </si>
  <si>
    <t xml:space="preserve"> Ճանապարհային ցանցի բարելավում և անվտանգ երթևեկության ապահովում</t>
  </si>
  <si>
    <t xml:space="preserve"> Ճանապարհների ծածկի որակի և փոխադրումների արդյունավետության բարելավում, ճանապարհների վիճակով պայմանավորված պատահարների նվազում</t>
  </si>
  <si>
    <t xml:space="preserve"> 1212</t>
  </si>
  <si>
    <t xml:space="preserve"> Տարածքային համաչափ զարգացման խթանում</t>
  </si>
  <si>
    <t xml:space="preserve"> 12007</t>
  </si>
  <si>
    <t xml:space="preserve"> ՀՀ մարզերին սուբվենցիաների տրամադրում՛ ենթակառուցվածքների զարգացման նպատակով</t>
  </si>
  <si>
    <t xml:space="preserve"> 01</t>
  </si>
  <si>
    <t xml:space="preserve"> 04</t>
  </si>
  <si>
    <t xml:space="preserve"> ՏՆՏԵՍԱԿԱՆ ՀԱՐԱԲԵՐՈՒԹՅՈՒՆՆԵՐ</t>
  </si>
  <si>
    <t xml:space="preserve"> Տրանսպորտ</t>
  </si>
  <si>
    <t xml:space="preserve"> Ճանապարհային տրանսպորտ</t>
  </si>
  <si>
    <t xml:space="preserve"> ՀՀ կառավարություն</t>
  </si>
  <si>
    <t xml:space="preserve"> Կապիտալ դրամաշնորհներ պետական հատվածի այլ մակարդակներին</t>
  </si>
  <si>
    <t xml:space="preserve"> - Կապիտալ սուբվենցիաներ համայնքներին</t>
  </si>
  <si>
    <t xml:space="preserve"> 1049 </t>
  </si>
  <si>
    <t xml:space="preserve"> Ճանապարհային ցանցի բարելավում </t>
  </si>
  <si>
    <t xml:space="preserve"> Միջոցառումն իրականացնողի անվանումը </t>
  </si>
  <si>
    <t xml:space="preserve"> 1212 </t>
  </si>
  <si>
    <t xml:space="preserve"> 12007 </t>
  </si>
  <si>
    <t xml:space="preserve"> ՀՀ մարզերին սուբվենցիաների տրամադրում՛ ենթակառուցվածքների զարգացման նպատակով </t>
  </si>
  <si>
    <t xml:space="preserve">  ՀՀ համայնքներ </t>
  </si>
  <si>
    <t xml:space="preserve"> ՈՉ ՖԻՆԱՆՍԱԿԱՆ ԱԿՏԻՎՆԵՐԻ ԳԾՈՎ ԾԱԽՍԵՐ</t>
  </si>
  <si>
    <t xml:space="preserve"> ՀԻՄՆԱԿԱՆ ՄԻՋՈՑՆԵՐ</t>
  </si>
  <si>
    <t xml:space="preserve">              ՀՀ կառավարության 2022 թվականի</t>
  </si>
  <si>
    <t>_______ ի    ___Ն որոշման</t>
  </si>
  <si>
    <t>հազար դրամ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</si>
  <si>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</si>
  <si>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</si>
  <si>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</si>
  <si>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</si>
  <si>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</si>
  <si>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</si>
  <si>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</si>
  <si>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</si>
  <si>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</si>
  <si>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</si>
  <si>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ՏԱՐԱԾՔԱՅԻՆ ԿԱՌԱՎԱՐՄԱՆ ԵՎ ԵՆԹԱԿԱՌՈՒՑՎԱԾՔՆԵՐԻ ՆԱԽԱՐԱՐՈՒԹՅՈՒՆ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</si>
  <si>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</si>
  <si>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այդ թվում` ըստ կատարողների</t>
  </si>
  <si>
    <t>Հավելված N 7</t>
  </si>
  <si>
    <t>Դաս N 01</t>
  </si>
  <si>
    <t>ՄԱ</t>
  </si>
  <si>
    <t>ԳՀ</t>
  </si>
  <si>
    <t>դրամ</t>
  </si>
  <si>
    <t>Պետական նշանակության ավտոճանապարհների հիմնանորոգում</t>
  </si>
  <si>
    <t>այդ թվում՝ ըստ ուղղությունների</t>
  </si>
  <si>
    <t>1</t>
  </si>
  <si>
    <t>Միջպետական նշանակության ավտոճանապարհներ, այդ թվում</t>
  </si>
  <si>
    <t>Մարզային նշանակության ավտոճանապարհներ, այդ թվում</t>
  </si>
  <si>
    <t>Տ-8-93.Լծեն-Տաթև ավտոճանապարհի վերակառուցում</t>
  </si>
  <si>
    <t xml:space="preserve"> 21001</t>
  </si>
  <si>
    <t xml:space="preserve"> Պետական նշանակության ավտոճանապարհների հիմնանորոգում</t>
  </si>
  <si>
    <t>այդ թվում` բյուջետային ծախսերի տնտեսագիտական դասակարգման հոդվածների</t>
  </si>
  <si>
    <t xml:space="preserve"> ՇԵՆՔԵՐ ԵՎ ՇԻՆՈՒԹՅՈՒՆՆԵՐ</t>
  </si>
  <si>
    <t xml:space="preserve"> - Շենքերի և շինությունների կապիտալ վերանորոգում</t>
  </si>
  <si>
    <t xml:space="preserve"> Միջպետական, հանրապետական և մարզային նշանակության ավտոճոնապարհների քայքայված ծածկի վերանորոգում, մաշված ծածկի փոխարինում</t>
  </si>
  <si>
    <t xml:space="preserve"> Հանրության կողմից անմիջականորեն օգտագործվող ակտիվների հետ կապված միջոցառումներ</t>
  </si>
  <si>
    <t>Բաժին N 04</t>
  </si>
  <si>
    <t>Խումբ N 05</t>
  </si>
  <si>
    <t xml:space="preserve"> ՄԱՍ II.  ԱՇԽԱՏԱՆՔՆԵՐ</t>
  </si>
  <si>
    <t>ճանապարհների վերանորոգման աշխատանքներ</t>
  </si>
  <si>
    <t>ՀԲՄ</t>
  </si>
  <si>
    <t>Ցուցանիշների փոփոխությունը 
(ավելացումները նշված են դրական նշանով)</t>
  </si>
  <si>
    <t xml:space="preserve"> Տարի</t>
  </si>
  <si>
    <t xml:space="preserve"> Արդյունքի չափորոշիչներ </t>
  </si>
  <si>
    <t>Աղյուսակ 9.1.59</t>
  </si>
  <si>
    <t>ՀՀ ԿԱՌԱՎԱՐՈՒԹՅՈՒՆ</t>
  </si>
  <si>
    <t>Ցուցանիշների փոփոխությունը 
(Նվազեցումները նշված են փակագծերում)</t>
  </si>
  <si>
    <t xml:space="preserve"> 21001 </t>
  </si>
  <si>
    <t xml:space="preserve"> Պետական նշանակության ավտոճանապարհների հիմնանորոգում </t>
  </si>
  <si>
    <t xml:space="preserve"> Միջպետական՝ հանրապետական և մարզային նշանակության ավտոճանապարհների քայքայված ծածկի վերանորոգում՝ մաշված ծածկի փոխարինում_x000D_</t>
  </si>
  <si>
    <t xml:space="preserve">  Մասնագիտացված միավոր </t>
  </si>
  <si>
    <t xml:space="preserve"> Միջպետական նշանակության ավտոճանապարհներ </t>
  </si>
  <si>
    <t xml:space="preserve"> Մարզային նշանակության ավտոճանապարհներ </t>
  </si>
  <si>
    <t>Ցուցանիշների փոփոխությունը (Նվազեցումները նշված են փակագծերում)</t>
  </si>
  <si>
    <t>ՄԱՍ III. ԾԱՌԱՅՈՒԹՅՈՒՆՆԵՐ</t>
  </si>
  <si>
    <t xml:space="preserve"> ԸՆԴԱՄԵՆԸ </t>
  </si>
  <si>
    <t xml:space="preserve"> Կապիտալ սուբվենցիաներ համայնքներին</t>
  </si>
  <si>
    <t>ՀՀ մարզերին սուբվենցիաների տրամադրում՝ ենթակառուցվածքների զարգացման նպատակով</t>
  </si>
  <si>
    <t>ՀՀ կառավարություն</t>
  </si>
  <si>
    <t>-------------- ի N ---- -Ն որոշման</t>
  </si>
  <si>
    <t xml:space="preserve"> </t>
  </si>
  <si>
    <t>Հավելված N 8</t>
  </si>
  <si>
    <t xml:space="preserve"> «ՀԱՅԱՍՏԱՆԻ ՀԱՆՐԱՊԵՏՈՒԹՅԱՆ 2022 ԹՎԱԿԱՆԻ ՊԵՏԱԿԱՆ ԲՅՈՒՋԵԻ ՄԱՍԻՆ» ՕՐԵՆՔԻ N 1 ՀԱՎԵԼՎԱԾԻ N 7 ԱՂՅՈՒՍԱԿՈՒՄ ԵՎ ՀԱՅԱՍՏԱՆԻ ՀԱՆՐԱՊԵՏՈՒԹՅԱՆ ԿԱՌԱՎԱՐՈՒԹՅԱՆ 2021 ԹՎԱԿԱՆԻ ԴԵԿՏԵՄԲԵՐԻ 23-Ի N 2121-Ն ՈՐՈՇՄԱՆ N 5 ՀԱՎԵԼՎԱԾԻ N 6 ԱՂՅՈՒՍԱԿՈՒՄ ԿԱՏԱՐՎՈՂ ԼՐԱՑՈՒՄՆԵՐԸ</t>
  </si>
  <si>
    <t>«ՀԱՅԱUՏԱՆԻ ՀԱՆՐԱՊԵՏՈՒԹՅԱՆ 2022 ԹՎԱԿԱՆԻ ՊԵՏԱԿԱՆ ԲՅՈՒՋԵԻ ՄԱUԻՆ» OՐԵՆՔԻ N 1 ՀԱՎԵԼՎԱԾԻ N 3 ԱՂՅՈՒՍԱԿՈՒՄ ԿԱՏԱՐՎՈՂ ՓՈՓՈԽՈՒԹՅՈՒՆՆԵՐՆ ՈՒ ԼՐԱՑՈՒՄՆԵՐԸ</t>
  </si>
  <si>
    <t>ՀԱՅԱՍՏԱՆԻ ՀԱՆՐԱՊԵՏՈՒԹՅԱՆ ԿԱՌԱՎԱՐՈՒԹՅԱՆ 2021 ԹՎԱԿԱՆԻ ԴԵԿՏԵՄԲԵՐԻ 23-Ի N 2121-Ն ՈՐՈՇՄԱՆ N 5 ՀԱՎԵԼՎԱԾԻ N 2 ԱՂՅՈՒՍԱԿՈՒՄ ԿԱՏԱՐՎՈՂ ՓՈՓՈԽՈՒԹՅՈՒՆՆԵՐՆ ՈՒ ԼՐԱՑՈՒՄՆԵՐԸ</t>
  </si>
  <si>
    <t>1049   21001</t>
  </si>
  <si>
    <t>ՀՄԱ</t>
  </si>
  <si>
    <t>45231177/1</t>
  </si>
  <si>
    <t>տեխնիկական հսկողության ծառայություններ</t>
  </si>
  <si>
    <t>հեղինակային հսկողության ծառայություններ</t>
  </si>
  <si>
    <t>ՀԱՅԱՍՏԱՆԻ ՀԱՆՐԱՊԵՏՈՒԹՅԱՆ ԿԱՌԱՎԱՐՈՒԹՅԱՆ 2021 ԹՎԱԿԱՆԻ ԴԵԿՏԵՄԲԵՐԻ 23-Ի N 2121-Ն ՈՐՈՇՄԱՆ N 9 ՀԱՎԵԼՎԱԾԻ N 9.7 ԱՂՅՈՒՍԱԿՈՒՄ ԿԱՏԱՐՎՈՂ ՓՈՓՈԽՈՒԹՅՈՒՆՆԵՐԸ ԵՎ ԼՐԱՑՈՒՄՆԵՐԸ</t>
  </si>
  <si>
    <t>Տ-5-24,/Մ-3/ (Ստեփանավան) – Արմանիս – Ուրասար – Կաթնաղբյուր տեղական նշանակության ավտոճանապարհի կմ 6+600-կմ 15+200 հատվածի և Կաթնաղբյուր համայնքի 8-րդ և 9-րդ փողոցների հիմնանորոգում</t>
  </si>
  <si>
    <t>Տ-8-49,/Տ-8-48/-Լծեն ավտոճանապարհի վերակառուցում</t>
  </si>
  <si>
    <t>/Մ-12/-Կոռնիձոր-ԱՀ սահման ավտոճանապարհի կմ4+000-կմ 9+000 հատվածի վերակառուցում</t>
  </si>
  <si>
    <t>Մ-3, Թուրքիայի սահման-Մարգարա-Վանաձոր-Տաշիր-Վրաստանի սահման միջպետական նշանակության ավտոճանապարհի կմ35+535-կմ39+500 հատվածի հիմնանորոգում</t>
  </si>
  <si>
    <t>ՀԱՅԱՍՏԱՆԻ ՀԱՆՐԱՊԵՏՈՒԹՅԱՆ ԿԱՌԱՎԱՐՈՒԹՅԱՆ 2021 ԹՎԱԿԱՆԻ ԴԵԿՏԵՄԲԵՐԻ 23-Ի N 2121-Ն ՈՐՈՇՄԱՆ N 9.1 ՀԱՎԵԼՎԱԾԻ NN 9.1.8 ԵՎ 9.1.59 ԱՂՅՈՒՍԱԿՆԵՐՈՒՄ ԿԱՏԱՐՎՈՂ ՓՈՓՈԽՈՒԹՅՈՒՆՆԵՐԸ ԵՎ ԼՐԱՑՈՒՄՆԵՐԸ</t>
  </si>
  <si>
    <t xml:space="preserve">    Հավելված N 8                                                 ՀՀ կառավարության                                                        2022 թվականի ___________  ___-ի                                      N _______ -Ն    որոշման                       </t>
  </si>
  <si>
    <t>Մ-2, (Սյունիք) /Մ-2/-Աղվանի-Տաթև-/Մ-2/ միջպետական նշանակության ավտոճանապարհի Վերին Խոտանանը շրջանցող ճանապարհահատվածի կառուցում (I փուլ)</t>
  </si>
  <si>
    <t>Հ-46 (Քաշունի գյուղի խաչմերուկից)- Բարձրավան ավտոճանապարհի կառուցում</t>
  </si>
  <si>
    <t>Տանձավեր-Շուռնուխ ավտոճանապարհի կառուցում</t>
  </si>
  <si>
    <t>45231177/510</t>
  </si>
  <si>
    <t>45231177/554</t>
  </si>
  <si>
    <t>71351540/517</t>
  </si>
  <si>
    <t>71351540/58</t>
  </si>
  <si>
    <t>71351540/518</t>
  </si>
  <si>
    <t>71351540/565</t>
  </si>
  <si>
    <t>98111140/38</t>
  </si>
  <si>
    <t>98111140/16</t>
  </si>
  <si>
    <t>98111140/61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</si>
</sst>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)\ _€_ ;_ * \(#,##0.00\)\ _€_ ;_ * &quot;-&quot;??_)\ _€_ ;_ @_ "/>
    <numFmt numFmtId="164" formatCode="_-* #,##0.00\ _₽_-;\-* #,##0.00\ _₽_-;_-* &quot;-&quot;??\ _₽_-;_-@_-"/>
    <numFmt numFmtId="165" formatCode="_(* #,##0.00_);_(* \(#,##0.00\);_(* &quot;-&quot;??_);_(@_)"/>
    <numFmt numFmtId="166" formatCode="##,##0.0;\(##,##0.0\);\-"/>
    <numFmt numFmtId="167" formatCode="_(* #,##0.0_);_(* \(#,##0.0\);_(* &quot;-&quot;??_);_(@_)"/>
    <numFmt numFmtId="168" formatCode="#,##0.0"/>
    <numFmt numFmtId="169" formatCode="#,##0.0_);\(#,##0.0\)"/>
    <numFmt numFmtId="170" formatCode="_-* #,##0.00_р_._-;\-* #,##0.00_р_._-;_-* &quot;-&quot;??_р_._-;_-@_-"/>
    <numFmt numFmtId="171" formatCode="_ * #,##0.00_)\ _ _ ;_ * \(#,##0.00\)\ _ _ ;_ * &quot;-&quot;??_)\ _ _ ;_ @_ "/>
    <numFmt numFmtId="172" formatCode="_ * #,##0.00_)_€_ ;_ * \(#,##0.00\)_€_ ;_ * &quot;-&quot;??_)_€_ ;_ @_ "/>
    <numFmt numFmtId="173" formatCode="_(* #,##0_);_(* \(#,##0\);_(* &quot;-&quot;??_);_(@_)"/>
    <numFmt numFmtId="174" formatCode="_(&quot;$&quot;* #,##0.00_);_(&quot;$&quot;* \(#,##0.00\);_(&quot;$&quot;* &quot;-&quot;??_);_(@_)"/>
    <numFmt numFmtId="175" formatCode="00"/>
    <numFmt numFmtId="176" formatCode="_-* #,##0.00&quot;р.&quot;_-;\-* #,##0.00&quot;р.&quot;_-;_-* &quot;-&quot;??&quot;р.&quot;_-;_-@_-"/>
    <numFmt numFmtId="177" formatCode="_-* #,##0.00\ _֏_-;\-* #,##0.00\ _֏_-;_-* &quot;-&quot;??\ _֏_-;_-@_-"/>
  </numFmts>
  <fonts count="11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0"/>
      <name val="Arial Armenian"/>
      <family val="2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indexed="8"/>
      <name val="MS Sans Serif"/>
      <family val="2"/>
      <charset val="204"/>
    </font>
    <font>
      <sz val="12"/>
      <name val="GHEA Grapalat"/>
      <family val="3"/>
    </font>
    <font>
      <sz val="12"/>
      <color indexed="8"/>
      <name val="GHEA Grapalat"/>
      <family val="3"/>
    </font>
    <font>
      <i/>
      <sz val="12"/>
      <color theme="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2"/>
    </font>
    <font>
      <sz val="12"/>
      <name val="Calibri"/>
      <family val="2"/>
      <charset val="1"/>
      <scheme val="minor"/>
    </font>
    <font>
      <i/>
      <sz val="12"/>
      <name val="GHEA Grapalat"/>
      <family val="3"/>
    </font>
    <font>
      <sz val="11"/>
      <color indexed="8"/>
      <name val="Calibri"/>
      <family val="2"/>
      <charset val="1"/>
    </font>
    <font>
      <sz val="12"/>
      <color indexed="8"/>
      <name val="Times Armenian"/>
      <family val="2"/>
    </font>
    <font>
      <sz val="11"/>
      <color theme="1"/>
      <name val="Times Armenian"/>
      <family val="2"/>
    </font>
    <font>
      <sz val="10"/>
      <color rgb="FF000000"/>
      <name val="Times New Roman"/>
      <family val="1"/>
    </font>
    <font>
      <u/>
      <sz val="12"/>
      <name val="GHEA Grapalat"/>
      <family val="3"/>
    </font>
    <font>
      <sz val="12"/>
      <color rgb="FF000000"/>
      <name val="GHEA Grapalat"/>
      <family val="3"/>
    </font>
    <font>
      <b/>
      <sz val="12"/>
      <name val="GHEA Grapalat"/>
      <family val="3"/>
    </font>
    <font>
      <b/>
      <sz val="12"/>
      <color theme="1"/>
      <name val="GHEA Grapalat"/>
      <family val="3"/>
    </font>
    <font>
      <b/>
      <u/>
      <sz val="12"/>
      <name val="GHEA Grapalat"/>
      <family val="3"/>
    </font>
    <font>
      <b/>
      <sz val="12"/>
      <color indexed="8"/>
      <name val="GHEA Grapalat"/>
      <family val="3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indexed="52"/>
      <name val="Times Armenian"/>
      <family val="2"/>
    </font>
    <font>
      <b/>
      <sz val="11"/>
      <color theme="0"/>
      <name val="Times Armenian"/>
      <family val="2"/>
    </font>
    <font>
      <sz val="9"/>
      <name val="Arial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indexed="62"/>
      <name val="Times Armenian"/>
      <family val="2"/>
    </font>
    <font>
      <sz val="11"/>
      <color rgb="FFFA7D00"/>
      <name val="Times Armenian"/>
      <family val="2"/>
    </font>
    <font>
      <sz val="10"/>
      <name val="Times LatArm"/>
    </font>
    <font>
      <sz val="11"/>
      <color theme="1"/>
      <name val="Sylfaen"/>
      <family val="2"/>
    </font>
    <font>
      <sz val="11"/>
      <color indexed="8"/>
      <name val="Arial Armenian"/>
      <family val="2"/>
    </font>
    <font>
      <sz val="11"/>
      <color indexed="8"/>
      <name val="Times Armenian"/>
      <family val="2"/>
    </font>
    <font>
      <b/>
      <sz val="11"/>
      <color rgb="FF3F3F3F"/>
      <name val="Times Armenian"/>
      <family val="2"/>
    </font>
    <font>
      <b/>
      <sz val="11"/>
      <color indexed="63"/>
      <name val="Times Armenian"/>
      <family val="2"/>
    </font>
    <font>
      <sz val="10"/>
      <name val="Helv"/>
      <charset val="204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b/>
      <sz val="11"/>
      <color indexed="8"/>
      <name val="Times Armenian"/>
      <family val="2"/>
    </font>
    <font>
      <sz val="11"/>
      <color rgb="FFFF0000"/>
      <name val="Times Armenian"/>
      <family val="2"/>
    </font>
    <font>
      <sz val="10"/>
      <name val="Baltica Cyrillic"/>
      <family val="2"/>
    </font>
    <font>
      <sz val="12"/>
      <name val="Times Armenian"/>
      <family val="1"/>
    </font>
    <font>
      <sz val="11"/>
      <color rgb="FF000000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69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6" fontId="13" fillId="0" borderId="0" applyFill="0" applyBorder="0" applyProtection="0">
      <alignment horizontal="right" vertical="top"/>
    </xf>
    <xf numFmtId="165" fontId="12" fillId="0" borderId="0" applyFont="0" applyFill="0" applyBorder="0" applyAlignment="0" applyProtection="0"/>
    <xf numFmtId="0" fontId="13" fillId="0" borderId="0">
      <alignment horizontal="left" vertical="top" wrapText="1"/>
    </xf>
    <xf numFmtId="0" fontId="14" fillId="0" borderId="0"/>
    <xf numFmtId="165" fontId="14" fillId="0" borderId="0" applyFont="0" applyFill="0" applyBorder="0" applyAlignment="0" applyProtection="0"/>
    <xf numFmtId="0" fontId="15" fillId="0" borderId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7" borderId="7" applyNumberFormat="0" applyAlignment="0" applyProtection="0"/>
    <xf numFmtId="0" fontId="24" fillId="7" borderId="6" applyNumberFormat="0" applyAlignment="0" applyProtection="0"/>
    <xf numFmtId="0" fontId="25" fillId="0" borderId="8" applyNumberFormat="0" applyFill="0" applyAlignment="0" applyProtection="0"/>
    <xf numFmtId="0" fontId="26" fillId="8" borderId="9" applyNumberFormat="0" applyAlignment="0" applyProtection="0"/>
    <xf numFmtId="0" fontId="27" fillId="0" borderId="0" applyNumberFormat="0" applyFill="0" applyBorder="0" applyAlignment="0" applyProtection="0"/>
    <xf numFmtId="0" fontId="12" fillId="9" borderId="1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7" fillId="9" borderId="10" applyNumberFormat="0" applyFont="0" applyAlignment="0" applyProtection="0"/>
    <xf numFmtId="0" fontId="32" fillId="33" borderId="0" applyNumberFormat="0" applyBorder="0" applyAlignment="0" applyProtection="0"/>
    <xf numFmtId="0" fontId="32" fillId="21" borderId="0" applyNumberFormat="0" applyBorder="0" applyAlignment="0" applyProtection="0"/>
    <xf numFmtId="0" fontId="32" fillId="10" borderId="0" applyNumberFormat="0" applyBorder="0" applyAlignment="0" applyProtection="0"/>
    <xf numFmtId="0" fontId="3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2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8" fillId="0" borderId="3" applyNumberFormat="0" applyFill="0" applyAlignment="0" applyProtection="0"/>
    <xf numFmtId="0" fontId="32" fillId="25" borderId="0" applyNumberFormat="0" applyBorder="0" applyAlignment="0" applyProtection="0"/>
    <xf numFmtId="0" fontId="40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2" fillId="0" borderId="8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43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4" fillId="7" borderId="6" applyNumberFormat="0" applyAlignment="0" applyProtection="0"/>
    <xf numFmtId="0" fontId="37" fillId="3" borderId="0" applyNumberFormat="0" applyBorder="0" applyAlignment="0" applyProtection="0"/>
    <xf numFmtId="0" fontId="44" fillId="7" borderId="7" applyNumberFormat="0" applyAlignment="0" applyProtection="0"/>
    <xf numFmtId="0" fontId="41" fillId="6" borderId="6" applyNumberFormat="0" applyAlignment="0" applyProtection="0"/>
    <xf numFmtId="0" fontId="39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5" fillId="8" borderId="9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6" fillId="0" borderId="11" applyNumberFormat="0" applyFill="0" applyAlignment="0" applyProtection="0"/>
    <xf numFmtId="0" fontId="32" fillId="18" borderId="0" applyNumberFormat="0" applyBorder="0" applyAlignment="0" applyProtection="0"/>
    <xf numFmtId="0" fontId="12" fillId="27" borderId="0" applyNumberFormat="0" applyBorder="0" applyAlignment="0" applyProtection="0"/>
    <xf numFmtId="0" fontId="33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9" fillId="0" borderId="0"/>
    <xf numFmtId="0" fontId="50" fillId="5" borderId="0" applyNumberFormat="0" applyBorder="0" applyAlignment="0" applyProtection="0"/>
    <xf numFmtId="0" fontId="15" fillId="0" borderId="0"/>
    <xf numFmtId="0" fontId="10" fillId="0" borderId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43" borderId="0" applyNumberFormat="0" applyBorder="0" applyAlignment="0" applyProtection="0"/>
    <xf numFmtId="0" fontId="48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39" borderId="0" applyNumberFormat="0" applyBorder="0" applyAlignment="0" applyProtection="0"/>
    <xf numFmtId="0" fontId="51" fillId="47" borderId="0" applyNumberFormat="0" applyBorder="0" applyAlignment="0" applyProtection="0"/>
    <xf numFmtId="0" fontId="51" fillId="51" borderId="0" applyNumberFormat="0" applyBorder="0" applyAlignment="0" applyProtection="0"/>
    <xf numFmtId="0" fontId="52" fillId="35" borderId="0" applyNumberFormat="0" applyBorder="0" applyAlignment="0" applyProtection="0"/>
    <xf numFmtId="0" fontId="53" fillId="52" borderId="12" applyNumberFormat="0" applyAlignment="0" applyProtection="0"/>
    <xf numFmtId="0" fontId="54" fillId="53" borderId="13" applyNumberFormat="0" applyAlignment="0" applyProtection="0"/>
    <xf numFmtId="165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36" borderId="0" applyNumberFormat="0" applyBorder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42" borderId="12" applyNumberFormat="0" applyAlignment="0" applyProtection="0"/>
    <xf numFmtId="0" fontId="61" fillId="0" borderId="17" applyNumberFormat="0" applyFill="0" applyAlignment="0" applyProtection="0"/>
    <xf numFmtId="0" fontId="62" fillId="54" borderId="0" applyNumberFormat="0" applyBorder="0" applyAlignment="0" applyProtection="0"/>
    <xf numFmtId="1" fontId="68" fillId="0" borderId="0"/>
    <xf numFmtId="1" fontId="68" fillId="0" borderId="0"/>
    <xf numFmtId="1" fontId="68" fillId="0" borderId="0"/>
    <xf numFmtId="0" fontId="6" fillId="0" borderId="0"/>
    <xf numFmtId="0" fontId="10" fillId="0" borderId="0"/>
    <xf numFmtId="0" fontId="10" fillId="0" borderId="0"/>
    <xf numFmtId="0" fontId="14" fillId="55" borderId="18" applyNumberFormat="0" applyFont="0" applyAlignment="0" applyProtection="0"/>
    <xf numFmtId="0" fontId="63" fillId="52" borderId="19" applyNumberFormat="0" applyAlignment="0" applyProtection="0"/>
    <xf numFmtId="0" fontId="67" fillId="0" borderId="0"/>
    <xf numFmtId="0" fontId="67" fillId="0" borderId="0"/>
    <xf numFmtId="0" fontId="67" fillId="0" borderId="0"/>
    <xf numFmtId="0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49" fillId="0" borderId="0"/>
    <xf numFmtId="1" fontId="68" fillId="0" borderId="0"/>
    <xf numFmtId="0" fontId="69" fillId="0" borderId="0"/>
    <xf numFmtId="0" fontId="10" fillId="0" borderId="0"/>
    <xf numFmtId="0" fontId="6" fillId="0" borderId="0"/>
    <xf numFmtId="0" fontId="13" fillId="0" borderId="0">
      <alignment horizontal="left" vertical="top" wrapText="1"/>
    </xf>
    <xf numFmtId="0" fontId="5" fillId="9" borderId="10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5" fillId="0" borderId="0"/>
    <xf numFmtId="164" fontId="1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3" fillId="0" borderId="0">
      <alignment horizontal="left" vertical="top" wrapText="1"/>
    </xf>
    <xf numFmtId="0" fontId="15" fillId="0" borderId="0"/>
    <xf numFmtId="0" fontId="13" fillId="0" borderId="0">
      <alignment horizontal="left" vertical="top" wrapText="1"/>
    </xf>
    <xf numFmtId="0" fontId="31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2" fillId="6" borderId="6" applyNumberFormat="0" applyAlignment="0" applyProtection="0"/>
    <xf numFmtId="0" fontId="23" fillId="7" borderId="7" applyNumberFormat="0" applyAlignment="0" applyProtection="0"/>
    <xf numFmtId="0" fontId="24" fillId="7" borderId="6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6" fillId="8" borderId="9" applyNumberFormat="0" applyAlignment="0" applyProtection="0"/>
    <xf numFmtId="0" fontId="21" fillId="5" borderId="0" applyNumberFormat="0" applyBorder="0" applyAlignment="0" applyProtection="0"/>
    <xf numFmtId="0" fontId="20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70" fillId="0" borderId="0"/>
    <xf numFmtId="0" fontId="27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0" fillId="4" borderId="0" applyNumberFormat="0" applyBorder="0" applyAlignment="0" applyProtection="0"/>
    <xf numFmtId="0" fontId="24" fillId="7" borderId="6" applyNumberFormat="0" applyAlignment="0" applyProtection="0"/>
    <xf numFmtId="0" fontId="26" fillId="8" borderId="9" applyNumberFormat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4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2" fillId="6" borderId="6" applyNumberFormat="0" applyAlignment="0" applyProtection="0"/>
    <xf numFmtId="0" fontId="25" fillId="0" borderId="8" applyNumberFormat="0" applyFill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" fontId="68" fillId="0" borderId="0"/>
    <xf numFmtId="0" fontId="49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7" borderId="7" applyNumberFormat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5" fillId="0" borderId="0"/>
    <xf numFmtId="0" fontId="8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53" fillId="52" borderId="30" applyNumberFormat="0" applyAlignment="0" applyProtection="0"/>
    <xf numFmtId="0" fontId="53" fillId="52" borderId="30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60" fillId="42" borderId="30" applyNumberFormat="0" applyAlignment="0" applyProtection="0"/>
    <xf numFmtId="0" fontId="60" fillId="42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55" borderId="31" applyNumberFormat="0" applyFont="0" applyAlignment="0" applyProtection="0"/>
    <xf numFmtId="0" fontId="14" fillId="55" borderId="31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63" fillId="52" borderId="32" applyNumberFormat="0" applyAlignment="0" applyProtection="0"/>
    <xf numFmtId="0" fontId="63" fillId="52" borderId="32" applyNumberFormat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41" fillId="6" borderId="6" applyNumberFormat="0" applyAlignment="0" applyProtection="0"/>
    <xf numFmtId="0" fontId="44" fillId="7" borderId="7" applyNumberFormat="0" applyAlignment="0" applyProtection="0"/>
    <xf numFmtId="0" fontId="34" fillId="7" borderId="6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35" fillId="8" borderId="9" applyNumberFormat="0" applyAlignment="0" applyProtection="0"/>
    <xf numFmtId="0" fontId="43" fillId="5" borderId="0" applyNumberFormat="0" applyBorder="0" applyAlignment="0" applyProtection="0"/>
    <xf numFmtId="0" fontId="2" fillId="0" borderId="0"/>
    <xf numFmtId="0" fontId="2" fillId="0" borderId="0"/>
    <xf numFmtId="0" fontId="14" fillId="0" borderId="0"/>
    <xf numFmtId="0" fontId="33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0" fillId="4" borderId="0" applyNumberFormat="0" applyBorder="0" applyAlignment="0" applyProtection="0"/>
    <xf numFmtId="0" fontId="24" fillId="7" borderId="6" applyNumberFormat="0" applyAlignment="0" applyProtection="0"/>
    <xf numFmtId="0" fontId="26" fillId="8" borderId="9" applyNumberFormat="0" applyAlignment="0" applyProtection="0"/>
    <xf numFmtId="0" fontId="2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2" fillId="6" borderId="6" applyNumberFormat="0" applyAlignment="0" applyProtection="0"/>
    <xf numFmtId="0" fontId="25" fillId="0" borderId="8" applyNumberFormat="0" applyFill="0" applyAlignment="0" applyProtection="0"/>
    <xf numFmtId="0" fontId="23" fillId="7" borderId="7" applyNumberFormat="0" applyAlignment="0" applyProtection="0"/>
    <xf numFmtId="0" fontId="31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53" fillId="52" borderId="30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60" fillId="42" borderId="30" applyNumberFormat="0" applyAlignment="0" applyProtection="0"/>
    <xf numFmtId="0" fontId="88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55" borderId="31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63" fillId="52" borderId="19" applyNumberFormat="0" applyAlignment="0" applyProtection="0"/>
    <xf numFmtId="0" fontId="65" fillId="0" borderId="20" applyNumberFormat="0" applyFill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165" fontId="2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>
      <alignment horizontal="left" vertical="top" wrapText="1"/>
    </xf>
    <xf numFmtId="43" fontId="10" fillId="0" borderId="0" applyFont="0" applyFill="0" applyBorder="0" applyAlignment="0" applyProtection="0"/>
    <xf numFmtId="0" fontId="89" fillId="0" borderId="0"/>
    <xf numFmtId="0" fontId="89" fillId="0" borderId="0"/>
    <xf numFmtId="0" fontId="1" fillId="0" borderId="0"/>
    <xf numFmtId="0" fontId="67" fillId="0" borderId="0"/>
    <xf numFmtId="0" fontId="49" fillId="0" borderId="0"/>
    <xf numFmtId="0" fontId="90" fillId="13" borderId="0" applyNumberFormat="0" applyBorder="0" applyAlignment="0" applyProtection="0"/>
    <xf numFmtId="0" fontId="90" fillId="17" borderId="0" applyNumberFormat="0" applyBorder="0" applyAlignment="0" applyProtection="0"/>
    <xf numFmtId="0" fontId="90" fillId="21" borderId="0" applyNumberFormat="0" applyBorder="0" applyAlignment="0" applyProtection="0"/>
    <xf numFmtId="0" fontId="90" fillId="25" borderId="0" applyNumberFormat="0" applyBorder="0" applyAlignment="0" applyProtection="0"/>
    <xf numFmtId="0" fontId="90" fillId="29" borderId="0" applyNumberFormat="0" applyBorder="0" applyAlignment="0" applyProtection="0"/>
    <xf numFmtId="0" fontId="90" fillId="33" borderId="0" applyNumberFormat="0" applyBorder="0" applyAlignment="0" applyProtection="0"/>
    <xf numFmtId="0" fontId="90" fillId="10" borderId="0" applyNumberFormat="0" applyBorder="0" applyAlignment="0" applyProtection="0"/>
    <xf numFmtId="0" fontId="90" fillId="14" borderId="0" applyNumberFormat="0" applyBorder="0" applyAlignment="0" applyProtection="0"/>
    <xf numFmtId="0" fontId="90" fillId="18" borderId="0" applyNumberFormat="0" applyBorder="0" applyAlignment="0" applyProtection="0"/>
    <xf numFmtId="0" fontId="90" fillId="22" borderId="0" applyNumberFormat="0" applyBorder="0" applyAlignment="0" applyProtection="0"/>
    <xf numFmtId="0" fontId="90" fillId="26" borderId="0" applyNumberFormat="0" applyBorder="0" applyAlignment="0" applyProtection="0"/>
    <xf numFmtId="0" fontId="90" fillId="30" borderId="0" applyNumberFormat="0" applyBorder="0" applyAlignment="0" applyProtection="0"/>
    <xf numFmtId="0" fontId="91" fillId="4" borderId="0" applyNumberFormat="0" applyBorder="0" applyAlignment="0" applyProtection="0"/>
    <xf numFmtId="0" fontId="92" fillId="7" borderId="6" applyNumberFormat="0" applyAlignment="0" applyProtection="0"/>
    <xf numFmtId="0" fontId="93" fillId="52" borderId="30" applyNumberFormat="0" applyAlignment="0" applyProtection="0"/>
    <xf numFmtId="0" fontId="94" fillId="8" borderId="9" applyNumberFormat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13" fillId="0" borderId="0" applyFont="0" applyFill="0" applyBorder="0" applyAlignment="0" applyProtection="0">
      <alignment horizontal="left" vertical="top" wrapText="1"/>
    </xf>
    <xf numFmtId="172" fontId="2" fillId="0" borderId="0" applyFont="0" applyFill="0" applyBorder="0" applyAlignment="0" applyProtection="0"/>
    <xf numFmtId="171" fontId="4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" fontId="95" fillId="0" borderId="40" applyFill="0" applyBorder="0" applyAlignment="0">
      <alignment horizontal="right" vertical="center"/>
    </xf>
    <xf numFmtId="2" fontId="95" fillId="0" borderId="40" applyFill="0" applyBorder="0" applyAlignment="0">
      <alignment horizontal="right" vertical="center"/>
    </xf>
    <xf numFmtId="0" fontId="96" fillId="0" borderId="0" applyNumberFormat="0" applyFill="0" applyBorder="0" applyAlignment="0" applyProtection="0"/>
    <xf numFmtId="0" fontId="97" fillId="3" borderId="0" applyNumberFormat="0" applyBorder="0" applyAlignment="0" applyProtection="0"/>
    <xf numFmtId="0" fontId="98" fillId="0" borderId="3" applyNumberFormat="0" applyFill="0" applyAlignment="0" applyProtection="0"/>
    <xf numFmtId="0" fontId="99" fillId="0" borderId="4" applyNumberFormat="0" applyFill="0" applyAlignment="0" applyProtection="0"/>
    <xf numFmtId="0" fontId="100" fillId="0" borderId="5" applyNumberFormat="0" applyFill="0" applyAlignment="0" applyProtection="0"/>
    <xf numFmtId="0" fontId="100" fillId="0" borderId="0" applyNumberFormat="0" applyFill="0" applyBorder="0" applyAlignment="0" applyProtection="0"/>
    <xf numFmtId="0" fontId="101" fillId="6" borderId="6" applyNumberFormat="0" applyAlignment="0" applyProtection="0"/>
    <xf numFmtId="0" fontId="102" fillId="42" borderId="30" applyNumberFormat="0" applyAlignment="0" applyProtection="0"/>
    <xf numFmtId="0" fontId="103" fillId="0" borderId="8" applyNumberFormat="0" applyFill="0" applyAlignment="0" applyProtection="0"/>
    <xf numFmtId="0" fontId="50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0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0" borderId="0"/>
    <xf numFmtId="0" fontId="2" fillId="0" borderId="0"/>
    <xf numFmtId="0" fontId="2" fillId="0" borderId="0"/>
    <xf numFmtId="0" fontId="2" fillId="0" borderId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68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2" fillId="0" borderId="0"/>
    <xf numFmtId="0" fontId="106" fillId="0" borderId="0"/>
    <xf numFmtId="0" fontId="12" fillId="0" borderId="0"/>
    <xf numFmtId="0" fontId="106" fillId="0" borderId="0"/>
    <xf numFmtId="0" fontId="10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80" fillId="9" borderId="10" applyNumberFormat="0" applyFont="0" applyAlignment="0" applyProtection="0"/>
    <xf numFmtId="0" fontId="107" fillId="55" borderId="31" applyNumberFormat="0" applyFont="0" applyAlignment="0" applyProtection="0"/>
    <xf numFmtId="0" fontId="108" fillId="7" borderId="7" applyNumberFormat="0" applyAlignment="0" applyProtection="0"/>
    <xf numFmtId="0" fontId="109" fillId="52" borderId="19" applyNumberFormat="0" applyAlignment="0" applyProtection="0"/>
    <xf numFmtId="9" fontId="8" fillId="0" borderId="0" applyFont="0" applyFill="0" applyBorder="0" applyAlignment="0" applyProtection="0"/>
    <xf numFmtId="0" fontId="110" fillId="0" borderId="0"/>
    <xf numFmtId="0" fontId="111" fillId="0" borderId="0" applyNumberFormat="0" applyFill="0" applyBorder="0" applyAlignment="0" applyProtection="0"/>
    <xf numFmtId="0" fontId="112" fillId="0" borderId="11" applyNumberFormat="0" applyFill="0" applyAlignment="0" applyProtection="0"/>
    <xf numFmtId="0" fontId="113" fillId="0" borderId="33" applyNumberFormat="0" applyFill="0" applyAlignment="0" applyProtection="0"/>
    <xf numFmtId="0" fontId="1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5" fillId="0" borderId="0"/>
    <xf numFmtId="1" fontId="68" fillId="0" borderId="0"/>
    <xf numFmtId="0" fontId="12" fillId="0" borderId="0"/>
    <xf numFmtId="0" fontId="13" fillId="0" borderId="0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7" fillId="0" borderId="0"/>
    <xf numFmtId="0" fontId="81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55">
    <xf numFmtId="0" fontId="0" fillId="0" borderId="0" xfId="0"/>
    <xf numFmtId="0" fontId="74" fillId="0" borderId="0" xfId="0" applyFont="1" applyAlignment="1">
      <alignment horizontal="right"/>
    </xf>
    <xf numFmtId="0" fontId="71" fillId="0" borderId="0" xfId="1" applyFont="1" applyFill="1"/>
    <xf numFmtId="0" fontId="71" fillId="0" borderId="0" xfId="1" applyFont="1" applyFill="1" applyAlignment="1">
      <alignment horizontal="right"/>
    </xf>
    <xf numFmtId="0" fontId="71" fillId="0" borderId="21" xfId="1" applyFont="1" applyFill="1" applyBorder="1" applyAlignment="1">
      <alignment vertical="top" wrapText="1"/>
    </xf>
    <xf numFmtId="0" fontId="75" fillId="0" borderId="21" xfId="1" applyFont="1" applyFill="1" applyBorder="1" applyAlignment="1">
      <alignment horizontal="left" vertical="top" wrapText="1"/>
    </xf>
    <xf numFmtId="0" fontId="75" fillId="0" borderId="23" xfId="1" applyFont="1" applyFill="1" applyBorder="1" applyAlignment="1">
      <alignment horizontal="left" vertical="top" wrapText="1"/>
    </xf>
    <xf numFmtId="0" fontId="76" fillId="0" borderId="0" xfId="1" applyFont="1" applyFill="1" applyAlignment="1">
      <alignment horizontal="left" vertical="top" wrapText="1"/>
    </xf>
    <xf numFmtId="0" fontId="75" fillId="0" borderId="0" xfId="1" applyFont="1" applyFill="1" applyAlignment="1">
      <alignment vertical="top"/>
    </xf>
    <xf numFmtId="0" fontId="75" fillId="0" borderId="0" xfId="1" applyFont="1" applyFill="1" applyAlignment="1">
      <alignment vertical="top" wrapText="1"/>
    </xf>
    <xf numFmtId="0" fontId="71" fillId="0" borderId="21" xfId="1" applyFont="1" applyFill="1" applyBorder="1" applyAlignment="1">
      <alignment wrapText="1"/>
    </xf>
    <xf numFmtId="0" fontId="71" fillId="0" borderId="24" xfId="1" applyFont="1" applyFill="1" applyBorder="1" applyAlignment="1">
      <alignment horizontal="left" vertical="top"/>
    </xf>
    <xf numFmtId="0" fontId="71" fillId="0" borderId="23" xfId="1" applyFont="1" applyFill="1" applyBorder="1" applyAlignment="1">
      <alignment horizontal="left" vertical="top"/>
    </xf>
    <xf numFmtId="169" fontId="71" fillId="0" borderId="21" xfId="1" applyNumberFormat="1" applyFont="1" applyFill="1" applyBorder="1" applyAlignment="1">
      <alignment horizontal="center" vertical="center" wrapText="1"/>
    </xf>
    <xf numFmtId="0" fontId="72" fillId="0" borderId="0" xfId="0" applyFont="1" applyFill="1"/>
    <xf numFmtId="0" fontId="71" fillId="0" borderId="0" xfId="0" applyFont="1" applyFill="1"/>
    <xf numFmtId="0" fontId="74" fillId="0" borderId="0" xfId="0" applyFont="1"/>
    <xf numFmtId="0" fontId="74" fillId="0" borderId="0" xfId="0" applyFont="1" applyFill="1"/>
    <xf numFmtId="0" fontId="74" fillId="0" borderId="0" xfId="0" applyFont="1" applyFill="1" applyAlignment="1">
      <alignment horizontal="right"/>
    </xf>
    <xf numFmtId="0" fontId="74" fillId="0" borderId="0" xfId="0" applyFont="1" applyFill="1" applyAlignment="1">
      <alignment horizontal="left" vertical="top" wrapText="1"/>
    </xf>
    <xf numFmtId="0" fontId="71" fillId="0" borderId="21" xfId="0" applyFont="1" applyFill="1" applyBorder="1" applyAlignment="1">
      <alignment horizontal="left" vertical="top" wrapText="1"/>
    </xf>
    <xf numFmtId="0" fontId="74" fillId="0" borderId="21" xfId="0" applyFont="1" applyFill="1" applyBorder="1" applyAlignment="1">
      <alignment horizontal="center" vertical="top"/>
    </xf>
    <xf numFmtId="0" fontId="74" fillId="0" borderId="25" xfId="0" applyFont="1" applyFill="1" applyBorder="1" applyAlignment="1">
      <alignment horizontal="center" vertical="top"/>
    </xf>
    <xf numFmtId="0" fontId="71" fillId="0" borderId="22" xfId="1" applyFont="1" applyFill="1" applyBorder="1" applyAlignment="1">
      <alignment horizontal="center" vertical="top" wrapText="1"/>
    </xf>
    <xf numFmtId="0" fontId="71" fillId="0" borderId="1" xfId="1" applyFont="1" applyFill="1" applyBorder="1" applyAlignment="1">
      <alignment horizontal="center" vertical="top" wrapText="1"/>
    </xf>
    <xf numFmtId="0" fontId="71" fillId="0" borderId="2" xfId="1" applyFont="1" applyFill="1" applyBorder="1" applyAlignment="1">
      <alignment horizontal="center" vertical="top" wrapText="1"/>
    </xf>
    <xf numFmtId="0" fontId="71" fillId="0" borderId="28" xfId="165" applyFont="1" applyFill="1" applyBorder="1" applyAlignment="1">
      <alignment horizontal="left" vertical="top" wrapText="1"/>
    </xf>
    <xf numFmtId="169" fontId="71" fillId="0" borderId="0" xfId="1" applyNumberFormat="1" applyFont="1" applyFill="1" applyBorder="1" applyAlignment="1">
      <alignment horizontal="center" vertical="center" wrapText="1"/>
    </xf>
    <xf numFmtId="0" fontId="71" fillId="0" borderId="0" xfId="1" applyFont="1" applyFill="1" applyBorder="1" applyAlignment="1">
      <alignment horizontal="left" vertical="top"/>
    </xf>
    <xf numFmtId="0" fontId="71" fillId="0" borderId="21" xfId="1" applyFont="1" applyFill="1" applyBorder="1" applyAlignment="1">
      <alignment horizontal="center" vertical="center" wrapText="1"/>
    </xf>
    <xf numFmtId="0" fontId="71" fillId="0" borderId="28" xfId="0" applyFont="1" applyFill="1" applyBorder="1" applyAlignment="1">
      <alignment horizontal="left" vertical="top" wrapText="1"/>
    </xf>
    <xf numFmtId="0" fontId="74" fillId="0" borderId="28" xfId="0" applyFont="1" applyFill="1" applyBorder="1" applyAlignment="1">
      <alignment horizontal="center" vertical="center" wrapText="1"/>
    </xf>
    <xf numFmtId="0" fontId="74" fillId="0" borderId="34" xfId="0" applyFont="1" applyFill="1" applyBorder="1" applyAlignment="1">
      <alignment horizontal="center" vertical="center" wrapText="1"/>
    </xf>
    <xf numFmtId="0" fontId="74" fillId="0" borderId="28" xfId="0" applyFont="1" applyFill="1" applyBorder="1" applyAlignment="1">
      <alignment horizontal="center" vertical="center"/>
    </xf>
    <xf numFmtId="166" fontId="71" fillId="0" borderId="28" xfId="6" applyFont="1" applyFill="1" applyBorder="1" applyAlignment="1">
      <alignment horizontal="center" vertical="top"/>
    </xf>
    <xf numFmtId="166" fontId="71" fillId="0" borderId="28" xfId="6" applyFont="1" applyFill="1" applyBorder="1" applyAlignment="1">
      <alignment horizontal="center" vertical="center"/>
    </xf>
    <xf numFmtId="0" fontId="71" fillId="0" borderId="34" xfId="0" applyFont="1" applyFill="1" applyBorder="1" applyAlignment="1">
      <alignment horizontal="center" vertical="top" wrapText="1"/>
    </xf>
    <xf numFmtId="0" fontId="71" fillId="0" borderId="28" xfId="8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0" fontId="71" fillId="0" borderId="0" xfId="0" applyFont="1" applyFill="1" applyAlignment="1">
      <alignment horizontal="right" vertical="center" wrapText="1"/>
    </xf>
    <xf numFmtId="0" fontId="71" fillId="0" borderId="28" xfId="0" applyFont="1" applyFill="1" applyBorder="1" applyAlignment="1">
      <alignment horizontal="center" vertical="center"/>
    </xf>
    <xf numFmtId="0" fontId="74" fillId="0" borderId="28" xfId="0" applyFont="1" applyFill="1" applyBorder="1" applyAlignment="1">
      <alignment vertical="top" wrapText="1"/>
    </xf>
    <xf numFmtId="0" fontId="71" fillId="0" borderId="28" xfId="0" applyFont="1" applyFill="1" applyBorder="1" applyAlignment="1">
      <alignment vertical="top" wrapText="1"/>
    </xf>
    <xf numFmtId="0" fontId="77" fillId="0" borderId="28" xfId="0" applyFont="1" applyFill="1" applyBorder="1" applyAlignment="1">
      <alignment horizontal="left" vertical="top" wrapText="1"/>
    </xf>
    <xf numFmtId="166" fontId="71" fillId="0" borderId="28" xfId="6" applyNumberFormat="1" applyFont="1" applyFill="1" applyBorder="1" applyAlignment="1">
      <alignment horizontal="center" vertical="center"/>
    </xf>
    <xf numFmtId="0" fontId="71" fillId="0" borderId="28" xfId="165" applyFont="1" applyFill="1" applyBorder="1" applyAlignment="1">
      <alignment vertical="center"/>
    </xf>
    <xf numFmtId="0" fontId="71" fillId="0" borderId="28" xfId="0" applyFont="1" applyFill="1" applyBorder="1" applyAlignment="1">
      <alignment vertical="top"/>
    </xf>
    <xf numFmtId="166" fontId="74" fillId="0" borderId="28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horizontal="left"/>
    </xf>
    <xf numFmtId="49" fontId="71" fillId="0" borderId="35" xfId="0" applyNumberFormat="1" applyFont="1" applyFill="1" applyBorder="1" applyAlignment="1">
      <alignment horizontal="center" vertical="center" textRotation="90" wrapText="1"/>
    </xf>
    <xf numFmtId="168" fontId="71" fillId="0" borderId="35" xfId="0" applyNumberFormat="1" applyFont="1" applyFill="1" applyBorder="1" applyAlignment="1">
      <alignment horizontal="center" vertical="center" wrapText="1"/>
    </xf>
    <xf numFmtId="0" fontId="71" fillId="0" borderId="35" xfId="0" applyNumberFormat="1" applyFont="1" applyFill="1" applyBorder="1" applyAlignment="1">
      <alignment horizontal="center" vertical="center" wrapText="1"/>
    </xf>
    <xf numFmtId="0" fontId="71" fillId="0" borderId="35" xfId="0" applyFont="1" applyBorder="1" applyAlignment="1">
      <alignment horizontal="center" vertical="center" wrapText="1"/>
    </xf>
    <xf numFmtId="0" fontId="82" fillId="0" borderId="35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vertical="center" wrapText="1"/>
    </xf>
    <xf numFmtId="0" fontId="74" fillId="0" borderId="37" xfId="0" applyFont="1" applyBorder="1" applyAlignment="1">
      <alignment vertical="center" wrapText="1"/>
    </xf>
    <xf numFmtId="0" fontId="84" fillId="0" borderId="37" xfId="264" applyFont="1" applyBorder="1" applyAlignment="1">
      <alignment horizontal="center" vertical="center" wrapText="1"/>
    </xf>
    <xf numFmtId="0" fontId="84" fillId="0" borderId="37" xfId="264" applyFont="1" applyBorder="1" applyAlignment="1">
      <alignment horizontal="left" vertical="center" wrapText="1"/>
    </xf>
    <xf numFmtId="0" fontId="77" fillId="0" borderId="37" xfId="264" applyFont="1" applyBorder="1" applyAlignment="1">
      <alignment horizontal="center" vertical="center" wrapText="1"/>
    </xf>
    <xf numFmtId="0" fontId="77" fillId="0" borderId="37" xfId="264" applyFont="1" applyBorder="1" applyAlignment="1">
      <alignment horizontal="left" vertical="center" wrapText="1"/>
    </xf>
    <xf numFmtId="0" fontId="77" fillId="0" borderId="37" xfId="264" applyFont="1" applyBorder="1" applyAlignment="1">
      <alignment vertical="center" wrapText="1"/>
    </xf>
    <xf numFmtId="0" fontId="71" fillId="0" borderId="37" xfId="264" applyFont="1" applyBorder="1" applyAlignment="1">
      <alignment horizontal="center" vertical="center" wrapText="1"/>
    </xf>
    <xf numFmtId="0" fontId="71" fillId="0" borderId="37" xfId="264" applyFont="1" applyBorder="1" applyAlignment="1">
      <alignment vertical="center" wrapText="1"/>
    </xf>
    <xf numFmtId="49" fontId="84" fillId="0" borderId="37" xfId="17" applyNumberFormat="1" applyFont="1" applyFill="1" applyBorder="1" applyAlignment="1">
      <alignment horizontal="center" vertical="center"/>
    </xf>
    <xf numFmtId="0" fontId="84" fillId="0" borderId="37" xfId="0" applyFont="1" applyBorder="1" applyAlignment="1">
      <alignment horizontal="center" vertical="center" wrapText="1"/>
    </xf>
    <xf numFmtId="49" fontId="84" fillId="0" borderId="22" xfId="17" applyNumberFormat="1" applyFont="1" applyFill="1" applyBorder="1" applyAlignment="1">
      <alignment horizontal="center" vertical="center"/>
    </xf>
    <xf numFmtId="167" fontId="71" fillId="0" borderId="37" xfId="7" applyNumberFormat="1" applyFont="1" applyFill="1" applyBorder="1" applyAlignment="1">
      <alignment horizontal="center" vertical="center" wrapText="1"/>
    </xf>
    <xf numFmtId="1" fontId="74" fillId="0" borderId="37" xfId="0" applyNumberFormat="1" applyFont="1" applyBorder="1" applyAlignment="1">
      <alignment horizontal="center" vertical="center"/>
    </xf>
    <xf numFmtId="1" fontId="85" fillId="0" borderId="37" xfId="0" applyNumberFormat="1" applyFont="1" applyBorder="1" applyAlignment="1">
      <alignment horizontal="center" vertical="center"/>
    </xf>
    <xf numFmtId="0" fontId="71" fillId="0" borderId="37" xfId="18" applyNumberFormat="1" applyFont="1" applyFill="1" applyBorder="1" applyAlignment="1">
      <alignment horizontal="left" vertical="center" wrapText="1"/>
    </xf>
    <xf numFmtId="0" fontId="86" fillId="0" borderId="35" xfId="0" applyFont="1" applyBorder="1" applyAlignment="1">
      <alignment horizontal="center" vertical="center" wrapText="1"/>
    </xf>
    <xf numFmtId="167" fontId="71" fillId="0" borderId="0" xfId="0" applyNumberFormat="1" applyFont="1" applyAlignment="1">
      <alignment vertical="center" wrapText="1"/>
    </xf>
    <xf numFmtId="167" fontId="74" fillId="0" borderId="40" xfId="99" applyNumberFormat="1" applyFont="1" applyFill="1" applyBorder="1" applyAlignment="1">
      <alignment horizontal="center" vertical="center"/>
    </xf>
    <xf numFmtId="0" fontId="71" fillId="0" borderId="21" xfId="1" applyFont="1" applyFill="1" applyBorder="1" applyAlignment="1">
      <alignment horizontal="left" vertical="top" wrapText="1"/>
    </xf>
    <xf numFmtId="0" fontId="71" fillId="0" borderId="23" xfId="1" applyFont="1" applyFill="1" applyBorder="1" applyAlignment="1">
      <alignment horizontal="left" vertical="top" wrapText="1"/>
    </xf>
    <xf numFmtId="0" fontId="71" fillId="0" borderId="0" xfId="1" applyFont="1" applyFill="1" applyAlignment="1">
      <alignment horizontal="left" vertical="top" wrapText="1"/>
    </xf>
    <xf numFmtId="0" fontId="71" fillId="0" borderId="0" xfId="1" applyFont="1" applyFill="1" applyAlignment="1">
      <alignment vertical="top"/>
    </xf>
    <xf numFmtId="0" fontId="71" fillId="0" borderId="0" xfId="1" applyFont="1" applyFill="1" applyAlignment="1">
      <alignment vertical="top" wrapText="1"/>
    </xf>
    <xf numFmtId="0" fontId="71" fillId="0" borderId="28" xfId="0" applyFont="1" applyFill="1" applyBorder="1" applyAlignment="1">
      <alignment horizontal="left" vertical="center" wrapText="1"/>
    </xf>
    <xf numFmtId="0" fontId="71" fillId="0" borderId="0" xfId="1028" applyFont="1" applyFill="1"/>
    <xf numFmtId="0" fontId="71" fillId="0" borderId="0" xfId="1795" applyFont="1" applyFill="1">
      <alignment horizontal="left" vertical="top" wrapText="1"/>
    </xf>
    <xf numFmtId="169" fontId="71" fillId="0" borderId="39" xfId="1028" applyNumberFormat="1" applyFont="1" applyFill="1" applyBorder="1" applyAlignment="1">
      <alignment horizontal="center" vertical="center" wrapText="1"/>
    </xf>
    <xf numFmtId="169" fontId="71" fillId="0" borderId="40" xfId="1028" applyNumberFormat="1" applyFont="1" applyFill="1" applyBorder="1" applyAlignment="1">
      <alignment horizontal="center" vertical="center" wrapText="1"/>
    </xf>
    <xf numFmtId="0" fontId="71" fillId="0" borderId="40" xfId="1028" applyFont="1" applyFill="1" applyBorder="1"/>
    <xf numFmtId="49" fontId="71" fillId="0" borderId="40" xfId="1028" applyNumberFormat="1" applyFont="1" applyFill="1" applyBorder="1" applyAlignment="1">
      <alignment horizontal="left" vertical="center" wrapText="1"/>
    </xf>
    <xf numFmtId="0" fontId="71" fillId="0" borderId="40" xfId="1028" applyFont="1" applyFill="1" applyBorder="1" applyAlignment="1">
      <alignment horizontal="left" vertical="center" wrapText="1"/>
    </xf>
    <xf numFmtId="169" fontId="84" fillId="0" borderId="40" xfId="1028" applyNumberFormat="1" applyFont="1" applyFill="1" applyBorder="1" applyAlignment="1">
      <alignment horizontal="center" vertical="center" wrapText="1"/>
    </xf>
    <xf numFmtId="43" fontId="74" fillId="0" borderId="0" xfId="0" applyNumberFormat="1" applyFont="1"/>
    <xf numFmtId="166" fontId="71" fillId="0" borderId="43" xfId="6" applyFont="1" applyFill="1" applyBorder="1" applyAlignment="1">
      <alignment horizontal="center" vertical="top"/>
    </xf>
    <xf numFmtId="166" fontId="71" fillId="0" borderId="43" xfId="6" applyNumberFormat="1" applyFont="1" applyFill="1" applyBorder="1" applyAlignment="1">
      <alignment horizontal="center" vertical="top"/>
    </xf>
    <xf numFmtId="0" fontId="74" fillId="0" borderId="22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right"/>
    </xf>
    <xf numFmtId="0" fontId="71" fillId="0" borderId="0" xfId="1" applyFont="1" applyFill="1" applyAlignment="1">
      <alignment horizontal="center"/>
    </xf>
    <xf numFmtId="0" fontId="71" fillId="0" borderId="0" xfId="264" applyFont="1" applyFill="1" applyAlignment="1">
      <alignment horizontal="left" vertical="top" wrapText="1"/>
    </xf>
    <xf numFmtId="0" fontId="77" fillId="0" borderId="0" xfId="264" applyFont="1" applyFill="1" applyAlignment="1">
      <alignment horizontal="left" vertical="top" wrapText="1"/>
    </xf>
    <xf numFmtId="0" fontId="71" fillId="0" borderId="40" xfId="264" applyFont="1" applyFill="1" applyBorder="1" applyAlignment="1">
      <alignment horizontal="left" vertical="top" wrapText="1"/>
    </xf>
    <xf numFmtId="0" fontId="77" fillId="0" borderId="40" xfId="264" applyFont="1" applyFill="1" applyBorder="1" applyAlignment="1">
      <alignment horizontal="left" vertical="top" wrapText="1"/>
    </xf>
    <xf numFmtId="0" fontId="71" fillId="0" borderId="26" xfId="264" applyFont="1" applyFill="1" applyBorder="1" applyAlignment="1">
      <alignment horizontal="center" vertical="top" wrapText="1"/>
    </xf>
    <xf numFmtId="0" fontId="71" fillId="0" borderId="40" xfId="264" applyFont="1" applyFill="1" applyBorder="1" applyAlignment="1">
      <alignment horizontal="center" vertical="top" wrapText="1"/>
    </xf>
    <xf numFmtId="0" fontId="74" fillId="0" borderId="42" xfId="0" applyFont="1" applyFill="1" applyBorder="1" applyAlignment="1">
      <alignment horizontal="left" vertical="top" wrapText="1"/>
    </xf>
    <xf numFmtId="0" fontId="71" fillId="0" borderId="0" xfId="1793" applyFont="1" applyFill="1" applyAlignment="1">
      <alignment horizontal="right"/>
    </xf>
    <xf numFmtId="0" fontId="71" fillId="0" borderId="0" xfId="1028" applyFont="1" applyFill="1" applyAlignment="1">
      <alignment vertical="center"/>
    </xf>
    <xf numFmtId="49" fontId="71" fillId="0" borderId="0" xfId="1793" applyNumberFormat="1" applyFont="1" applyFill="1" applyBorder="1" applyAlignment="1">
      <alignment horizontal="right"/>
    </xf>
    <xf numFmtId="0" fontId="71" fillId="0" borderId="0" xfId="1028" applyFont="1" applyFill="1" applyAlignment="1">
      <alignment horizontal="left" vertical="center"/>
    </xf>
    <xf numFmtId="0" fontId="71" fillId="0" borderId="0" xfId="1028" applyFont="1" applyFill="1" applyAlignment="1">
      <alignment horizontal="center" wrapText="1"/>
    </xf>
    <xf numFmtId="0" fontId="71" fillId="0" borderId="40" xfId="1795" applyFont="1" applyFill="1" applyBorder="1" applyAlignment="1">
      <alignment horizontal="center" vertical="center" wrapText="1"/>
    </xf>
    <xf numFmtId="0" fontId="71" fillId="0" borderId="40" xfId="1793" applyFont="1" applyFill="1" applyBorder="1"/>
    <xf numFmtId="0" fontId="71" fillId="0" borderId="0" xfId="1793" applyFont="1" applyFill="1"/>
    <xf numFmtId="49" fontId="71" fillId="0" borderId="39" xfId="1028" applyNumberFormat="1" applyFont="1" applyFill="1" applyBorder="1" applyAlignment="1">
      <alignment horizontal="center" vertical="center" wrapText="1"/>
    </xf>
    <xf numFmtId="0" fontId="74" fillId="0" borderId="40" xfId="1793" applyFont="1" applyFill="1" applyBorder="1" applyAlignment="1">
      <alignment horizontal="left" vertical="center" wrapText="1"/>
    </xf>
    <xf numFmtId="0" fontId="84" fillId="0" borderId="39" xfId="1028" applyFont="1" applyFill="1" applyBorder="1" applyAlignment="1">
      <alignment horizontal="center" vertical="center" wrapText="1"/>
    </xf>
    <xf numFmtId="0" fontId="71" fillId="0" borderId="28" xfId="221" applyFont="1" applyFill="1" applyBorder="1" applyAlignment="1">
      <alignment horizontal="left" vertical="top" wrapText="1"/>
    </xf>
    <xf numFmtId="0" fontId="71" fillId="0" borderId="28" xfId="221" applyFont="1" applyFill="1" applyBorder="1">
      <alignment horizontal="left" vertical="top" wrapText="1"/>
    </xf>
    <xf numFmtId="0" fontId="77" fillId="0" borderId="28" xfId="221" applyFont="1" applyFill="1" applyBorder="1">
      <alignment horizontal="left" vertical="top" wrapText="1"/>
    </xf>
    <xf numFmtId="0" fontId="74" fillId="0" borderId="37" xfId="0" applyFont="1" applyFill="1" applyBorder="1" applyAlignment="1">
      <alignment vertical="top" wrapText="1"/>
    </xf>
    <xf numFmtId="0" fontId="71" fillId="0" borderId="37" xfId="0" applyFont="1" applyFill="1" applyBorder="1" applyAlignment="1">
      <alignment vertical="top" wrapText="1"/>
    </xf>
    <xf numFmtId="0" fontId="77" fillId="0" borderId="37" xfId="960" applyFont="1" applyFill="1" applyBorder="1">
      <alignment horizontal="left" vertical="top" wrapText="1"/>
    </xf>
    <xf numFmtId="166" fontId="71" fillId="0" borderId="37" xfId="6" applyFont="1" applyFill="1" applyBorder="1" applyAlignment="1">
      <alignment horizontal="center" vertical="center"/>
    </xf>
    <xf numFmtId="0" fontId="74" fillId="0" borderId="37" xfId="0" applyFont="1" applyFill="1" applyBorder="1" applyAlignment="1">
      <alignment wrapText="1"/>
    </xf>
    <xf numFmtId="0" fontId="71" fillId="0" borderId="37" xfId="960" applyFont="1" applyFill="1" applyBorder="1">
      <alignment horizontal="left" vertical="top" wrapText="1"/>
    </xf>
    <xf numFmtId="2" fontId="74" fillId="0" borderId="28" xfId="0" applyNumberFormat="1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top" wrapText="1"/>
    </xf>
    <xf numFmtId="0" fontId="74" fillId="0" borderId="21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left" vertical="top" wrapText="1"/>
    </xf>
    <xf numFmtId="166" fontId="77" fillId="0" borderId="21" xfId="6" applyNumberFormat="1" applyFont="1" applyFill="1" applyBorder="1" applyAlignment="1">
      <alignment horizontal="center" vertical="center"/>
    </xf>
    <xf numFmtId="49" fontId="71" fillId="0" borderId="28" xfId="0" applyNumberFormat="1" applyFont="1" applyFill="1" applyBorder="1" applyAlignment="1">
      <alignment vertical="top" wrapText="1"/>
    </xf>
    <xf numFmtId="0" fontId="74" fillId="0" borderId="28" xfId="0" applyFont="1" applyFill="1" applyBorder="1" applyAlignment="1">
      <alignment vertical="center" wrapText="1"/>
    </xf>
    <xf numFmtId="169" fontId="74" fillId="0" borderId="28" xfId="7" applyNumberFormat="1" applyFont="1" applyFill="1" applyBorder="1" applyAlignment="1">
      <alignment horizontal="center" vertical="center" wrapText="1"/>
    </xf>
    <xf numFmtId="0" fontId="74" fillId="0" borderId="28" xfId="0" applyFont="1" applyFill="1" applyBorder="1" applyAlignment="1">
      <alignment wrapText="1"/>
    </xf>
    <xf numFmtId="167" fontId="74" fillId="0" borderId="28" xfId="7" applyNumberFormat="1" applyFont="1" applyFill="1" applyBorder="1" applyAlignment="1">
      <alignment horizontal="center" vertical="center" wrapText="1"/>
    </xf>
    <xf numFmtId="0" fontId="71" fillId="0" borderId="28" xfId="0" applyFont="1" applyFill="1" applyBorder="1" applyAlignment="1">
      <alignment wrapText="1"/>
    </xf>
    <xf numFmtId="166" fontId="77" fillId="0" borderId="28" xfId="6" applyNumberFormat="1" applyFont="1" applyFill="1" applyBorder="1" applyAlignment="1">
      <alignment horizontal="center" vertical="center"/>
    </xf>
    <xf numFmtId="0" fontId="74" fillId="0" borderId="28" xfId="0" applyFont="1" applyFill="1" applyBorder="1" applyAlignment="1">
      <alignment horizontal="left" vertical="top" wrapText="1"/>
    </xf>
    <xf numFmtId="0" fontId="73" fillId="0" borderId="0" xfId="0" applyFont="1" applyFill="1" applyAlignment="1">
      <alignment horizontal="left" vertical="top" wrapText="1"/>
    </xf>
    <xf numFmtId="0" fontId="71" fillId="0" borderId="22" xfId="0" applyFont="1" applyFill="1" applyBorder="1" applyAlignment="1">
      <alignment vertical="top" wrapText="1"/>
    </xf>
    <xf numFmtId="0" fontId="71" fillId="0" borderId="22" xfId="0" applyFont="1" applyFill="1" applyBorder="1" applyAlignment="1">
      <alignment horizontal="left" vertical="top" wrapText="1"/>
    </xf>
    <xf numFmtId="0" fontId="71" fillId="0" borderId="37" xfId="8" applyFont="1" applyFill="1" applyBorder="1" applyAlignment="1">
      <alignment horizontal="center" vertical="center" wrapText="1"/>
    </xf>
    <xf numFmtId="0" fontId="71" fillId="0" borderId="37" xfId="8" applyFont="1" applyFill="1" applyBorder="1" applyAlignment="1">
      <alignment horizontal="left" vertical="center" wrapText="1"/>
    </xf>
    <xf numFmtId="0" fontId="71" fillId="0" borderId="0" xfId="8" applyFont="1" applyFill="1" applyAlignment="1">
      <alignment horizontal="left" vertical="center" wrapText="1"/>
    </xf>
    <xf numFmtId="0" fontId="71" fillId="0" borderId="37" xfId="8" applyFont="1" applyFill="1" applyBorder="1" applyAlignment="1">
      <alignment horizontal="left" vertical="center" wrapText="1" indent="2"/>
    </xf>
    <xf numFmtId="0" fontId="77" fillId="0" borderId="37" xfId="8" applyFont="1" applyFill="1" applyBorder="1" applyAlignment="1">
      <alignment horizontal="center" vertical="center" wrapText="1"/>
    </xf>
    <xf numFmtId="0" fontId="77" fillId="0" borderId="37" xfId="8" applyFont="1" applyFill="1" applyBorder="1" applyAlignment="1">
      <alignment horizontal="left" vertical="center" wrapText="1"/>
    </xf>
    <xf numFmtId="0" fontId="77" fillId="0" borderId="0" xfId="8" applyFont="1" applyFill="1" applyAlignment="1">
      <alignment horizontal="left" vertical="center" wrapText="1"/>
    </xf>
    <xf numFmtId="0" fontId="71" fillId="0" borderId="37" xfId="0" applyFont="1" applyFill="1" applyBorder="1" applyAlignment="1">
      <alignment horizontal="left" vertical="center" indent="2"/>
    </xf>
    <xf numFmtId="0" fontId="71" fillId="0" borderId="37" xfId="0" applyFont="1" applyFill="1" applyBorder="1" applyAlignment="1">
      <alignment horizontal="left" vertical="center" wrapText="1" indent="2"/>
    </xf>
    <xf numFmtId="49" fontId="71" fillId="0" borderId="37" xfId="0" applyNumberFormat="1" applyFont="1" applyFill="1" applyBorder="1" applyAlignment="1">
      <alignment horizontal="left" vertical="center" wrapText="1" indent="2"/>
    </xf>
    <xf numFmtId="0" fontId="74" fillId="0" borderId="0" xfId="0" applyFont="1" applyFill="1" applyAlignment="1">
      <alignment horizontal="left" vertical="center" indent="2"/>
    </xf>
    <xf numFmtId="0" fontId="71" fillId="0" borderId="37" xfId="0" applyFont="1" applyFill="1" applyBorder="1" applyAlignment="1">
      <alignment horizontal="center" vertical="center"/>
    </xf>
    <xf numFmtId="0" fontId="71" fillId="0" borderId="37" xfId="0" applyFont="1" applyFill="1" applyBorder="1" applyAlignment="1">
      <alignment horizontal="center" vertical="center" wrapText="1"/>
    </xf>
    <xf numFmtId="49" fontId="71" fillId="0" borderId="37" xfId="0" applyNumberFormat="1" applyFont="1" applyFill="1" applyBorder="1" applyAlignment="1">
      <alignment horizontal="center" vertical="center" wrapText="1"/>
    </xf>
    <xf numFmtId="0" fontId="71" fillId="0" borderId="37" xfId="0" applyFont="1" applyFill="1" applyBorder="1" applyAlignment="1">
      <alignment vertical="center" wrapText="1"/>
    </xf>
    <xf numFmtId="0" fontId="74" fillId="0" borderId="0" xfId="0" applyFont="1" applyFill="1" applyAlignment="1">
      <alignment vertical="center"/>
    </xf>
    <xf numFmtId="0" fontId="74" fillId="0" borderId="0" xfId="0" applyFont="1" applyFill="1" applyAlignment="1"/>
    <xf numFmtId="0" fontId="72" fillId="0" borderId="0" xfId="0" applyFont="1" applyFill="1" applyAlignment="1">
      <alignment wrapText="1"/>
    </xf>
    <xf numFmtId="168" fontId="71" fillId="0" borderId="27" xfId="0" applyNumberFormat="1" applyFont="1" applyFill="1" applyBorder="1" applyAlignment="1">
      <alignment horizontal="center" vertical="center" wrapText="1"/>
    </xf>
    <xf numFmtId="0" fontId="71" fillId="0" borderId="35" xfId="0" applyFont="1" applyFill="1" applyBorder="1" applyAlignment="1">
      <alignment horizontal="center" vertical="center" wrapText="1"/>
    </xf>
    <xf numFmtId="0" fontId="82" fillId="0" borderId="35" xfId="0" applyFont="1" applyFill="1" applyBorder="1" applyAlignment="1">
      <alignment horizontal="center" vertical="center" wrapText="1"/>
    </xf>
    <xf numFmtId="0" fontId="71" fillId="0" borderId="37" xfId="264" applyFont="1" applyFill="1" applyBorder="1" applyAlignment="1">
      <alignment horizontal="center" vertical="center" wrapText="1"/>
    </xf>
    <xf numFmtId="0" fontId="71" fillId="0" borderId="37" xfId="264" applyFont="1" applyFill="1" applyBorder="1" applyAlignment="1">
      <alignment horizontal="left" vertical="center" wrapText="1"/>
    </xf>
    <xf numFmtId="49" fontId="71" fillId="0" borderId="37" xfId="264" applyNumberFormat="1" applyFont="1" applyFill="1" applyBorder="1" applyAlignment="1">
      <alignment horizontal="center" vertical="center" wrapText="1"/>
    </xf>
    <xf numFmtId="0" fontId="71" fillId="0" borderId="37" xfId="264" applyNumberFormat="1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left" vertical="top"/>
    </xf>
    <xf numFmtId="0" fontId="71" fillId="0" borderId="22" xfId="264" applyFont="1" applyFill="1" applyBorder="1" applyAlignment="1">
      <alignment horizontal="center" vertical="top" wrapText="1"/>
    </xf>
    <xf numFmtId="0" fontId="71" fillId="0" borderId="1" xfId="264" applyFont="1" applyFill="1" applyBorder="1" applyAlignment="1">
      <alignment horizontal="center" vertical="top" wrapText="1"/>
    </xf>
    <xf numFmtId="0" fontId="71" fillId="0" borderId="41" xfId="264" applyFont="1" applyFill="1" applyBorder="1" applyAlignment="1">
      <alignment horizontal="left" vertical="top"/>
    </xf>
    <xf numFmtId="0" fontId="71" fillId="0" borderId="26" xfId="264" applyFont="1" applyFill="1" applyBorder="1" applyAlignment="1">
      <alignment horizontal="left" vertical="top" wrapText="1"/>
    </xf>
    <xf numFmtId="0" fontId="71" fillId="0" borderId="41" xfId="264" applyFont="1" applyFill="1" applyBorder="1" applyAlignment="1">
      <alignment horizontal="left" vertical="top" wrapText="1"/>
    </xf>
    <xf numFmtId="0" fontId="71" fillId="0" borderId="0" xfId="264" applyFont="1" applyFill="1" applyAlignment="1">
      <alignment horizontal="left" vertical="center"/>
    </xf>
    <xf numFmtId="0" fontId="71" fillId="0" borderId="0" xfId="264" applyFont="1" applyFill="1" applyAlignment="1">
      <alignment vertical="top"/>
    </xf>
    <xf numFmtId="0" fontId="71" fillId="0" borderId="43" xfId="264" applyFont="1" applyFill="1" applyBorder="1" applyAlignment="1">
      <alignment horizontal="center" vertical="center" wrapText="1"/>
    </xf>
    <xf numFmtId="0" fontId="71" fillId="0" borderId="0" xfId="264" applyFont="1" applyFill="1" applyAlignment="1">
      <alignment vertical="center" wrapText="1"/>
    </xf>
    <xf numFmtId="167" fontId="71" fillId="0" borderId="43" xfId="218" applyNumberFormat="1" applyFont="1" applyFill="1" applyBorder="1" applyAlignment="1">
      <alignment horizontal="center" vertical="center" wrapText="1"/>
    </xf>
    <xf numFmtId="0" fontId="71" fillId="0" borderId="43" xfId="264" applyFont="1" applyFill="1" applyBorder="1" applyAlignment="1">
      <alignment vertical="center" wrapText="1"/>
    </xf>
    <xf numFmtId="167" fontId="71" fillId="0" borderId="43" xfId="218" applyNumberFormat="1" applyFont="1" applyFill="1" applyBorder="1" applyAlignment="1">
      <alignment horizontal="left" vertical="center" wrapText="1"/>
    </xf>
    <xf numFmtId="166" fontId="71" fillId="0" borderId="21" xfId="6" applyNumberFormat="1" applyFont="1" applyFill="1" applyBorder="1" applyAlignment="1">
      <alignment horizontal="center" vertical="center"/>
    </xf>
    <xf numFmtId="169" fontId="87" fillId="0" borderId="35" xfId="0" applyNumberFormat="1" applyFont="1" applyFill="1" applyBorder="1" applyAlignment="1">
      <alignment horizontal="right" vertical="center" wrapText="1"/>
    </xf>
    <xf numFmtId="168" fontId="71" fillId="2" borderId="35" xfId="0" applyNumberFormat="1" applyFont="1" applyFill="1" applyBorder="1" applyAlignment="1">
      <alignment horizontal="right" vertical="center" wrapText="1"/>
    </xf>
    <xf numFmtId="167" fontId="84" fillId="0" borderId="37" xfId="7" applyNumberFormat="1" applyFont="1" applyFill="1" applyBorder="1" applyAlignment="1">
      <alignment horizontal="right" vertical="center" wrapText="1"/>
    </xf>
    <xf numFmtId="167" fontId="77" fillId="0" borderId="37" xfId="7" applyNumberFormat="1" applyFont="1" applyFill="1" applyBorder="1" applyAlignment="1">
      <alignment horizontal="right" vertical="center" wrapText="1"/>
    </xf>
    <xf numFmtId="167" fontId="71" fillId="0" borderId="37" xfId="7" applyNumberFormat="1" applyFont="1" applyFill="1" applyBorder="1" applyAlignment="1">
      <alignment horizontal="right" vertical="center" wrapText="1"/>
    </xf>
    <xf numFmtId="0" fontId="71" fillId="0" borderId="0" xfId="1794" applyFont="1" applyFill="1" applyAlignment="1">
      <alignment horizontal="center" vertical="center" wrapText="1"/>
    </xf>
    <xf numFmtId="0" fontId="71" fillId="0" borderId="41" xfId="1795" applyFont="1" applyFill="1" applyBorder="1" applyAlignment="1">
      <alignment horizontal="center" vertical="center" wrapText="1"/>
    </xf>
    <xf numFmtId="0" fontId="71" fillId="0" borderId="39" xfId="1795" applyFont="1" applyFill="1" applyBorder="1" applyAlignment="1">
      <alignment horizontal="center" vertical="center" wrapText="1"/>
    </xf>
    <xf numFmtId="0" fontId="71" fillId="0" borderId="36" xfId="1795" applyFont="1" applyFill="1" applyBorder="1" applyAlignment="1">
      <alignment horizontal="center" vertical="center" wrapText="1"/>
    </xf>
    <xf numFmtId="0" fontId="71" fillId="0" borderId="27" xfId="1795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wrapText="1"/>
    </xf>
    <xf numFmtId="0" fontId="74" fillId="0" borderId="25" xfId="0" applyFont="1" applyFill="1" applyBorder="1" applyAlignment="1">
      <alignment horizontal="center" vertical="center" wrapText="1"/>
    </xf>
    <xf numFmtId="0" fontId="74" fillId="0" borderId="26" xfId="0" applyFont="1" applyFill="1" applyBorder="1" applyAlignment="1">
      <alignment horizontal="center" vertical="center" wrapText="1"/>
    </xf>
    <xf numFmtId="0" fontId="74" fillId="0" borderId="22" xfId="0" applyFont="1" applyFill="1" applyBorder="1" applyAlignment="1">
      <alignment horizontal="center" vertical="center" wrapText="1"/>
    </xf>
    <xf numFmtId="0" fontId="74" fillId="0" borderId="27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wrapText="1"/>
    </xf>
    <xf numFmtId="0" fontId="72" fillId="0" borderId="0" xfId="0" applyFont="1" applyFill="1" applyAlignment="1">
      <alignment horizontal="right"/>
    </xf>
    <xf numFmtId="0" fontId="72" fillId="0" borderId="0" xfId="0" applyFont="1" applyFill="1" applyAlignment="1">
      <alignment horizontal="center" wrapText="1"/>
    </xf>
    <xf numFmtId="49" fontId="71" fillId="0" borderId="29" xfId="0" applyNumberFormat="1" applyFont="1" applyFill="1" applyBorder="1" applyAlignment="1">
      <alignment horizontal="center" vertical="center" wrapText="1"/>
    </xf>
    <xf numFmtId="49" fontId="71" fillId="0" borderId="34" xfId="0" applyNumberFormat="1" applyFont="1" applyFill="1" applyBorder="1" applyAlignment="1">
      <alignment horizontal="center" vertical="center" wrapText="1"/>
    </xf>
    <xf numFmtId="0" fontId="71" fillId="0" borderId="36" xfId="0" applyNumberFormat="1" applyFont="1" applyFill="1" applyBorder="1" applyAlignment="1">
      <alignment horizontal="center" vertical="center" wrapText="1"/>
    </xf>
    <xf numFmtId="0" fontId="71" fillId="0" borderId="27" xfId="0" applyNumberFormat="1" applyFont="1" applyFill="1" applyBorder="1" applyAlignment="1">
      <alignment horizontal="center" vertical="center" wrapText="1"/>
    </xf>
    <xf numFmtId="168" fontId="71" fillId="0" borderId="36" xfId="0" applyNumberFormat="1" applyFont="1" applyFill="1" applyBorder="1" applyAlignment="1">
      <alignment horizontal="center" vertical="center" wrapText="1"/>
    </xf>
    <xf numFmtId="168" fontId="71" fillId="0" borderId="27" xfId="0" applyNumberFormat="1" applyFont="1" applyFill="1" applyBorder="1" applyAlignment="1">
      <alignment horizontal="center" vertical="center" wrapText="1"/>
    </xf>
    <xf numFmtId="168" fontId="71" fillId="0" borderId="44" xfId="0" applyNumberFormat="1" applyFont="1" applyFill="1" applyBorder="1" applyAlignment="1">
      <alignment horizontal="center" vertical="center"/>
    </xf>
    <xf numFmtId="168" fontId="71" fillId="0" borderId="38" xfId="0" applyNumberFormat="1" applyFont="1" applyFill="1" applyBorder="1" applyAlignment="1">
      <alignment horizontal="center" vertical="center"/>
    </xf>
    <xf numFmtId="168" fontId="71" fillId="0" borderId="39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horizontal="center" wrapText="1"/>
    </xf>
    <xf numFmtId="168" fontId="72" fillId="2" borderId="35" xfId="0" applyNumberFormat="1" applyFont="1" applyFill="1" applyBorder="1" applyAlignment="1">
      <alignment horizontal="center" vertical="center" wrapText="1"/>
    </xf>
    <xf numFmtId="0" fontId="71" fillId="0" borderId="22" xfId="264" applyFont="1" applyFill="1" applyBorder="1" applyAlignment="1">
      <alignment horizontal="center" vertical="top" wrapText="1"/>
    </xf>
    <xf numFmtId="0" fontId="71" fillId="0" borderId="1" xfId="264" applyFont="1" applyFill="1" applyBorder="1" applyAlignment="1">
      <alignment horizontal="center" vertical="top" wrapText="1"/>
    </xf>
    <xf numFmtId="0" fontId="71" fillId="0" borderId="0" xfId="1" applyFont="1" applyFill="1" applyAlignment="1">
      <alignment horizontal="center" wrapText="1"/>
    </xf>
    <xf numFmtId="0" fontId="71" fillId="0" borderId="0" xfId="1" applyFont="1" applyFill="1" applyAlignment="1">
      <alignment horizontal="center"/>
    </xf>
    <xf numFmtId="0" fontId="71" fillId="0" borderId="24" xfId="1" applyFont="1" applyFill="1" applyBorder="1" applyAlignment="1">
      <alignment horizontal="center" wrapText="1"/>
    </xf>
    <xf numFmtId="0" fontId="71" fillId="0" borderId="23" xfId="1" applyFont="1" applyFill="1" applyBorder="1" applyAlignment="1">
      <alignment horizontal="center" wrapText="1"/>
    </xf>
    <xf numFmtId="0" fontId="71" fillId="0" borderId="41" xfId="264" applyFont="1" applyFill="1" applyBorder="1" applyAlignment="1">
      <alignment horizontal="left" vertical="top" wrapText="1"/>
    </xf>
    <xf numFmtId="0" fontId="71" fillId="0" borderId="26" xfId="264" applyFont="1" applyFill="1" applyBorder="1" applyAlignment="1">
      <alignment horizontal="left" vertical="top" wrapText="1"/>
    </xf>
    <xf numFmtId="0" fontId="71" fillId="0" borderId="40" xfId="264" applyFont="1" applyFill="1" applyBorder="1" applyAlignment="1">
      <alignment horizontal="center" vertical="top" wrapText="1"/>
    </xf>
    <xf numFmtId="0" fontId="71" fillId="0" borderId="0" xfId="264" applyFont="1" applyFill="1" applyAlignment="1">
      <alignment horizontal="center" vertical="top"/>
    </xf>
    <xf numFmtId="0" fontId="71" fillId="0" borderId="44" xfId="1" applyFont="1" applyFill="1" applyBorder="1" applyAlignment="1">
      <alignment horizontal="center" wrapText="1"/>
    </xf>
    <xf numFmtId="0" fontId="71" fillId="0" borderId="39" xfId="1" applyFont="1" applyFill="1" applyBorder="1" applyAlignment="1">
      <alignment horizontal="center" wrapText="1"/>
    </xf>
    <xf numFmtId="0" fontId="71" fillId="2" borderId="38" xfId="0" applyFont="1" applyFill="1" applyBorder="1" applyAlignment="1">
      <alignment horizontal="left" vertical="center"/>
    </xf>
    <xf numFmtId="0" fontId="71" fillId="2" borderId="39" xfId="0" applyFont="1" applyFill="1" applyBorder="1" applyAlignment="1">
      <alignment horizontal="left" vertical="center"/>
    </xf>
    <xf numFmtId="0" fontId="74" fillId="0" borderId="39" xfId="0" applyFont="1" applyBorder="1" applyAlignment="1">
      <alignment horizontal="left" vertical="center"/>
    </xf>
    <xf numFmtId="0" fontId="71" fillId="0" borderId="38" xfId="0" applyFont="1" applyBorder="1" applyAlignment="1">
      <alignment horizontal="left" vertical="center" wrapText="1"/>
    </xf>
    <xf numFmtId="0" fontId="71" fillId="0" borderId="39" xfId="0" applyFont="1" applyBorder="1" applyAlignment="1">
      <alignment horizontal="left" vertical="center" wrapText="1"/>
    </xf>
    <xf numFmtId="0" fontId="74" fillId="0" borderId="38" xfId="0" applyFont="1" applyBorder="1" applyAlignment="1">
      <alignment horizontal="center" vertical="center" wrapText="1"/>
    </xf>
    <xf numFmtId="0" fontId="74" fillId="0" borderId="39" xfId="0" applyFont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top" wrapText="1"/>
    </xf>
    <xf numFmtId="0" fontId="71" fillId="0" borderId="28" xfId="0" applyFont="1" applyFill="1" applyBorder="1" applyAlignment="1">
      <alignment horizontal="center" vertical="center" wrapText="1"/>
    </xf>
    <xf numFmtId="0" fontId="71" fillId="0" borderId="43" xfId="0" applyFont="1" applyBorder="1" applyAlignment="1">
      <alignment horizontal="center" vertical="center"/>
    </xf>
    <xf numFmtId="0" fontId="71" fillId="0" borderId="43" xfId="0" applyFont="1" applyBorder="1" applyAlignment="1">
      <alignment horizontal="center" vertical="center" wrapText="1"/>
    </xf>
    <xf numFmtId="0" fontId="71" fillId="0" borderId="44" xfId="0" applyFont="1" applyBorder="1" applyAlignment="1">
      <alignment horizontal="center" vertical="center"/>
    </xf>
    <xf numFmtId="0" fontId="71" fillId="0" borderId="38" xfId="0" applyFont="1" applyBorder="1" applyAlignment="1">
      <alignment horizontal="center" vertical="center" wrapText="1"/>
    </xf>
    <xf numFmtId="0" fontId="71" fillId="0" borderId="38" xfId="0" applyFont="1" applyBorder="1" applyAlignment="1">
      <alignment horizontal="center" vertical="center"/>
    </xf>
    <xf numFmtId="0" fontId="71" fillId="0" borderId="39" xfId="0" applyFont="1" applyBorder="1" applyAlignment="1">
      <alignment horizontal="center" vertical="center" wrapText="1"/>
    </xf>
    <xf numFmtId="0" fontId="74" fillId="0" borderId="44" xfId="0" applyFont="1" applyBorder="1" applyAlignment="1">
      <alignment horizontal="center" vertical="center" wrapText="1"/>
    </xf>
    <xf numFmtId="0" fontId="74" fillId="0" borderId="43" xfId="0" applyFont="1" applyBorder="1" applyAlignment="1">
      <alignment horizontal="right" vertical="center" wrapText="1"/>
    </xf>
    <xf numFmtId="0" fontId="74" fillId="0" borderId="43" xfId="0" applyFont="1" applyBorder="1" applyAlignment="1">
      <alignment horizontal="center" vertical="center" wrapText="1"/>
    </xf>
    <xf numFmtId="0" fontId="74" fillId="0" borderId="43" xfId="0" applyFont="1" applyBorder="1" applyAlignment="1">
      <alignment vertical="center" wrapText="1"/>
    </xf>
    <xf numFmtId="0" fontId="71" fillId="2" borderId="43" xfId="0" applyFont="1" applyFill="1" applyBorder="1" applyAlignment="1">
      <alignment horizontal="center" vertical="center"/>
    </xf>
    <xf numFmtId="0" fontId="71" fillId="0" borderId="44" xfId="0" applyFont="1" applyBorder="1" applyAlignment="1">
      <alignment horizontal="left" vertical="center" wrapText="1"/>
    </xf>
    <xf numFmtId="167" fontId="71" fillId="0" borderId="43" xfId="7" applyNumberFormat="1" applyFont="1" applyFill="1" applyBorder="1" applyAlignment="1">
      <alignment vertical="center" wrapText="1"/>
    </xf>
    <xf numFmtId="0" fontId="71" fillId="2" borderId="44" xfId="0" applyFont="1" applyFill="1" applyBorder="1" applyAlignment="1">
      <alignment horizontal="left" vertical="center"/>
    </xf>
    <xf numFmtId="0" fontId="71" fillId="0" borderId="43" xfId="0" applyFont="1" applyBorder="1" applyAlignment="1">
      <alignment horizontal="left" vertical="center" wrapText="1"/>
    </xf>
    <xf numFmtId="173" fontId="71" fillId="0" borderId="43" xfId="7" applyNumberFormat="1" applyFont="1" applyFill="1" applyBorder="1" applyAlignment="1">
      <alignment horizontal="center" vertical="center"/>
    </xf>
    <xf numFmtId="0" fontId="74" fillId="0" borderId="44" xfId="0" applyFont="1" applyBorder="1" applyAlignment="1">
      <alignment horizontal="left" vertical="center"/>
    </xf>
    <xf numFmtId="0" fontId="83" fillId="56" borderId="43" xfId="0" applyFont="1" applyFill="1" applyBorder="1" applyAlignment="1">
      <alignment horizontal="center" wrapText="1"/>
    </xf>
    <xf numFmtId="167" fontId="83" fillId="2" borderId="43" xfId="7" applyNumberFormat="1" applyFont="1" applyFill="1" applyBorder="1" applyAlignment="1">
      <alignment horizontal="center" wrapText="1"/>
    </xf>
    <xf numFmtId="167" fontId="74" fillId="0" borderId="43" xfId="7" applyNumberFormat="1" applyFont="1" applyFill="1" applyBorder="1" applyAlignment="1">
      <alignment horizontal="center" vertical="center" wrapText="1"/>
    </xf>
    <xf numFmtId="0" fontId="74" fillId="0" borderId="43" xfId="0" applyFont="1" applyBorder="1" applyAlignment="1">
      <alignment horizontal="left" vertical="center"/>
    </xf>
    <xf numFmtId="0" fontId="74" fillId="0" borderId="43" xfId="0" applyFont="1" applyBorder="1" applyAlignment="1">
      <alignment horizontal="left" vertical="center" wrapText="1"/>
    </xf>
    <xf numFmtId="0" fontId="83" fillId="56" borderId="43" xfId="0" applyFont="1" applyFill="1" applyBorder="1" applyAlignment="1">
      <alignment horizontal="center" vertical="center" wrapText="1"/>
    </xf>
    <xf numFmtId="167" fontId="83" fillId="2" borderId="43" xfId="7" applyNumberFormat="1" applyFont="1" applyFill="1" applyBorder="1" applyAlignment="1">
      <alignment horizontal="center" vertical="center" wrapText="1"/>
    </xf>
    <xf numFmtId="169" fontId="71" fillId="0" borderId="43" xfId="7" applyNumberFormat="1" applyFont="1" applyFill="1" applyBorder="1" applyAlignment="1">
      <alignment vertical="center" wrapText="1"/>
    </xf>
    <xf numFmtId="169" fontId="71" fillId="0" borderId="43" xfId="0" applyNumberFormat="1" applyFont="1" applyBorder="1" applyAlignment="1">
      <alignment vertical="center" wrapText="1"/>
    </xf>
    <xf numFmtId="169" fontId="74" fillId="0" borderId="43" xfId="7" applyNumberFormat="1" applyFont="1" applyBorder="1" applyAlignment="1">
      <alignment vertical="center" wrapText="1"/>
    </xf>
    <xf numFmtId="169" fontId="74" fillId="0" borderId="43" xfId="7" applyNumberFormat="1" applyFont="1" applyFill="1" applyBorder="1" applyAlignment="1">
      <alignment vertical="center"/>
    </xf>
  </cellXfs>
  <cellStyles count="2069">
    <cellStyle name=" 1" xfId="1800"/>
    <cellStyle name="_artabyuje" xfId="265"/>
    <cellStyle name="_artabyuje 2" xfId="1801"/>
    <cellStyle name="_artabyuje_3.Havelvacner_N1_12 23.01.2018" xfId="266"/>
    <cellStyle name="20% - Accent1 2" xfId="69"/>
    <cellStyle name="20% - Accent1 2 2" xfId="108"/>
    <cellStyle name="20% - Accent1 2 2 2" xfId="267"/>
    <cellStyle name="20% - Accent1 2 2 2 2" xfId="268"/>
    <cellStyle name="20% - Accent1 2 2 2 2 2" xfId="530"/>
    <cellStyle name="20% - Accent1 2 2 2 2 2 2" xfId="1065"/>
    <cellStyle name="20% - Accent1 2 2 2 2 3" xfId="531"/>
    <cellStyle name="20% - Accent1 2 2 2 2 3 2" xfId="1066"/>
    <cellStyle name="20% - Accent1 2 2 2 2 4" xfId="1067"/>
    <cellStyle name="20% - Accent1 2 2 2 3" xfId="269"/>
    <cellStyle name="20% - Accent1 2 2 2 3 2" xfId="532"/>
    <cellStyle name="20% - Accent1 2 2 2 3 2 2" xfId="1068"/>
    <cellStyle name="20% - Accent1 2 2 2 3 3" xfId="533"/>
    <cellStyle name="20% - Accent1 2 2 2 3 3 2" xfId="1069"/>
    <cellStyle name="20% - Accent1 2 2 2 3 4" xfId="1070"/>
    <cellStyle name="20% - Accent1 2 2 2 4" xfId="534"/>
    <cellStyle name="20% - Accent1 2 2 2 4 2" xfId="1071"/>
    <cellStyle name="20% - Accent1 2 2 2 5" xfId="535"/>
    <cellStyle name="20% - Accent1 2 2 2 5 2" xfId="1072"/>
    <cellStyle name="20% - Accent1 2 2 2 6" xfId="1073"/>
    <cellStyle name="20% - Accent1 2 2 3" xfId="270"/>
    <cellStyle name="20% - Accent1 2 2 3 2" xfId="536"/>
    <cellStyle name="20% - Accent1 2 2 3 2 2" xfId="1074"/>
    <cellStyle name="20% - Accent1 2 2 3 3" xfId="537"/>
    <cellStyle name="20% - Accent1 2 2 3 3 2" xfId="1075"/>
    <cellStyle name="20% - Accent1 2 2 3 4" xfId="1076"/>
    <cellStyle name="20% - Accent1 2 2 4" xfId="271"/>
    <cellStyle name="20% - Accent1 2 2 4 2" xfId="538"/>
    <cellStyle name="20% - Accent1 2 2 4 2 2" xfId="1077"/>
    <cellStyle name="20% - Accent1 2 2 4 3" xfId="539"/>
    <cellStyle name="20% - Accent1 2 2 4 3 2" xfId="1078"/>
    <cellStyle name="20% - Accent1 2 2 4 4" xfId="1079"/>
    <cellStyle name="20% - Accent1 2 3" xfId="272"/>
    <cellStyle name="20% - Accent1 2 3 2" xfId="273"/>
    <cellStyle name="20% - Accent1 2 3 2 2" xfId="540"/>
    <cellStyle name="20% - Accent1 2 3 2 2 2" xfId="1080"/>
    <cellStyle name="20% - Accent1 2 3 2 3" xfId="541"/>
    <cellStyle name="20% - Accent1 2 3 2 3 2" xfId="1081"/>
    <cellStyle name="20% - Accent1 2 3 2 4" xfId="1082"/>
    <cellStyle name="20% - Accent1 2 3 3" xfId="274"/>
    <cellStyle name="20% - Accent1 2 3 3 2" xfId="542"/>
    <cellStyle name="20% - Accent1 2 3 3 2 2" xfId="1083"/>
    <cellStyle name="20% - Accent1 2 3 3 3" xfId="543"/>
    <cellStyle name="20% - Accent1 2 3 3 3 2" xfId="1084"/>
    <cellStyle name="20% - Accent1 2 3 3 4" xfId="1085"/>
    <cellStyle name="20% - Accent1 2 3 4" xfId="544"/>
    <cellStyle name="20% - Accent1 2 3 4 2" xfId="1086"/>
    <cellStyle name="20% - Accent1 2 3 5" xfId="545"/>
    <cellStyle name="20% - Accent1 2 3 5 2" xfId="1087"/>
    <cellStyle name="20% - Accent1 2 3 6" xfId="1088"/>
    <cellStyle name="20% - Accent1 2 4" xfId="275"/>
    <cellStyle name="20% - Accent1 2 4 2" xfId="276"/>
    <cellStyle name="20% - Accent1 2 4 2 2" xfId="546"/>
    <cellStyle name="20% - Accent1 2 4 2 2 2" xfId="1089"/>
    <cellStyle name="20% - Accent1 2 4 2 3" xfId="547"/>
    <cellStyle name="20% - Accent1 2 4 2 3 2" xfId="1090"/>
    <cellStyle name="20% - Accent1 2 4 2 4" xfId="1091"/>
    <cellStyle name="20% - Accent1 2 4 3" xfId="277"/>
    <cellStyle name="20% - Accent1 2 4 3 2" xfId="548"/>
    <cellStyle name="20% - Accent1 2 4 3 2 2" xfId="1092"/>
    <cellStyle name="20% - Accent1 2 4 3 3" xfId="549"/>
    <cellStyle name="20% - Accent1 2 4 3 3 2" xfId="1093"/>
    <cellStyle name="20% - Accent1 2 4 3 4" xfId="1094"/>
    <cellStyle name="20% - Accent1 2 4 4" xfId="550"/>
    <cellStyle name="20% - Accent1 2 4 4 2" xfId="1095"/>
    <cellStyle name="20% - Accent1 2 4 5" xfId="551"/>
    <cellStyle name="20% - Accent1 2 4 5 2" xfId="1096"/>
    <cellStyle name="20% - Accent1 2 4 6" xfId="1097"/>
    <cellStyle name="20% - Accent1 2 5" xfId="278"/>
    <cellStyle name="20% - Accent1 2 5 2" xfId="552"/>
    <cellStyle name="20% - Accent1 2 5 2 2" xfId="1098"/>
    <cellStyle name="20% - Accent1 2 5 3" xfId="553"/>
    <cellStyle name="20% - Accent1 2 5 3 2" xfId="1099"/>
    <cellStyle name="20% - Accent1 2 5 4" xfId="1100"/>
    <cellStyle name="20% - Accent1 2 6" xfId="279"/>
    <cellStyle name="20% - Accent1 2 6 2" xfId="554"/>
    <cellStyle name="20% - Accent1 2 6 2 2" xfId="1101"/>
    <cellStyle name="20% - Accent1 2 6 3" xfId="555"/>
    <cellStyle name="20% - Accent1 2 6 3 2" xfId="1102"/>
    <cellStyle name="20% - Accent1 2 6 4" xfId="1103"/>
    <cellStyle name="20% - Accent1 3" xfId="167"/>
    <cellStyle name="20% - Accent1 3 2" xfId="556"/>
    <cellStyle name="20% - Accent1 3 2 2" xfId="1104"/>
    <cellStyle name="20% - Accent1 3 3" xfId="557"/>
    <cellStyle name="20% - Accent1 3 3 2" xfId="1105"/>
    <cellStyle name="20% - Accent1 3 4" xfId="1106"/>
    <cellStyle name="20% - Accent1 4" xfId="191"/>
    <cellStyle name="20% - Accent1 4 2" xfId="1107"/>
    <cellStyle name="20% - Accent2 2" xfId="72"/>
    <cellStyle name="20% - Accent2 2 2" xfId="109"/>
    <cellStyle name="20% - Accent2 2 2 2" xfId="280"/>
    <cellStyle name="20% - Accent2 2 2 2 2" xfId="281"/>
    <cellStyle name="20% - Accent2 2 2 2 2 2" xfId="558"/>
    <cellStyle name="20% - Accent2 2 2 2 2 2 2" xfId="1108"/>
    <cellStyle name="20% - Accent2 2 2 2 2 3" xfId="559"/>
    <cellStyle name="20% - Accent2 2 2 2 2 3 2" xfId="1109"/>
    <cellStyle name="20% - Accent2 2 2 2 2 4" xfId="1110"/>
    <cellStyle name="20% - Accent2 2 2 2 3" xfId="282"/>
    <cellStyle name="20% - Accent2 2 2 2 3 2" xfId="560"/>
    <cellStyle name="20% - Accent2 2 2 2 3 2 2" xfId="1111"/>
    <cellStyle name="20% - Accent2 2 2 2 3 3" xfId="561"/>
    <cellStyle name="20% - Accent2 2 2 2 3 3 2" xfId="1112"/>
    <cellStyle name="20% - Accent2 2 2 2 3 4" xfId="1113"/>
    <cellStyle name="20% - Accent2 2 2 2 4" xfId="562"/>
    <cellStyle name="20% - Accent2 2 2 2 4 2" xfId="1114"/>
    <cellStyle name="20% - Accent2 2 2 2 5" xfId="563"/>
    <cellStyle name="20% - Accent2 2 2 2 5 2" xfId="1115"/>
    <cellStyle name="20% - Accent2 2 2 2 6" xfId="1116"/>
    <cellStyle name="20% - Accent2 2 2 3" xfId="283"/>
    <cellStyle name="20% - Accent2 2 2 3 2" xfId="564"/>
    <cellStyle name="20% - Accent2 2 2 3 2 2" xfId="1117"/>
    <cellStyle name="20% - Accent2 2 2 3 3" xfId="565"/>
    <cellStyle name="20% - Accent2 2 2 3 3 2" xfId="1118"/>
    <cellStyle name="20% - Accent2 2 2 3 4" xfId="1119"/>
    <cellStyle name="20% - Accent2 2 2 4" xfId="284"/>
    <cellStyle name="20% - Accent2 2 2 4 2" xfId="566"/>
    <cellStyle name="20% - Accent2 2 2 4 2 2" xfId="1120"/>
    <cellStyle name="20% - Accent2 2 2 4 3" xfId="567"/>
    <cellStyle name="20% - Accent2 2 2 4 3 2" xfId="1121"/>
    <cellStyle name="20% - Accent2 2 2 4 4" xfId="1122"/>
    <cellStyle name="20% - Accent2 2 3" xfId="285"/>
    <cellStyle name="20% - Accent2 2 3 2" xfId="286"/>
    <cellStyle name="20% - Accent2 2 3 2 2" xfId="568"/>
    <cellStyle name="20% - Accent2 2 3 2 2 2" xfId="1123"/>
    <cellStyle name="20% - Accent2 2 3 2 3" xfId="569"/>
    <cellStyle name="20% - Accent2 2 3 2 3 2" xfId="1124"/>
    <cellStyle name="20% - Accent2 2 3 2 4" xfId="1125"/>
    <cellStyle name="20% - Accent2 2 3 3" xfId="287"/>
    <cellStyle name="20% - Accent2 2 3 3 2" xfId="570"/>
    <cellStyle name="20% - Accent2 2 3 3 2 2" xfId="1126"/>
    <cellStyle name="20% - Accent2 2 3 3 3" xfId="571"/>
    <cellStyle name="20% - Accent2 2 3 3 3 2" xfId="1127"/>
    <cellStyle name="20% - Accent2 2 3 3 4" xfId="1128"/>
    <cellStyle name="20% - Accent2 2 3 4" xfId="572"/>
    <cellStyle name="20% - Accent2 2 3 4 2" xfId="1129"/>
    <cellStyle name="20% - Accent2 2 3 5" xfId="573"/>
    <cellStyle name="20% - Accent2 2 3 5 2" xfId="1130"/>
    <cellStyle name="20% - Accent2 2 3 6" xfId="1131"/>
    <cellStyle name="20% - Accent2 2 4" xfId="288"/>
    <cellStyle name="20% - Accent2 2 4 2" xfId="289"/>
    <cellStyle name="20% - Accent2 2 4 2 2" xfId="574"/>
    <cellStyle name="20% - Accent2 2 4 2 2 2" xfId="1132"/>
    <cellStyle name="20% - Accent2 2 4 2 3" xfId="575"/>
    <cellStyle name="20% - Accent2 2 4 2 3 2" xfId="1133"/>
    <cellStyle name="20% - Accent2 2 4 2 4" xfId="1134"/>
    <cellStyle name="20% - Accent2 2 4 3" xfId="290"/>
    <cellStyle name="20% - Accent2 2 4 3 2" xfId="576"/>
    <cellStyle name="20% - Accent2 2 4 3 2 2" xfId="1135"/>
    <cellStyle name="20% - Accent2 2 4 3 3" xfId="577"/>
    <cellStyle name="20% - Accent2 2 4 3 3 2" xfId="1136"/>
    <cellStyle name="20% - Accent2 2 4 3 4" xfId="1137"/>
    <cellStyle name="20% - Accent2 2 4 4" xfId="578"/>
    <cellStyle name="20% - Accent2 2 4 4 2" xfId="1138"/>
    <cellStyle name="20% - Accent2 2 4 5" xfId="579"/>
    <cellStyle name="20% - Accent2 2 4 5 2" xfId="1139"/>
    <cellStyle name="20% - Accent2 2 4 6" xfId="1140"/>
    <cellStyle name="20% - Accent2 2 5" xfId="291"/>
    <cellStyle name="20% - Accent2 2 5 2" xfId="580"/>
    <cellStyle name="20% - Accent2 2 5 2 2" xfId="1141"/>
    <cellStyle name="20% - Accent2 2 5 3" xfId="581"/>
    <cellStyle name="20% - Accent2 2 5 3 2" xfId="1142"/>
    <cellStyle name="20% - Accent2 2 5 4" xfId="1143"/>
    <cellStyle name="20% - Accent2 2 6" xfId="292"/>
    <cellStyle name="20% - Accent2 2 6 2" xfId="582"/>
    <cellStyle name="20% - Accent2 2 6 2 2" xfId="1144"/>
    <cellStyle name="20% - Accent2 2 6 3" xfId="583"/>
    <cellStyle name="20% - Accent2 2 6 3 2" xfId="1145"/>
    <cellStyle name="20% - Accent2 2 6 4" xfId="1146"/>
    <cellStyle name="20% - Accent2 3" xfId="169"/>
    <cellStyle name="20% - Accent2 3 2" xfId="584"/>
    <cellStyle name="20% - Accent2 3 2 2" xfId="1147"/>
    <cellStyle name="20% - Accent2 3 3" xfId="585"/>
    <cellStyle name="20% - Accent2 3 3 2" xfId="1148"/>
    <cellStyle name="20% - Accent2 3 4" xfId="1149"/>
    <cellStyle name="20% - Accent2 4" xfId="193"/>
    <cellStyle name="20% - Accent2 4 2" xfId="1150"/>
    <cellStyle name="20% - Accent3 2" xfId="71"/>
    <cellStyle name="20% - Accent3 2 2" xfId="110"/>
    <cellStyle name="20% - Accent3 2 2 2" xfId="293"/>
    <cellStyle name="20% - Accent3 2 2 2 2" xfId="294"/>
    <cellStyle name="20% - Accent3 2 2 2 2 2" xfId="586"/>
    <cellStyle name="20% - Accent3 2 2 2 2 2 2" xfId="1151"/>
    <cellStyle name="20% - Accent3 2 2 2 2 3" xfId="587"/>
    <cellStyle name="20% - Accent3 2 2 2 2 3 2" xfId="1152"/>
    <cellStyle name="20% - Accent3 2 2 2 2 4" xfId="1153"/>
    <cellStyle name="20% - Accent3 2 2 2 3" xfId="295"/>
    <cellStyle name="20% - Accent3 2 2 2 3 2" xfId="588"/>
    <cellStyle name="20% - Accent3 2 2 2 3 2 2" xfId="1154"/>
    <cellStyle name="20% - Accent3 2 2 2 3 3" xfId="589"/>
    <cellStyle name="20% - Accent3 2 2 2 3 3 2" xfId="1155"/>
    <cellStyle name="20% - Accent3 2 2 2 3 4" xfId="1156"/>
    <cellStyle name="20% - Accent3 2 2 2 4" xfId="590"/>
    <cellStyle name="20% - Accent3 2 2 2 4 2" xfId="1157"/>
    <cellStyle name="20% - Accent3 2 2 2 5" xfId="591"/>
    <cellStyle name="20% - Accent3 2 2 2 5 2" xfId="1158"/>
    <cellStyle name="20% - Accent3 2 2 2 6" xfId="1159"/>
    <cellStyle name="20% - Accent3 2 2 3" xfId="296"/>
    <cellStyle name="20% - Accent3 2 2 3 2" xfId="592"/>
    <cellStyle name="20% - Accent3 2 2 3 2 2" xfId="1160"/>
    <cellStyle name="20% - Accent3 2 2 3 3" xfId="593"/>
    <cellStyle name="20% - Accent3 2 2 3 3 2" xfId="1161"/>
    <cellStyle name="20% - Accent3 2 2 3 4" xfId="1162"/>
    <cellStyle name="20% - Accent3 2 2 4" xfId="297"/>
    <cellStyle name="20% - Accent3 2 2 4 2" xfId="594"/>
    <cellStyle name="20% - Accent3 2 2 4 2 2" xfId="1163"/>
    <cellStyle name="20% - Accent3 2 2 4 3" xfId="595"/>
    <cellStyle name="20% - Accent3 2 2 4 3 2" xfId="1164"/>
    <cellStyle name="20% - Accent3 2 2 4 4" xfId="1165"/>
    <cellStyle name="20% - Accent3 2 3" xfId="298"/>
    <cellStyle name="20% - Accent3 2 3 2" xfId="299"/>
    <cellStyle name="20% - Accent3 2 3 2 2" xfId="596"/>
    <cellStyle name="20% - Accent3 2 3 2 2 2" xfId="1166"/>
    <cellStyle name="20% - Accent3 2 3 2 3" xfId="597"/>
    <cellStyle name="20% - Accent3 2 3 2 3 2" xfId="1167"/>
    <cellStyle name="20% - Accent3 2 3 2 4" xfId="1168"/>
    <cellStyle name="20% - Accent3 2 3 3" xfId="300"/>
    <cellStyle name="20% - Accent3 2 3 3 2" xfId="598"/>
    <cellStyle name="20% - Accent3 2 3 3 2 2" xfId="1169"/>
    <cellStyle name="20% - Accent3 2 3 3 3" xfId="599"/>
    <cellStyle name="20% - Accent3 2 3 3 3 2" xfId="1170"/>
    <cellStyle name="20% - Accent3 2 3 3 4" xfId="1171"/>
    <cellStyle name="20% - Accent3 2 3 4" xfId="600"/>
    <cellStyle name="20% - Accent3 2 3 4 2" xfId="1172"/>
    <cellStyle name="20% - Accent3 2 3 5" xfId="601"/>
    <cellStyle name="20% - Accent3 2 3 5 2" xfId="1173"/>
    <cellStyle name="20% - Accent3 2 3 6" xfId="1174"/>
    <cellStyle name="20% - Accent3 2 4" xfId="301"/>
    <cellStyle name="20% - Accent3 2 4 2" xfId="302"/>
    <cellStyle name="20% - Accent3 2 4 2 2" xfId="602"/>
    <cellStyle name="20% - Accent3 2 4 2 2 2" xfId="1175"/>
    <cellStyle name="20% - Accent3 2 4 2 3" xfId="603"/>
    <cellStyle name="20% - Accent3 2 4 2 3 2" xfId="1176"/>
    <cellStyle name="20% - Accent3 2 4 2 4" xfId="1177"/>
    <cellStyle name="20% - Accent3 2 4 3" xfId="303"/>
    <cellStyle name="20% - Accent3 2 4 3 2" xfId="604"/>
    <cellStyle name="20% - Accent3 2 4 3 2 2" xfId="1178"/>
    <cellStyle name="20% - Accent3 2 4 3 3" xfId="605"/>
    <cellStyle name="20% - Accent3 2 4 3 3 2" xfId="1179"/>
    <cellStyle name="20% - Accent3 2 4 3 4" xfId="1180"/>
    <cellStyle name="20% - Accent3 2 4 4" xfId="606"/>
    <cellStyle name="20% - Accent3 2 4 4 2" xfId="1181"/>
    <cellStyle name="20% - Accent3 2 4 5" xfId="607"/>
    <cellStyle name="20% - Accent3 2 4 5 2" xfId="1182"/>
    <cellStyle name="20% - Accent3 2 4 6" xfId="1183"/>
    <cellStyle name="20% - Accent3 2 5" xfId="304"/>
    <cellStyle name="20% - Accent3 2 5 2" xfId="608"/>
    <cellStyle name="20% - Accent3 2 5 2 2" xfId="1184"/>
    <cellStyle name="20% - Accent3 2 5 3" xfId="609"/>
    <cellStyle name="20% - Accent3 2 5 3 2" xfId="1185"/>
    <cellStyle name="20% - Accent3 2 5 4" xfId="1186"/>
    <cellStyle name="20% - Accent3 2 6" xfId="305"/>
    <cellStyle name="20% - Accent3 2 6 2" xfId="610"/>
    <cellStyle name="20% - Accent3 2 6 2 2" xfId="1187"/>
    <cellStyle name="20% - Accent3 2 6 3" xfId="611"/>
    <cellStyle name="20% - Accent3 2 6 3 2" xfId="1188"/>
    <cellStyle name="20% - Accent3 2 6 4" xfId="1189"/>
    <cellStyle name="20% - Accent3 3" xfId="171"/>
    <cellStyle name="20% - Accent3 3 2" xfId="612"/>
    <cellStyle name="20% - Accent3 3 2 2" xfId="1190"/>
    <cellStyle name="20% - Accent3 3 3" xfId="613"/>
    <cellStyle name="20% - Accent3 3 3 2" xfId="1191"/>
    <cellStyle name="20% - Accent3 3 4" xfId="1192"/>
    <cellStyle name="20% - Accent3 4" xfId="195"/>
    <cellStyle name="20% - Accent3 4 2" xfId="1193"/>
    <cellStyle name="20% - Accent4 2" xfId="88"/>
    <cellStyle name="20% - Accent4 2 2" xfId="111"/>
    <cellStyle name="20% - Accent4 2 2 2" xfId="306"/>
    <cellStyle name="20% - Accent4 2 2 2 2" xfId="307"/>
    <cellStyle name="20% - Accent4 2 2 2 2 2" xfId="614"/>
    <cellStyle name="20% - Accent4 2 2 2 2 2 2" xfId="1194"/>
    <cellStyle name="20% - Accent4 2 2 2 2 3" xfId="615"/>
    <cellStyle name="20% - Accent4 2 2 2 2 3 2" xfId="1195"/>
    <cellStyle name="20% - Accent4 2 2 2 2 4" xfId="1196"/>
    <cellStyle name="20% - Accent4 2 2 2 3" xfId="308"/>
    <cellStyle name="20% - Accent4 2 2 2 3 2" xfId="616"/>
    <cellStyle name="20% - Accent4 2 2 2 3 2 2" xfId="1197"/>
    <cellStyle name="20% - Accent4 2 2 2 3 3" xfId="617"/>
    <cellStyle name="20% - Accent4 2 2 2 3 3 2" xfId="1198"/>
    <cellStyle name="20% - Accent4 2 2 2 3 4" xfId="1199"/>
    <cellStyle name="20% - Accent4 2 2 2 4" xfId="618"/>
    <cellStyle name="20% - Accent4 2 2 2 4 2" xfId="1200"/>
    <cellStyle name="20% - Accent4 2 2 2 5" xfId="619"/>
    <cellStyle name="20% - Accent4 2 2 2 5 2" xfId="1201"/>
    <cellStyle name="20% - Accent4 2 2 2 6" xfId="1202"/>
    <cellStyle name="20% - Accent4 2 2 3" xfId="309"/>
    <cellStyle name="20% - Accent4 2 2 3 2" xfId="620"/>
    <cellStyle name="20% - Accent4 2 2 3 2 2" xfId="1203"/>
    <cellStyle name="20% - Accent4 2 2 3 3" xfId="621"/>
    <cellStyle name="20% - Accent4 2 2 3 3 2" xfId="1204"/>
    <cellStyle name="20% - Accent4 2 2 3 4" xfId="1205"/>
    <cellStyle name="20% - Accent4 2 2 4" xfId="310"/>
    <cellStyle name="20% - Accent4 2 2 4 2" xfId="622"/>
    <cellStyle name="20% - Accent4 2 2 4 2 2" xfId="1206"/>
    <cellStyle name="20% - Accent4 2 2 4 3" xfId="623"/>
    <cellStyle name="20% - Accent4 2 2 4 3 2" xfId="1207"/>
    <cellStyle name="20% - Accent4 2 2 4 4" xfId="1208"/>
    <cellStyle name="20% - Accent4 2 3" xfId="311"/>
    <cellStyle name="20% - Accent4 2 3 2" xfId="312"/>
    <cellStyle name="20% - Accent4 2 3 2 2" xfId="624"/>
    <cellStyle name="20% - Accent4 2 3 2 2 2" xfId="1209"/>
    <cellStyle name="20% - Accent4 2 3 2 3" xfId="625"/>
    <cellStyle name="20% - Accent4 2 3 2 3 2" xfId="1210"/>
    <cellStyle name="20% - Accent4 2 3 2 4" xfId="1211"/>
    <cellStyle name="20% - Accent4 2 3 3" xfId="313"/>
    <cellStyle name="20% - Accent4 2 3 3 2" xfId="626"/>
    <cellStyle name="20% - Accent4 2 3 3 2 2" xfId="1212"/>
    <cellStyle name="20% - Accent4 2 3 3 3" xfId="627"/>
    <cellStyle name="20% - Accent4 2 3 3 3 2" xfId="1213"/>
    <cellStyle name="20% - Accent4 2 3 3 4" xfId="1214"/>
    <cellStyle name="20% - Accent4 2 3 4" xfId="628"/>
    <cellStyle name="20% - Accent4 2 3 4 2" xfId="1215"/>
    <cellStyle name="20% - Accent4 2 3 5" xfId="629"/>
    <cellStyle name="20% - Accent4 2 3 5 2" xfId="1216"/>
    <cellStyle name="20% - Accent4 2 3 6" xfId="1217"/>
    <cellStyle name="20% - Accent4 2 4" xfId="314"/>
    <cellStyle name="20% - Accent4 2 4 2" xfId="315"/>
    <cellStyle name="20% - Accent4 2 4 2 2" xfId="630"/>
    <cellStyle name="20% - Accent4 2 4 2 2 2" xfId="1218"/>
    <cellStyle name="20% - Accent4 2 4 2 3" xfId="631"/>
    <cellStyle name="20% - Accent4 2 4 2 3 2" xfId="1219"/>
    <cellStyle name="20% - Accent4 2 4 2 4" xfId="1220"/>
    <cellStyle name="20% - Accent4 2 4 3" xfId="316"/>
    <cellStyle name="20% - Accent4 2 4 3 2" xfId="632"/>
    <cellStyle name="20% - Accent4 2 4 3 2 2" xfId="1221"/>
    <cellStyle name="20% - Accent4 2 4 3 3" xfId="633"/>
    <cellStyle name="20% - Accent4 2 4 3 3 2" xfId="1222"/>
    <cellStyle name="20% - Accent4 2 4 3 4" xfId="1223"/>
    <cellStyle name="20% - Accent4 2 4 4" xfId="634"/>
    <cellStyle name="20% - Accent4 2 4 4 2" xfId="1224"/>
    <cellStyle name="20% - Accent4 2 4 5" xfId="635"/>
    <cellStyle name="20% - Accent4 2 4 5 2" xfId="1225"/>
    <cellStyle name="20% - Accent4 2 4 6" xfId="1226"/>
    <cellStyle name="20% - Accent4 2 5" xfId="317"/>
    <cellStyle name="20% - Accent4 2 5 2" xfId="636"/>
    <cellStyle name="20% - Accent4 2 5 2 2" xfId="1227"/>
    <cellStyle name="20% - Accent4 2 5 3" xfId="637"/>
    <cellStyle name="20% - Accent4 2 5 3 2" xfId="1228"/>
    <cellStyle name="20% - Accent4 2 5 4" xfId="1229"/>
    <cellStyle name="20% - Accent4 2 6" xfId="318"/>
    <cellStyle name="20% - Accent4 2 6 2" xfId="638"/>
    <cellStyle name="20% - Accent4 2 6 2 2" xfId="1230"/>
    <cellStyle name="20% - Accent4 2 6 3" xfId="639"/>
    <cellStyle name="20% - Accent4 2 6 3 2" xfId="1231"/>
    <cellStyle name="20% - Accent4 2 6 4" xfId="1232"/>
    <cellStyle name="20% - Accent4 3" xfId="173"/>
    <cellStyle name="20% - Accent4 3 2" xfId="640"/>
    <cellStyle name="20% - Accent4 3 2 2" xfId="1233"/>
    <cellStyle name="20% - Accent4 3 3" xfId="641"/>
    <cellStyle name="20% - Accent4 3 3 2" xfId="1234"/>
    <cellStyle name="20% - Accent4 3 4" xfId="1235"/>
    <cellStyle name="20% - Accent4 4" xfId="197"/>
    <cellStyle name="20% - Accent4 4 2" xfId="1236"/>
    <cellStyle name="20% - Accent5 2" xfId="91"/>
    <cellStyle name="20% - Accent5 2 2" xfId="112"/>
    <cellStyle name="20% - Accent5 2 2 2" xfId="319"/>
    <cellStyle name="20% - Accent5 2 2 2 2" xfId="320"/>
    <cellStyle name="20% - Accent5 2 2 2 2 2" xfId="642"/>
    <cellStyle name="20% - Accent5 2 2 2 2 2 2" xfId="1237"/>
    <cellStyle name="20% - Accent5 2 2 2 2 3" xfId="643"/>
    <cellStyle name="20% - Accent5 2 2 2 2 3 2" xfId="1238"/>
    <cellStyle name="20% - Accent5 2 2 2 2 4" xfId="1239"/>
    <cellStyle name="20% - Accent5 2 2 2 3" xfId="321"/>
    <cellStyle name="20% - Accent5 2 2 2 3 2" xfId="644"/>
    <cellStyle name="20% - Accent5 2 2 2 3 2 2" xfId="1240"/>
    <cellStyle name="20% - Accent5 2 2 2 3 3" xfId="645"/>
    <cellStyle name="20% - Accent5 2 2 2 3 3 2" xfId="1241"/>
    <cellStyle name="20% - Accent5 2 2 2 3 4" xfId="1242"/>
    <cellStyle name="20% - Accent5 2 2 2 4" xfId="646"/>
    <cellStyle name="20% - Accent5 2 2 2 4 2" xfId="1243"/>
    <cellStyle name="20% - Accent5 2 2 2 5" xfId="647"/>
    <cellStyle name="20% - Accent5 2 2 2 5 2" xfId="1244"/>
    <cellStyle name="20% - Accent5 2 2 2 6" xfId="1245"/>
    <cellStyle name="20% - Accent5 2 2 3" xfId="322"/>
    <cellStyle name="20% - Accent5 2 2 3 2" xfId="648"/>
    <cellStyle name="20% - Accent5 2 2 3 2 2" xfId="1246"/>
    <cellStyle name="20% - Accent5 2 2 3 3" xfId="649"/>
    <cellStyle name="20% - Accent5 2 2 3 3 2" xfId="1247"/>
    <cellStyle name="20% - Accent5 2 2 3 4" xfId="1248"/>
    <cellStyle name="20% - Accent5 2 2 4" xfId="323"/>
    <cellStyle name="20% - Accent5 2 2 4 2" xfId="650"/>
    <cellStyle name="20% - Accent5 2 2 4 2 2" xfId="1249"/>
    <cellStyle name="20% - Accent5 2 2 4 3" xfId="651"/>
    <cellStyle name="20% - Accent5 2 2 4 3 2" xfId="1250"/>
    <cellStyle name="20% - Accent5 2 2 4 4" xfId="1251"/>
    <cellStyle name="20% - Accent5 2 3" xfId="324"/>
    <cellStyle name="20% - Accent5 2 3 2" xfId="325"/>
    <cellStyle name="20% - Accent5 2 3 2 2" xfId="652"/>
    <cellStyle name="20% - Accent5 2 3 2 2 2" xfId="1252"/>
    <cellStyle name="20% - Accent5 2 3 2 3" xfId="653"/>
    <cellStyle name="20% - Accent5 2 3 2 3 2" xfId="1253"/>
    <cellStyle name="20% - Accent5 2 3 2 4" xfId="1254"/>
    <cellStyle name="20% - Accent5 2 3 3" xfId="326"/>
    <cellStyle name="20% - Accent5 2 3 3 2" xfId="654"/>
    <cellStyle name="20% - Accent5 2 3 3 2 2" xfId="1255"/>
    <cellStyle name="20% - Accent5 2 3 3 3" xfId="655"/>
    <cellStyle name="20% - Accent5 2 3 3 3 2" xfId="1256"/>
    <cellStyle name="20% - Accent5 2 3 3 4" xfId="1257"/>
    <cellStyle name="20% - Accent5 2 3 4" xfId="656"/>
    <cellStyle name="20% - Accent5 2 3 4 2" xfId="1258"/>
    <cellStyle name="20% - Accent5 2 3 5" xfId="657"/>
    <cellStyle name="20% - Accent5 2 3 5 2" xfId="1259"/>
    <cellStyle name="20% - Accent5 2 3 6" xfId="1260"/>
    <cellStyle name="20% - Accent5 2 4" xfId="327"/>
    <cellStyle name="20% - Accent5 2 4 2" xfId="328"/>
    <cellStyle name="20% - Accent5 2 4 2 2" xfId="658"/>
    <cellStyle name="20% - Accent5 2 4 2 2 2" xfId="1261"/>
    <cellStyle name="20% - Accent5 2 4 2 3" xfId="659"/>
    <cellStyle name="20% - Accent5 2 4 2 3 2" xfId="1262"/>
    <cellStyle name="20% - Accent5 2 4 2 4" xfId="1263"/>
    <cellStyle name="20% - Accent5 2 4 3" xfId="329"/>
    <cellStyle name="20% - Accent5 2 4 3 2" xfId="660"/>
    <cellStyle name="20% - Accent5 2 4 3 2 2" xfId="1264"/>
    <cellStyle name="20% - Accent5 2 4 3 3" xfId="661"/>
    <cellStyle name="20% - Accent5 2 4 3 3 2" xfId="1265"/>
    <cellStyle name="20% - Accent5 2 4 3 4" xfId="1266"/>
    <cellStyle name="20% - Accent5 2 4 4" xfId="662"/>
    <cellStyle name="20% - Accent5 2 4 4 2" xfId="1267"/>
    <cellStyle name="20% - Accent5 2 4 5" xfId="663"/>
    <cellStyle name="20% - Accent5 2 4 5 2" xfId="1268"/>
    <cellStyle name="20% - Accent5 2 4 6" xfId="1269"/>
    <cellStyle name="20% - Accent5 2 5" xfId="330"/>
    <cellStyle name="20% - Accent5 2 5 2" xfId="664"/>
    <cellStyle name="20% - Accent5 2 5 2 2" xfId="1270"/>
    <cellStyle name="20% - Accent5 2 5 3" xfId="665"/>
    <cellStyle name="20% - Accent5 2 5 3 2" xfId="1271"/>
    <cellStyle name="20% - Accent5 2 5 4" xfId="1272"/>
    <cellStyle name="20% - Accent5 2 6" xfId="331"/>
    <cellStyle name="20% - Accent5 2 6 2" xfId="666"/>
    <cellStyle name="20% - Accent5 2 6 2 2" xfId="1273"/>
    <cellStyle name="20% - Accent5 2 6 3" xfId="667"/>
    <cellStyle name="20% - Accent5 2 6 3 2" xfId="1274"/>
    <cellStyle name="20% - Accent5 2 6 4" xfId="1275"/>
    <cellStyle name="20% - Accent5 3" xfId="175"/>
    <cellStyle name="20% - Accent5 3 2" xfId="668"/>
    <cellStyle name="20% - Accent5 3 2 2" xfId="1276"/>
    <cellStyle name="20% - Accent5 3 3" xfId="669"/>
    <cellStyle name="20% - Accent5 3 3 2" xfId="1277"/>
    <cellStyle name="20% - Accent5 3 4" xfId="1278"/>
    <cellStyle name="20% - Accent5 4" xfId="199"/>
    <cellStyle name="20% - Accent5 4 2" xfId="1279"/>
    <cellStyle name="20% - Accent6 2" xfId="59"/>
    <cellStyle name="20% - Accent6 2 2" xfId="113"/>
    <cellStyle name="20% - Accent6 2 2 2" xfId="332"/>
    <cellStyle name="20% - Accent6 2 2 2 2" xfId="333"/>
    <cellStyle name="20% - Accent6 2 2 2 2 2" xfId="670"/>
    <cellStyle name="20% - Accent6 2 2 2 2 2 2" xfId="1280"/>
    <cellStyle name="20% - Accent6 2 2 2 2 3" xfId="671"/>
    <cellStyle name="20% - Accent6 2 2 2 2 3 2" xfId="1281"/>
    <cellStyle name="20% - Accent6 2 2 2 2 4" xfId="1282"/>
    <cellStyle name="20% - Accent6 2 2 2 3" xfId="334"/>
    <cellStyle name="20% - Accent6 2 2 2 3 2" xfId="672"/>
    <cellStyle name="20% - Accent6 2 2 2 3 2 2" xfId="1283"/>
    <cellStyle name="20% - Accent6 2 2 2 3 3" xfId="673"/>
    <cellStyle name="20% - Accent6 2 2 2 3 3 2" xfId="1284"/>
    <cellStyle name="20% - Accent6 2 2 2 3 4" xfId="1285"/>
    <cellStyle name="20% - Accent6 2 2 2 4" xfId="674"/>
    <cellStyle name="20% - Accent6 2 2 2 4 2" xfId="1286"/>
    <cellStyle name="20% - Accent6 2 2 2 5" xfId="675"/>
    <cellStyle name="20% - Accent6 2 2 2 5 2" xfId="1287"/>
    <cellStyle name="20% - Accent6 2 2 2 6" xfId="1288"/>
    <cellStyle name="20% - Accent6 2 2 3" xfId="335"/>
    <cellStyle name="20% - Accent6 2 2 3 2" xfId="676"/>
    <cellStyle name="20% - Accent6 2 2 3 2 2" xfId="1289"/>
    <cellStyle name="20% - Accent6 2 2 3 3" xfId="677"/>
    <cellStyle name="20% - Accent6 2 2 3 3 2" xfId="1290"/>
    <cellStyle name="20% - Accent6 2 2 3 4" xfId="1291"/>
    <cellStyle name="20% - Accent6 2 2 4" xfId="336"/>
    <cellStyle name="20% - Accent6 2 2 4 2" xfId="678"/>
    <cellStyle name="20% - Accent6 2 2 4 2 2" xfId="1292"/>
    <cellStyle name="20% - Accent6 2 2 4 3" xfId="679"/>
    <cellStyle name="20% - Accent6 2 2 4 3 2" xfId="1293"/>
    <cellStyle name="20% - Accent6 2 2 4 4" xfId="1294"/>
    <cellStyle name="20% - Accent6 2 3" xfId="337"/>
    <cellStyle name="20% - Accent6 2 3 2" xfId="338"/>
    <cellStyle name="20% - Accent6 2 3 2 2" xfId="680"/>
    <cellStyle name="20% - Accent6 2 3 2 2 2" xfId="1295"/>
    <cellStyle name="20% - Accent6 2 3 2 3" xfId="681"/>
    <cellStyle name="20% - Accent6 2 3 2 3 2" xfId="1296"/>
    <cellStyle name="20% - Accent6 2 3 2 4" xfId="1297"/>
    <cellStyle name="20% - Accent6 2 3 3" xfId="339"/>
    <cellStyle name="20% - Accent6 2 3 3 2" xfId="682"/>
    <cellStyle name="20% - Accent6 2 3 3 2 2" xfId="1298"/>
    <cellStyle name="20% - Accent6 2 3 3 3" xfId="683"/>
    <cellStyle name="20% - Accent6 2 3 3 3 2" xfId="1299"/>
    <cellStyle name="20% - Accent6 2 3 3 4" xfId="1300"/>
    <cellStyle name="20% - Accent6 2 3 4" xfId="684"/>
    <cellStyle name="20% - Accent6 2 3 4 2" xfId="1301"/>
    <cellStyle name="20% - Accent6 2 3 5" xfId="685"/>
    <cellStyle name="20% - Accent6 2 3 5 2" xfId="1302"/>
    <cellStyle name="20% - Accent6 2 3 6" xfId="1303"/>
    <cellStyle name="20% - Accent6 2 4" xfId="340"/>
    <cellStyle name="20% - Accent6 2 4 2" xfId="341"/>
    <cellStyle name="20% - Accent6 2 4 2 2" xfId="686"/>
    <cellStyle name="20% - Accent6 2 4 2 2 2" xfId="1304"/>
    <cellStyle name="20% - Accent6 2 4 2 3" xfId="687"/>
    <cellStyle name="20% - Accent6 2 4 2 3 2" xfId="1305"/>
    <cellStyle name="20% - Accent6 2 4 2 4" xfId="1306"/>
    <cellStyle name="20% - Accent6 2 4 3" xfId="342"/>
    <cellStyle name="20% - Accent6 2 4 3 2" xfId="688"/>
    <cellStyle name="20% - Accent6 2 4 3 2 2" xfId="1307"/>
    <cellStyle name="20% - Accent6 2 4 3 3" xfId="689"/>
    <cellStyle name="20% - Accent6 2 4 3 3 2" xfId="1308"/>
    <cellStyle name="20% - Accent6 2 4 3 4" xfId="1309"/>
    <cellStyle name="20% - Accent6 2 4 4" xfId="690"/>
    <cellStyle name="20% - Accent6 2 4 4 2" xfId="1310"/>
    <cellStyle name="20% - Accent6 2 4 5" xfId="691"/>
    <cellStyle name="20% - Accent6 2 4 5 2" xfId="1311"/>
    <cellStyle name="20% - Accent6 2 4 6" xfId="1312"/>
    <cellStyle name="20% - Accent6 2 5" xfId="343"/>
    <cellStyle name="20% - Accent6 2 5 2" xfId="692"/>
    <cellStyle name="20% - Accent6 2 5 2 2" xfId="1313"/>
    <cellStyle name="20% - Accent6 2 5 3" xfId="693"/>
    <cellStyle name="20% - Accent6 2 5 3 2" xfId="1314"/>
    <cellStyle name="20% - Accent6 2 5 4" xfId="1315"/>
    <cellStyle name="20% - Accent6 2 6" xfId="344"/>
    <cellStyle name="20% - Accent6 2 6 2" xfId="694"/>
    <cellStyle name="20% - Accent6 2 6 2 2" xfId="1316"/>
    <cellStyle name="20% - Accent6 2 6 3" xfId="695"/>
    <cellStyle name="20% - Accent6 2 6 3 2" xfId="1317"/>
    <cellStyle name="20% - Accent6 2 6 4" xfId="1318"/>
    <cellStyle name="20% - Accent6 3" xfId="177"/>
    <cellStyle name="20% - Accent6 3 2" xfId="696"/>
    <cellStyle name="20% - Accent6 3 2 2" xfId="1319"/>
    <cellStyle name="20% - Accent6 3 3" xfId="697"/>
    <cellStyle name="20% - Accent6 3 3 2" xfId="1320"/>
    <cellStyle name="20% - Accent6 3 4" xfId="1321"/>
    <cellStyle name="20% - Accent6 4" xfId="201"/>
    <cellStyle name="20% - Accent6 4 2" xfId="1322"/>
    <cellStyle name="20% - Акцент1" xfId="29" builtinId="30" customBuiltin="1"/>
    <cellStyle name="20% - Акцент1 2" xfId="224"/>
    <cellStyle name="20% — акцент1 2" xfId="698"/>
    <cellStyle name="20% - Акцент1 2 2" xfId="1323"/>
    <cellStyle name="20% - Акцент2" xfId="33" builtinId="34" customBuiltin="1"/>
    <cellStyle name="20% - Акцент2 2" xfId="226"/>
    <cellStyle name="20% — акцент2 2" xfId="699"/>
    <cellStyle name="20% - Акцент2 2 2" xfId="1324"/>
    <cellStyle name="20% - Акцент3" xfId="37" builtinId="38" customBuiltin="1"/>
    <cellStyle name="20% - Акцент3 2" xfId="228"/>
    <cellStyle name="20% — акцент3 2" xfId="700"/>
    <cellStyle name="20% - Акцент3 2 2" xfId="1325"/>
    <cellStyle name="20% - Акцент4" xfId="41" builtinId="42" customBuiltin="1"/>
    <cellStyle name="20% - Акцент4 2" xfId="230"/>
    <cellStyle name="20% — акцент4 2" xfId="701"/>
    <cellStyle name="20% - Акцент4 2 2" xfId="1326"/>
    <cellStyle name="20% - Акцент5" xfId="45" builtinId="46" customBuiltin="1"/>
    <cellStyle name="20% - Акцент5 2" xfId="232"/>
    <cellStyle name="20% — акцент5 2" xfId="702"/>
    <cellStyle name="20% - Акцент5 2 2" xfId="1327"/>
    <cellStyle name="20% - Акцент6" xfId="49" builtinId="50" customBuiltin="1"/>
    <cellStyle name="20% - Акцент6 2" xfId="234"/>
    <cellStyle name="20% — акцент6 2" xfId="703"/>
    <cellStyle name="20% - Акцент6 2 2" xfId="1328"/>
    <cellStyle name="40% - Accent1 2" xfId="93"/>
    <cellStyle name="40% - Accent1 2 2" xfId="114"/>
    <cellStyle name="40% - Accent1 2 2 2" xfId="345"/>
    <cellStyle name="40% - Accent1 2 2 2 2" xfId="346"/>
    <cellStyle name="40% - Accent1 2 2 2 2 2" xfId="704"/>
    <cellStyle name="40% - Accent1 2 2 2 2 2 2" xfId="1329"/>
    <cellStyle name="40% - Accent1 2 2 2 2 3" xfId="705"/>
    <cellStyle name="40% - Accent1 2 2 2 2 3 2" xfId="1330"/>
    <cellStyle name="40% - Accent1 2 2 2 2 4" xfId="1331"/>
    <cellStyle name="40% - Accent1 2 2 2 3" xfId="347"/>
    <cellStyle name="40% - Accent1 2 2 2 3 2" xfId="706"/>
    <cellStyle name="40% - Accent1 2 2 2 3 2 2" xfId="1332"/>
    <cellStyle name="40% - Accent1 2 2 2 3 3" xfId="707"/>
    <cellStyle name="40% - Accent1 2 2 2 3 3 2" xfId="1333"/>
    <cellStyle name="40% - Accent1 2 2 2 3 4" xfId="1334"/>
    <cellStyle name="40% - Accent1 2 2 2 4" xfId="708"/>
    <cellStyle name="40% - Accent1 2 2 2 4 2" xfId="1335"/>
    <cellStyle name="40% - Accent1 2 2 2 5" xfId="709"/>
    <cellStyle name="40% - Accent1 2 2 2 5 2" xfId="1336"/>
    <cellStyle name="40% - Accent1 2 2 2 6" xfId="1337"/>
    <cellStyle name="40% - Accent1 2 2 3" xfId="348"/>
    <cellStyle name="40% - Accent1 2 2 3 2" xfId="710"/>
    <cellStyle name="40% - Accent1 2 2 3 2 2" xfId="1338"/>
    <cellStyle name="40% - Accent1 2 2 3 3" xfId="711"/>
    <cellStyle name="40% - Accent1 2 2 3 3 2" xfId="1339"/>
    <cellStyle name="40% - Accent1 2 2 3 4" xfId="1340"/>
    <cellStyle name="40% - Accent1 2 2 4" xfId="349"/>
    <cellStyle name="40% - Accent1 2 2 4 2" xfId="712"/>
    <cellStyle name="40% - Accent1 2 2 4 2 2" xfId="1341"/>
    <cellStyle name="40% - Accent1 2 2 4 3" xfId="713"/>
    <cellStyle name="40% - Accent1 2 2 4 3 2" xfId="1342"/>
    <cellStyle name="40% - Accent1 2 2 4 4" xfId="1343"/>
    <cellStyle name="40% - Accent1 2 3" xfId="350"/>
    <cellStyle name="40% - Accent1 2 3 2" xfId="351"/>
    <cellStyle name="40% - Accent1 2 3 2 2" xfId="714"/>
    <cellStyle name="40% - Accent1 2 3 2 2 2" xfId="1344"/>
    <cellStyle name="40% - Accent1 2 3 2 3" xfId="715"/>
    <cellStyle name="40% - Accent1 2 3 2 3 2" xfId="1345"/>
    <cellStyle name="40% - Accent1 2 3 2 4" xfId="1346"/>
    <cellStyle name="40% - Accent1 2 3 3" xfId="352"/>
    <cellStyle name="40% - Accent1 2 3 3 2" xfId="716"/>
    <cellStyle name="40% - Accent1 2 3 3 2 2" xfId="1347"/>
    <cellStyle name="40% - Accent1 2 3 3 3" xfId="717"/>
    <cellStyle name="40% - Accent1 2 3 3 3 2" xfId="1348"/>
    <cellStyle name="40% - Accent1 2 3 3 4" xfId="1349"/>
    <cellStyle name="40% - Accent1 2 3 4" xfId="718"/>
    <cellStyle name="40% - Accent1 2 3 4 2" xfId="1350"/>
    <cellStyle name="40% - Accent1 2 3 5" xfId="719"/>
    <cellStyle name="40% - Accent1 2 3 5 2" xfId="1351"/>
    <cellStyle name="40% - Accent1 2 3 6" xfId="1352"/>
    <cellStyle name="40% - Accent1 2 4" xfId="353"/>
    <cellStyle name="40% - Accent1 2 4 2" xfId="354"/>
    <cellStyle name="40% - Accent1 2 4 2 2" xfId="720"/>
    <cellStyle name="40% - Accent1 2 4 2 2 2" xfId="1353"/>
    <cellStyle name="40% - Accent1 2 4 2 3" xfId="721"/>
    <cellStyle name="40% - Accent1 2 4 2 3 2" xfId="1354"/>
    <cellStyle name="40% - Accent1 2 4 2 4" xfId="1355"/>
    <cellStyle name="40% - Accent1 2 4 3" xfId="355"/>
    <cellStyle name="40% - Accent1 2 4 3 2" xfId="722"/>
    <cellStyle name="40% - Accent1 2 4 3 2 2" xfId="1356"/>
    <cellStyle name="40% - Accent1 2 4 3 3" xfId="723"/>
    <cellStyle name="40% - Accent1 2 4 3 3 2" xfId="1357"/>
    <cellStyle name="40% - Accent1 2 4 3 4" xfId="1358"/>
    <cellStyle name="40% - Accent1 2 4 4" xfId="724"/>
    <cellStyle name="40% - Accent1 2 4 4 2" xfId="1359"/>
    <cellStyle name="40% - Accent1 2 4 5" xfId="725"/>
    <cellStyle name="40% - Accent1 2 4 5 2" xfId="1360"/>
    <cellStyle name="40% - Accent1 2 4 6" xfId="1361"/>
    <cellStyle name="40% - Accent1 2 5" xfId="356"/>
    <cellStyle name="40% - Accent1 2 5 2" xfId="726"/>
    <cellStyle name="40% - Accent1 2 5 2 2" xfId="1362"/>
    <cellStyle name="40% - Accent1 2 5 3" xfId="727"/>
    <cellStyle name="40% - Accent1 2 5 3 2" xfId="1363"/>
    <cellStyle name="40% - Accent1 2 5 4" xfId="1364"/>
    <cellStyle name="40% - Accent1 2 6" xfId="357"/>
    <cellStyle name="40% - Accent1 2 6 2" xfId="728"/>
    <cellStyle name="40% - Accent1 2 6 2 2" xfId="1365"/>
    <cellStyle name="40% - Accent1 2 6 3" xfId="729"/>
    <cellStyle name="40% - Accent1 2 6 3 2" xfId="1366"/>
    <cellStyle name="40% - Accent1 2 6 4" xfId="1367"/>
    <cellStyle name="40% - Accent1 3" xfId="168"/>
    <cellStyle name="40% - Accent1 3 2" xfId="730"/>
    <cellStyle name="40% - Accent1 3 2 2" xfId="1368"/>
    <cellStyle name="40% - Accent1 3 3" xfId="731"/>
    <cellStyle name="40% - Accent1 3 3 2" xfId="1369"/>
    <cellStyle name="40% - Accent1 3 4" xfId="1370"/>
    <cellStyle name="40% - Accent1 4" xfId="192"/>
    <cellStyle name="40% - Accent1 4 2" xfId="1371"/>
    <cellStyle name="40% - Accent2 2" xfId="61"/>
    <cellStyle name="40% - Accent2 2 2" xfId="115"/>
    <cellStyle name="40% - Accent2 2 2 2" xfId="358"/>
    <cellStyle name="40% - Accent2 2 2 2 2" xfId="359"/>
    <cellStyle name="40% - Accent2 2 2 2 2 2" xfId="732"/>
    <cellStyle name="40% - Accent2 2 2 2 2 2 2" xfId="1372"/>
    <cellStyle name="40% - Accent2 2 2 2 2 3" xfId="733"/>
    <cellStyle name="40% - Accent2 2 2 2 2 3 2" xfId="1373"/>
    <cellStyle name="40% - Accent2 2 2 2 2 4" xfId="1374"/>
    <cellStyle name="40% - Accent2 2 2 2 3" xfId="360"/>
    <cellStyle name="40% - Accent2 2 2 2 3 2" xfId="734"/>
    <cellStyle name="40% - Accent2 2 2 2 3 2 2" xfId="1375"/>
    <cellStyle name="40% - Accent2 2 2 2 3 3" xfId="735"/>
    <cellStyle name="40% - Accent2 2 2 2 3 3 2" xfId="1376"/>
    <cellStyle name="40% - Accent2 2 2 2 3 4" xfId="1377"/>
    <cellStyle name="40% - Accent2 2 2 2 4" xfId="736"/>
    <cellStyle name="40% - Accent2 2 2 2 4 2" xfId="1378"/>
    <cellStyle name="40% - Accent2 2 2 2 5" xfId="737"/>
    <cellStyle name="40% - Accent2 2 2 2 5 2" xfId="1379"/>
    <cellStyle name="40% - Accent2 2 2 2 6" xfId="1380"/>
    <cellStyle name="40% - Accent2 2 2 3" xfId="361"/>
    <cellStyle name="40% - Accent2 2 2 3 2" xfId="738"/>
    <cellStyle name="40% - Accent2 2 2 3 2 2" xfId="1381"/>
    <cellStyle name="40% - Accent2 2 2 3 3" xfId="739"/>
    <cellStyle name="40% - Accent2 2 2 3 3 2" xfId="1382"/>
    <cellStyle name="40% - Accent2 2 2 3 4" xfId="1383"/>
    <cellStyle name="40% - Accent2 2 2 4" xfId="362"/>
    <cellStyle name="40% - Accent2 2 2 4 2" xfId="740"/>
    <cellStyle name="40% - Accent2 2 2 4 2 2" xfId="1384"/>
    <cellStyle name="40% - Accent2 2 2 4 3" xfId="741"/>
    <cellStyle name="40% - Accent2 2 2 4 3 2" xfId="1385"/>
    <cellStyle name="40% - Accent2 2 2 4 4" xfId="1386"/>
    <cellStyle name="40% - Accent2 2 3" xfId="363"/>
    <cellStyle name="40% - Accent2 2 3 2" xfId="364"/>
    <cellStyle name="40% - Accent2 2 3 2 2" xfId="742"/>
    <cellStyle name="40% - Accent2 2 3 2 2 2" xfId="1387"/>
    <cellStyle name="40% - Accent2 2 3 2 3" xfId="743"/>
    <cellStyle name="40% - Accent2 2 3 2 3 2" xfId="1388"/>
    <cellStyle name="40% - Accent2 2 3 2 4" xfId="1389"/>
    <cellStyle name="40% - Accent2 2 3 3" xfId="365"/>
    <cellStyle name="40% - Accent2 2 3 3 2" xfId="744"/>
    <cellStyle name="40% - Accent2 2 3 3 2 2" xfId="1390"/>
    <cellStyle name="40% - Accent2 2 3 3 3" xfId="745"/>
    <cellStyle name="40% - Accent2 2 3 3 3 2" xfId="1391"/>
    <cellStyle name="40% - Accent2 2 3 3 4" xfId="1392"/>
    <cellStyle name="40% - Accent2 2 3 4" xfId="746"/>
    <cellStyle name="40% - Accent2 2 3 4 2" xfId="1393"/>
    <cellStyle name="40% - Accent2 2 3 5" xfId="747"/>
    <cellStyle name="40% - Accent2 2 3 5 2" xfId="1394"/>
    <cellStyle name="40% - Accent2 2 3 6" xfId="1395"/>
    <cellStyle name="40% - Accent2 2 4" xfId="366"/>
    <cellStyle name="40% - Accent2 2 4 2" xfId="367"/>
    <cellStyle name="40% - Accent2 2 4 2 2" xfId="748"/>
    <cellStyle name="40% - Accent2 2 4 2 2 2" xfId="1396"/>
    <cellStyle name="40% - Accent2 2 4 2 3" xfId="749"/>
    <cellStyle name="40% - Accent2 2 4 2 3 2" xfId="1397"/>
    <cellStyle name="40% - Accent2 2 4 2 4" xfId="1398"/>
    <cellStyle name="40% - Accent2 2 4 3" xfId="368"/>
    <cellStyle name="40% - Accent2 2 4 3 2" xfId="750"/>
    <cellStyle name="40% - Accent2 2 4 3 2 2" xfId="1399"/>
    <cellStyle name="40% - Accent2 2 4 3 3" xfId="751"/>
    <cellStyle name="40% - Accent2 2 4 3 3 2" xfId="1400"/>
    <cellStyle name="40% - Accent2 2 4 3 4" xfId="1401"/>
    <cellStyle name="40% - Accent2 2 4 4" xfId="752"/>
    <cellStyle name="40% - Accent2 2 4 4 2" xfId="1402"/>
    <cellStyle name="40% - Accent2 2 4 5" xfId="753"/>
    <cellStyle name="40% - Accent2 2 4 5 2" xfId="1403"/>
    <cellStyle name="40% - Accent2 2 4 6" xfId="1404"/>
    <cellStyle name="40% - Accent2 2 5" xfId="369"/>
    <cellStyle name="40% - Accent2 2 5 2" xfId="754"/>
    <cellStyle name="40% - Accent2 2 5 2 2" xfId="1405"/>
    <cellStyle name="40% - Accent2 2 5 3" xfId="755"/>
    <cellStyle name="40% - Accent2 2 5 3 2" xfId="1406"/>
    <cellStyle name="40% - Accent2 2 5 4" xfId="1407"/>
    <cellStyle name="40% - Accent2 2 6" xfId="370"/>
    <cellStyle name="40% - Accent2 2 6 2" xfId="756"/>
    <cellStyle name="40% - Accent2 2 6 2 2" xfId="1408"/>
    <cellStyle name="40% - Accent2 2 6 3" xfId="757"/>
    <cellStyle name="40% - Accent2 2 6 3 2" xfId="1409"/>
    <cellStyle name="40% - Accent2 2 6 4" xfId="1410"/>
    <cellStyle name="40% - Accent2 3" xfId="170"/>
    <cellStyle name="40% - Accent2 3 2" xfId="758"/>
    <cellStyle name="40% - Accent2 3 2 2" xfId="1411"/>
    <cellStyle name="40% - Accent2 3 3" xfId="759"/>
    <cellStyle name="40% - Accent2 3 3 2" xfId="1412"/>
    <cellStyle name="40% - Accent2 3 4" xfId="1413"/>
    <cellStyle name="40% - Accent2 4" xfId="194"/>
    <cellStyle name="40% - Accent2 4 2" xfId="1414"/>
    <cellStyle name="40% - Accent3 2" xfId="87"/>
    <cellStyle name="40% - Accent3 2 2" xfId="116"/>
    <cellStyle name="40% - Accent3 2 2 2" xfId="371"/>
    <cellStyle name="40% - Accent3 2 2 2 2" xfId="372"/>
    <cellStyle name="40% - Accent3 2 2 2 2 2" xfId="760"/>
    <cellStyle name="40% - Accent3 2 2 2 2 2 2" xfId="1415"/>
    <cellStyle name="40% - Accent3 2 2 2 2 3" xfId="761"/>
    <cellStyle name="40% - Accent3 2 2 2 2 3 2" xfId="1416"/>
    <cellStyle name="40% - Accent3 2 2 2 2 4" xfId="1417"/>
    <cellStyle name="40% - Accent3 2 2 2 3" xfId="373"/>
    <cellStyle name="40% - Accent3 2 2 2 3 2" xfId="762"/>
    <cellStyle name="40% - Accent3 2 2 2 3 2 2" xfId="1418"/>
    <cellStyle name="40% - Accent3 2 2 2 3 3" xfId="763"/>
    <cellStyle name="40% - Accent3 2 2 2 3 3 2" xfId="1419"/>
    <cellStyle name="40% - Accent3 2 2 2 3 4" xfId="1420"/>
    <cellStyle name="40% - Accent3 2 2 2 4" xfId="764"/>
    <cellStyle name="40% - Accent3 2 2 2 4 2" xfId="1421"/>
    <cellStyle name="40% - Accent3 2 2 2 5" xfId="765"/>
    <cellStyle name="40% - Accent3 2 2 2 5 2" xfId="1422"/>
    <cellStyle name="40% - Accent3 2 2 2 6" xfId="1423"/>
    <cellStyle name="40% - Accent3 2 2 3" xfId="374"/>
    <cellStyle name="40% - Accent3 2 2 3 2" xfId="766"/>
    <cellStyle name="40% - Accent3 2 2 3 2 2" xfId="1424"/>
    <cellStyle name="40% - Accent3 2 2 3 3" xfId="767"/>
    <cellStyle name="40% - Accent3 2 2 3 3 2" xfId="1425"/>
    <cellStyle name="40% - Accent3 2 2 3 4" xfId="1426"/>
    <cellStyle name="40% - Accent3 2 2 4" xfId="375"/>
    <cellStyle name="40% - Accent3 2 2 4 2" xfId="768"/>
    <cellStyle name="40% - Accent3 2 2 4 2 2" xfId="1427"/>
    <cellStyle name="40% - Accent3 2 2 4 3" xfId="769"/>
    <cellStyle name="40% - Accent3 2 2 4 3 2" xfId="1428"/>
    <cellStyle name="40% - Accent3 2 2 4 4" xfId="1429"/>
    <cellStyle name="40% - Accent3 2 3" xfId="376"/>
    <cellStyle name="40% - Accent3 2 3 2" xfId="377"/>
    <cellStyle name="40% - Accent3 2 3 2 2" xfId="770"/>
    <cellStyle name="40% - Accent3 2 3 2 2 2" xfId="1430"/>
    <cellStyle name="40% - Accent3 2 3 2 3" xfId="771"/>
    <cellStyle name="40% - Accent3 2 3 2 3 2" xfId="1431"/>
    <cellStyle name="40% - Accent3 2 3 2 4" xfId="1432"/>
    <cellStyle name="40% - Accent3 2 3 3" xfId="378"/>
    <cellStyle name="40% - Accent3 2 3 3 2" xfId="772"/>
    <cellStyle name="40% - Accent3 2 3 3 2 2" xfId="1433"/>
    <cellStyle name="40% - Accent3 2 3 3 3" xfId="773"/>
    <cellStyle name="40% - Accent3 2 3 3 3 2" xfId="1434"/>
    <cellStyle name="40% - Accent3 2 3 3 4" xfId="1435"/>
    <cellStyle name="40% - Accent3 2 3 4" xfId="774"/>
    <cellStyle name="40% - Accent3 2 3 4 2" xfId="1436"/>
    <cellStyle name="40% - Accent3 2 3 5" xfId="775"/>
    <cellStyle name="40% - Accent3 2 3 5 2" xfId="1437"/>
    <cellStyle name="40% - Accent3 2 3 6" xfId="1438"/>
    <cellStyle name="40% - Accent3 2 4" xfId="379"/>
    <cellStyle name="40% - Accent3 2 4 2" xfId="380"/>
    <cellStyle name="40% - Accent3 2 4 2 2" xfId="776"/>
    <cellStyle name="40% - Accent3 2 4 2 2 2" xfId="1439"/>
    <cellStyle name="40% - Accent3 2 4 2 3" xfId="777"/>
    <cellStyle name="40% - Accent3 2 4 2 3 2" xfId="1440"/>
    <cellStyle name="40% - Accent3 2 4 2 4" xfId="1441"/>
    <cellStyle name="40% - Accent3 2 4 3" xfId="381"/>
    <cellStyle name="40% - Accent3 2 4 3 2" xfId="778"/>
    <cellStyle name="40% - Accent3 2 4 3 2 2" xfId="1442"/>
    <cellStyle name="40% - Accent3 2 4 3 3" xfId="779"/>
    <cellStyle name="40% - Accent3 2 4 3 3 2" xfId="1443"/>
    <cellStyle name="40% - Accent3 2 4 3 4" xfId="1444"/>
    <cellStyle name="40% - Accent3 2 4 4" xfId="780"/>
    <cellStyle name="40% - Accent3 2 4 4 2" xfId="1445"/>
    <cellStyle name="40% - Accent3 2 4 5" xfId="781"/>
    <cellStyle name="40% - Accent3 2 4 5 2" xfId="1446"/>
    <cellStyle name="40% - Accent3 2 4 6" xfId="1447"/>
    <cellStyle name="40% - Accent3 2 5" xfId="382"/>
    <cellStyle name="40% - Accent3 2 5 2" xfId="782"/>
    <cellStyle name="40% - Accent3 2 5 2 2" xfId="1448"/>
    <cellStyle name="40% - Accent3 2 5 3" xfId="783"/>
    <cellStyle name="40% - Accent3 2 5 3 2" xfId="1449"/>
    <cellStyle name="40% - Accent3 2 5 4" xfId="1450"/>
    <cellStyle name="40% - Accent3 2 6" xfId="383"/>
    <cellStyle name="40% - Accent3 2 6 2" xfId="784"/>
    <cellStyle name="40% - Accent3 2 6 2 2" xfId="1451"/>
    <cellStyle name="40% - Accent3 2 6 3" xfId="785"/>
    <cellStyle name="40% - Accent3 2 6 3 2" xfId="1452"/>
    <cellStyle name="40% - Accent3 2 6 4" xfId="1453"/>
    <cellStyle name="40% - Accent3 3" xfId="172"/>
    <cellStyle name="40% - Accent3 3 2" xfId="786"/>
    <cellStyle name="40% - Accent3 3 2 2" xfId="1454"/>
    <cellStyle name="40% - Accent3 3 3" xfId="787"/>
    <cellStyle name="40% - Accent3 3 3 2" xfId="1455"/>
    <cellStyle name="40% - Accent3 3 4" xfId="1456"/>
    <cellStyle name="40% - Accent3 4" xfId="196"/>
    <cellStyle name="40% - Accent3 4 2" xfId="1457"/>
    <cellStyle name="40% - Accent4 2" xfId="78"/>
    <cellStyle name="40% - Accent4 2 2" xfId="117"/>
    <cellStyle name="40% - Accent4 2 2 2" xfId="384"/>
    <cellStyle name="40% - Accent4 2 2 2 2" xfId="385"/>
    <cellStyle name="40% - Accent4 2 2 2 2 2" xfId="788"/>
    <cellStyle name="40% - Accent4 2 2 2 2 2 2" xfId="1458"/>
    <cellStyle name="40% - Accent4 2 2 2 2 3" xfId="789"/>
    <cellStyle name="40% - Accent4 2 2 2 2 3 2" xfId="1459"/>
    <cellStyle name="40% - Accent4 2 2 2 2 4" xfId="1460"/>
    <cellStyle name="40% - Accent4 2 2 2 3" xfId="386"/>
    <cellStyle name="40% - Accent4 2 2 2 3 2" xfId="790"/>
    <cellStyle name="40% - Accent4 2 2 2 3 2 2" xfId="1461"/>
    <cellStyle name="40% - Accent4 2 2 2 3 3" xfId="791"/>
    <cellStyle name="40% - Accent4 2 2 2 3 3 2" xfId="1462"/>
    <cellStyle name="40% - Accent4 2 2 2 3 4" xfId="1463"/>
    <cellStyle name="40% - Accent4 2 2 2 4" xfId="792"/>
    <cellStyle name="40% - Accent4 2 2 2 4 2" xfId="1464"/>
    <cellStyle name="40% - Accent4 2 2 2 5" xfId="793"/>
    <cellStyle name="40% - Accent4 2 2 2 5 2" xfId="1465"/>
    <cellStyle name="40% - Accent4 2 2 2 6" xfId="1466"/>
    <cellStyle name="40% - Accent4 2 2 3" xfId="387"/>
    <cellStyle name="40% - Accent4 2 2 3 2" xfId="794"/>
    <cellStyle name="40% - Accent4 2 2 3 2 2" xfId="1467"/>
    <cellStyle name="40% - Accent4 2 2 3 3" xfId="795"/>
    <cellStyle name="40% - Accent4 2 2 3 3 2" xfId="1468"/>
    <cellStyle name="40% - Accent4 2 2 3 4" xfId="1469"/>
    <cellStyle name="40% - Accent4 2 2 4" xfId="388"/>
    <cellStyle name="40% - Accent4 2 2 4 2" xfId="796"/>
    <cellStyle name="40% - Accent4 2 2 4 2 2" xfId="1470"/>
    <cellStyle name="40% - Accent4 2 2 4 3" xfId="797"/>
    <cellStyle name="40% - Accent4 2 2 4 3 2" xfId="1471"/>
    <cellStyle name="40% - Accent4 2 2 4 4" xfId="1472"/>
    <cellStyle name="40% - Accent4 2 3" xfId="389"/>
    <cellStyle name="40% - Accent4 2 3 2" xfId="390"/>
    <cellStyle name="40% - Accent4 2 3 2 2" xfId="798"/>
    <cellStyle name="40% - Accent4 2 3 2 2 2" xfId="1473"/>
    <cellStyle name="40% - Accent4 2 3 2 3" xfId="799"/>
    <cellStyle name="40% - Accent4 2 3 2 3 2" xfId="1474"/>
    <cellStyle name="40% - Accent4 2 3 2 4" xfId="1475"/>
    <cellStyle name="40% - Accent4 2 3 3" xfId="391"/>
    <cellStyle name="40% - Accent4 2 3 3 2" xfId="800"/>
    <cellStyle name="40% - Accent4 2 3 3 2 2" xfId="1476"/>
    <cellStyle name="40% - Accent4 2 3 3 3" xfId="801"/>
    <cellStyle name="40% - Accent4 2 3 3 3 2" xfId="1477"/>
    <cellStyle name="40% - Accent4 2 3 3 4" xfId="1478"/>
    <cellStyle name="40% - Accent4 2 3 4" xfId="802"/>
    <cellStyle name="40% - Accent4 2 3 4 2" xfId="1479"/>
    <cellStyle name="40% - Accent4 2 3 5" xfId="803"/>
    <cellStyle name="40% - Accent4 2 3 5 2" xfId="1480"/>
    <cellStyle name="40% - Accent4 2 3 6" xfId="1481"/>
    <cellStyle name="40% - Accent4 2 4" xfId="392"/>
    <cellStyle name="40% - Accent4 2 4 2" xfId="393"/>
    <cellStyle name="40% - Accent4 2 4 2 2" xfId="804"/>
    <cellStyle name="40% - Accent4 2 4 2 2 2" xfId="1482"/>
    <cellStyle name="40% - Accent4 2 4 2 3" xfId="805"/>
    <cellStyle name="40% - Accent4 2 4 2 3 2" xfId="1483"/>
    <cellStyle name="40% - Accent4 2 4 2 4" xfId="1484"/>
    <cellStyle name="40% - Accent4 2 4 3" xfId="394"/>
    <cellStyle name="40% - Accent4 2 4 3 2" xfId="806"/>
    <cellStyle name="40% - Accent4 2 4 3 2 2" xfId="1485"/>
    <cellStyle name="40% - Accent4 2 4 3 3" xfId="807"/>
    <cellStyle name="40% - Accent4 2 4 3 3 2" xfId="1486"/>
    <cellStyle name="40% - Accent4 2 4 3 4" xfId="1487"/>
    <cellStyle name="40% - Accent4 2 4 4" xfId="808"/>
    <cellStyle name="40% - Accent4 2 4 4 2" xfId="1488"/>
    <cellStyle name="40% - Accent4 2 4 5" xfId="809"/>
    <cellStyle name="40% - Accent4 2 4 5 2" xfId="1489"/>
    <cellStyle name="40% - Accent4 2 4 6" xfId="1490"/>
    <cellStyle name="40% - Accent4 2 5" xfId="395"/>
    <cellStyle name="40% - Accent4 2 5 2" xfId="810"/>
    <cellStyle name="40% - Accent4 2 5 2 2" xfId="1491"/>
    <cellStyle name="40% - Accent4 2 5 3" xfId="811"/>
    <cellStyle name="40% - Accent4 2 5 3 2" xfId="1492"/>
    <cellStyle name="40% - Accent4 2 5 4" xfId="1493"/>
    <cellStyle name="40% - Accent4 2 6" xfId="396"/>
    <cellStyle name="40% - Accent4 2 6 2" xfId="812"/>
    <cellStyle name="40% - Accent4 2 6 2 2" xfId="1494"/>
    <cellStyle name="40% - Accent4 2 6 3" xfId="813"/>
    <cellStyle name="40% - Accent4 2 6 3 2" xfId="1495"/>
    <cellStyle name="40% - Accent4 2 6 4" xfId="1496"/>
    <cellStyle name="40% - Accent4 3" xfId="174"/>
    <cellStyle name="40% - Accent4 3 2" xfId="814"/>
    <cellStyle name="40% - Accent4 3 2 2" xfId="1497"/>
    <cellStyle name="40% - Accent4 3 3" xfId="815"/>
    <cellStyle name="40% - Accent4 3 3 2" xfId="1498"/>
    <cellStyle name="40% - Accent4 3 4" xfId="1499"/>
    <cellStyle name="40% - Accent4 4" xfId="198"/>
    <cellStyle name="40% - Accent4 4 2" xfId="1500"/>
    <cellStyle name="40% - Accent5 2" xfId="77"/>
    <cellStyle name="40% - Accent5 2 2" xfId="118"/>
    <cellStyle name="40% - Accent5 2 2 2" xfId="397"/>
    <cellStyle name="40% - Accent5 2 2 2 2" xfId="398"/>
    <cellStyle name="40% - Accent5 2 2 2 2 2" xfId="816"/>
    <cellStyle name="40% - Accent5 2 2 2 2 2 2" xfId="1501"/>
    <cellStyle name="40% - Accent5 2 2 2 2 3" xfId="817"/>
    <cellStyle name="40% - Accent5 2 2 2 2 3 2" xfId="1502"/>
    <cellStyle name="40% - Accent5 2 2 2 2 4" xfId="1503"/>
    <cellStyle name="40% - Accent5 2 2 2 3" xfId="399"/>
    <cellStyle name="40% - Accent5 2 2 2 3 2" xfId="818"/>
    <cellStyle name="40% - Accent5 2 2 2 3 2 2" xfId="1504"/>
    <cellStyle name="40% - Accent5 2 2 2 3 3" xfId="819"/>
    <cellStyle name="40% - Accent5 2 2 2 3 3 2" xfId="1505"/>
    <cellStyle name="40% - Accent5 2 2 2 3 4" xfId="1506"/>
    <cellStyle name="40% - Accent5 2 2 2 4" xfId="820"/>
    <cellStyle name="40% - Accent5 2 2 2 4 2" xfId="1507"/>
    <cellStyle name="40% - Accent5 2 2 2 5" xfId="821"/>
    <cellStyle name="40% - Accent5 2 2 2 5 2" xfId="1508"/>
    <cellStyle name="40% - Accent5 2 2 2 6" xfId="1509"/>
    <cellStyle name="40% - Accent5 2 2 3" xfId="400"/>
    <cellStyle name="40% - Accent5 2 2 3 2" xfId="822"/>
    <cellStyle name="40% - Accent5 2 2 3 2 2" xfId="1510"/>
    <cellStyle name="40% - Accent5 2 2 3 3" xfId="823"/>
    <cellStyle name="40% - Accent5 2 2 3 3 2" xfId="1511"/>
    <cellStyle name="40% - Accent5 2 2 3 4" xfId="1512"/>
    <cellStyle name="40% - Accent5 2 2 4" xfId="401"/>
    <cellStyle name="40% - Accent5 2 2 4 2" xfId="824"/>
    <cellStyle name="40% - Accent5 2 2 4 2 2" xfId="1513"/>
    <cellStyle name="40% - Accent5 2 2 4 3" xfId="825"/>
    <cellStyle name="40% - Accent5 2 2 4 3 2" xfId="1514"/>
    <cellStyle name="40% - Accent5 2 2 4 4" xfId="1515"/>
    <cellStyle name="40% - Accent5 2 3" xfId="402"/>
    <cellStyle name="40% - Accent5 2 3 2" xfId="403"/>
    <cellStyle name="40% - Accent5 2 3 2 2" xfId="826"/>
    <cellStyle name="40% - Accent5 2 3 2 2 2" xfId="1516"/>
    <cellStyle name="40% - Accent5 2 3 2 3" xfId="827"/>
    <cellStyle name="40% - Accent5 2 3 2 3 2" xfId="1517"/>
    <cellStyle name="40% - Accent5 2 3 2 4" xfId="1518"/>
    <cellStyle name="40% - Accent5 2 3 3" xfId="404"/>
    <cellStyle name="40% - Accent5 2 3 3 2" xfId="828"/>
    <cellStyle name="40% - Accent5 2 3 3 2 2" xfId="1519"/>
    <cellStyle name="40% - Accent5 2 3 3 3" xfId="829"/>
    <cellStyle name="40% - Accent5 2 3 3 3 2" xfId="1520"/>
    <cellStyle name="40% - Accent5 2 3 3 4" xfId="1521"/>
    <cellStyle name="40% - Accent5 2 3 4" xfId="830"/>
    <cellStyle name="40% - Accent5 2 3 4 2" xfId="1522"/>
    <cellStyle name="40% - Accent5 2 3 5" xfId="831"/>
    <cellStyle name="40% - Accent5 2 3 5 2" xfId="1523"/>
    <cellStyle name="40% - Accent5 2 3 6" xfId="1524"/>
    <cellStyle name="40% - Accent5 2 4" xfId="405"/>
    <cellStyle name="40% - Accent5 2 4 2" xfId="406"/>
    <cellStyle name="40% - Accent5 2 4 2 2" xfId="832"/>
    <cellStyle name="40% - Accent5 2 4 2 2 2" xfId="1525"/>
    <cellStyle name="40% - Accent5 2 4 2 3" xfId="833"/>
    <cellStyle name="40% - Accent5 2 4 2 3 2" xfId="1526"/>
    <cellStyle name="40% - Accent5 2 4 2 4" xfId="1527"/>
    <cellStyle name="40% - Accent5 2 4 3" xfId="407"/>
    <cellStyle name="40% - Accent5 2 4 3 2" xfId="834"/>
    <cellStyle name="40% - Accent5 2 4 3 2 2" xfId="1528"/>
    <cellStyle name="40% - Accent5 2 4 3 3" xfId="835"/>
    <cellStyle name="40% - Accent5 2 4 3 3 2" xfId="1529"/>
    <cellStyle name="40% - Accent5 2 4 3 4" xfId="1530"/>
    <cellStyle name="40% - Accent5 2 4 4" xfId="836"/>
    <cellStyle name="40% - Accent5 2 4 4 2" xfId="1531"/>
    <cellStyle name="40% - Accent5 2 4 5" xfId="837"/>
    <cellStyle name="40% - Accent5 2 4 5 2" xfId="1532"/>
    <cellStyle name="40% - Accent5 2 4 6" xfId="1533"/>
    <cellStyle name="40% - Accent5 2 5" xfId="408"/>
    <cellStyle name="40% - Accent5 2 5 2" xfId="838"/>
    <cellStyle name="40% - Accent5 2 5 2 2" xfId="1534"/>
    <cellStyle name="40% - Accent5 2 5 3" xfId="839"/>
    <cellStyle name="40% - Accent5 2 5 3 2" xfId="1535"/>
    <cellStyle name="40% - Accent5 2 5 4" xfId="1536"/>
    <cellStyle name="40% - Accent5 2 6" xfId="409"/>
    <cellStyle name="40% - Accent5 2 6 2" xfId="840"/>
    <cellStyle name="40% - Accent5 2 6 2 2" xfId="1537"/>
    <cellStyle name="40% - Accent5 2 6 3" xfId="841"/>
    <cellStyle name="40% - Accent5 2 6 3 2" xfId="1538"/>
    <cellStyle name="40% - Accent5 2 6 4" xfId="1539"/>
    <cellStyle name="40% - Accent5 3" xfId="176"/>
    <cellStyle name="40% - Accent5 3 2" xfId="842"/>
    <cellStyle name="40% - Accent5 3 2 2" xfId="1540"/>
    <cellStyle name="40% - Accent5 3 3" xfId="843"/>
    <cellStyle name="40% - Accent5 3 3 2" xfId="1541"/>
    <cellStyle name="40% - Accent5 3 4" xfId="1542"/>
    <cellStyle name="40% - Accent5 4" xfId="200"/>
    <cellStyle name="40% - Accent5 4 2" xfId="1543"/>
    <cellStyle name="40% - Accent6 2" xfId="60"/>
    <cellStyle name="40% - Accent6 2 2" xfId="119"/>
    <cellStyle name="40% - Accent6 2 2 2" xfId="410"/>
    <cellStyle name="40% - Accent6 2 2 2 2" xfId="411"/>
    <cellStyle name="40% - Accent6 2 2 2 2 2" xfId="844"/>
    <cellStyle name="40% - Accent6 2 2 2 2 2 2" xfId="1544"/>
    <cellStyle name="40% - Accent6 2 2 2 2 3" xfId="845"/>
    <cellStyle name="40% - Accent6 2 2 2 2 3 2" xfId="1545"/>
    <cellStyle name="40% - Accent6 2 2 2 2 4" xfId="1546"/>
    <cellStyle name="40% - Accent6 2 2 2 3" xfId="412"/>
    <cellStyle name="40% - Accent6 2 2 2 3 2" xfId="846"/>
    <cellStyle name="40% - Accent6 2 2 2 3 2 2" xfId="1547"/>
    <cellStyle name="40% - Accent6 2 2 2 3 3" xfId="847"/>
    <cellStyle name="40% - Accent6 2 2 2 3 3 2" xfId="1548"/>
    <cellStyle name="40% - Accent6 2 2 2 3 4" xfId="1549"/>
    <cellStyle name="40% - Accent6 2 2 2 4" xfId="848"/>
    <cellStyle name="40% - Accent6 2 2 2 4 2" xfId="1550"/>
    <cellStyle name="40% - Accent6 2 2 2 5" xfId="849"/>
    <cellStyle name="40% - Accent6 2 2 2 5 2" xfId="1551"/>
    <cellStyle name="40% - Accent6 2 2 2 6" xfId="1552"/>
    <cellStyle name="40% - Accent6 2 2 3" xfId="413"/>
    <cellStyle name="40% - Accent6 2 2 3 2" xfId="850"/>
    <cellStyle name="40% - Accent6 2 2 3 2 2" xfId="1553"/>
    <cellStyle name="40% - Accent6 2 2 3 3" xfId="851"/>
    <cellStyle name="40% - Accent6 2 2 3 3 2" xfId="1554"/>
    <cellStyle name="40% - Accent6 2 2 3 4" xfId="1555"/>
    <cellStyle name="40% - Accent6 2 2 4" xfId="414"/>
    <cellStyle name="40% - Accent6 2 2 4 2" xfId="852"/>
    <cellStyle name="40% - Accent6 2 2 4 2 2" xfId="1556"/>
    <cellStyle name="40% - Accent6 2 2 4 3" xfId="853"/>
    <cellStyle name="40% - Accent6 2 2 4 3 2" xfId="1557"/>
    <cellStyle name="40% - Accent6 2 2 4 4" xfId="1558"/>
    <cellStyle name="40% - Accent6 2 3" xfId="415"/>
    <cellStyle name="40% - Accent6 2 3 2" xfId="416"/>
    <cellStyle name="40% - Accent6 2 3 2 2" xfId="854"/>
    <cellStyle name="40% - Accent6 2 3 2 2 2" xfId="1559"/>
    <cellStyle name="40% - Accent6 2 3 2 3" xfId="855"/>
    <cellStyle name="40% - Accent6 2 3 2 3 2" xfId="1560"/>
    <cellStyle name="40% - Accent6 2 3 2 4" xfId="1561"/>
    <cellStyle name="40% - Accent6 2 3 3" xfId="417"/>
    <cellStyle name="40% - Accent6 2 3 3 2" xfId="856"/>
    <cellStyle name="40% - Accent6 2 3 3 2 2" xfId="1562"/>
    <cellStyle name="40% - Accent6 2 3 3 3" xfId="857"/>
    <cellStyle name="40% - Accent6 2 3 3 3 2" xfId="1563"/>
    <cellStyle name="40% - Accent6 2 3 3 4" xfId="1564"/>
    <cellStyle name="40% - Accent6 2 3 4" xfId="858"/>
    <cellStyle name="40% - Accent6 2 3 4 2" xfId="1565"/>
    <cellStyle name="40% - Accent6 2 3 5" xfId="859"/>
    <cellStyle name="40% - Accent6 2 3 5 2" xfId="1566"/>
    <cellStyle name="40% - Accent6 2 3 6" xfId="1567"/>
    <cellStyle name="40% - Accent6 2 4" xfId="418"/>
    <cellStyle name="40% - Accent6 2 4 2" xfId="419"/>
    <cellStyle name="40% - Accent6 2 4 2 2" xfId="860"/>
    <cellStyle name="40% - Accent6 2 4 2 2 2" xfId="1568"/>
    <cellStyle name="40% - Accent6 2 4 2 3" xfId="861"/>
    <cellStyle name="40% - Accent6 2 4 2 3 2" xfId="1569"/>
    <cellStyle name="40% - Accent6 2 4 2 4" xfId="1570"/>
    <cellStyle name="40% - Accent6 2 4 3" xfId="420"/>
    <cellStyle name="40% - Accent6 2 4 3 2" xfId="862"/>
    <cellStyle name="40% - Accent6 2 4 3 2 2" xfId="1571"/>
    <cellStyle name="40% - Accent6 2 4 3 3" xfId="863"/>
    <cellStyle name="40% - Accent6 2 4 3 3 2" xfId="1572"/>
    <cellStyle name="40% - Accent6 2 4 3 4" xfId="1573"/>
    <cellStyle name="40% - Accent6 2 4 4" xfId="864"/>
    <cellStyle name="40% - Accent6 2 4 4 2" xfId="1574"/>
    <cellStyle name="40% - Accent6 2 4 5" xfId="865"/>
    <cellStyle name="40% - Accent6 2 4 5 2" xfId="1575"/>
    <cellStyle name="40% - Accent6 2 4 6" xfId="1576"/>
    <cellStyle name="40% - Accent6 2 5" xfId="421"/>
    <cellStyle name="40% - Accent6 2 5 2" xfId="866"/>
    <cellStyle name="40% - Accent6 2 5 2 2" xfId="1577"/>
    <cellStyle name="40% - Accent6 2 5 3" xfId="867"/>
    <cellStyle name="40% - Accent6 2 5 3 2" xfId="1578"/>
    <cellStyle name="40% - Accent6 2 5 4" xfId="1579"/>
    <cellStyle name="40% - Accent6 2 6" xfId="422"/>
    <cellStyle name="40% - Accent6 2 6 2" xfId="868"/>
    <cellStyle name="40% - Accent6 2 6 2 2" xfId="1580"/>
    <cellStyle name="40% - Accent6 2 6 3" xfId="869"/>
    <cellStyle name="40% - Accent6 2 6 3 2" xfId="1581"/>
    <cellStyle name="40% - Accent6 2 6 4" xfId="1582"/>
    <cellStyle name="40% - Accent6 3" xfId="178"/>
    <cellStyle name="40% - Accent6 3 2" xfId="870"/>
    <cellStyle name="40% - Accent6 3 2 2" xfId="1583"/>
    <cellStyle name="40% - Accent6 3 3" xfId="871"/>
    <cellStyle name="40% - Accent6 3 3 2" xfId="1584"/>
    <cellStyle name="40% - Accent6 3 4" xfId="1585"/>
    <cellStyle name="40% - Accent6 4" xfId="202"/>
    <cellStyle name="40% - Accent6 4 2" xfId="1586"/>
    <cellStyle name="40% - Акцент1" xfId="30" builtinId="31" customBuiltin="1"/>
    <cellStyle name="40% - Акцент1 2" xfId="225"/>
    <cellStyle name="40% — акцент1 2" xfId="872"/>
    <cellStyle name="40% - Акцент1 2 2" xfId="1587"/>
    <cellStyle name="40% - Акцент2" xfId="34" builtinId="35" customBuiltin="1"/>
    <cellStyle name="40% - Акцент2 2" xfId="227"/>
    <cellStyle name="40% — акцент2 2" xfId="873"/>
    <cellStyle name="40% - Акцент2 2 2" xfId="1588"/>
    <cellStyle name="40% - Акцент3" xfId="38" builtinId="39" customBuiltin="1"/>
    <cellStyle name="40% - Акцент3 2" xfId="229"/>
    <cellStyle name="40% — акцент3 2" xfId="874"/>
    <cellStyle name="40% - Акцент3 2 2" xfId="1589"/>
    <cellStyle name="40% - Акцент4" xfId="42" builtinId="43" customBuiltin="1"/>
    <cellStyle name="40% - Акцент4 2" xfId="231"/>
    <cellStyle name="40% — акцент4 2" xfId="875"/>
    <cellStyle name="40% - Акцент4 2 2" xfId="1590"/>
    <cellStyle name="40% - Акцент5" xfId="46" builtinId="47" customBuiltin="1"/>
    <cellStyle name="40% - Акцент5 2" xfId="233"/>
    <cellStyle name="40% — акцент5 2" xfId="876"/>
    <cellStyle name="40% - Акцент5 2 2" xfId="1591"/>
    <cellStyle name="40% - Акцент6" xfId="50" builtinId="51" customBuiltin="1"/>
    <cellStyle name="40% - Акцент6 2" xfId="235"/>
    <cellStyle name="40% — акцент6 2" xfId="877"/>
    <cellStyle name="40% - Акцент6 2 2" xfId="1592"/>
    <cellStyle name="60% - Accent1 2" xfId="64"/>
    <cellStyle name="60% - Accent1 2 2" xfId="120"/>
    <cellStyle name="60% - Accent1 2 3" xfId="1802"/>
    <cellStyle name="60% - Accent1 3" xfId="423"/>
    <cellStyle name="60% - Accent1 4" xfId="1036"/>
    <cellStyle name="60% - Accent2 2" xfId="62"/>
    <cellStyle name="60% - Accent2 2 2" xfId="121"/>
    <cellStyle name="60% - Accent2 2 3" xfId="1803"/>
    <cellStyle name="60% - Accent2 3" xfId="424"/>
    <cellStyle name="60% - Accent2 4" xfId="1037"/>
    <cellStyle name="60% - Accent3 2" xfId="56"/>
    <cellStyle name="60% - Accent3 2 2" xfId="122"/>
    <cellStyle name="60% - Accent3 2 3" xfId="1804"/>
    <cellStyle name="60% - Accent3 3" xfId="425"/>
    <cellStyle name="60% - Accent3 4" xfId="1038"/>
    <cellStyle name="60% - Accent4 2" xfId="66"/>
    <cellStyle name="60% - Accent4 2 2" xfId="123"/>
    <cellStyle name="60% - Accent4 2 3" xfId="1805"/>
    <cellStyle name="60% - Accent4 3" xfId="426"/>
    <cellStyle name="60% - Accent4 4" xfId="1039"/>
    <cellStyle name="60% - Accent5 2" xfId="73"/>
    <cellStyle name="60% - Accent5 2 2" xfId="124"/>
    <cellStyle name="60% - Accent5 2 3" xfId="1806"/>
    <cellStyle name="60% - Accent5 3" xfId="427"/>
    <cellStyle name="60% - Accent5 4" xfId="1040"/>
    <cellStyle name="60% - Accent6 2" xfId="55"/>
    <cellStyle name="60% - Accent6 2 2" xfId="125"/>
    <cellStyle name="60% - Accent6 2 3" xfId="1807"/>
    <cellStyle name="60% - Accent6 3" xfId="428"/>
    <cellStyle name="60% - Accent6 4" xfId="1041"/>
    <cellStyle name="60% - Акцент1" xfId="31" builtinId="32" customBuiltin="1"/>
    <cellStyle name="60% - Акцент1 2" xfId="236"/>
    <cellStyle name="60% — акцент1 2" xfId="878"/>
    <cellStyle name="60% - Акцент2" xfId="35" builtinId="36" customBuiltin="1"/>
    <cellStyle name="60% - Акцент2 2" xfId="237"/>
    <cellStyle name="60% — акцент2 2" xfId="879"/>
    <cellStyle name="60% - Акцент3" xfId="39" builtinId="40" customBuiltin="1"/>
    <cellStyle name="60% - Акцент3 2" xfId="238"/>
    <cellStyle name="60% — акцент3 2" xfId="880"/>
    <cellStyle name="60% - Акцент4" xfId="43" builtinId="44" customBuiltin="1"/>
    <cellStyle name="60% - Акцент4 2" xfId="239"/>
    <cellStyle name="60% — акцент4 2" xfId="881"/>
    <cellStyle name="60% - Акцент5" xfId="47" builtinId="48" customBuiltin="1"/>
    <cellStyle name="60% - Акцент5 2" xfId="240"/>
    <cellStyle name="60% — акцент5 2" xfId="882"/>
    <cellStyle name="60% - Акцент6" xfId="51" builtinId="52" customBuiltin="1"/>
    <cellStyle name="60% - Акцент6 2" xfId="241"/>
    <cellStyle name="60% — акцент6 2" xfId="883"/>
    <cellStyle name="Accent1 2" xfId="57"/>
    <cellStyle name="Accent1 2 2" xfId="126"/>
    <cellStyle name="Accent1 2 3" xfId="1808"/>
    <cellStyle name="Accent1 3" xfId="429"/>
    <cellStyle name="Accent1 4" xfId="1042"/>
    <cellStyle name="Accent2 2" xfId="53"/>
    <cellStyle name="Accent2 2 2" xfId="127"/>
    <cellStyle name="Accent2 2 3" xfId="1809"/>
    <cellStyle name="Accent2 3" xfId="430"/>
    <cellStyle name="Accent2 4" xfId="1043"/>
    <cellStyle name="Accent3 2" xfId="90"/>
    <cellStyle name="Accent3 2 2" xfId="128"/>
    <cellStyle name="Accent3 2 3" xfId="1810"/>
    <cellStyle name="Accent3 3" xfId="431"/>
    <cellStyle name="Accent3 4" xfId="1044"/>
    <cellStyle name="Accent4 2" xfId="75"/>
    <cellStyle name="Accent4 2 2" xfId="129"/>
    <cellStyle name="Accent4 2 3" xfId="1811"/>
    <cellStyle name="Accent4 3" xfId="432"/>
    <cellStyle name="Accent4 4" xfId="1045"/>
    <cellStyle name="Accent5 2" xfId="85"/>
    <cellStyle name="Accent5 2 2" xfId="130"/>
    <cellStyle name="Accent5 2 3" xfId="1812"/>
    <cellStyle name="Accent5 3" xfId="433"/>
    <cellStyle name="Accent5 4" xfId="1046"/>
    <cellStyle name="Accent6 2" xfId="58"/>
    <cellStyle name="Accent6 2 2" xfId="131"/>
    <cellStyle name="Accent6 2 3" xfId="1813"/>
    <cellStyle name="Accent6 3" xfId="434"/>
    <cellStyle name="Accent6 4" xfId="1047"/>
    <cellStyle name="Bad 2" xfId="92"/>
    <cellStyle name="Bad 2 2" xfId="132"/>
    <cellStyle name="Bad 2 3" xfId="1814"/>
    <cellStyle name="Bad 3" xfId="435"/>
    <cellStyle name="Bad 4" xfId="1048"/>
    <cellStyle name="Calculation 2" xfId="79"/>
    <cellStyle name="Calculation 2 2" xfId="133"/>
    <cellStyle name="Calculation 2 2 2" xfId="884"/>
    <cellStyle name="Calculation 2 2 2 2" xfId="1593"/>
    <cellStyle name="Calculation 2 2 3" xfId="885"/>
    <cellStyle name="Calculation 2 3" xfId="1815"/>
    <cellStyle name="Calculation 2 4" xfId="1816"/>
    <cellStyle name="Calculation 3" xfId="436"/>
    <cellStyle name="Calculation 4" xfId="1049"/>
    <cellStyle name="Check Cell 2" xfId="86"/>
    <cellStyle name="Check Cell 2 2" xfId="134"/>
    <cellStyle name="Check Cell 2 3" xfId="1817"/>
    <cellStyle name="Check Cell 3" xfId="437"/>
    <cellStyle name="Check Cell 4" xfId="1050"/>
    <cellStyle name="Comma 10" xfId="886"/>
    <cellStyle name="Comma 10 2" xfId="1594"/>
    <cellStyle name="Comma 11" xfId="1818"/>
    <cellStyle name="Comma 15" xfId="1063"/>
    <cellStyle name="Comma 2" xfId="10"/>
    <cellStyle name="Comma 2 2" xfId="100"/>
    <cellStyle name="Comma 2 2 2" xfId="135"/>
    <cellStyle name="Comma 2 2 2 2" xfId="438"/>
    <cellStyle name="Comma 2 2 2 3" xfId="1819"/>
    <cellStyle name="Comma 2 2 3" xfId="1820"/>
    <cellStyle name="Comma 2 2 4" xfId="1821"/>
    <cellStyle name="Comma 2 3" xfId="103"/>
    <cellStyle name="Comma 2 3 2" xfId="439"/>
    <cellStyle name="Comma 2 3 3" xfId="1822"/>
    <cellStyle name="Comma 2 4" xfId="440"/>
    <cellStyle name="Comma 2 4 2" xfId="1823"/>
    <cellStyle name="Comma 2 5" xfId="441"/>
    <cellStyle name="Comma 2 5 2" xfId="1824"/>
    <cellStyle name="Comma 2 6" xfId="1825"/>
    <cellStyle name="Comma 2 7" xfId="1826"/>
    <cellStyle name="Comma 2 8" xfId="1827"/>
    <cellStyle name="Comma 3" xfId="99"/>
    <cellStyle name="Comma 3 2" xfId="136"/>
    <cellStyle name="Comma 3 2 2" xfId="188"/>
    <cellStyle name="Comma 3 2 2 2" xfId="211"/>
    <cellStyle name="Comma 3 2 3" xfId="181"/>
    <cellStyle name="Comma 3 2 3 2" xfId="1595"/>
    <cellStyle name="Comma 3 2 4" xfId="205"/>
    <cellStyle name="Comma 3 2 4 2" xfId="1596"/>
    <cellStyle name="Comma 3 2 5" xfId="1597"/>
    <cellStyle name="Comma 3 3" xfId="442"/>
    <cellStyle name="Comma 3 3 2" xfId="1828"/>
    <cellStyle name="Comma 3 4" xfId="1829"/>
    <cellStyle name="Comma 3 5" xfId="1830"/>
    <cellStyle name="Comma 3 6" xfId="1831"/>
    <cellStyle name="Comma 3 6 2" xfId="1832"/>
    <cellStyle name="Comma 3 6 3" xfId="1833"/>
    <cellStyle name="Comma 3 7" xfId="1834"/>
    <cellStyle name="Comma 4" xfId="102"/>
    <cellStyle name="Comma 4 2" xfId="443"/>
    <cellStyle name="Comma 4 2 2" xfId="444"/>
    <cellStyle name="Comma 4 2 3" xfId="1835"/>
    <cellStyle name="Comma 4 3" xfId="445"/>
    <cellStyle name="Comma 4 3 2" xfId="446"/>
    <cellStyle name="Comma 4 4" xfId="1836"/>
    <cellStyle name="Comma 5" xfId="95"/>
    <cellStyle name="Comma 5 2" xfId="180"/>
    <cellStyle name="Comma 5 2 2" xfId="447"/>
    <cellStyle name="Comma 5 2 3" xfId="1837"/>
    <cellStyle name="Comma 5 2 4" xfId="1838"/>
    <cellStyle name="Comma 5 3" xfId="204"/>
    <cellStyle name="Comma 5 3 2" xfId="1598"/>
    <cellStyle name="Comma 5 4" xfId="887"/>
    <cellStyle name="Comma 5 4 2" xfId="1599"/>
    <cellStyle name="Comma 5 5" xfId="1600"/>
    <cellStyle name="Comma 6" xfId="187"/>
    <cellStyle name="Comma 6 10" xfId="888"/>
    <cellStyle name="Comma 6 10 2" xfId="1601"/>
    <cellStyle name="Comma 6 11" xfId="1602"/>
    <cellStyle name="Comma 6 2" xfId="210"/>
    <cellStyle name="Comma 6 2 2" xfId="1839"/>
    <cellStyle name="Comma 6 2 3" xfId="1840"/>
    <cellStyle name="Comma 6 3" xfId="448"/>
    <cellStyle name="Comma 6 3 2" xfId="449"/>
    <cellStyle name="Comma 6 3 2 2" xfId="450"/>
    <cellStyle name="Comma 6 3 2 2 2" xfId="889"/>
    <cellStyle name="Comma 6 3 2 2 2 2" xfId="1603"/>
    <cellStyle name="Comma 6 3 2 2 3" xfId="890"/>
    <cellStyle name="Comma 6 3 2 2 3 2" xfId="1604"/>
    <cellStyle name="Comma 6 3 2 2 4" xfId="1605"/>
    <cellStyle name="Comma 6 3 2 3" xfId="451"/>
    <cellStyle name="Comma 6 3 2 3 2" xfId="891"/>
    <cellStyle name="Comma 6 3 2 3 2 2" xfId="1606"/>
    <cellStyle name="Comma 6 3 2 3 3" xfId="892"/>
    <cellStyle name="Comma 6 3 2 3 3 2" xfId="1607"/>
    <cellStyle name="Comma 6 3 2 3 4" xfId="1608"/>
    <cellStyle name="Comma 6 3 2 4" xfId="893"/>
    <cellStyle name="Comma 6 3 2 4 2" xfId="1609"/>
    <cellStyle name="Comma 6 3 2 5" xfId="894"/>
    <cellStyle name="Comma 6 3 2 5 2" xfId="1610"/>
    <cellStyle name="Comma 6 3 2 6" xfId="1611"/>
    <cellStyle name="Comma 6 3 3" xfId="452"/>
    <cellStyle name="Comma 6 3 3 2" xfId="895"/>
    <cellStyle name="Comma 6 3 3 2 2" xfId="1612"/>
    <cellStyle name="Comma 6 3 3 3" xfId="896"/>
    <cellStyle name="Comma 6 3 3 3 2" xfId="1613"/>
    <cellStyle name="Comma 6 3 3 4" xfId="1614"/>
    <cellStyle name="Comma 6 3 4" xfId="453"/>
    <cellStyle name="Comma 6 3 4 2" xfId="897"/>
    <cellStyle name="Comma 6 3 4 2 2" xfId="1615"/>
    <cellStyle name="Comma 6 3 4 3" xfId="898"/>
    <cellStyle name="Comma 6 3 4 3 2" xfId="1616"/>
    <cellStyle name="Comma 6 3 4 4" xfId="1617"/>
    <cellStyle name="Comma 6 3 5" xfId="899"/>
    <cellStyle name="Comma 6 3 5 2" xfId="1618"/>
    <cellStyle name="Comma 6 3 6" xfId="900"/>
    <cellStyle name="Comma 6 3 6 2" xfId="1619"/>
    <cellStyle name="Comma 6 3 7" xfId="1620"/>
    <cellStyle name="Comma 6 4" xfId="454"/>
    <cellStyle name="Comma 6 4 2" xfId="455"/>
    <cellStyle name="Comma 6 4 2 2" xfId="456"/>
    <cellStyle name="Comma 6 4 2 2 2" xfId="901"/>
    <cellStyle name="Comma 6 4 2 2 2 2" xfId="1621"/>
    <cellStyle name="Comma 6 4 2 2 3" xfId="902"/>
    <cellStyle name="Comma 6 4 2 2 3 2" xfId="1622"/>
    <cellStyle name="Comma 6 4 2 2 4" xfId="1623"/>
    <cellStyle name="Comma 6 4 2 3" xfId="457"/>
    <cellStyle name="Comma 6 4 2 3 2" xfId="903"/>
    <cellStyle name="Comma 6 4 2 3 2 2" xfId="1624"/>
    <cellStyle name="Comma 6 4 2 3 3" xfId="904"/>
    <cellStyle name="Comma 6 4 2 3 3 2" xfId="1625"/>
    <cellStyle name="Comma 6 4 2 3 4" xfId="1626"/>
    <cellStyle name="Comma 6 4 2 4" xfId="905"/>
    <cellStyle name="Comma 6 4 2 4 2" xfId="1627"/>
    <cellStyle name="Comma 6 4 2 5" xfId="906"/>
    <cellStyle name="Comma 6 4 2 5 2" xfId="1628"/>
    <cellStyle name="Comma 6 4 2 6" xfId="1629"/>
    <cellStyle name="Comma 6 4 3" xfId="458"/>
    <cellStyle name="Comma 6 4 3 2" xfId="907"/>
    <cellStyle name="Comma 6 4 3 2 2" xfId="1630"/>
    <cellStyle name="Comma 6 4 3 3" xfId="908"/>
    <cellStyle name="Comma 6 4 3 3 2" xfId="1631"/>
    <cellStyle name="Comma 6 4 3 4" xfId="1632"/>
    <cellStyle name="Comma 6 4 4" xfId="459"/>
    <cellStyle name="Comma 6 4 4 2" xfId="909"/>
    <cellStyle name="Comma 6 4 4 2 2" xfId="1633"/>
    <cellStyle name="Comma 6 4 4 3" xfId="910"/>
    <cellStyle name="Comma 6 4 4 3 2" xfId="1634"/>
    <cellStyle name="Comma 6 4 4 4" xfId="1635"/>
    <cellStyle name="Comma 6 4 5" xfId="911"/>
    <cellStyle name="Comma 6 4 5 2" xfId="1636"/>
    <cellStyle name="Comma 6 4 6" xfId="912"/>
    <cellStyle name="Comma 6 4 6 2" xfId="1637"/>
    <cellStyle name="Comma 6 4 7" xfId="1638"/>
    <cellStyle name="Comma 6 5" xfId="460"/>
    <cellStyle name="Comma 6 5 2" xfId="461"/>
    <cellStyle name="Comma 6 5 2 2" xfId="913"/>
    <cellStyle name="Comma 6 5 2 2 2" xfId="1639"/>
    <cellStyle name="Comma 6 5 2 3" xfId="914"/>
    <cellStyle name="Comma 6 5 2 3 2" xfId="1640"/>
    <cellStyle name="Comma 6 5 2 4" xfId="1641"/>
    <cellStyle name="Comma 6 5 3" xfId="462"/>
    <cellStyle name="Comma 6 5 3 2" xfId="915"/>
    <cellStyle name="Comma 6 5 3 2 2" xfId="1642"/>
    <cellStyle name="Comma 6 5 3 3" xfId="916"/>
    <cellStyle name="Comma 6 5 3 3 2" xfId="1643"/>
    <cellStyle name="Comma 6 5 3 4" xfId="1644"/>
    <cellStyle name="Comma 6 5 4" xfId="917"/>
    <cellStyle name="Comma 6 5 4 2" xfId="1645"/>
    <cellStyle name="Comma 6 5 5" xfId="918"/>
    <cellStyle name="Comma 6 5 5 2" xfId="1646"/>
    <cellStyle name="Comma 6 5 6" xfId="1647"/>
    <cellStyle name="Comma 6 6" xfId="463"/>
    <cellStyle name="Comma 6 6 2" xfId="464"/>
    <cellStyle name="Comma 6 6 2 2" xfId="919"/>
    <cellStyle name="Comma 6 6 2 2 2" xfId="1648"/>
    <cellStyle name="Comma 6 6 2 3" xfId="920"/>
    <cellStyle name="Comma 6 6 2 3 2" xfId="1649"/>
    <cellStyle name="Comma 6 6 2 4" xfId="1650"/>
    <cellStyle name="Comma 6 6 3" xfId="465"/>
    <cellStyle name="Comma 6 6 3 2" xfId="921"/>
    <cellStyle name="Comma 6 6 3 2 2" xfId="1651"/>
    <cellStyle name="Comma 6 6 3 3" xfId="922"/>
    <cellStyle name="Comma 6 6 3 3 2" xfId="1652"/>
    <cellStyle name="Comma 6 6 3 4" xfId="1653"/>
    <cellStyle name="Comma 6 6 4" xfId="923"/>
    <cellStyle name="Comma 6 6 4 2" xfId="1654"/>
    <cellStyle name="Comma 6 6 5" xfId="924"/>
    <cellStyle name="Comma 6 6 5 2" xfId="1655"/>
    <cellStyle name="Comma 6 6 6" xfId="1656"/>
    <cellStyle name="Comma 6 7" xfId="466"/>
    <cellStyle name="Comma 6 7 2" xfId="925"/>
    <cellStyle name="Comma 6 7 2 2" xfId="1657"/>
    <cellStyle name="Comma 6 7 3" xfId="926"/>
    <cellStyle name="Comma 6 7 3 2" xfId="1658"/>
    <cellStyle name="Comma 6 7 4" xfId="1659"/>
    <cellStyle name="Comma 6 8" xfId="467"/>
    <cellStyle name="Comma 6 8 2" xfId="927"/>
    <cellStyle name="Comma 6 8 2 2" xfId="1660"/>
    <cellStyle name="Comma 6 8 3" xfId="928"/>
    <cellStyle name="Comma 6 8 3 2" xfId="1661"/>
    <cellStyle name="Comma 6 8 4" xfId="1662"/>
    <cellStyle name="Comma 6 9" xfId="929"/>
    <cellStyle name="Comma 6 9 2" xfId="1663"/>
    <cellStyle name="Comma 7" xfId="468"/>
    <cellStyle name="Comma 7 2" xfId="1841"/>
    <cellStyle name="Comma 8" xfId="469"/>
    <cellStyle name="Comma 8 2" xfId="470"/>
    <cellStyle name="Comma 8 3" xfId="1842"/>
    <cellStyle name="Comma 8 4" xfId="1843"/>
    <cellStyle name="Comma 9" xfId="471"/>
    <cellStyle name="Comma 9 2" xfId="472"/>
    <cellStyle name="Comma 9 3" xfId="1844"/>
    <cellStyle name="Currency 2" xfId="1845"/>
    <cellStyle name="Currency 3" xfId="1846"/>
    <cellStyle name="Currency 3 2" xfId="1847"/>
    <cellStyle name="Currency 3 3" xfId="1848"/>
    <cellStyle name="Currency 4" xfId="1849"/>
    <cellStyle name="Currency 5" xfId="1850"/>
    <cellStyle name="Currency 5 2" xfId="1851"/>
    <cellStyle name="Currency 5 3" xfId="1852"/>
    <cellStyle name="edRascen" xfId="1853"/>
    <cellStyle name="edRascen 2" xfId="1854"/>
    <cellStyle name="Explanatory Text 2" xfId="74"/>
    <cellStyle name="Explanatory Text 2 2" xfId="137"/>
    <cellStyle name="Explanatory Text 2 3" xfId="1855"/>
    <cellStyle name="Explanatory Text 3" xfId="473"/>
    <cellStyle name="Explanatory Text 4" xfId="1051"/>
    <cellStyle name="Good 2" xfId="80"/>
    <cellStyle name="Good 2 2" xfId="138"/>
    <cellStyle name="Good 2 3" xfId="1856"/>
    <cellStyle name="Good 3" xfId="474"/>
    <cellStyle name="Good 4" xfId="1052"/>
    <cellStyle name="Heading 1 2" xfId="65"/>
    <cellStyle name="Heading 1 2 2" xfId="139"/>
    <cellStyle name="Heading 1 2 3" xfId="1857"/>
    <cellStyle name="Heading 1 3" xfId="475"/>
    <cellStyle name="Heading 1 4" xfId="1053"/>
    <cellStyle name="Heading 2 2" xfId="83"/>
    <cellStyle name="Heading 2 2 2" xfId="140"/>
    <cellStyle name="Heading 2 2 3" xfId="1858"/>
    <cellStyle name="Heading 2 3" xfId="476"/>
    <cellStyle name="Heading 2 4" xfId="1054"/>
    <cellStyle name="Heading 3 2" xfId="67"/>
    <cellStyle name="Heading 3 2 2" xfId="141"/>
    <cellStyle name="Heading 3 2 3" xfId="1859"/>
    <cellStyle name="Heading 3 3" xfId="477"/>
    <cellStyle name="Heading 3 4" xfId="1055"/>
    <cellStyle name="Heading 4 2" xfId="63"/>
    <cellStyle name="Heading 4 2 2" xfId="142"/>
    <cellStyle name="Heading 4 2 3" xfId="1860"/>
    <cellStyle name="Heading 4 3" xfId="478"/>
    <cellStyle name="Heading 4 4" xfId="1056"/>
    <cellStyle name="Input 2" xfId="82"/>
    <cellStyle name="Input 2 2" xfId="143"/>
    <cellStyle name="Input 2 2 2" xfId="930"/>
    <cellStyle name="Input 2 2 2 2" xfId="1664"/>
    <cellStyle name="Input 2 2 3" xfId="931"/>
    <cellStyle name="Input 2 3" xfId="1861"/>
    <cellStyle name="Input 2 4" xfId="1862"/>
    <cellStyle name="Input 3" xfId="479"/>
    <cellStyle name="Input 4" xfId="1057"/>
    <cellStyle name="Linked Cell 2" xfId="70"/>
    <cellStyle name="Linked Cell 2 2" xfId="144"/>
    <cellStyle name="Linked Cell 2 3" xfId="1863"/>
    <cellStyle name="Linked Cell 3" xfId="480"/>
    <cellStyle name="Linked Cell 4" xfId="1058"/>
    <cellStyle name="Neutral 2" xfId="76"/>
    <cellStyle name="Neutral 2 2" xfId="105"/>
    <cellStyle name="Neutral 2 3" xfId="481"/>
    <cellStyle name="Neutral 2 3 2" xfId="1864"/>
    <cellStyle name="Neutral 3" xfId="145"/>
    <cellStyle name="Neutral 4" xfId="482"/>
    <cellStyle name="Neutral 4 2" xfId="483"/>
    <cellStyle name="Neutral 5" xfId="1665"/>
    <cellStyle name="Normal 10" xfId="4"/>
    <cellStyle name="Normal 10 10" xfId="1799"/>
    <cellStyle name="Normal 10 11" xfId="1865"/>
    <cellStyle name="Normal 10 12" xfId="1866"/>
    <cellStyle name="Normal 10 13" xfId="1867"/>
    <cellStyle name="Normal 10 14" xfId="1868"/>
    <cellStyle name="Normal 10 2" xfId="185"/>
    <cellStyle name="Normal 10 2 2" xfId="484"/>
    <cellStyle name="Normal 10 2 2 2" xfId="485"/>
    <cellStyle name="Normal 10 2 2 2 2" xfId="932"/>
    <cellStyle name="Normal 10 2 2 2 2 2" xfId="1666"/>
    <cellStyle name="Normal 10 2 2 2 3" xfId="933"/>
    <cellStyle name="Normal 10 2 2 2 3 2" xfId="1667"/>
    <cellStyle name="Normal 10 2 2 2 4" xfId="1668"/>
    <cellStyle name="Normal 10 2 2 3" xfId="486"/>
    <cellStyle name="Normal 10 2 2 3 2" xfId="934"/>
    <cellStyle name="Normal 10 2 2 3 2 2" xfId="1669"/>
    <cellStyle name="Normal 10 2 2 3 3" xfId="935"/>
    <cellStyle name="Normal 10 2 2 3 3 2" xfId="1670"/>
    <cellStyle name="Normal 10 2 2 3 4" xfId="1671"/>
    <cellStyle name="Normal 10 2 2 4" xfId="936"/>
    <cellStyle name="Normal 10 2 2 4 2" xfId="1672"/>
    <cellStyle name="Normal 10 2 2 5" xfId="937"/>
    <cellStyle name="Normal 10 2 2 5 2" xfId="1673"/>
    <cellStyle name="Normal 10 2 2 6" xfId="1674"/>
    <cellStyle name="Normal 10 2 3" xfId="487"/>
    <cellStyle name="Normal 10 2 3 2" xfId="938"/>
    <cellStyle name="Normal 10 2 3 2 2" xfId="1675"/>
    <cellStyle name="Normal 10 2 3 3" xfId="939"/>
    <cellStyle name="Normal 10 2 3 3 2" xfId="1676"/>
    <cellStyle name="Normal 10 2 3 4" xfId="1677"/>
    <cellStyle name="Normal 10 2 4" xfId="488"/>
    <cellStyle name="Normal 10 2 4 2" xfId="940"/>
    <cellStyle name="Normal 10 2 4 2 2" xfId="1678"/>
    <cellStyle name="Normal 10 2 4 3" xfId="941"/>
    <cellStyle name="Normal 10 2 4 3 2" xfId="1679"/>
    <cellStyle name="Normal 10 2 4 4" xfId="1680"/>
    <cellStyle name="Normal 10 2 5" xfId="942"/>
    <cellStyle name="Normal 10 2 5 2" xfId="1681"/>
    <cellStyle name="Normal 10 2 6" xfId="943"/>
    <cellStyle name="Normal 10 2 6 2" xfId="1682"/>
    <cellStyle name="Normal 10 2 7" xfId="1683"/>
    <cellStyle name="Normal 10 3" xfId="208"/>
    <cellStyle name="Normal 10 3 2" xfId="489"/>
    <cellStyle name="Normal 10 3 2 2" xfId="944"/>
    <cellStyle name="Normal 10 3 2 2 2" xfId="1684"/>
    <cellStyle name="Normal 10 3 2 3" xfId="945"/>
    <cellStyle name="Normal 10 3 2 3 2" xfId="1685"/>
    <cellStyle name="Normal 10 3 2 4" xfId="1686"/>
    <cellStyle name="Normal 10 3 3" xfId="490"/>
    <cellStyle name="Normal 10 3 3 2" xfId="946"/>
    <cellStyle name="Normal 10 3 3 2 2" xfId="1687"/>
    <cellStyle name="Normal 10 3 3 3" xfId="947"/>
    <cellStyle name="Normal 10 3 3 3 2" xfId="1688"/>
    <cellStyle name="Normal 10 3 3 4" xfId="1689"/>
    <cellStyle name="Normal 10 3 4" xfId="948"/>
    <cellStyle name="Normal 10 3 4 2" xfId="1690"/>
    <cellStyle name="Normal 10 3 5" xfId="949"/>
    <cellStyle name="Normal 10 3 5 2" xfId="1691"/>
    <cellStyle name="Normal 10 3 6" xfId="1692"/>
    <cellStyle name="Normal 10 4" xfId="491"/>
    <cellStyle name="Normal 10 4 2" xfId="492"/>
    <cellStyle name="Normal 10 4 2 2" xfId="950"/>
    <cellStyle name="Normal 10 4 2 2 2" xfId="1693"/>
    <cellStyle name="Normal 10 4 2 3" xfId="951"/>
    <cellStyle name="Normal 10 4 2 3 2" xfId="1694"/>
    <cellStyle name="Normal 10 4 2 4" xfId="1695"/>
    <cellStyle name="Normal 10 4 3" xfId="493"/>
    <cellStyle name="Normal 10 4 3 2" xfId="952"/>
    <cellStyle name="Normal 10 4 3 2 2" xfId="1696"/>
    <cellStyle name="Normal 10 4 3 3" xfId="953"/>
    <cellStyle name="Normal 10 4 3 3 2" xfId="1697"/>
    <cellStyle name="Normal 10 4 3 4" xfId="1698"/>
    <cellStyle name="Normal 10 4 4" xfId="954"/>
    <cellStyle name="Normal 10 4 4 2" xfId="1699"/>
    <cellStyle name="Normal 10 4 5" xfId="955"/>
    <cellStyle name="Normal 10 4 5 2" xfId="1700"/>
    <cellStyle name="Normal 10 4 6" xfId="1701"/>
    <cellStyle name="Normal 10 5" xfId="494"/>
    <cellStyle name="Normal 10 5 2" xfId="956"/>
    <cellStyle name="Normal 10 5 2 2" xfId="1702"/>
    <cellStyle name="Normal 10 5 3" xfId="957"/>
    <cellStyle name="Normal 10 5 3 2" xfId="1703"/>
    <cellStyle name="Normal 10 5 4" xfId="1704"/>
    <cellStyle name="Normal 10 6" xfId="495"/>
    <cellStyle name="Normal 10 6 2" xfId="958"/>
    <cellStyle name="Normal 10 6 2 2" xfId="1705"/>
    <cellStyle name="Normal 10 6 3" xfId="959"/>
    <cellStyle name="Normal 10 6 3 2" xfId="1706"/>
    <cellStyle name="Normal 10 6 4" xfId="1707"/>
    <cellStyle name="Normal 10 7" xfId="1869"/>
    <cellStyle name="Normal 10 8" xfId="1870"/>
    <cellStyle name="Normal 10 9" xfId="1871"/>
    <cellStyle name="Normal 11" xfId="164"/>
    <cellStyle name="Normal 11 10" xfId="1872"/>
    <cellStyle name="Normal 11 2" xfId="186"/>
    <cellStyle name="Normal 11 2 2" xfId="1873"/>
    <cellStyle name="Normal 11 3" xfId="209"/>
    <cellStyle name="Normal 11 3 2" xfId="1708"/>
    <cellStyle name="Normal 11 4" xfId="1874"/>
    <cellStyle name="Normal 11 5" xfId="1875"/>
    <cellStyle name="Normal 11 6" xfId="1876"/>
    <cellStyle name="Normal 11 7" xfId="1877"/>
    <cellStyle name="Normal 11 8" xfId="1878"/>
    <cellStyle name="Normal 11 9" xfId="1879"/>
    <cellStyle name="Normal 12" xfId="165"/>
    <cellStyle name="Normal 12 10" xfId="1880"/>
    <cellStyle name="Normal 12 10 2" xfId="1881"/>
    <cellStyle name="Normal 12 10 2 2" xfId="1882"/>
    <cellStyle name="Normal 12 10 3" xfId="1883"/>
    <cellStyle name="Normal 12 10 3 2" xfId="1884"/>
    <cellStyle name="Normal 12 10 3 2 2" xfId="1885"/>
    <cellStyle name="Normal 12 10 4" xfId="1886"/>
    <cellStyle name="Normal 12 10 5" xfId="1887"/>
    <cellStyle name="Normal 12 10 5 2" xfId="1888"/>
    <cellStyle name="Normal 12 11" xfId="1889"/>
    <cellStyle name="Normal 12 12" xfId="1890"/>
    <cellStyle name="Normal 12 13" xfId="1891"/>
    <cellStyle name="Normal 12 14" xfId="1892"/>
    <cellStyle name="Normal 12 15" xfId="1893"/>
    <cellStyle name="Normal 12 2" xfId="496"/>
    <cellStyle name="Normal 12 2 2" xfId="1894"/>
    <cellStyle name="Normal 12 2 3" xfId="1895"/>
    <cellStyle name="Normal 12 3" xfId="960"/>
    <cellStyle name="Normal 12 4" xfId="1896"/>
    <cellStyle name="Normal 12 5" xfId="1897"/>
    <cellStyle name="Normal 12 6" xfId="1898"/>
    <cellStyle name="Normal 12 7" xfId="1899"/>
    <cellStyle name="Normal 12 8" xfId="1900"/>
    <cellStyle name="Normal 12 9" xfId="1901"/>
    <cellStyle name="Normal 13" xfId="1902"/>
    <cellStyle name="Normal 13 2" xfId="1903"/>
    <cellStyle name="Normal 14" xfId="1904"/>
    <cellStyle name="Normal 14 2" xfId="1905"/>
    <cellStyle name="Normal 15" xfId="1906"/>
    <cellStyle name="Normal 16" xfId="1907"/>
    <cellStyle name="Normal 17" xfId="1908"/>
    <cellStyle name="Normal 18" xfId="1909"/>
    <cellStyle name="Normal 19" xfId="1910"/>
    <cellStyle name="Normal 19 2" xfId="1911"/>
    <cellStyle name="Normal 19 3" xfId="1912"/>
    <cellStyle name="Normal 2" xfId="1"/>
    <cellStyle name="Normal 2 2" xfId="146"/>
    <cellStyle name="Normal 2 2 10" xfId="1913"/>
    <cellStyle name="Normal 2 2 2" xfId="163"/>
    <cellStyle name="Normal 2 2 3" xfId="497"/>
    <cellStyle name="Normal 2 2 4" xfId="1914"/>
    <cellStyle name="Normal 2 2 5" xfId="1915"/>
    <cellStyle name="Normal 2 2 5 2" xfId="1916"/>
    <cellStyle name="Normal 2 2 5 3" xfId="1917"/>
    <cellStyle name="Normal 2 2 6" xfId="1918"/>
    <cellStyle name="Normal 2 2 7" xfId="1919"/>
    <cellStyle name="Normal 2 2 7 2" xfId="1920"/>
    <cellStyle name="Normal 2 2 8" xfId="1921"/>
    <cellStyle name="Normal 2 2 9" xfId="1922"/>
    <cellStyle name="Normal 2 3" xfId="147"/>
    <cellStyle name="Normal 2 3 2" xfId="1923"/>
    <cellStyle name="Normal 2 3 3" xfId="1924"/>
    <cellStyle name="Normal 2 3 4" xfId="1925"/>
    <cellStyle name="Normal 2 3 4 2" xfId="1926"/>
    <cellStyle name="Normal 2 3 4 3" xfId="1927"/>
    <cellStyle name="Normal 2 3 5" xfId="1797"/>
    <cellStyle name="Normal 2 4" xfId="96"/>
    <cellStyle name="Normal 2 4 2" xfId="1928"/>
    <cellStyle name="Normal 2 5" xfId="219"/>
    <cellStyle name="Normal 2 6" xfId="1929"/>
    <cellStyle name="Normal 2 7" xfId="1930"/>
    <cellStyle name="Normal 2 8" xfId="1931"/>
    <cellStyle name="Normal 2 9" xfId="1932"/>
    <cellStyle name="Normal 2 9 2" xfId="1933"/>
    <cellStyle name="Normal 2_2" xfId="1934"/>
    <cellStyle name="Normal 20" xfId="1935"/>
    <cellStyle name="Normal 20 2" xfId="1936"/>
    <cellStyle name="Normal 21" xfId="1937"/>
    <cellStyle name="Normal 22" xfId="1938"/>
    <cellStyle name="Normal 3" xfId="3"/>
    <cellStyle name="Normal 3 2" xfId="104"/>
    <cellStyle name="Normal 3 2 2" xfId="148"/>
    <cellStyle name="Normal 3 2 3" xfId="498"/>
    <cellStyle name="Normal 3 3" xfId="98"/>
    <cellStyle name="Normal 3 3 2" xfId="1939"/>
    <cellStyle name="Normal 3 4" xfId="1940"/>
    <cellStyle name="Normal 3 5" xfId="1941"/>
    <cellStyle name="Normal 3_HavelvacN2axjusakN3" xfId="106"/>
    <cellStyle name="Normal 4" xfId="5"/>
    <cellStyle name="Normal 4 2" xfId="9"/>
    <cellStyle name="Normal 4 2 2" xfId="499"/>
    <cellStyle name="Normal 4 2 3" xfId="1942"/>
    <cellStyle name="Normal 4 3" xfId="101"/>
    <cellStyle name="Normal 4 3 2" xfId="1943"/>
    <cellStyle name="Normal 4 3 3" xfId="1944"/>
    <cellStyle name="Normal 4 4" xfId="1945"/>
    <cellStyle name="Normal 4 5" xfId="1946"/>
    <cellStyle name="Normal 4 6" xfId="1947"/>
    <cellStyle name="Normal 4 7" xfId="1948"/>
    <cellStyle name="Normal 4_2" xfId="1949"/>
    <cellStyle name="Normal 5" xfId="107"/>
    <cellStyle name="Normal 5 2" xfId="149"/>
    <cellStyle name="Normal 5 2 2" xfId="189"/>
    <cellStyle name="Normal 5 2 2 2" xfId="212"/>
    <cellStyle name="Normal 5 2 2 2 2" xfId="1709"/>
    <cellStyle name="Normal 5 2 2 3" xfId="961"/>
    <cellStyle name="Normal 5 2 2 3 2" xfId="1710"/>
    <cellStyle name="Normal 5 2 2 4" xfId="1711"/>
    <cellStyle name="Normal 5 2 3" xfId="182"/>
    <cellStyle name="Normal 5 2 3 2" xfId="1712"/>
    <cellStyle name="Normal 5 2 3 3" xfId="1794"/>
    <cellStyle name="Normal 5 2 4" xfId="206"/>
    <cellStyle name="Normal 5 2 4 2" xfId="1713"/>
    <cellStyle name="Normal 5 3" xfId="264"/>
    <cellStyle name="Normal 5 3 2" xfId="500"/>
    <cellStyle name="Normal 5 3 2 2" xfId="501"/>
    <cellStyle name="Normal 5 3 2 2 2" xfId="962"/>
    <cellStyle name="Normal 5 3 2 2 2 2" xfId="1714"/>
    <cellStyle name="Normal 5 3 2 2 3" xfId="963"/>
    <cellStyle name="Normal 5 3 2 2 3 2" xfId="1715"/>
    <cellStyle name="Normal 5 3 2 2 4" xfId="1716"/>
    <cellStyle name="Normal 5 3 2 3" xfId="502"/>
    <cellStyle name="Normal 5 3 2 3 2" xfId="964"/>
    <cellStyle name="Normal 5 3 2 3 2 2" xfId="1717"/>
    <cellStyle name="Normal 5 3 2 3 3" xfId="965"/>
    <cellStyle name="Normal 5 3 2 3 3 2" xfId="1718"/>
    <cellStyle name="Normal 5 3 2 3 4" xfId="1719"/>
    <cellStyle name="Normal 5 3 2 4" xfId="966"/>
    <cellStyle name="Normal 5 3 2 4 2" xfId="1720"/>
    <cellStyle name="Normal 5 3 2 5" xfId="967"/>
    <cellStyle name="Normal 5 3 2 5 2" xfId="1721"/>
    <cellStyle name="Normal 5 3 2 6" xfId="1722"/>
    <cellStyle name="Normal 5 3 3" xfId="503"/>
    <cellStyle name="Normal 5 3 3 2" xfId="968"/>
    <cellStyle name="Normal 5 3 3 2 2" xfId="1723"/>
    <cellStyle name="Normal 5 3 3 3" xfId="969"/>
    <cellStyle name="Normal 5 3 3 3 2" xfId="1724"/>
    <cellStyle name="Normal 5 3 3 4" xfId="1725"/>
    <cellStyle name="Normal 5 3 4" xfId="504"/>
    <cellStyle name="Normal 5 3 4 2" xfId="970"/>
    <cellStyle name="Normal 5 3 4 2 2" xfId="1726"/>
    <cellStyle name="Normal 5 3 4 3" xfId="971"/>
    <cellStyle name="Normal 5 3 4 3 2" xfId="1727"/>
    <cellStyle name="Normal 5 3 4 4" xfId="1728"/>
    <cellStyle name="Normal 5 3 5" xfId="972"/>
    <cellStyle name="Normal 5 3 5 2" xfId="1729"/>
    <cellStyle name="Normal 5 3 6" xfId="973"/>
    <cellStyle name="Normal 5 3 6 2" xfId="1730"/>
    <cellStyle name="Normal 5 3 7" xfId="1731"/>
    <cellStyle name="Normal 5 4" xfId="505"/>
    <cellStyle name="Normal 5 4 2" xfId="506"/>
    <cellStyle name="Normal 5 4 2 2" xfId="507"/>
    <cellStyle name="Normal 5 4 2 2 2" xfId="974"/>
    <cellStyle name="Normal 5 4 2 2 2 2" xfId="1732"/>
    <cellStyle name="Normal 5 4 2 2 3" xfId="975"/>
    <cellStyle name="Normal 5 4 2 2 3 2" xfId="1733"/>
    <cellStyle name="Normal 5 4 2 2 4" xfId="1734"/>
    <cellStyle name="Normal 5 4 2 3" xfId="508"/>
    <cellStyle name="Normal 5 4 2 3 2" xfId="976"/>
    <cellStyle name="Normal 5 4 2 3 2 2" xfId="1735"/>
    <cellStyle name="Normal 5 4 2 3 3" xfId="977"/>
    <cellStyle name="Normal 5 4 2 3 3 2" xfId="1736"/>
    <cellStyle name="Normal 5 4 2 3 4" xfId="1737"/>
    <cellStyle name="Normal 5 4 2 4" xfId="978"/>
    <cellStyle name="Normal 5 4 2 4 2" xfId="1738"/>
    <cellStyle name="Normal 5 4 2 5" xfId="979"/>
    <cellStyle name="Normal 5 4 2 5 2" xfId="1739"/>
    <cellStyle name="Normal 5 4 2 6" xfId="1740"/>
    <cellStyle name="Normal 5 4 3" xfId="509"/>
    <cellStyle name="Normal 5 4 3 2" xfId="980"/>
    <cellStyle name="Normal 5 4 3 2 2" xfId="1741"/>
    <cellStyle name="Normal 5 4 3 3" xfId="981"/>
    <cellStyle name="Normal 5 4 3 3 2" xfId="1742"/>
    <cellStyle name="Normal 5 4 3 4" xfId="1743"/>
    <cellStyle name="Normal 5 4 4" xfId="510"/>
    <cellStyle name="Normal 5 4 4 2" xfId="982"/>
    <cellStyle name="Normal 5 4 4 2 2" xfId="1744"/>
    <cellStyle name="Normal 5 4 4 3" xfId="983"/>
    <cellStyle name="Normal 5 4 4 3 2" xfId="1745"/>
    <cellStyle name="Normal 5 4 4 4" xfId="1746"/>
    <cellStyle name="Normal 5 4 5" xfId="984"/>
    <cellStyle name="Normal 5 4 5 2" xfId="1747"/>
    <cellStyle name="Normal 5 4 6" xfId="985"/>
    <cellStyle name="Normal 5 4 6 2" xfId="1748"/>
    <cellStyle name="Normal 5 4 7" xfId="1749"/>
    <cellStyle name="Normal 5 5" xfId="511"/>
    <cellStyle name="Normal 5 5 2" xfId="512"/>
    <cellStyle name="Normal 5 5 2 2" xfId="986"/>
    <cellStyle name="Normal 5 5 2 2 2" xfId="1750"/>
    <cellStyle name="Normal 5 5 2 3" xfId="987"/>
    <cellStyle name="Normal 5 5 2 3 2" xfId="1751"/>
    <cellStyle name="Normal 5 5 2 4" xfId="1752"/>
    <cellStyle name="Normal 5 5 3" xfId="513"/>
    <cellStyle name="Normal 5 5 3 2" xfId="988"/>
    <cellStyle name="Normal 5 5 3 2 2" xfId="1753"/>
    <cellStyle name="Normal 5 5 3 3" xfId="989"/>
    <cellStyle name="Normal 5 5 3 3 2" xfId="1754"/>
    <cellStyle name="Normal 5 5 3 4" xfId="1755"/>
    <cellStyle name="Normal 5 5 4" xfId="990"/>
    <cellStyle name="Normal 5 5 4 2" xfId="1756"/>
    <cellStyle name="Normal 5 5 5" xfId="991"/>
    <cellStyle name="Normal 5 5 5 2" xfId="1757"/>
    <cellStyle name="Normal 5 5 6" xfId="1758"/>
    <cellStyle name="Normal 5 6" xfId="514"/>
    <cellStyle name="Normal 5 6 2" xfId="515"/>
    <cellStyle name="Normal 5 6 2 2" xfId="992"/>
    <cellStyle name="Normal 5 6 2 2 2" xfId="1759"/>
    <cellStyle name="Normal 5 6 2 3" xfId="993"/>
    <cellStyle name="Normal 5 6 2 3 2" xfId="1760"/>
    <cellStyle name="Normal 5 6 2 4" xfId="1761"/>
    <cellStyle name="Normal 5 6 3" xfId="516"/>
    <cellStyle name="Normal 5 6 3 2" xfId="994"/>
    <cellStyle name="Normal 5 6 3 2 2" xfId="1762"/>
    <cellStyle name="Normal 5 6 3 3" xfId="995"/>
    <cellStyle name="Normal 5 6 3 3 2" xfId="1763"/>
    <cellStyle name="Normal 5 6 3 4" xfId="1764"/>
    <cellStyle name="Normal 5 6 4" xfId="996"/>
    <cellStyle name="Normal 5 6 4 2" xfId="1765"/>
    <cellStyle name="Normal 5 6 5" xfId="997"/>
    <cellStyle name="Normal 5 6 5 2" xfId="1766"/>
    <cellStyle name="Normal 5 6 6" xfId="1767"/>
    <cellStyle name="Normal 5 7" xfId="517"/>
    <cellStyle name="Normal 5 7 2" xfId="998"/>
    <cellStyle name="Normal 5 7 2 2" xfId="1768"/>
    <cellStyle name="Normal 5 7 3" xfId="999"/>
    <cellStyle name="Normal 5 7 3 2" xfId="1769"/>
    <cellStyle name="Normal 5 7 4" xfId="1770"/>
    <cellStyle name="Normal 5 8" xfId="518"/>
    <cellStyle name="Normal 5 8 2" xfId="1000"/>
    <cellStyle name="Normal 5 8 2 2" xfId="1771"/>
    <cellStyle name="Normal 5 8 3" xfId="1001"/>
    <cellStyle name="Normal 5 8 3 2" xfId="1772"/>
    <cellStyle name="Normal 5 8 4" xfId="1773"/>
    <cellStyle name="Normal 5 9" xfId="519"/>
    <cellStyle name="Normal 5 9 2" xfId="1002"/>
    <cellStyle name="Normal 5 9 2 2" xfId="1774"/>
    <cellStyle name="Normal 5 9 3" xfId="1003"/>
    <cellStyle name="Normal 5 9 3 2" xfId="1775"/>
    <cellStyle name="Normal 5 9 4" xfId="1776"/>
    <cellStyle name="Normal 6" xfId="150"/>
    <cellStyle name="Normal 6 2" xfId="213"/>
    <cellStyle name="Normal 6 3" xfId="1950"/>
    <cellStyle name="Normal 6 4" xfId="1951"/>
    <cellStyle name="Normal 7" xfId="151"/>
    <cellStyle name="Normal 7 10" xfId="1952"/>
    <cellStyle name="Normal 7 11" xfId="1953"/>
    <cellStyle name="Normal 7 12" xfId="1954"/>
    <cellStyle name="Normal 7 13" xfId="1955"/>
    <cellStyle name="Normal 7 14" xfId="1956"/>
    <cellStyle name="Normal 7 15" xfId="1957"/>
    <cellStyle name="Normal 7 2" xfId="1958"/>
    <cellStyle name="Normal 7 3" xfId="1959"/>
    <cellStyle name="Normal 7 3 2" xfId="1960"/>
    <cellStyle name="Normal 7 3 2 2" xfId="1961"/>
    <cellStyle name="Normal 7 3 2 3" xfId="1962"/>
    <cellStyle name="Normal 7 3 3" xfId="1963"/>
    <cellStyle name="Normal 7 3 4" xfId="1964"/>
    <cellStyle name="Normal 7 4" xfId="1965"/>
    <cellStyle name="Normal 7 4 2" xfId="1966"/>
    <cellStyle name="Normal 7 5" xfId="1967"/>
    <cellStyle name="Normal 7 6" xfId="1968"/>
    <cellStyle name="Normal 7 7" xfId="1969"/>
    <cellStyle name="Normal 7 8" xfId="1970"/>
    <cellStyle name="Normal 7 9" xfId="1971"/>
    <cellStyle name="Normal 8" xfId="8"/>
    <cellStyle name="Normal 8 10" xfId="1972"/>
    <cellStyle name="Normal 8 11" xfId="1973"/>
    <cellStyle name="Normal 8 12" xfId="1974"/>
    <cellStyle name="Normal 8 13" xfId="1975"/>
    <cellStyle name="Normal 8 14" xfId="1976"/>
    <cellStyle name="Normal 8 15" xfId="1977"/>
    <cellStyle name="Normal 8 2" xfId="162"/>
    <cellStyle name="Normal 8 2 10" xfId="1978"/>
    <cellStyle name="Normal 8 2 11" xfId="1979"/>
    <cellStyle name="Normal 8 2 12" xfId="1980"/>
    <cellStyle name="Normal 8 2 13" xfId="1981"/>
    <cellStyle name="Normal 8 2 14" xfId="1982"/>
    <cellStyle name="Normal 8 2 2" xfId="1983"/>
    <cellStyle name="Normal 8 2 3" xfId="1984"/>
    <cellStyle name="Normal 8 2 4" xfId="1985"/>
    <cellStyle name="Normal 8 2 5" xfId="1986"/>
    <cellStyle name="Normal 8 2 6" xfId="1987"/>
    <cellStyle name="Normal 8 2 7" xfId="1988"/>
    <cellStyle name="Normal 8 2 8" xfId="1989"/>
    <cellStyle name="Normal 8 2 9" xfId="1990"/>
    <cellStyle name="Normal 8 3" xfId="179"/>
    <cellStyle name="Normal 8 3 2" xfId="1777"/>
    <cellStyle name="Normal 8 3 2 2" xfId="1991"/>
    <cellStyle name="Normal 8 3 2 3" xfId="1992"/>
    <cellStyle name="Normal 8 3 3" xfId="1795"/>
    <cellStyle name="Normal 8 4" xfId="203"/>
    <cellStyle name="Normal 8 4 2" xfId="1778"/>
    <cellStyle name="Normal 8 5" xfId="1993"/>
    <cellStyle name="Normal 8 6" xfId="1994"/>
    <cellStyle name="Normal 8 7" xfId="1995"/>
    <cellStyle name="Normal 8 8" xfId="1996"/>
    <cellStyle name="Normal 8 9" xfId="1997"/>
    <cellStyle name="Normal 9" xfId="94"/>
    <cellStyle name="Normal 9 2" xfId="184"/>
    <cellStyle name="Normal 9 2 2" xfId="1779"/>
    <cellStyle name="Normal 9 3" xfId="207"/>
    <cellStyle name="Normal 9 3 2" xfId="1780"/>
    <cellStyle name="Normal 9 3_հավ1-3" xfId="1998"/>
    <cellStyle name="Normal 9 4" xfId="1781"/>
    <cellStyle name="Normal 9 5" xfId="1999"/>
    <cellStyle name="Normal_01-05" xfId="220"/>
    <cellStyle name="Note 2" xfId="54"/>
    <cellStyle name="Note 2 2" xfId="152"/>
    <cellStyle name="Note 2 2 2" xfId="1004"/>
    <cellStyle name="Note 2 2 2 2" xfId="1782"/>
    <cellStyle name="Note 2 2 3" xfId="1005"/>
    <cellStyle name="Note 2 3" xfId="2000"/>
    <cellStyle name="Note 2 4" xfId="2001"/>
    <cellStyle name="Note 3" xfId="166"/>
    <cellStyle name="Note 3 2" xfId="1006"/>
    <cellStyle name="Note 3 2 2" xfId="1783"/>
    <cellStyle name="Note 3 3" xfId="1007"/>
    <cellStyle name="Note 3 3 2" xfId="1784"/>
    <cellStyle name="Note 3 4" xfId="1785"/>
    <cellStyle name="Note 4" xfId="190"/>
    <cellStyle name="Note 4 2" xfId="1786"/>
    <cellStyle name="Output 2" xfId="81"/>
    <cellStyle name="Output 2 2" xfId="153"/>
    <cellStyle name="Output 2 2 2" xfId="1008"/>
    <cellStyle name="Output 2 2 2 2" xfId="1787"/>
    <cellStyle name="Output 2 2 3" xfId="1009"/>
    <cellStyle name="Output 2 3" xfId="2002"/>
    <cellStyle name="Output 2 4" xfId="2003"/>
    <cellStyle name="Output 3" xfId="520"/>
    <cellStyle name="Output 4" xfId="1059"/>
    <cellStyle name="Percent 2" xfId="2"/>
    <cellStyle name="Percent 2 2" xfId="97"/>
    <cellStyle name="Percent 2 2 2" xfId="521"/>
    <cellStyle name="Percent 2 3" xfId="522"/>
    <cellStyle name="Percent 2 4" xfId="2004"/>
    <cellStyle name="Percent 3" xfId="523"/>
    <cellStyle name="Percent 3 2" xfId="524"/>
    <cellStyle name="RowLevel_1_N6+artabyuje" xfId="525"/>
    <cellStyle name="SN_241" xfId="6"/>
    <cellStyle name="Style 1" xfId="154"/>
    <cellStyle name="Style 1 2" xfId="155"/>
    <cellStyle name="Style 1 2 2" xfId="183"/>
    <cellStyle name="Style 1 3" xfId="2005"/>
    <cellStyle name="Style 1_verchnakan_ax21-25_2018" xfId="156"/>
    <cellStyle name="Title 2" xfId="52"/>
    <cellStyle name="Title 2 2" xfId="157"/>
    <cellStyle name="Title 2 3" xfId="2006"/>
    <cellStyle name="Title 3" xfId="84"/>
    <cellStyle name="Title 4" xfId="1060"/>
    <cellStyle name="Total 2" xfId="89"/>
    <cellStyle name="Total 2 2" xfId="158"/>
    <cellStyle name="Total 2 2 2" xfId="1010"/>
    <cellStyle name="Total 2 2 2 2" xfId="1788"/>
    <cellStyle name="Total 2 2 3" xfId="1011"/>
    <cellStyle name="Total 2 3" xfId="2007"/>
    <cellStyle name="Total 2 4" xfId="2008"/>
    <cellStyle name="Total 3" xfId="526"/>
    <cellStyle name="Total 4" xfId="1061"/>
    <cellStyle name="Warning Text 2" xfId="68"/>
    <cellStyle name="Warning Text 2 2" xfId="159"/>
    <cellStyle name="Warning Text 2 3" xfId="2009"/>
    <cellStyle name="Warning Text 3" xfId="527"/>
    <cellStyle name="Warning Text 4" xfId="1062"/>
    <cellStyle name="Акцент1" xfId="28" builtinId="29" customBuiltin="1"/>
    <cellStyle name="Акцент1 2" xfId="242"/>
    <cellStyle name="Акцент1 3" xfId="1012"/>
    <cellStyle name="Акцент2" xfId="32" builtinId="33" customBuiltin="1"/>
    <cellStyle name="Акцент2 2" xfId="243"/>
    <cellStyle name="Акцент2 3" xfId="1013"/>
    <cellStyle name="Акцент3" xfId="36" builtinId="37" customBuiltin="1"/>
    <cellStyle name="Акцент3 2" xfId="244"/>
    <cellStyle name="Акцент3 3" xfId="1014"/>
    <cellStyle name="Акцент4" xfId="40" builtinId="41" customBuiltin="1"/>
    <cellStyle name="Акцент4 2" xfId="245"/>
    <cellStyle name="Акцент4 3" xfId="1015"/>
    <cellStyle name="Акцент5" xfId="44" builtinId="45" customBuiltin="1"/>
    <cellStyle name="Акцент5 2" xfId="246"/>
    <cellStyle name="Акцент5 3" xfId="1016"/>
    <cellStyle name="Акцент6" xfId="48" builtinId="49" customBuiltin="1"/>
    <cellStyle name="Акцент6 2" xfId="247"/>
    <cellStyle name="Акцент6 3" xfId="1017"/>
    <cellStyle name="Ввод " xfId="19" builtinId="20" customBuiltin="1"/>
    <cellStyle name="Ввод  2" xfId="248"/>
    <cellStyle name="Ввод  3" xfId="1018"/>
    <cellStyle name="Вывод" xfId="20" builtinId="21" customBuiltin="1"/>
    <cellStyle name="Вывод 2" xfId="249"/>
    <cellStyle name="Вывод 3" xfId="1019"/>
    <cellStyle name="Вычисление" xfId="21" builtinId="22" customBuiltin="1"/>
    <cellStyle name="Вычисление 2" xfId="250"/>
    <cellStyle name="Вычисление 3" xfId="1020"/>
    <cellStyle name="Заголовок 1" xfId="12" builtinId="16" customBuiltin="1"/>
    <cellStyle name="Заголовок 1 2" xfId="251"/>
    <cellStyle name="Заголовок 1 3" xfId="1021"/>
    <cellStyle name="Заголовок 2" xfId="13" builtinId="17" customBuiltin="1"/>
    <cellStyle name="Заголовок 2 2" xfId="252"/>
    <cellStyle name="Заголовок 2 3" xfId="1022"/>
    <cellStyle name="Заголовок 3" xfId="14" builtinId="18" customBuiltin="1"/>
    <cellStyle name="Заголовок 3 2" xfId="253"/>
    <cellStyle name="Заголовок 3 3" xfId="1023"/>
    <cellStyle name="Заголовок 4" xfId="15" builtinId="19" customBuiltin="1"/>
    <cellStyle name="Заголовок 4 2" xfId="254"/>
    <cellStyle name="Заголовок 4 3" xfId="1024"/>
    <cellStyle name="Итог" xfId="27" builtinId="25" customBuiltin="1"/>
    <cellStyle name="Итог 2" xfId="255"/>
    <cellStyle name="Итог 3" xfId="1025"/>
    <cellStyle name="Контрольная ячейка" xfId="23" builtinId="23" customBuiltin="1"/>
    <cellStyle name="Контрольная ячейка 2" xfId="256"/>
    <cellStyle name="Контрольная ячейка 3" xfId="1026"/>
    <cellStyle name="Название 2" xfId="222"/>
    <cellStyle name="Нейтральный" xfId="18" builtinId="28" customBuiltin="1"/>
    <cellStyle name="Нейтральный 2" xfId="257"/>
    <cellStyle name="Нейтральный 3" xfId="1027"/>
    <cellStyle name="Обычный" xfId="0" builtinId="0"/>
    <cellStyle name="Обычный 10" xfId="2010"/>
    <cellStyle name="Обычный 14" xfId="1798"/>
    <cellStyle name="Обычный 2" xfId="11"/>
    <cellStyle name="Обычный 2 10" xfId="2011"/>
    <cellStyle name="Обычный 2 11" xfId="2012"/>
    <cellStyle name="Обычный 2 2" xfId="161"/>
    <cellStyle name="Обычный 2 2 2" xfId="2013"/>
    <cellStyle name="Обычный 2 2 3" xfId="2014"/>
    <cellStyle name="Обычный 2 2 4" xfId="2015"/>
    <cellStyle name="Обычный 2 3" xfId="160"/>
    <cellStyle name="Обычный 2 4" xfId="2016"/>
    <cellStyle name="Обычный 2 5" xfId="2017"/>
    <cellStyle name="Обычный 2 5 2" xfId="2018"/>
    <cellStyle name="Обычный 2 5 3" xfId="2019"/>
    <cellStyle name="Обычный 2 6" xfId="2020"/>
    <cellStyle name="Обычный 2 6 2" xfId="2021"/>
    <cellStyle name="Обычный 2 6 3" xfId="2022"/>
    <cellStyle name="Обычный 2 7" xfId="2023"/>
    <cellStyle name="Обычный 2 8" xfId="2024"/>
    <cellStyle name="Обычный 2 8 2" xfId="2025"/>
    <cellStyle name="Обычный 2 9" xfId="2026"/>
    <cellStyle name="Обычный 3" xfId="217"/>
    <cellStyle name="Обычный 3 2" xfId="1028"/>
    <cellStyle name="Обычный 3 2 2" xfId="1064"/>
    <cellStyle name="Обычный 3 2 3" xfId="2027"/>
    <cellStyle name="Обычный 3 3" xfId="1029"/>
    <cellStyle name="Обычный 3 3 2" xfId="1789"/>
    <cellStyle name="Обычный 3 3 3" xfId="2028"/>
    <cellStyle name="Обычный 3 4" xfId="1790"/>
    <cellStyle name="Обычный 3 5" xfId="2029"/>
    <cellStyle name="Обычный 3 6" xfId="2030"/>
    <cellStyle name="Обычный 3 7" xfId="2031"/>
    <cellStyle name="Обычный 4" xfId="221"/>
    <cellStyle name="Обычный 4 2" xfId="2032"/>
    <cellStyle name="Обычный 4 2 2" xfId="2033"/>
    <cellStyle name="Обычный 4 2 3" xfId="2034"/>
    <cellStyle name="Обычный 4 2 4" xfId="2035"/>
    <cellStyle name="Обычный 4 2 5" xfId="2036"/>
    <cellStyle name="Обычный 4 3" xfId="2037"/>
    <cellStyle name="Обычный 4 4" xfId="2038"/>
    <cellStyle name="Обычный 5" xfId="528"/>
    <cellStyle name="Обычный 5 2" xfId="2039"/>
    <cellStyle name="Обычный 5 2 2" xfId="2040"/>
    <cellStyle name="Обычный 5 2 3" xfId="2041"/>
    <cellStyle name="Обычный 5 3" xfId="2042"/>
    <cellStyle name="Обычный 5 4" xfId="2043"/>
    <cellStyle name="Обычный 5 4 2" xfId="2044"/>
    <cellStyle name="Обычный 5 5" xfId="2045"/>
    <cellStyle name="Обычный 5 6" xfId="2046"/>
    <cellStyle name="Обычный 5 7" xfId="2047"/>
    <cellStyle name="Обычный 5 8" xfId="2048"/>
    <cellStyle name="Обычный 6" xfId="529"/>
    <cellStyle name="Обычный 6 2" xfId="2049"/>
    <cellStyle name="Обычный 6 3" xfId="2050"/>
    <cellStyle name="Обычный 7" xfId="1030"/>
    <cellStyle name="Обычный 7 2" xfId="2051"/>
    <cellStyle name="Обычный 8" xfId="1793"/>
    <cellStyle name="Обычный 8 2" xfId="2052"/>
    <cellStyle name="Обычный 8 3" xfId="2053"/>
    <cellStyle name="Обычный 9" xfId="2054"/>
    <cellStyle name="Обычный 9 2" xfId="2055"/>
    <cellStyle name="Обычный 9 3" xfId="2056"/>
    <cellStyle name="Плохой" xfId="17" builtinId="27" customBuiltin="1"/>
    <cellStyle name="Плохой 2" xfId="258"/>
    <cellStyle name="Плохой 3" xfId="1031"/>
    <cellStyle name="Пояснение" xfId="26" builtinId="53" customBuiltin="1"/>
    <cellStyle name="Пояснение 2" xfId="259"/>
    <cellStyle name="Пояснение 3" xfId="1032"/>
    <cellStyle name="Примечание" xfId="25" builtinId="10" customBuiltin="1"/>
    <cellStyle name="Примечание 2" xfId="223"/>
    <cellStyle name="Примечание 2 2" xfId="1791"/>
    <cellStyle name="Связанная ячейка" xfId="22" builtinId="24" customBuiltin="1"/>
    <cellStyle name="Связанная ячейка 2" xfId="260"/>
    <cellStyle name="Связанная ячейка 3" xfId="1033"/>
    <cellStyle name="Стиль 1" xfId="261"/>
    <cellStyle name="Текст предупреждения" xfId="24" builtinId="11" customBuiltin="1"/>
    <cellStyle name="Текст предупреждения 2" xfId="262"/>
    <cellStyle name="Текст предупреждения 3" xfId="1034"/>
    <cellStyle name="Финансовый" xfId="7" builtinId="3"/>
    <cellStyle name="Финансовый 2" xfId="214"/>
    <cellStyle name="Финансовый 2 2" xfId="215"/>
    <cellStyle name="Финансовый 2 2 2" xfId="2057"/>
    <cellStyle name="Финансовый 2 2 3" xfId="2058"/>
    <cellStyle name="Финансовый 2 3" xfId="2059"/>
    <cellStyle name="Финансовый 2 4" xfId="2060"/>
    <cellStyle name="Финансовый 2 4 2" xfId="2061"/>
    <cellStyle name="Финансовый 2 5" xfId="2062"/>
    <cellStyle name="Финансовый 2 6" xfId="2063"/>
    <cellStyle name="Финансовый 2 7" xfId="2064"/>
    <cellStyle name="Финансовый 3" xfId="216"/>
    <cellStyle name="Финансовый 3 2" xfId="2065"/>
    <cellStyle name="Финансовый 3 2 2" xfId="2066"/>
    <cellStyle name="Финансовый 3 3" xfId="2067"/>
    <cellStyle name="Финансовый 3 4" xfId="2068"/>
    <cellStyle name="Финансовый 4" xfId="218"/>
    <cellStyle name="Финансовый 5" xfId="1792"/>
    <cellStyle name="Финансовый 6" xfId="1796"/>
    <cellStyle name="Хороший" xfId="16" builtinId="26" customBuiltin="1"/>
    <cellStyle name="Хороший 2" xfId="263"/>
    <cellStyle name="Хороший 3" xfId="10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98" zoomScaleNormal="98" workbookViewId="0"/>
  </sheetViews>
  <sheetFormatPr defaultRowHeight="17.25"/>
  <cols>
    <col min="1" max="1" width="11.42578125" style="80" customWidth="1"/>
    <col min="2" max="2" width="16.5703125" style="80" customWidth="1"/>
    <col min="3" max="3" width="65.28515625" style="80" customWidth="1"/>
    <col min="4" max="4" width="27.85546875" style="80" customWidth="1"/>
    <col min="5" max="173" width="9.140625" style="80"/>
    <col min="174" max="174" width="5" style="80" customWidth="1"/>
    <col min="175" max="175" width="4.7109375" style="80" customWidth="1"/>
    <col min="176" max="176" width="5" style="80" customWidth="1"/>
    <col min="177" max="177" width="19.7109375" style="80" customWidth="1"/>
    <col min="178" max="178" width="49.85546875" style="80" customWidth="1"/>
    <col min="179" max="179" width="14.5703125" style="80" customWidth="1"/>
    <col min="180" max="180" width="13.7109375" style="80" customWidth="1"/>
    <col min="181" max="181" width="13.42578125" style="80" customWidth="1"/>
    <col min="182" max="182" width="15.42578125" style="80" customWidth="1"/>
    <col min="183" max="184" width="10.28515625" style="80" bestFit="1" customWidth="1"/>
    <col min="185" max="429" width="9.140625" style="80"/>
    <col min="430" max="430" width="5" style="80" customWidth="1"/>
    <col min="431" max="431" width="4.7109375" style="80" customWidth="1"/>
    <col min="432" max="432" width="5" style="80" customWidth="1"/>
    <col min="433" max="433" width="19.7109375" style="80" customWidth="1"/>
    <col min="434" max="434" width="49.85546875" style="80" customWidth="1"/>
    <col min="435" max="435" width="14.5703125" style="80" customWidth="1"/>
    <col min="436" max="436" width="13.7109375" style="80" customWidth="1"/>
    <col min="437" max="437" width="13.42578125" style="80" customWidth="1"/>
    <col min="438" max="438" width="15.42578125" style="80" customWidth="1"/>
    <col min="439" max="440" width="10.28515625" style="80" bestFit="1" customWidth="1"/>
    <col min="441" max="685" width="9.140625" style="80"/>
    <col min="686" max="686" width="5" style="80" customWidth="1"/>
    <col min="687" max="687" width="4.7109375" style="80" customWidth="1"/>
    <col min="688" max="688" width="5" style="80" customWidth="1"/>
    <col min="689" max="689" width="19.7109375" style="80" customWidth="1"/>
    <col min="690" max="690" width="49.85546875" style="80" customWidth="1"/>
    <col min="691" max="691" width="14.5703125" style="80" customWidth="1"/>
    <col min="692" max="692" width="13.7109375" style="80" customWidth="1"/>
    <col min="693" max="693" width="13.42578125" style="80" customWidth="1"/>
    <col min="694" max="694" width="15.42578125" style="80" customWidth="1"/>
    <col min="695" max="696" width="10.28515625" style="80" bestFit="1" customWidth="1"/>
    <col min="697" max="941" width="9.140625" style="80"/>
    <col min="942" max="942" width="5" style="80" customWidth="1"/>
    <col min="943" max="943" width="4.7109375" style="80" customWidth="1"/>
    <col min="944" max="944" width="5" style="80" customWidth="1"/>
    <col min="945" max="945" width="19.7109375" style="80" customWidth="1"/>
    <col min="946" max="946" width="49.85546875" style="80" customWidth="1"/>
    <col min="947" max="947" width="14.5703125" style="80" customWidth="1"/>
    <col min="948" max="948" width="13.7109375" style="80" customWidth="1"/>
    <col min="949" max="949" width="13.42578125" style="80" customWidth="1"/>
    <col min="950" max="950" width="15.42578125" style="80" customWidth="1"/>
    <col min="951" max="952" width="10.28515625" style="80" bestFit="1" customWidth="1"/>
    <col min="953" max="1197" width="9.140625" style="80"/>
    <col min="1198" max="1198" width="5" style="80" customWidth="1"/>
    <col min="1199" max="1199" width="4.7109375" style="80" customWidth="1"/>
    <col min="1200" max="1200" width="5" style="80" customWidth="1"/>
    <col min="1201" max="1201" width="19.7109375" style="80" customWidth="1"/>
    <col min="1202" max="1202" width="49.85546875" style="80" customWidth="1"/>
    <col min="1203" max="1203" width="14.5703125" style="80" customWidth="1"/>
    <col min="1204" max="1204" width="13.7109375" style="80" customWidth="1"/>
    <col min="1205" max="1205" width="13.42578125" style="80" customWidth="1"/>
    <col min="1206" max="1206" width="15.42578125" style="80" customWidth="1"/>
    <col min="1207" max="1208" width="10.28515625" style="80" bestFit="1" customWidth="1"/>
    <col min="1209" max="1453" width="9.140625" style="80"/>
    <col min="1454" max="1454" width="5" style="80" customWidth="1"/>
    <col min="1455" max="1455" width="4.7109375" style="80" customWidth="1"/>
    <col min="1456" max="1456" width="5" style="80" customWidth="1"/>
    <col min="1457" max="1457" width="19.7109375" style="80" customWidth="1"/>
    <col min="1458" max="1458" width="49.85546875" style="80" customWidth="1"/>
    <col min="1459" max="1459" width="14.5703125" style="80" customWidth="1"/>
    <col min="1460" max="1460" width="13.7109375" style="80" customWidth="1"/>
    <col min="1461" max="1461" width="13.42578125" style="80" customWidth="1"/>
    <col min="1462" max="1462" width="15.42578125" style="80" customWidth="1"/>
    <col min="1463" max="1464" width="10.28515625" style="80" bestFit="1" customWidth="1"/>
    <col min="1465" max="1709" width="9.140625" style="80"/>
    <col min="1710" max="1710" width="5" style="80" customWidth="1"/>
    <col min="1711" max="1711" width="4.7109375" style="80" customWidth="1"/>
    <col min="1712" max="1712" width="5" style="80" customWidth="1"/>
    <col min="1713" max="1713" width="19.7109375" style="80" customWidth="1"/>
    <col min="1714" max="1714" width="49.85546875" style="80" customWidth="1"/>
    <col min="1715" max="1715" width="14.5703125" style="80" customWidth="1"/>
    <col min="1716" max="1716" width="13.7109375" style="80" customWidth="1"/>
    <col min="1717" max="1717" width="13.42578125" style="80" customWidth="1"/>
    <col min="1718" max="1718" width="15.42578125" style="80" customWidth="1"/>
    <col min="1719" max="1720" width="10.28515625" style="80" bestFit="1" customWidth="1"/>
    <col min="1721" max="1965" width="9.140625" style="80"/>
    <col min="1966" max="1966" width="5" style="80" customWidth="1"/>
    <col min="1967" max="1967" width="4.7109375" style="80" customWidth="1"/>
    <col min="1968" max="1968" width="5" style="80" customWidth="1"/>
    <col min="1969" max="1969" width="19.7109375" style="80" customWidth="1"/>
    <col min="1970" max="1970" width="49.85546875" style="80" customWidth="1"/>
    <col min="1971" max="1971" width="14.5703125" style="80" customWidth="1"/>
    <col min="1972" max="1972" width="13.7109375" style="80" customWidth="1"/>
    <col min="1973" max="1973" width="13.42578125" style="80" customWidth="1"/>
    <col min="1974" max="1974" width="15.42578125" style="80" customWidth="1"/>
    <col min="1975" max="1976" width="10.28515625" style="80" bestFit="1" customWidth="1"/>
    <col min="1977" max="2221" width="9.140625" style="80"/>
    <col min="2222" max="2222" width="5" style="80" customWidth="1"/>
    <col min="2223" max="2223" width="4.7109375" style="80" customWidth="1"/>
    <col min="2224" max="2224" width="5" style="80" customWidth="1"/>
    <col min="2225" max="2225" width="19.7109375" style="80" customWidth="1"/>
    <col min="2226" max="2226" width="49.85546875" style="80" customWidth="1"/>
    <col min="2227" max="2227" width="14.5703125" style="80" customWidth="1"/>
    <col min="2228" max="2228" width="13.7109375" style="80" customWidth="1"/>
    <col min="2229" max="2229" width="13.42578125" style="80" customWidth="1"/>
    <col min="2230" max="2230" width="15.42578125" style="80" customWidth="1"/>
    <col min="2231" max="2232" width="10.28515625" style="80" bestFit="1" customWidth="1"/>
    <col min="2233" max="2477" width="9.140625" style="80"/>
    <col min="2478" max="2478" width="5" style="80" customWidth="1"/>
    <col min="2479" max="2479" width="4.7109375" style="80" customWidth="1"/>
    <col min="2480" max="2480" width="5" style="80" customWidth="1"/>
    <col min="2481" max="2481" width="19.7109375" style="80" customWidth="1"/>
    <col min="2482" max="2482" width="49.85546875" style="80" customWidth="1"/>
    <col min="2483" max="2483" width="14.5703125" style="80" customWidth="1"/>
    <col min="2484" max="2484" width="13.7109375" style="80" customWidth="1"/>
    <col min="2485" max="2485" width="13.42578125" style="80" customWidth="1"/>
    <col min="2486" max="2486" width="15.42578125" style="80" customWidth="1"/>
    <col min="2487" max="2488" width="10.28515625" style="80" bestFit="1" customWidth="1"/>
    <col min="2489" max="2733" width="9.140625" style="80"/>
    <col min="2734" max="2734" width="5" style="80" customWidth="1"/>
    <col min="2735" max="2735" width="4.7109375" style="80" customWidth="1"/>
    <col min="2736" max="2736" width="5" style="80" customWidth="1"/>
    <col min="2737" max="2737" width="19.7109375" style="80" customWidth="1"/>
    <col min="2738" max="2738" width="49.85546875" style="80" customWidth="1"/>
    <col min="2739" max="2739" width="14.5703125" style="80" customWidth="1"/>
    <col min="2740" max="2740" width="13.7109375" style="80" customWidth="1"/>
    <col min="2741" max="2741" width="13.42578125" style="80" customWidth="1"/>
    <col min="2742" max="2742" width="15.42578125" style="80" customWidth="1"/>
    <col min="2743" max="2744" width="10.28515625" style="80" bestFit="1" customWidth="1"/>
    <col min="2745" max="2989" width="9.140625" style="80"/>
    <col min="2990" max="2990" width="5" style="80" customWidth="1"/>
    <col min="2991" max="2991" width="4.7109375" style="80" customWidth="1"/>
    <col min="2992" max="2992" width="5" style="80" customWidth="1"/>
    <col min="2993" max="2993" width="19.7109375" style="80" customWidth="1"/>
    <col min="2994" max="2994" width="49.85546875" style="80" customWidth="1"/>
    <col min="2995" max="2995" width="14.5703125" style="80" customWidth="1"/>
    <col min="2996" max="2996" width="13.7109375" style="80" customWidth="1"/>
    <col min="2997" max="2997" width="13.42578125" style="80" customWidth="1"/>
    <col min="2998" max="2998" width="15.42578125" style="80" customWidth="1"/>
    <col min="2999" max="3000" width="10.28515625" style="80" bestFit="1" customWidth="1"/>
    <col min="3001" max="3245" width="9.140625" style="80"/>
    <col min="3246" max="3246" width="5" style="80" customWidth="1"/>
    <col min="3247" max="3247" width="4.7109375" style="80" customWidth="1"/>
    <col min="3248" max="3248" width="5" style="80" customWidth="1"/>
    <col min="3249" max="3249" width="19.7109375" style="80" customWidth="1"/>
    <col min="3250" max="3250" width="49.85546875" style="80" customWidth="1"/>
    <col min="3251" max="3251" width="14.5703125" style="80" customWidth="1"/>
    <col min="3252" max="3252" width="13.7109375" style="80" customWidth="1"/>
    <col min="3253" max="3253" width="13.42578125" style="80" customWidth="1"/>
    <col min="3254" max="3254" width="15.42578125" style="80" customWidth="1"/>
    <col min="3255" max="3256" width="10.28515625" style="80" bestFit="1" customWidth="1"/>
    <col min="3257" max="3501" width="9.140625" style="80"/>
    <col min="3502" max="3502" width="5" style="80" customWidth="1"/>
    <col min="3503" max="3503" width="4.7109375" style="80" customWidth="1"/>
    <col min="3504" max="3504" width="5" style="80" customWidth="1"/>
    <col min="3505" max="3505" width="19.7109375" style="80" customWidth="1"/>
    <col min="3506" max="3506" width="49.85546875" style="80" customWidth="1"/>
    <col min="3507" max="3507" width="14.5703125" style="80" customWidth="1"/>
    <col min="3508" max="3508" width="13.7109375" style="80" customWidth="1"/>
    <col min="3509" max="3509" width="13.42578125" style="80" customWidth="1"/>
    <col min="3510" max="3510" width="15.42578125" style="80" customWidth="1"/>
    <col min="3511" max="3512" width="10.28515625" style="80" bestFit="1" customWidth="1"/>
    <col min="3513" max="3757" width="9.140625" style="80"/>
    <col min="3758" max="3758" width="5" style="80" customWidth="1"/>
    <col min="3759" max="3759" width="4.7109375" style="80" customWidth="1"/>
    <col min="3760" max="3760" width="5" style="80" customWidth="1"/>
    <col min="3761" max="3761" width="19.7109375" style="80" customWidth="1"/>
    <col min="3762" max="3762" width="49.85546875" style="80" customWidth="1"/>
    <col min="3763" max="3763" width="14.5703125" style="80" customWidth="1"/>
    <col min="3764" max="3764" width="13.7109375" style="80" customWidth="1"/>
    <col min="3765" max="3765" width="13.42578125" style="80" customWidth="1"/>
    <col min="3766" max="3766" width="15.42578125" style="80" customWidth="1"/>
    <col min="3767" max="3768" width="10.28515625" style="80" bestFit="1" customWidth="1"/>
    <col min="3769" max="4013" width="9.140625" style="80"/>
    <col min="4014" max="4014" width="5" style="80" customWidth="1"/>
    <col min="4015" max="4015" width="4.7109375" style="80" customWidth="1"/>
    <col min="4016" max="4016" width="5" style="80" customWidth="1"/>
    <col min="4017" max="4017" width="19.7109375" style="80" customWidth="1"/>
    <col min="4018" max="4018" width="49.85546875" style="80" customWidth="1"/>
    <col min="4019" max="4019" width="14.5703125" style="80" customWidth="1"/>
    <col min="4020" max="4020" width="13.7109375" style="80" customWidth="1"/>
    <col min="4021" max="4021" width="13.42578125" style="80" customWidth="1"/>
    <col min="4022" max="4022" width="15.42578125" style="80" customWidth="1"/>
    <col min="4023" max="4024" width="10.28515625" style="80" bestFit="1" customWidth="1"/>
    <col min="4025" max="4269" width="9.140625" style="80"/>
    <col min="4270" max="4270" width="5" style="80" customWidth="1"/>
    <col min="4271" max="4271" width="4.7109375" style="80" customWidth="1"/>
    <col min="4272" max="4272" width="5" style="80" customWidth="1"/>
    <col min="4273" max="4273" width="19.7109375" style="80" customWidth="1"/>
    <col min="4274" max="4274" width="49.85546875" style="80" customWidth="1"/>
    <col min="4275" max="4275" width="14.5703125" style="80" customWidth="1"/>
    <col min="4276" max="4276" width="13.7109375" style="80" customWidth="1"/>
    <col min="4277" max="4277" width="13.42578125" style="80" customWidth="1"/>
    <col min="4278" max="4278" width="15.42578125" style="80" customWidth="1"/>
    <col min="4279" max="4280" width="10.28515625" style="80" bestFit="1" customWidth="1"/>
    <col min="4281" max="4525" width="9.140625" style="80"/>
    <col min="4526" max="4526" width="5" style="80" customWidth="1"/>
    <col min="4527" max="4527" width="4.7109375" style="80" customWidth="1"/>
    <col min="4528" max="4528" width="5" style="80" customWidth="1"/>
    <col min="4529" max="4529" width="19.7109375" style="80" customWidth="1"/>
    <col min="4530" max="4530" width="49.85546875" style="80" customWidth="1"/>
    <col min="4531" max="4531" width="14.5703125" style="80" customWidth="1"/>
    <col min="4532" max="4532" width="13.7109375" style="80" customWidth="1"/>
    <col min="4533" max="4533" width="13.42578125" style="80" customWidth="1"/>
    <col min="4534" max="4534" width="15.42578125" style="80" customWidth="1"/>
    <col min="4535" max="4536" width="10.28515625" style="80" bestFit="1" customWidth="1"/>
    <col min="4537" max="4781" width="9.140625" style="80"/>
    <col min="4782" max="4782" width="5" style="80" customWidth="1"/>
    <col min="4783" max="4783" width="4.7109375" style="80" customWidth="1"/>
    <col min="4784" max="4784" width="5" style="80" customWidth="1"/>
    <col min="4785" max="4785" width="19.7109375" style="80" customWidth="1"/>
    <col min="4786" max="4786" width="49.85546875" style="80" customWidth="1"/>
    <col min="4787" max="4787" width="14.5703125" style="80" customWidth="1"/>
    <col min="4788" max="4788" width="13.7109375" style="80" customWidth="1"/>
    <col min="4789" max="4789" width="13.42578125" style="80" customWidth="1"/>
    <col min="4790" max="4790" width="15.42578125" style="80" customWidth="1"/>
    <col min="4791" max="4792" width="10.28515625" style="80" bestFit="1" customWidth="1"/>
    <col min="4793" max="5037" width="9.140625" style="80"/>
    <col min="5038" max="5038" width="5" style="80" customWidth="1"/>
    <col min="5039" max="5039" width="4.7109375" style="80" customWidth="1"/>
    <col min="5040" max="5040" width="5" style="80" customWidth="1"/>
    <col min="5041" max="5041" width="19.7109375" style="80" customWidth="1"/>
    <col min="5042" max="5042" width="49.85546875" style="80" customWidth="1"/>
    <col min="5043" max="5043" width="14.5703125" style="80" customWidth="1"/>
    <col min="5044" max="5044" width="13.7109375" style="80" customWidth="1"/>
    <col min="5045" max="5045" width="13.42578125" style="80" customWidth="1"/>
    <col min="5046" max="5046" width="15.42578125" style="80" customWidth="1"/>
    <col min="5047" max="5048" width="10.28515625" style="80" bestFit="1" customWidth="1"/>
    <col min="5049" max="5293" width="9.140625" style="80"/>
    <col min="5294" max="5294" width="5" style="80" customWidth="1"/>
    <col min="5295" max="5295" width="4.7109375" style="80" customWidth="1"/>
    <col min="5296" max="5296" width="5" style="80" customWidth="1"/>
    <col min="5297" max="5297" width="19.7109375" style="80" customWidth="1"/>
    <col min="5298" max="5298" width="49.85546875" style="80" customWidth="1"/>
    <col min="5299" max="5299" width="14.5703125" style="80" customWidth="1"/>
    <col min="5300" max="5300" width="13.7109375" style="80" customWidth="1"/>
    <col min="5301" max="5301" width="13.42578125" style="80" customWidth="1"/>
    <col min="5302" max="5302" width="15.42578125" style="80" customWidth="1"/>
    <col min="5303" max="5304" width="10.28515625" style="80" bestFit="1" customWidth="1"/>
    <col min="5305" max="5549" width="9.140625" style="80"/>
    <col min="5550" max="5550" width="5" style="80" customWidth="1"/>
    <col min="5551" max="5551" width="4.7109375" style="80" customWidth="1"/>
    <col min="5552" max="5552" width="5" style="80" customWidth="1"/>
    <col min="5553" max="5553" width="19.7109375" style="80" customWidth="1"/>
    <col min="5554" max="5554" width="49.85546875" style="80" customWidth="1"/>
    <col min="5555" max="5555" width="14.5703125" style="80" customWidth="1"/>
    <col min="5556" max="5556" width="13.7109375" style="80" customWidth="1"/>
    <col min="5557" max="5557" width="13.42578125" style="80" customWidth="1"/>
    <col min="5558" max="5558" width="15.42578125" style="80" customWidth="1"/>
    <col min="5559" max="5560" width="10.28515625" style="80" bestFit="1" customWidth="1"/>
    <col min="5561" max="5805" width="9.140625" style="80"/>
    <col min="5806" max="5806" width="5" style="80" customWidth="1"/>
    <col min="5807" max="5807" width="4.7109375" style="80" customWidth="1"/>
    <col min="5808" max="5808" width="5" style="80" customWidth="1"/>
    <col min="5809" max="5809" width="19.7109375" style="80" customWidth="1"/>
    <col min="5810" max="5810" width="49.85546875" style="80" customWidth="1"/>
    <col min="5811" max="5811" width="14.5703125" style="80" customWidth="1"/>
    <col min="5812" max="5812" width="13.7109375" style="80" customWidth="1"/>
    <col min="5813" max="5813" width="13.42578125" style="80" customWidth="1"/>
    <col min="5814" max="5814" width="15.42578125" style="80" customWidth="1"/>
    <col min="5815" max="5816" width="10.28515625" style="80" bestFit="1" customWidth="1"/>
    <col min="5817" max="6061" width="9.140625" style="80"/>
    <col min="6062" max="6062" width="5" style="80" customWidth="1"/>
    <col min="6063" max="6063" width="4.7109375" style="80" customWidth="1"/>
    <col min="6064" max="6064" width="5" style="80" customWidth="1"/>
    <col min="6065" max="6065" width="19.7109375" style="80" customWidth="1"/>
    <col min="6066" max="6066" width="49.85546875" style="80" customWidth="1"/>
    <col min="6067" max="6067" width="14.5703125" style="80" customWidth="1"/>
    <col min="6068" max="6068" width="13.7109375" style="80" customWidth="1"/>
    <col min="6069" max="6069" width="13.42578125" style="80" customWidth="1"/>
    <col min="6070" max="6070" width="15.42578125" style="80" customWidth="1"/>
    <col min="6071" max="6072" width="10.28515625" style="80" bestFit="1" customWidth="1"/>
    <col min="6073" max="6317" width="9.140625" style="80"/>
    <col min="6318" max="6318" width="5" style="80" customWidth="1"/>
    <col min="6319" max="6319" width="4.7109375" style="80" customWidth="1"/>
    <col min="6320" max="6320" width="5" style="80" customWidth="1"/>
    <col min="6321" max="6321" width="19.7109375" style="80" customWidth="1"/>
    <col min="6322" max="6322" width="49.85546875" style="80" customWidth="1"/>
    <col min="6323" max="6323" width="14.5703125" style="80" customWidth="1"/>
    <col min="6324" max="6324" width="13.7109375" style="80" customWidth="1"/>
    <col min="6325" max="6325" width="13.42578125" style="80" customWidth="1"/>
    <col min="6326" max="6326" width="15.42578125" style="80" customWidth="1"/>
    <col min="6327" max="6328" width="10.28515625" style="80" bestFit="1" customWidth="1"/>
    <col min="6329" max="6573" width="9.140625" style="80"/>
    <col min="6574" max="6574" width="5" style="80" customWidth="1"/>
    <col min="6575" max="6575" width="4.7109375" style="80" customWidth="1"/>
    <col min="6576" max="6576" width="5" style="80" customWidth="1"/>
    <col min="6577" max="6577" width="19.7109375" style="80" customWidth="1"/>
    <col min="6578" max="6578" width="49.85546875" style="80" customWidth="1"/>
    <col min="6579" max="6579" width="14.5703125" style="80" customWidth="1"/>
    <col min="6580" max="6580" width="13.7109375" style="80" customWidth="1"/>
    <col min="6581" max="6581" width="13.42578125" style="80" customWidth="1"/>
    <col min="6582" max="6582" width="15.42578125" style="80" customWidth="1"/>
    <col min="6583" max="6584" width="10.28515625" style="80" bestFit="1" customWidth="1"/>
    <col min="6585" max="6829" width="9.140625" style="80"/>
    <col min="6830" max="6830" width="5" style="80" customWidth="1"/>
    <col min="6831" max="6831" width="4.7109375" style="80" customWidth="1"/>
    <col min="6832" max="6832" width="5" style="80" customWidth="1"/>
    <col min="6833" max="6833" width="19.7109375" style="80" customWidth="1"/>
    <col min="6834" max="6834" width="49.85546875" style="80" customWidth="1"/>
    <col min="6835" max="6835" width="14.5703125" style="80" customWidth="1"/>
    <col min="6836" max="6836" width="13.7109375" style="80" customWidth="1"/>
    <col min="6837" max="6837" width="13.42578125" style="80" customWidth="1"/>
    <col min="6838" max="6838" width="15.42578125" style="80" customWidth="1"/>
    <col min="6839" max="6840" width="10.28515625" style="80" bestFit="1" customWidth="1"/>
    <col min="6841" max="7085" width="9.140625" style="80"/>
    <col min="7086" max="7086" width="5" style="80" customWidth="1"/>
    <col min="7087" max="7087" width="4.7109375" style="80" customWidth="1"/>
    <col min="7088" max="7088" width="5" style="80" customWidth="1"/>
    <col min="7089" max="7089" width="19.7109375" style="80" customWidth="1"/>
    <col min="7090" max="7090" width="49.85546875" style="80" customWidth="1"/>
    <col min="7091" max="7091" width="14.5703125" style="80" customWidth="1"/>
    <col min="7092" max="7092" width="13.7109375" style="80" customWidth="1"/>
    <col min="7093" max="7093" width="13.42578125" style="80" customWidth="1"/>
    <col min="7094" max="7094" width="15.42578125" style="80" customWidth="1"/>
    <col min="7095" max="7096" width="10.28515625" style="80" bestFit="1" customWidth="1"/>
    <col min="7097" max="7341" width="9.140625" style="80"/>
    <col min="7342" max="7342" width="5" style="80" customWidth="1"/>
    <col min="7343" max="7343" width="4.7109375" style="80" customWidth="1"/>
    <col min="7344" max="7344" width="5" style="80" customWidth="1"/>
    <col min="7345" max="7345" width="19.7109375" style="80" customWidth="1"/>
    <col min="7346" max="7346" width="49.85546875" style="80" customWidth="1"/>
    <col min="7347" max="7347" width="14.5703125" style="80" customWidth="1"/>
    <col min="7348" max="7348" width="13.7109375" style="80" customWidth="1"/>
    <col min="7349" max="7349" width="13.42578125" style="80" customWidth="1"/>
    <col min="7350" max="7350" width="15.42578125" style="80" customWidth="1"/>
    <col min="7351" max="7352" width="10.28515625" style="80" bestFit="1" customWidth="1"/>
    <col min="7353" max="7597" width="9.140625" style="80"/>
    <col min="7598" max="7598" width="5" style="80" customWidth="1"/>
    <col min="7599" max="7599" width="4.7109375" style="80" customWidth="1"/>
    <col min="7600" max="7600" width="5" style="80" customWidth="1"/>
    <col min="7601" max="7601" width="19.7109375" style="80" customWidth="1"/>
    <col min="7602" max="7602" width="49.85546875" style="80" customWidth="1"/>
    <col min="7603" max="7603" width="14.5703125" style="80" customWidth="1"/>
    <col min="7604" max="7604" width="13.7109375" style="80" customWidth="1"/>
    <col min="7605" max="7605" width="13.42578125" style="80" customWidth="1"/>
    <col min="7606" max="7606" width="15.42578125" style="80" customWidth="1"/>
    <col min="7607" max="7608" width="10.28515625" style="80" bestFit="1" customWidth="1"/>
    <col min="7609" max="7853" width="9.140625" style="80"/>
    <col min="7854" max="7854" width="5" style="80" customWidth="1"/>
    <col min="7855" max="7855" width="4.7109375" style="80" customWidth="1"/>
    <col min="7856" max="7856" width="5" style="80" customWidth="1"/>
    <col min="7857" max="7857" width="19.7109375" style="80" customWidth="1"/>
    <col min="7858" max="7858" width="49.85546875" style="80" customWidth="1"/>
    <col min="7859" max="7859" width="14.5703125" style="80" customWidth="1"/>
    <col min="7860" max="7860" width="13.7109375" style="80" customWidth="1"/>
    <col min="7861" max="7861" width="13.42578125" style="80" customWidth="1"/>
    <col min="7862" max="7862" width="15.42578125" style="80" customWidth="1"/>
    <col min="7863" max="7864" width="10.28515625" style="80" bestFit="1" customWidth="1"/>
    <col min="7865" max="8109" width="9.140625" style="80"/>
    <col min="8110" max="8110" width="5" style="80" customWidth="1"/>
    <col min="8111" max="8111" width="4.7109375" style="80" customWidth="1"/>
    <col min="8112" max="8112" width="5" style="80" customWidth="1"/>
    <col min="8113" max="8113" width="19.7109375" style="80" customWidth="1"/>
    <col min="8114" max="8114" width="49.85546875" style="80" customWidth="1"/>
    <col min="8115" max="8115" width="14.5703125" style="80" customWidth="1"/>
    <col min="8116" max="8116" width="13.7109375" style="80" customWidth="1"/>
    <col min="8117" max="8117" width="13.42578125" style="80" customWidth="1"/>
    <col min="8118" max="8118" width="15.42578125" style="80" customWidth="1"/>
    <col min="8119" max="8120" width="10.28515625" style="80" bestFit="1" customWidth="1"/>
    <col min="8121" max="8365" width="9.140625" style="80"/>
    <col min="8366" max="8366" width="5" style="80" customWidth="1"/>
    <col min="8367" max="8367" width="4.7109375" style="80" customWidth="1"/>
    <col min="8368" max="8368" width="5" style="80" customWidth="1"/>
    <col min="8369" max="8369" width="19.7109375" style="80" customWidth="1"/>
    <col min="8370" max="8370" width="49.85546875" style="80" customWidth="1"/>
    <col min="8371" max="8371" width="14.5703125" style="80" customWidth="1"/>
    <col min="8372" max="8372" width="13.7109375" style="80" customWidth="1"/>
    <col min="8373" max="8373" width="13.42578125" style="80" customWidth="1"/>
    <col min="8374" max="8374" width="15.42578125" style="80" customWidth="1"/>
    <col min="8375" max="8376" width="10.28515625" style="80" bestFit="1" customWidth="1"/>
    <col min="8377" max="8621" width="9.140625" style="80"/>
    <col min="8622" max="8622" width="5" style="80" customWidth="1"/>
    <col min="8623" max="8623" width="4.7109375" style="80" customWidth="1"/>
    <col min="8624" max="8624" width="5" style="80" customWidth="1"/>
    <col min="8625" max="8625" width="19.7109375" style="80" customWidth="1"/>
    <col min="8626" max="8626" width="49.85546875" style="80" customWidth="1"/>
    <col min="8627" max="8627" width="14.5703125" style="80" customWidth="1"/>
    <col min="8628" max="8628" width="13.7109375" style="80" customWidth="1"/>
    <col min="8629" max="8629" width="13.42578125" style="80" customWidth="1"/>
    <col min="8630" max="8630" width="15.42578125" style="80" customWidth="1"/>
    <col min="8631" max="8632" width="10.28515625" style="80" bestFit="1" customWidth="1"/>
    <col min="8633" max="8877" width="9.140625" style="80"/>
    <col min="8878" max="8878" width="5" style="80" customWidth="1"/>
    <col min="8879" max="8879" width="4.7109375" style="80" customWidth="1"/>
    <col min="8880" max="8880" width="5" style="80" customWidth="1"/>
    <col min="8881" max="8881" width="19.7109375" style="80" customWidth="1"/>
    <col min="8882" max="8882" width="49.85546875" style="80" customWidth="1"/>
    <col min="8883" max="8883" width="14.5703125" style="80" customWidth="1"/>
    <col min="8884" max="8884" width="13.7109375" style="80" customWidth="1"/>
    <col min="8885" max="8885" width="13.42578125" style="80" customWidth="1"/>
    <col min="8886" max="8886" width="15.42578125" style="80" customWidth="1"/>
    <col min="8887" max="8888" width="10.28515625" style="80" bestFit="1" customWidth="1"/>
    <col min="8889" max="9133" width="9.140625" style="80"/>
    <col min="9134" max="9134" width="5" style="80" customWidth="1"/>
    <col min="9135" max="9135" width="4.7109375" style="80" customWidth="1"/>
    <col min="9136" max="9136" width="5" style="80" customWidth="1"/>
    <col min="9137" max="9137" width="19.7109375" style="80" customWidth="1"/>
    <col min="9138" max="9138" width="49.85546875" style="80" customWidth="1"/>
    <col min="9139" max="9139" width="14.5703125" style="80" customWidth="1"/>
    <col min="9140" max="9140" width="13.7109375" style="80" customWidth="1"/>
    <col min="9141" max="9141" width="13.42578125" style="80" customWidth="1"/>
    <col min="9142" max="9142" width="15.42578125" style="80" customWidth="1"/>
    <col min="9143" max="9144" width="10.28515625" style="80" bestFit="1" customWidth="1"/>
    <col min="9145" max="9389" width="9.140625" style="80"/>
    <col min="9390" max="9390" width="5" style="80" customWidth="1"/>
    <col min="9391" max="9391" width="4.7109375" style="80" customWidth="1"/>
    <col min="9392" max="9392" width="5" style="80" customWidth="1"/>
    <col min="9393" max="9393" width="19.7109375" style="80" customWidth="1"/>
    <col min="9394" max="9394" width="49.85546875" style="80" customWidth="1"/>
    <col min="9395" max="9395" width="14.5703125" style="80" customWidth="1"/>
    <col min="9396" max="9396" width="13.7109375" style="80" customWidth="1"/>
    <col min="9397" max="9397" width="13.42578125" style="80" customWidth="1"/>
    <col min="9398" max="9398" width="15.42578125" style="80" customWidth="1"/>
    <col min="9399" max="9400" width="10.28515625" style="80" bestFit="1" customWidth="1"/>
    <col min="9401" max="9645" width="9.140625" style="80"/>
    <col min="9646" max="9646" width="5" style="80" customWidth="1"/>
    <col min="9647" max="9647" width="4.7109375" style="80" customWidth="1"/>
    <col min="9648" max="9648" width="5" style="80" customWidth="1"/>
    <col min="9649" max="9649" width="19.7109375" style="80" customWidth="1"/>
    <col min="9650" max="9650" width="49.85546875" style="80" customWidth="1"/>
    <col min="9651" max="9651" width="14.5703125" style="80" customWidth="1"/>
    <col min="9652" max="9652" width="13.7109375" style="80" customWidth="1"/>
    <col min="9653" max="9653" width="13.42578125" style="80" customWidth="1"/>
    <col min="9654" max="9654" width="15.42578125" style="80" customWidth="1"/>
    <col min="9655" max="9656" width="10.28515625" style="80" bestFit="1" customWidth="1"/>
    <col min="9657" max="9901" width="9.140625" style="80"/>
    <col min="9902" max="9902" width="5" style="80" customWidth="1"/>
    <col min="9903" max="9903" width="4.7109375" style="80" customWidth="1"/>
    <col min="9904" max="9904" width="5" style="80" customWidth="1"/>
    <col min="9905" max="9905" width="19.7109375" style="80" customWidth="1"/>
    <col min="9906" max="9906" width="49.85546875" style="80" customWidth="1"/>
    <col min="9907" max="9907" width="14.5703125" style="80" customWidth="1"/>
    <col min="9908" max="9908" width="13.7109375" style="80" customWidth="1"/>
    <col min="9909" max="9909" width="13.42578125" style="80" customWidth="1"/>
    <col min="9910" max="9910" width="15.42578125" style="80" customWidth="1"/>
    <col min="9911" max="9912" width="10.28515625" style="80" bestFit="1" customWidth="1"/>
    <col min="9913" max="10157" width="9.140625" style="80"/>
    <col min="10158" max="10158" width="5" style="80" customWidth="1"/>
    <col min="10159" max="10159" width="4.7109375" style="80" customWidth="1"/>
    <col min="10160" max="10160" width="5" style="80" customWidth="1"/>
    <col min="10161" max="10161" width="19.7109375" style="80" customWidth="1"/>
    <col min="10162" max="10162" width="49.85546875" style="80" customWidth="1"/>
    <col min="10163" max="10163" width="14.5703125" style="80" customWidth="1"/>
    <col min="10164" max="10164" width="13.7109375" style="80" customWidth="1"/>
    <col min="10165" max="10165" width="13.42578125" style="80" customWidth="1"/>
    <col min="10166" max="10166" width="15.42578125" style="80" customWidth="1"/>
    <col min="10167" max="10168" width="10.28515625" style="80" bestFit="1" customWidth="1"/>
    <col min="10169" max="10413" width="9.140625" style="80"/>
    <col min="10414" max="10414" width="5" style="80" customWidth="1"/>
    <col min="10415" max="10415" width="4.7109375" style="80" customWidth="1"/>
    <col min="10416" max="10416" width="5" style="80" customWidth="1"/>
    <col min="10417" max="10417" width="19.7109375" style="80" customWidth="1"/>
    <col min="10418" max="10418" width="49.85546875" style="80" customWidth="1"/>
    <col min="10419" max="10419" width="14.5703125" style="80" customWidth="1"/>
    <col min="10420" max="10420" width="13.7109375" style="80" customWidth="1"/>
    <col min="10421" max="10421" width="13.42578125" style="80" customWidth="1"/>
    <col min="10422" max="10422" width="15.42578125" style="80" customWidth="1"/>
    <col min="10423" max="10424" width="10.28515625" style="80" bestFit="1" customWidth="1"/>
    <col min="10425" max="10669" width="9.140625" style="80"/>
    <col min="10670" max="10670" width="5" style="80" customWidth="1"/>
    <col min="10671" max="10671" width="4.7109375" style="80" customWidth="1"/>
    <col min="10672" max="10672" width="5" style="80" customWidth="1"/>
    <col min="10673" max="10673" width="19.7109375" style="80" customWidth="1"/>
    <col min="10674" max="10674" width="49.85546875" style="80" customWidth="1"/>
    <col min="10675" max="10675" width="14.5703125" style="80" customWidth="1"/>
    <col min="10676" max="10676" width="13.7109375" style="80" customWidth="1"/>
    <col min="10677" max="10677" width="13.42578125" style="80" customWidth="1"/>
    <col min="10678" max="10678" width="15.42578125" style="80" customWidth="1"/>
    <col min="10679" max="10680" width="10.28515625" style="80" bestFit="1" customWidth="1"/>
    <col min="10681" max="10925" width="9.140625" style="80"/>
    <col min="10926" max="10926" width="5" style="80" customWidth="1"/>
    <col min="10927" max="10927" width="4.7109375" style="80" customWidth="1"/>
    <col min="10928" max="10928" width="5" style="80" customWidth="1"/>
    <col min="10929" max="10929" width="19.7109375" style="80" customWidth="1"/>
    <col min="10930" max="10930" width="49.85546875" style="80" customWidth="1"/>
    <col min="10931" max="10931" width="14.5703125" style="80" customWidth="1"/>
    <col min="10932" max="10932" width="13.7109375" style="80" customWidth="1"/>
    <col min="10933" max="10933" width="13.42578125" style="80" customWidth="1"/>
    <col min="10934" max="10934" width="15.42578125" style="80" customWidth="1"/>
    <col min="10935" max="10936" width="10.28515625" style="80" bestFit="1" customWidth="1"/>
    <col min="10937" max="11181" width="9.140625" style="80"/>
    <col min="11182" max="11182" width="5" style="80" customWidth="1"/>
    <col min="11183" max="11183" width="4.7109375" style="80" customWidth="1"/>
    <col min="11184" max="11184" width="5" style="80" customWidth="1"/>
    <col min="11185" max="11185" width="19.7109375" style="80" customWidth="1"/>
    <col min="11186" max="11186" width="49.85546875" style="80" customWidth="1"/>
    <col min="11187" max="11187" width="14.5703125" style="80" customWidth="1"/>
    <col min="11188" max="11188" width="13.7109375" style="80" customWidth="1"/>
    <col min="11189" max="11189" width="13.42578125" style="80" customWidth="1"/>
    <col min="11190" max="11190" width="15.42578125" style="80" customWidth="1"/>
    <col min="11191" max="11192" width="10.28515625" style="80" bestFit="1" customWidth="1"/>
    <col min="11193" max="11437" width="9.140625" style="80"/>
    <col min="11438" max="11438" width="5" style="80" customWidth="1"/>
    <col min="11439" max="11439" width="4.7109375" style="80" customWidth="1"/>
    <col min="11440" max="11440" width="5" style="80" customWidth="1"/>
    <col min="11441" max="11441" width="19.7109375" style="80" customWidth="1"/>
    <col min="11442" max="11442" width="49.85546875" style="80" customWidth="1"/>
    <col min="11443" max="11443" width="14.5703125" style="80" customWidth="1"/>
    <col min="11444" max="11444" width="13.7109375" style="80" customWidth="1"/>
    <col min="11445" max="11445" width="13.42578125" style="80" customWidth="1"/>
    <col min="11446" max="11446" width="15.42578125" style="80" customWidth="1"/>
    <col min="11447" max="11448" width="10.28515625" style="80" bestFit="1" customWidth="1"/>
    <col min="11449" max="11693" width="9.140625" style="80"/>
    <col min="11694" max="11694" width="5" style="80" customWidth="1"/>
    <col min="11695" max="11695" width="4.7109375" style="80" customWidth="1"/>
    <col min="11696" max="11696" width="5" style="80" customWidth="1"/>
    <col min="11697" max="11697" width="19.7109375" style="80" customWidth="1"/>
    <col min="11698" max="11698" width="49.85546875" style="80" customWidth="1"/>
    <col min="11699" max="11699" width="14.5703125" style="80" customWidth="1"/>
    <col min="11700" max="11700" width="13.7109375" style="80" customWidth="1"/>
    <col min="11701" max="11701" width="13.42578125" style="80" customWidth="1"/>
    <col min="11702" max="11702" width="15.42578125" style="80" customWidth="1"/>
    <col min="11703" max="11704" width="10.28515625" style="80" bestFit="1" customWidth="1"/>
    <col min="11705" max="11949" width="9.140625" style="80"/>
    <col min="11950" max="11950" width="5" style="80" customWidth="1"/>
    <col min="11951" max="11951" width="4.7109375" style="80" customWidth="1"/>
    <col min="11952" max="11952" width="5" style="80" customWidth="1"/>
    <col min="11953" max="11953" width="19.7109375" style="80" customWidth="1"/>
    <col min="11954" max="11954" width="49.85546875" style="80" customWidth="1"/>
    <col min="11955" max="11955" width="14.5703125" style="80" customWidth="1"/>
    <col min="11956" max="11956" width="13.7109375" style="80" customWidth="1"/>
    <col min="11957" max="11957" width="13.42578125" style="80" customWidth="1"/>
    <col min="11958" max="11958" width="15.42578125" style="80" customWidth="1"/>
    <col min="11959" max="11960" width="10.28515625" style="80" bestFit="1" customWidth="1"/>
    <col min="11961" max="12205" width="9.140625" style="80"/>
    <col min="12206" max="12206" width="5" style="80" customWidth="1"/>
    <col min="12207" max="12207" width="4.7109375" style="80" customWidth="1"/>
    <col min="12208" max="12208" width="5" style="80" customWidth="1"/>
    <col min="12209" max="12209" width="19.7109375" style="80" customWidth="1"/>
    <col min="12210" max="12210" width="49.85546875" style="80" customWidth="1"/>
    <col min="12211" max="12211" width="14.5703125" style="80" customWidth="1"/>
    <col min="12212" max="12212" width="13.7109375" style="80" customWidth="1"/>
    <col min="12213" max="12213" width="13.42578125" style="80" customWidth="1"/>
    <col min="12214" max="12214" width="15.42578125" style="80" customWidth="1"/>
    <col min="12215" max="12216" width="10.28515625" style="80" bestFit="1" customWidth="1"/>
    <col min="12217" max="12461" width="9.140625" style="80"/>
    <col min="12462" max="12462" width="5" style="80" customWidth="1"/>
    <col min="12463" max="12463" width="4.7109375" style="80" customWidth="1"/>
    <col min="12464" max="12464" width="5" style="80" customWidth="1"/>
    <col min="12465" max="12465" width="19.7109375" style="80" customWidth="1"/>
    <col min="12466" max="12466" width="49.85546875" style="80" customWidth="1"/>
    <col min="12467" max="12467" width="14.5703125" style="80" customWidth="1"/>
    <col min="12468" max="12468" width="13.7109375" style="80" customWidth="1"/>
    <col min="12469" max="12469" width="13.42578125" style="80" customWidth="1"/>
    <col min="12470" max="12470" width="15.42578125" style="80" customWidth="1"/>
    <col min="12471" max="12472" width="10.28515625" style="80" bestFit="1" customWidth="1"/>
    <col min="12473" max="12717" width="9.140625" style="80"/>
    <col min="12718" max="12718" width="5" style="80" customWidth="1"/>
    <col min="12719" max="12719" width="4.7109375" style="80" customWidth="1"/>
    <col min="12720" max="12720" width="5" style="80" customWidth="1"/>
    <col min="12721" max="12721" width="19.7109375" style="80" customWidth="1"/>
    <col min="12722" max="12722" width="49.85546875" style="80" customWidth="1"/>
    <col min="12723" max="12723" width="14.5703125" style="80" customWidth="1"/>
    <col min="12724" max="12724" width="13.7109375" style="80" customWidth="1"/>
    <col min="12725" max="12725" width="13.42578125" style="80" customWidth="1"/>
    <col min="12726" max="12726" width="15.42578125" style="80" customWidth="1"/>
    <col min="12727" max="12728" width="10.28515625" style="80" bestFit="1" customWidth="1"/>
    <col min="12729" max="12973" width="9.140625" style="80"/>
    <col min="12974" max="12974" width="5" style="80" customWidth="1"/>
    <col min="12975" max="12975" width="4.7109375" style="80" customWidth="1"/>
    <col min="12976" max="12976" width="5" style="80" customWidth="1"/>
    <col min="12977" max="12977" width="19.7109375" style="80" customWidth="1"/>
    <col min="12978" max="12978" width="49.85546875" style="80" customWidth="1"/>
    <col min="12979" max="12979" width="14.5703125" style="80" customWidth="1"/>
    <col min="12980" max="12980" width="13.7109375" style="80" customWidth="1"/>
    <col min="12981" max="12981" width="13.42578125" style="80" customWidth="1"/>
    <col min="12982" max="12982" width="15.42578125" style="80" customWidth="1"/>
    <col min="12983" max="12984" width="10.28515625" style="80" bestFit="1" customWidth="1"/>
    <col min="12985" max="13229" width="9.140625" style="80"/>
    <col min="13230" max="13230" width="5" style="80" customWidth="1"/>
    <col min="13231" max="13231" width="4.7109375" style="80" customWidth="1"/>
    <col min="13232" max="13232" width="5" style="80" customWidth="1"/>
    <col min="13233" max="13233" width="19.7109375" style="80" customWidth="1"/>
    <col min="13234" max="13234" width="49.85546875" style="80" customWidth="1"/>
    <col min="13235" max="13235" width="14.5703125" style="80" customWidth="1"/>
    <col min="13236" max="13236" width="13.7109375" style="80" customWidth="1"/>
    <col min="13237" max="13237" width="13.42578125" style="80" customWidth="1"/>
    <col min="13238" max="13238" width="15.42578125" style="80" customWidth="1"/>
    <col min="13239" max="13240" width="10.28515625" style="80" bestFit="1" customWidth="1"/>
    <col min="13241" max="13485" width="9.140625" style="80"/>
    <col min="13486" max="13486" width="5" style="80" customWidth="1"/>
    <col min="13487" max="13487" width="4.7109375" style="80" customWidth="1"/>
    <col min="13488" max="13488" width="5" style="80" customWidth="1"/>
    <col min="13489" max="13489" width="19.7109375" style="80" customWidth="1"/>
    <col min="13490" max="13490" width="49.85546875" style="80" customWidth="1"/>
    <col min="13491" max="13491" width="14.5703125" style="80" customWidth="1"/>
    <col min="13492" max="13492" width="13.7109375" style="80" customWidth="1"/>
    <col min="13493" max="13493" width="13.42578125" style="80" customWidth="1"/>
    <col min="13494" max="13494" width="15.42578125" style="80" customWidth="1"/>
    <col min="13495" max="13496" width="10.28515625" style="80" bestFit="1" customWidth="1"/>
    <col min="13497" max="13741" width="9.140625" style="80"/>
    <col min="13742" max="13742" width="5" style="80" customWidth="1"/>
    <col min="13743" max="13743" width="4.7109375" style="80" customWidth="1"/>
    <col min="13744" max="13744" width="5" style="80" customWidth="1"/>
    <col min="13745" max="13745" width="19.7109375" style="80" customWidth="1"/>
    <col min="13746" max="13746" width="49.85546875" style="80" customWidth="1"/>
    <col min="13747" max="13747" width="14.5703125" style="80" customWidth="1"/>
    <col min="13748" max="13748" width="13.7109375" style="80" customWidth="1"/>
    <col min="13749" max="13749" width="13.42578125" style="80" customWidth="1"/>
    <col min="13750" max="13750" width="15.42578125" style="80" customWidth="1"/>
    <col min="13751" max="13752" width="10.28515625" style="80" bestFit="1" customWidth="1"/>
    <col min="13753" max="13997" width="9.140625" style="80"/>
    <col min="13998" max="13998" width="5" style="80" customWidth="1"/>
    <col min="13999" max="13999" width="4.7109375" style="80" customWidth="1"/>
    <col min="14000" max="14000" width="5" style="80" customWidth="1"/>
    <col min="14001" max="14001" width="19.7109375" style="80" customWidth="1"/>
    <col min="14002" max="14002" width="49.85546875" style="80" customWidth="1"/>
    <col min="14003" max="14003" width="14.5703125" style="80" customWidth="1"/>
    <col min="14004" max="14004" width="13.7109375" style="80" customWidth="1"/>
    <col min="14005" max="14005" width="13.42578125" style="80" customWidth="1"/>
    <col min="14006" max="14006" width="15.42578125" style="80" customWidth="1"/>
    <col min="14007" max="14008" width="10.28515625" style="80" bestFit="1" customWidth="1"/>
    <col min="14009" max="14253" width="9.140625" style="80"/>
    <col min="14254" max="14254" width="5" style="80" customWidth="1"/>
    <col min="14255" max="14255" width="4.7109375" style="80" customWidth="1"/>
    <col min="14256" max="14256" width="5" style="80" customWidth="1"/>
    <col min="14257" max="14257" width="19.7109375" style="80" customWidth="1"/>
    <col min="14258" max="14258" width="49.85546875" style="80" customWidth="1"/>
    <col min="14259" max="14259" width="14.5703125" style="80" customWidth="1"/>
    <col min="14260" max="14260" width="13.7109375" style="80" customWidth="1"/>
    <col min="14261" max="14261" width="13.42578125" style="80" customWidth="1"/>
    <col min="14262" max="14262" width="15.42578125" style="80" customWidth="1"/>
    <col min="14263" max="14264" width="10.28515625" style="80" bestFit="1" customWidth="1"/>
    <col min="14265" max="14509" width="9.140625" style="80"/>
    <col min="14510" max="14510" width="5" style="80" customWidth="1"/>
    <col min="14511" max="14511" width="4.7109375" style="80" customWidth="1"/>
    <col min="14512" max="14512" width="5" style="80" customWidth="1"/>
    <col min="14513" max="14513" width="19.7109375" style="80" customWidth="1"/>
    <col min="14514" max="14514" width="49.85546875" style="80" customWidth="1"/>
    <col min="14515" max="14515" width="14.5703125" style="80" customWidth="1"/>
    <col min="14516" max="14516" width="13.7109375" style="80" customWidth="1"/>
    <col min="14517" max="14517" width="13.42578125" style="80" customWidth="1"/>
    <col min="14518" max="14518" width="15.42578125" style="80" customWidth="1"/>
    <col min="14519" max="14520" width="10.28515625" style="80" bestFit="1" customWidth="1"/>
    <col min="14521" max="14765" width="9.140625" style="80"/>
    <col min="14766" max="14766" width="5" style="80" customWidth="1"/>
    <col min="14767" max="14767" width="4.7109375" style="80" customWidth="1"/>
    <col min="14768" max="14768" width="5" style="80" customWidth="1"/>
    <col min="14769" max="14769" width="19.7109375" style="80" customWidth="1"/>
    <col min="14770" max="14770" width="49.85546875" style="80" customWidth="1"/>
    <col min="14771" max="14771" width="14.5703125" style="80" customWidth="1"/>
    <col min="14772" max="14772" width="13.7109375" style="80" customWidth="1"/>
    <col min="14773" max="14773" width="13.42578125" style="80" customWidth="1"/>
    <col min="14774" max="14774" width="15.42578125" style="80" customWidth="1"/>
    <col min="14775" max="14776" width="10.28515625" style="80" bestFit="1" customWidth="1"/>
    <col min="14777" max="15021" width="9.140625" style="80"/>
    <col min="15022" max="15022" width="5" style="80" customWidth="1"/>
    <col min="15023" max="15023" width="4.7109375" style="80" customWidth="1"/>
    <col min="15024" max="15024" width="5" style="80" customWidth="1"/>
    <col min="15025" max="15025" width="19.7109375" style="80" customWidth="1"/>
    <col min="15026" max="15026" width="49.85546875" style="80" customWidth="1"/>
    <col min="15027" max="15027" width="14.5703125" style="80" customWidth="1"/>
    <col min="15028" max="15028" width="13.7109375" style="80" customWidth="1"/>
    <col min="15029" max="15029" width="13.42578125" style="80" customWidth="1"/>
    <col min="15030" max="15030" width="15.42578125" style="80" customWidth="1"/>
    <col min="15031" max="15032" width="10.28515625" style="80" bestFit="1" customWidth="1"/>
    <col min="15033" max="15277" width="9.140625" style="80"/>
    <col min="15278" max="15278" width="5" style="80" customWidth="1"/>
    <col min="15279" max="15279" width="4.7109375" style="80" customWidth="1"/>
    <col min="15280" max="15280" width="5" style="80" customWidth="1"/>
    <col min="15281" max="15281" width="19.7109375" style="80" customWidth="1"/>
    <col min="15282" max="15282" width="49.85546875" style="80" customWidth="1"/>
    <col min="15283" max="15283" width="14.5703125" style="80" customWidth="1"/>
    <col min="15284" max="15284" width="13.7109375" style="80" customWidth="1"/>
    <col min="15285" max="15285" width="13.42578125" style="80" customWidth="1"/>
    <col min="15286" max="15286" width="15.42578125" style="80" customWidth="1"/>
    <col min="15287" max="15288" width="10.28515625" style="80" bestFit="1" customWidth="1"/>
    <col min="15289" max="15533" width="9.140625" style="80"/>
    <col min="15534" max="15534" width="5" style="80" customWidth="1"/>
    <col min="15535" max="15535" width="4.7109375" style="80" customWidth="1"/>
    <col min="15536" max="15536" width="5" style="80" customWidth="1"/>
    <col min="15537" max="15537" width="19.7109375" style="80" customWidth="1"/>
    <col min="15538" max="15538" width="49.85546875" style="80" customWidth="1"/>
    <col min="15539" max="15539" width="14.5703125" style="80" customWidth="1"/>
    <col min="15540" max="15540" width="13.7109375" style="80" customWidth="1"/>
    <col min="15541" max="15541" width="13.42578125" style="80" customWidth="1"/>
    <col min="15542" max="15542" width="15.42578125" style="80" customWidth="1"/>
    <col min="15543" max="15544" width="10.28515625" style="80" bestFit="1" customWidth="1"/>
    <col min="15545" max="15789" width="9.140625" style="80"/>
    <col min="15790" max="15790" width="5" style="80" customWidth="1"/>
    <col min="15791" max="15791" width="4.7109375" style="80" customWidth="1"/>
    <col min="15792" max="15792" width="5" style="80" customWidth="1"/>
    <col min="15793" max="15793" width="19.7109375" style="80" customWidth="1"/>
    <col min="15794" max="15794" width="49.85546875" style="80" customWidth="1"/>
    <col min="15795" max="15795" width="14.5703125" style="80" customWidth="1"/>
    <col min="15796" max="15796" width="13.7109375" style="80" customWidth="1"/>
    <col min="15797" max="15797" width="13.42578125" style="80" customWidth="1"/>
    <col min="15798" max="15798" width="15.42578125" style="80" customWidth="1"/>
    <col min="15799" max="15800" width="10.28515625" style="80" bestFit="1" customWidth="1"/>
    <col min="15801" max="16045" width="9.140625" style="80"/>
    <col min="16046" max="16046" width="5" style="80" customWidth="1"/>
    <col min="16047" max="16047" width="4.7109375" style="80" customWidth="1"/>
    <col min="16048" max="16048" width="5" style="80" customWidth="1"/>
    <col min="16049" max="16049" width="19.7109375" style="80" customWidth="1"/>
    <col min="16050" max="16050" width="49.85546875" style="80" customWidth="1"/>
    <col min="16051" max="16051" width="14.5703125" style="80" customWidth="1"/>
    <col min="16052" max="16052" width="13.7109375" style="80" customWidth="1"/>
    <col min="16053" max="16053" width="13.42578125" style="80" customWidth="1"/>
    <col min="16054" max="16054" width="15.42578125" style="80" customWidth="1"/>
    <col min="16055" max="16056" width="10.28515625" style="80" bestFit="1" customWidth="1"/>
    <col min="16057" max="16384" width="9.140625" style="80"/>
  </cols>
  <sheetData>
    <row r="1" spans="1:4">
      <c r="B1" s="80" t="s">
        <v>158</v>
      </c>
      <c r="D1" s="101" t="s">
        <v>22</v>
      </c>
    </row>
    <row r="2" spans="1:4">
      <c r="C2" s="102"/>
      <c r="D2" s="101" t="s">
        <v>52</v>
      </c>
    </row>
    <row r="3" spans="1:4">
      <c r="C3" s="102"/>
      <c r="D3" s="103" t="s">
        <v>157</v>
      </c>
    </row>
    <row r="4" spans="1:4">
      <c r="B4" s="104"/>
      <c r="C4" s="104"/>
      <c r="D4" s="104"/>
    </row>
    <row r="5" spans="1:4" ht="73.150000000000006" customHeight="1">
      <c r="A5" s="181" t="s">
        <v>160</v>
      </c>
      <c r="B5" s="181"/>
      <c r="C5" s="181"/>
      <c r="D5" s="181"/>
    </row>
    <row r="6" spans="1:4">
      <c r="B6" s="105"/>
      <c r="C6" s="105"/>
      <c r="D6" s="105" t="s">
        <v>102</v>
      </c>
    </row>
    <row r="7" spans="1:4" s="81" customFormat="1" ht="105" customHeight="1">
      <c r="A7" s="182" t="s">
        <v>2</v>
      </c>
      <c r="B7" s="183"/>
      <c r="C7" s="184" t="s">
        <v>6</v>
      </c>
      <c r="D7" s="106" t="s">
        <v>139</v>
      </c>
    </row>
    <row r="8" spans="1:4" s="81" customFormat="1">
      <c r="A8" s="106" t="s">
        <v>4</v>
      </c>
      <c r="B8" s="106" t="s">
        <v>5</v>
      </c>
      <c r="C8" s="185"/>
      <c r="D8" s="106" t="s">
        <v>42</v>
      </c>
    </row>
    <row r="9" spans="1:4" s="81" customFormat="1">
      <c r="A9" s="82"/>
      <c r="B9" s="82"/>
      <c r="C9" s="82" t="s">
        <v>153</v>
      </c>
      <c r="D9" s="83">
        <f t="shared" ref="D9" si="0">+D11</f>
        <v>1922251.5500000003</v>
      </c>
    </row>
    <row r="10" spans="1:4" s="81" customFormat="1">
      <c r="A10" s="82"/>
      <c r="B10" s="82"/>
      <c r="C10" s="82" t="s">
        <v>19</v>
      </c>
      <c r="D10" s="83"/>
    </row>
    <row r="11" spans="1:4" s="108" customFormat="1">
      <c r="A11" s="107"/>
      <c r="B11" s="83"/>
      <c r="C11" s="82" t="s">
        <v>154</v>
      </c>
      <c r="D11" s="83">
        <f t="shared" ref="D11" si="1">+D13</f>
        <v>1922251.5500000003</v>
      </c>
    </row>
    <row r="12" spans="1:4" s="108" customFormat="1">
      <c r="A12" s="107"/>
      <c r="B12" s="82"/>
      <c r="C12" s="82" t="s">
        <v>7</v>
      </c>
      <c r="D12" s="83"/>
    </row>
    <row r="13" spans="1:4" ht="34.5">
      <c r="A13" s="84"/>
      <c r="B13" s="82"/>
      <c r="C13" s="82" t="s">
        <v>47</v>
      </c>
      <c r="D13" s="83">
        <f t="shared" ref="D13" si="2">+D15</f>
        <v>1922251.5500000003</v>
      </c>
    </row>
    <row r="14" spans="1:4">
      <c r="A14" s="84"/>
      <c r="B14" s="82"/>
      <c r="C14" s="82" t="s">
        <v>46</v>
      </c>
      <c r="D14" s="83"/>
    </row>
    <row r="15" spans="1:4">
      <c r="A15" s="109">
        <v>1212</v>
      </c>
      <c r="B15" s="84"/>
      <c r="C15" s="82" t="s">
        <v>54</v>
      </c>
      <c r="D15" s="83">
        <f>+D17</f>
        <v>1922251.5500000003</v>
      </c>
    </row>
    <row r="16" spans="1:4" s="108" customFormat="1">
      <c r="A16" s="82"/>
      <c r="B16" s="82"/>
      <c r="C16" s="82" t="s">
        <v>7</v>
      </c>
      <c r="D16" s="83"/>
    </row>
    <row r="17" spans="1:4" ht="34.5">
      <c r="A17" s="82"/>
      <c r="B17" s="109">
        <v>12007</v>
      </c>
      <c r="C17" s="82" t="s">
        <v>155</v>
      </c>
      <c r="D17" s="83">
        <f>+D19</f>
        <v>1922251.5500000003</v>
      </c>
    </row>
    <row r="18" spans="1:4" s="108" customFormat="1">
      <c r="A18" s="110"/>
      <c r="B18" s="110"/>
      <c r="C18" s="110" t="s">
        <v>21</v>
      </c>
      <c r="D18" s="110"/>
    </row>
    <row r="19" spans="1:4">
      <c r="A19" s="85"/>
      <c r="B19" s="86"/>
      <c r="C19" s="111" t="s">
        <v>156</v>
      </c>
      <c r="D19" s="87">
        <f>+Հ3!G31</f>
        <v>1922251.5500000003</v>
      </c>
    </row>
  </sheetData>
  <mergeCells count="3">
    <mergeCell ref="A5:D5"/>
    <mergeCell ref="A7:B7"/>
    <mergeCell ref="C7:C8"/>
  </mergeCells>
  <pageMargins left="0.25" right="0.25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zoomScaleSheetLayoutView="100" workbookViewId="0"/>
  </sheetViews>
  <sheetFormatPr defaultColWidth="9.140625" defaultRowHeight="17.25"/>
  <cols>
    <col min="1" max="1" width="11" style="17" customWidth="1"/>
    <col min="2" max="2" width="15.7109375" style="17" customWidth="1"/>
    <col min="3" max="3" width="86" style="17" customWidth="1"/>
    <col min="4" max="4" width="36.42578125" style="17" customWidth="1"/>
    <col min="5" max="5" width="15.7109375" style="17" customWidth="1"/>
    <col min="6" max="6" width="13.85546875" style="17" customWidth="1"/>
    <col min="7" max="8" width="12.42578125" style="17" customWidth="1"/>
    <col min="9" max="16384" width="9.140625" style="17"/>
  </cols>
  <sheetData>
    <row r="1" spans="1:4">
      <c r="D1" s="18" t="s">
        <v>60</v>
      </c>
    </row>
    <row r="2" spans="1:4">
      <c r="D2" s="18" t="s">
        <v>49</v>
      </c>
    </row>
    <row r="3" spans="1:4">
      <c r="D3" s="18" t="s">
        <v>1</v>
      </c>
    </row>
    <row r="5" spans="1:4" ht="61.5" customHeight="1">
      <c r="A5" s="186" t="s">
        <v>50</v>
      </c>
      <c r="B5" s="186"/>
      <c r="C5" s="186"/>
      <c r="D5" s="186"/>
    </row>
    <row r="7" spans="1:4">
      <c r="D7" s="18" t="s">
        <v>102</v>
      </c>
    </row>
    <row r="8" spans="1:4" s="19" customFormat="1" ht="72.75" customHeight="1">
      <c r="A8" s="187" t="s">
        <v>2</v>
      </c>
      <c r="B8" s="188"/>
      <c r="C8" s="189" t="s">
        <v>3</v>
      </c>
      <c r="D8" s="32" t="s">
        <v>39</v>
      </c>
    </row>
    <row r="9" spans="1:4" s="19" customFormat="1">
      <c r="A9" s="21" t="s">
        <v>4</v>
      </c>
      <c r="B9" s="22" t="s">
        <v>5</v>
      </c>
      <c r="C9" s="190"/>
      <c r="D9" s="91" t="s">
        <v>42</v>
      </c>
    </row>
    <row r="10" spans="1:4" s="19" customFormat="1">
      <c r="A10" s="41"/>
      <c r="B10" s="41"/>
      <c r="C10" s="30" t="s">
        <v>10</v>
      </c>
      <c r="D10" s="90">
        <f>+D12</f>
        <v>0</v>
      </c>
    </row>
    <row r="11" spans="1:4" s="19" customFormat="1">
      <c r="A11" s="41"/>
      <c r="B11" s="41"/>
      <c r="C11" s="30" t="s">
        <v>19</v>
      </c>
      <c r="D11" s="89"/>
    </row>
    <row r="12" spans="1:4" s="19" customFormat="1" ht="17.25" customHeight="1">
      <c r="A12" s="41"/>
      <c r="B12" s="46" t="s">
        <v>27</v>
      </c>
      <c r="C12" s="42"/>
      <c r="D12" s="89">
        <f>D14+D27</f>
        <v>0</v>
      </c>
    </row>
    <row r="13" spans="1:4">
      <c r="A13" s="112" t="s">
        <v>75</v>
      </c>
      <c r="B13" s="113"/>
      <c r="C13" s="114" t="s">
        <v>13</v>
      </c>
      <c r="D13" s="33"/>
    </row>
    <row r="14" spans="1:4">
      <c r="A14" s="113"/>
      <c r="B14" s="113"/>
      <c r="C14" s="112" t="s">
        <v>76</v>
      </c>
      <c r="D14" s="34">
        <f>+D21</f>
        <v>-1922251.5500000003</v>
      </c>
    </row>
    <row r="15" spans="1:4">
      <c r="A15" s="113"/>
      <c r="B15" s="113"/>
      <c r="C15" s="114" t="s">
        <v>14</v>
      </c>
      <c r="D15" s="33"/>
    </row>
    <row r="16" spans="1:4" ht="26.25" customHeight="1">
      <c r="A16" s="113"/>
      <c r="B16" s="113"/>
      <c r="C16" s="112" t="s">
        <v>77</v>
      </c>
      <c r="D16" s="33"/>
    </row>
    <row r="17" spans="1:4">
      <c r="A17" s="113"/>
      <c r="B17" s="113"/>
      <c r="C17" s="114" t="s">
        <v>15</v>
      </c>
      <c r="D17" s="33"/>
    </row>
    <row r="18" spans="1:4" ht="51.75">
      <c r="A18" s="113"/>
      <c r="B18" s="113"/>
      <c r="C18" s="112" t="s">
        <v>78</v>
      </c>
      <c r="D18" s="33"/>
    </row>
    <row r="19" spans="1:4">
      <c r="A19" s="41"/>
      <c r="B19" s="45" t="s">
        <v>20</v>
      </c>
      <c r="C19" s="45"/>
      <c r="D19" s="45"/>
    </row>
    <row r="20" spans="1:4" s="19" customFormat="1">
      <c r="A20" s="115"/>
      <c r="B20" s="116" t="s">
        <v>127</v>
      </c>
      <c r="C20" s="117" t="s">
        <v>16</v>
      </c>
      <c r="D20" s="118"/>
    </row>
    <row r="21" spans="1:4" s="19" customFormat="1">
      <c r="A21" s="115"/>
      <c r="B21" s="116"/>
      <c r="C21" s="119" t="s">
        <v>128</v>
      </c>
      <c r="D21" s="118">
        <f>+Հ3!G42</f>
        <v>-1922251.5500000003</v>
      </c>
    </row>
    <row r="22" spans="1:4" s="19" customFormat="1">
      <c r="A22" s="115"/>
      <c r="B22" s="116"/>
      <c r="C22" s="117" t="s">
        <v>17</v>
      </c>
      <c r="D22" s="118"/>
    </row>
    <row r="23" spans="1:4" s="19" customFormat="1" ht="51.75">
      <c r="A23" s="115"/>
      <c r="B23" s="116"/>
      <c r="C23" s="120" t="s">
        <v>132</v>
      </c>
      <c r="D23" s="118"/>
    </row>
    <row r="24" spans="1:4" s="19" customFormat="1">
      <c r="A24" s="115"/>
      <c r="B24" s="116"/>
      <c r="C24" s="117" t="s">
        <v>18</v>
      </c>
      <c r="D24" s="118"/>
    </row>
    <row r="25" spans="1:4" s="19" customFormat="1" ht="34.5">
      <c r="A25" s="115"/>
      <c r="B25" s="116"/>
      <c r="C25" s="120" t="s">
        <v>133</v>
      </c>
      <c r="D25" s="118"/>
    </row>
    <row r="26" spans="1:4">
      <c r="A26" s="112" t="s">
        <v>79</v>
      </c>
      <c r="B26" s="113"/>
      <c r="C26" s="114" t="s">
        <v>13</v>
      </c>
      <c r="D26" s="33"/>
    </row>
    <row r="27" spans="1:4">
      <c r="A27" s="113"/>
      <c r="B27" s="113"/>
      <c r="C27" s="112" t="s">
        <v>54</v>
      </c>
      <c r="D27" s="47">
        <f>+D34</f>
        <v>1922251.5500000003</v>
      </c>
    </row>
    <row r="28" spans="1:4">
      <c r="A28" s="113"/>
      <c r="B28" s="113"/>
      <c r="C28" s="114" t="s">
        <v>14</v>
      </c>
      <c r="D28" s="33"/>
    </row>
    <row r="29" spans="1:4">
      <c r="A29" s="113"/>
      <c r="B29" s="113"/>
      <c r="C29" s="112" t="s">
        <v>80</v>
      </c>
      <c r="D29" s="33"/>
    </row>
    <row r="30" spans="1:4">
      <c r="A30" s="113"/>
      <c r="B30" s="113"/>
      <c r="C30" s="114" t="s">
        <v>15</v>
      </c>
      <c r="D30" s="33"/>
    </row>
    <row r="31" spans="1:4" ht="34.5">
      <c r="A31" s="113"/>
      <c r="B31" s="113"/>
      <c r="C31" s="112" t="s">
        <v>55</v>
      </c>
      <c r="D31" s="33"/>
    </row>
    <row r="32" spans="1:4">
      <c r="A32" s="41"/>
      <c r="B32" s="45" t="s">
        <v>20</v>
      </c>
      <c r="C32" s="45"/>
      <c r="D32" s="45"/>
    </row>
    <row r="33" spans="1:4">
      <c r="A33" s="41"/>
      <c r="B33" s="45" t="s">
        <v>81</v>
      </c>
      <c r="C33" s="45" t="s">
        <v>16</v>
      </c>
      <c r="D33" s="45"/>
    </row>
    <row r="34" spans="1:4" ht="34.5">
      <c r="A34" s="41"/>
      <c r="B34" s="112"/>
      <c r="C34" s="114" t="s">
        <v>82</v>
      </c>
      <c r="D34" s="47">
        <f>+Հ3!G23</f>
        <v>1922251.5500000003</v>
      </c>
    </row>
    <row r="35" spans="1:4">
      <c r="A35" s="41"/>
      <c r="B35" s="113"/>
      <c r="C35" s="112" t="s">
        <v>17</v>
      </c>
      <c r="D35" s="35"/>
    </row>
    <row r="36" spans="1:4" ht="34.5">
      <c r="A36" s="41"/>
      <c r="B36" s="113"/>
      <c r="C36" s="114" t="s">
        <v>82</v>
      </c>
      <c r="D36" s="33"/>
    </row>
    <row r="37" spans="1:4">
      <c r="A37" s="41"/>
      <c r="B37" s="113"/>
      <c r="C37" s="112" t="s">
        <v>18</v>
      </c>
      <c r="D37" s="33"/>
    </row>
    <row r="38" spans="1:4">
      <c r="A38" s="41"/>
      <c r="B38" s="113"/>
      <c r="C38" s="114" t="s">
        <v>26</v>
      </c>
      <c r="D38" s="33"/>
    </row>
  </sheetData>
  <mergeCells count="3">
    <mergeCell ref="A5:D5"/>
    <mergeCell ref="A8:B8"/>
    <mergeCell ref="C8:C9"/>
  </mergeCells>
  <pageMargins left="0" right="0" top="0.19685039370078741" bottom="0.19685039370078741" header="0.19685039370078741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zoomScaleSheetLayoutView="100" workbookViewId="0"/>
  </sheetViews>
  <sheetFormatPr defaultRowHeight="17.25"/>
  <cols>
    <col min="1" max="1" width="8.28515625" style="17" customWidth="1"/>
    <col min="2" max="2" width="8" style="17" customWidth="1"/>
    <col min="3" max="3" width="7.140625" style="17" customWidth="1"/>
    <col min="4" max="4" width="10.7109375" style="17" customWidth="1"/>
    <col min="5" max="5" width="15.7109375" style="17" customWidth="1"/>
    <col min="6" max="6" width="71.42578125" style="17" customWidth="1"/>
    <col min="7" max="7" width="29.5703125" style="17" customWidth="1"/>
    <col min="8" max="8" width="9.42578125" style="17" customWidth="1"/>
    <col min="9" max="9" width="11.140625" style="17" bestFit="1" customWidth="1"/>
    <col min="10" max="16384" width="9.140625" style="17"/>
  </cols>
  <sheetData>
    <row r="1" spans="1:7">
      <c r="G1" s="18" t="s">
        <v>72</v>
      </c>
    </row>
    <row r="2" spans="1:7">
      <c r="G2" s="18" t="s">
        <v>49</v>
      </c>
    </row>
    <row r="3" spans="1:7">
      <c r="G3" s="18" t="s">
        <v>1</v>
      </c>
    </row>
    <row r="5" spans="1:7" ht="39" customHeight="1">
      <c r="A5" s="192" t="s">
        <v>51</v>
      </c>
      <c r="B5" s="192"/>
      <c r="C5" s="192"/>
      <c r="D5" s="192"/>
      <c r="E5" s="192"/>
      <c r="F5" s="192"/>
      <c r="G5" s="192"/>
    </row>
    <row r="7" spans="1:7">
      <c r="G7" s="18" t="s">
        <v>102</v>
      </c>
    </row>
    <row r="8" spans="1:7" s="19" customFormat="1" ht="110.25" customHeight="1">
      <c r="A8" s="191" t="s">
        <v>11</v>
      </c>
      <c r="B8" s="191"/>
      <c r="C8" s="191"/>
      <c r="D8" s="191" t="s">
        <v>2</v>
      </c>
      <c r="E8" s="191"/>
      <c r="F8" s="191" t="s">
        <v>6</v>
      </c>
      <c r="G8" s="121" t="s">
        <v>39</v>
      </c>
    </row>
    <row r="9" spans="1:7" s="19" customFormat="1" ht="26.25" customHeight="1">
      <c r="A9" s="122" t="s">
        <v>63</v>
      </c>
      <c r="B9" s="122" t="s">
        <v>64</v>
      </c>
      <c r="C9" s="122" t="s">
        <v>12</v>
      </c>
      <c r="D9" s="122" t="s">
        <v>4</v>
      </c>
      <c r="E9" s="122" t="s">
        <v>5</v>
      </c>
      <c r="F9" s="191"/>
      <c r="G9" s="123" t="s">
        <v>42</v>
      </c>
    </row>
    <row r="10" spans="1:7" s="19" customFormat="1">
      <c r="A10" s="124"/>
      <c r="B10" s="124"/>
      <c r="C10" s="124"/>
      <c r="D10" s="123"/>
      <c r="E10" s="123"/>
      <c r="F10" s="20" t="s">
        <v>10</v>
      </c>
      <c r="G10" s="125">
        <v>0</v>
      </c>
    </row>
    <row r="11" spans="1:7" s="19" customFormat="1">
      <c r="A11" s="124"/>
      <c r="B11" s="124"/>
      <c r="C11" s="124"/>
      <c r="D11" s="123"/>
      <c r="E11" s="123"/>
      <c r="F11" s="20" t="s">
        <v>19</v>
      </c>
      <c r="G11" s="125"/>
    </row>
    <row r="12" spans="1:7" s="19" customFormat="1" ht="34.5">
      <c r="A12" s="124"/>
      <c r="B12" s="124"/>
      <c r="C12" s="124"/>
      <c r="D12" s="123"/>
      <c r="E12" s="123"/>
      <c r="F12" s="20" t="s">
        <v>27</v>
      </c>
      <c r="G12" s="125">
        <f>+G13+G32</f>
        <v>0</v>
      </c>
    </row>
    <row r="13" spans="1:7" s="19" customFormat="1" ht="34.5">
      <c r="A13" s="126" t="s">
        <v>24</v>
      </c>
      <c r="B13" s="41"/>
      <c r="C13" s="41"/>
      <c r="D13" s="127"/>
      <c r="E13" s="41"/>
      <c r="F13" s="79" t="s">
        <v>56</v>
      </c>
      <c r="G13" s="35">
        <f>+G15</f>
        <v>1922251.5500000003</v>
      </c>
    </row>
    <row r="14" spans="1:7" s="19" customFormat="1">
      <c r="A14" s="126"/>
      <c r="B14" s="41"/>
      <c r="C14" s="41"/>
      <c r="D14" s="127"/>
      <c r="E14" s="41"/>
      <c r="F14" s="30" t="s">
        <v>7</v>
      </c>
      <c r="G14" s="35"/>
    </row>
    <row r="15" spans="1:7" s="19" customFormat="1" ht="34.5">
      <c r="A15" s="126"/>
      <c r="B15" s="126" t="s">
        <v>57</v>
      </c>
      <c r="C15" s="41"/>
      <c r="D15" s="127"/>
      <c r="E15" s="41"/>
      <c r="F15" s="79" t="s">
        <v>58</v>
      </c>
      <c r="G15" s="128">
        <f>+G17</f>
        <v>1922251.5500000003</v>
      </c>
    </row>
    <row r="16" spans="1:7" s="19" customFormat="1">
      <c r="A16" s="126"/>
      <c r="B16" s="126"/>
      <c r="C16" s="41"/>
      <c r="D16" s="127"/>
      <c r="E16" s="41"/>
      <c r="F16" s="30" t="s">
        <v>7</v>
      </c>
      <c r="G16" s="128"/>
    </row>
    <row r="17" spans="1:7" s="19" customFormat="1" ht="34.5">
      <c r="A17" s="126"/>
      <c r="B17" s="126"/>
      <c r="C17" s="126" t="s">
        <v>24</v>
      </c>
      <c r="D17" s="129"/>
      <c r="E17" s="41"/>
      <c r="F17" s="30" t="s">
        <v>58</v>
      </c>
      <c r="G17" s="128">
        <f>+G19</f>
        <v>1922251.5500000003</v>
      </c>
    </row>
    <row r="18" spans="1:7" s="19" customFormat="1">
      <c r="A18" s="126"/>
      <c r="B18" s="126"/>
      <c r="C18" s="126"/>
      <c r="D18" s="129"/>
      <c r="E18" s="41"/>
      <c r="F18" s="30" t="s">
        <v>7</v>
      </c>
      <c r="G18" s="130"/>
    </row>
    <row r="19" spans="1:7" s="19" customFormat="1" ht="34.5">
      <c r="A19" s="126"/>
      <c r="B19" s="126"/>
      <c r="C19" s="126"/>
      <c r="D19" s="129"/>
      <c r="E19" s="41"/>
      <c r="F19" s="30" t="s">
        <v>25</v>
      </c>
      <c r="G19" s="128">
        <f>+G21</f>
        <v>1922251.5500000003</v>
      </c>
    </row>
    <row r="20" spans="1:7" s="19" customFormat="1">
      <c r="A20" s="126"/>
      <c r="B20" s="126"/>
      <c r="C20" s="126"/>
      <c r="D20" s="129"/>
      <c r="E20" s="41"/>
      <c r="F20" s="30" t="s">
        <v>7</v>
      </c>
      <c r="G20" s="130"/>
    </row>
    <row r="21" spans="1:7" s="19" customFormat="1">
      <c r="A21" s="126"/>
      <c r="B21" s="126"/>
      <c r="C21" s="126"/>
      <c r="D21" s="41">
        <v>1212</v>
      </c>
      <c r="E21" s="129"/>
      <c r="F21" s="129" t="s">
        <v>59</v>
      </c>
      <c r="G21" s="128">
        <f>+G23</f>
        <v>1922251.5500000003</v>
      </c>
    </row>
    <row r="22" spans="1:7" s="19" customFormat="1">
      <c r="A22" s="126"/>
      <c r="B22" s="126"/>
      <c r="C22" s="126"/>
      <c r="D22" s="41"/>
      <c r="E22" s="131"/>
      <c r="F22" s="30" t="s">
        <v>7</v>
      </c>
      <c r="G22" s="31"/>
    </row>
    <row r="23" spans="1:7" s="19" customFormat="1" ht="34.5">
      <c r="A23" s="126"/>
      <c r="B23" s="126"/>
      <c r="C23" s="126"/>
      <c r="D23" s="41"/>
      <c r="E23" s="131" t="s">
        <v>81</v>
      </c>
      <c r="F23" s="26" t="s">
        <v>82</v>
      </c>
      <c r="G23" s="132">
        <f>+G25</f>
        <v>1922251.5500000003</v>
      </c>
    </row>
    <row r="24" spans="1:7">
      <c r="A24" s="126"/>
      <c r="B24" s="126"/>
      <c r="C24" s="126"/>
      <c r="D24" s="41"/>
      <c r="E24" s="41"/>
      <c r="F24" s="133" t="s">
        <v>21</v>
      </c>
      <c r="G24" s="130"/>
    </row>
    <row r="25" spans="1:7" s="134" customFormat="1">
      <c r="A25" s="126"/>
      <c r="B25" s="126"/>
      <c r="C25" s="126"/>
      <c r="D25" s="41"/>
      <c r="E25" s="41"/>
      <c r="F25" s="43" t="s">
        <v>88</v>
      </c>
      <c r="G25" s="132">
        <f>+G27</f>
        <v>1922251.5500000003</v>
      </c>
    </row>
    <row r="26" spans="1:7" ht="34.5">
      <c r="A26" s="126"/>
      <c r="B26" s="126"/>
      <c r="C26" s="126"/>
      <c r="D26" s="41"/>
      <c r="E26" s="41"/>
      <c r="F26" s="133" t="s">
        <v>23</v>
      </c>
      <c r="G26" s="44"/>
    </row>
    <row r="27" spans="1:7">
      <c r="A27" s="126"/>
      <c r="B27" s="126"/>
      <c r="C27" s="126"/>
      <c r="D27" s="41"/>
      <c r="E27" s="41"/>
      <c r="F27" s="30" t="s">
        <v>8</v>
      </c>
      <c r="G27" s="44">
        <f>+G28</f>
        <v>1922251.5500000003</v>
      </c>
    </row>
    <row r="28" spans="1:7">
      <c r="A28" s="126"/>
      <c r="B28" s="126"/>
      <c r="C28" s="126"/>
      <c r="D28" s="41"/>
      <c r="E28" s="41"/>
      <c r="F28" s="30" t="s">
        <v>9</v>
      </c>
      <c r="G28" s="44">
        <f>+G29</f>
        <v>1922251.5500000003</v>
      </c>
    </row>
    <row r="29" spans="1:7">
      <c r="A29" s="126"/>
      <c r="B29" s="126"/>
      <c r="C29" s="126"/>
      <c r="D29" s="41"/>
      <c r="E29" s="41"/>
      <c r="F29" s="30" t="s">
        <v>41</v>
      </c>
      <c r="G29" s="44">
        <f>+G30</f>
        <v>1922251.5500000003</v>
      </c>
    </row>
    <row r="30" spans="1:7" ht="34.5">
      <c r="A30" s="126"/>
      <c r="B30" s="126"/>
      <c r="C30" s="126"/>
      <c r="D30" s="41"/>
      <c r="E30" s="41"/>
      <c r="F30" s="30" t="s">
        <v>89</v>
      </c>
      <c r="G30" s="44">
        <f>+G31</f>
        <v>1922251.5500000003</v>
      </c>
    </row>
    <row r="31" spans="1:7">
      <c r="A31" s="126"/>
      <c r="B31" s="126"/>
      <c r="C31" s="126"/>
      <c r="D31" s="41"/>
      <c r="E31" s="41"/>
      <c r="F31" s="30" t="s">
        <v>90</v>
      </c>
      <c r="G31" s="44">
        <f>-G50</f>
        <v>1922251.5500000003</v>
      </c>
    </row>
    <row r="32" spans="1:7">
      <c r="A32" s="42" t="s">
        <v>84</v>
      </c>
      <c r="B32" s="30"/>
      <c r="C32" s="30"/>
      <c r="D32" s="30"/>
      <c r="E32" s="30"/>
      <c r="F32" s="30" t="s">
        <v>85</v>
      </c>
      <c r="G32" s="35">
        <f>G34</f>
        <v>-1922251.5500000003</v>
      </c>
    </row>
    <row r="33" spans="1:7">
      <c r="A33" s="42"/>
      <c r="B33" s="30"/>
      <c r="C33" s="30"/>
      <c r="D33" s="30"/>
      <c r="E33" s="30"/>
      <c r="F33" s="30" t="s">
        <v>7</v>
      </c>
      <c r="G33" s="35"/>
    </row>
    <row r="34" spans="1:7">
      <c r="A34" s="42"/>
      <c r="B34" s="135" t="s">
        <v>74</v>
      </c>
      <c r="C34" s="30"/>
      <c r="D34" s="30"/>
      <c r="E34" s="30"/>
      <c r="F34" s="30" t="s">
        <v>86</v>
      </c>
      <c r="G34" s="35">
        <f>+G36</f>
        <v>-1922251.5500000003</v>
      </c>
    </row>
    <row r="35" spans="1:7">
      <c r="A35" s="42"/>
      <c r="B35" s="42"/>
      <c r="C35" s="136"/>
      <c r="D35" s="136"/>
      <c r="E35" s="136"/>
      <c r="F35" s="136" t="s">
        <v>7</v>
      </c>
      <c r="G35" s="35"/>
    </row>
    <row r="36" spans="1:7">
      <c r="A36" s="42"/>
      <c r="B36" s="135"/>
      <c r="C36" s="30" t="s">
        <v>83</v>
      </c>
      <c r="D36" s="30"/>
      <c r="E36" s="30"/>
      <c r="F36" s="30" t="s">
        <v>87</v>
      </c>
      <c r="G36" s="35">
        <f>G40</f>
        <v>-1922251.5500000003</v>
      </c>
    </row>
    <row r="37" spans="1:7">
      <c r="A37" s="42"/>
      <c r="B37" s="42"/>
      <c r="C37" s="42"/>
      <c r="D37" s="30"/>
      <c r="E37" s="30"/>
      <c r="F37" s="30" t="s">
        <v>7</v>
      </c>
      <c r="G37" s="35"/>
    </row>
    <row r="38" spans="1:7" ht="34.5">
      <c r="A38" s="42"/>
      <c r="B38" s="42"/>
      <c r="C38" s="42"/>
      <c r="D38" s="30"/>
      <c r="E38" s="30"/>
      <c r="F38" s="30" t="s">
        <v>25</v>
      </c>
      <c r="G38" s="35">
        <f>G40</f>
        <v>-1922251.5500000003</v>
      </c>
    </row>
    <row r="39" spans="1:7">
      <c r="A39" s="42"/>
      <c r="B39" s="42"/>
      <c r="C39" s="42"/>
      <c r="D39" s="30"/>
      <c r="E39" s="30"/>
      <c r="F39" s="30" t="s">
        <v>7</v>
      </c>
      <c r="G39" s="35"/>
    </row>
    <row r="40" spans="1:7">
      <c r="A40" s="42"/>
      <c r="B40" s="42"/>
      <c r="C40" s="42"/>
      <c r="D40" s="30" t="s">
        <v>75</v>
      </c>
      <c r="E40" s="30"/>
      <c r="F40" s="30" t="s">
        <v>76</v>
      </c>
      <c r="G40" s="35">
        <f>+G42</f>
        <v>-1922251.5500000003</v>
      </c>
    </row>
    <row r="41" spans="1:7">
      <c r="A41" s="42"/>
      <c r="B41" s="42"/>
      <c r="C41" s="42"/>
      <c r="D41" s="30"/>
      <c r="E41" s="30"/>
      <c r="F41" s="30" t="s">
        <v>7</v>
      </c>
      <c r="G41" s="35"/>
    </row>
    <row r="42" spans="1:7" s="139" customFormat="1" ht="34.5">
      <c r="A42" s="137"/>
      <c r="B42" s="137"/>
      <c r="C42" s="137"/>
      <c r="D42" s="137"/>
      <c r="E42" s="137" t="s">
        <v>127</v>
      </c>
      <c r="F42" s="138" t="s">
        <v>128</v>
      </c>
      <c r="G42" s="35">
        <f>+G44</f>
        <v>-1922251.5500000003</v>
      </c>
    </row>
    <row r="43" spans="1:7" s="139" customFormat="1">
      <c r="A43" s="137"/>
      <c r="B43" s="137"/>
      <c r="C43" s="137"/>
      <c r="D43" s="137"/>
      <c r="E43" s="137"/>
      <c r="F43" s="140" t="s">
        <v>115</v>
      </c>
      <c r="G43" s="35"/>
    </row>
    <row r="44" spans="1:7" s="143" customFormat="1" ht="34.5">
      <c r="A44" s="141"/>
      <c r="B44" s="141"/>
      <c r="C44" s="141"/>
      <c r="D44" s="141"/>
      <c r="E44" s="141"/>
      <c r="F44" s="142" t="s">
        <v>25</v>
      </c>
      <c r="G44" s="35">
        <f>+G46</f>
        <v>-1922251.5500000003</v>
      </c>
    </row>
    <row r="45" spans="1:7" s="147" customFormat="1" ht="34.5">
      <c r="A45" s="144"/>
      <c r="B45" s="145"/>
      <c r="C45" s="146"/>
      <c r="D45" s="146"/>
      <c r="E45" s="146"/>
      <c r="F45" s="140" t="s">
        <v>129</v>
      </c>
      <c r="G45" s="35"/>
    </row>
    <row r="46" spans="1:7" s="147" customFormat="1" ht="18" customHeight="1">
      <c r="A46" s="144"/>
      <c r="B46" s="145"/>
      <c r="C46" s="146"/>
      <c r="D46" s="146"/>
      <c r="E46" s="146"/>
      <c r="F46" s="140" t="s">
        <v>8</v>
      </c>
      <c r="G46" s="35">
        <f>+G47</f>
        <v>-1922251.5500000003</v>
      </c>
    </row>
    <row r="47" spans="1:7" s="147" customFormat="1" ht="18" customHeight="1">
      <c r="A47" s="144"/>
      <c r="B47" s="145"/>
      <c r="C47" s="146"/>
      <c r="D47" s="146"/>
      <c r="E47" s="146"/>
      <c r="F47" s="140" t="s">
        <v>98</v>
      </c>
      <c r="G47" s="35">
        <f>+G48</f>
        <v>-1922251.5500000003</v>
      </c>
    </row>
    <row r="48" spans="1:7" s="147" customFormat="1" ht="18" customHeight="1">
      <c r="A48" s="144"/>
      <c r="B48" s="145"/>
      <c r="C48" s="146"/>
      <c r="D48" s="146"/>
      <c r="E48" s="146"/>
      <c r="F48" s="140" t="s">
        <v>99</v>
      </c>
      <c r="G48" s="35">
        <f>+G49</f>
        <v>-1922251.5500000003</v>
      </c>
    </row>
    <row r="49" spans="1:7" s="147" customFormat="1" ht="18" customHeight="1">
      <c r="A49" s="144"/>
      <c r="B49" s="145"/>
      <c r="C49" s="146"/>
      <c r="D49" s="146"/>
      <c r="E49" s="146"/>
      <c r="F49" s="140" t="s">
        <v>130</v>
      </c>
      <c r="G49" s="35">
        <f>+G50</f>
        <v>-1922251.5500000003</v>
      </c>
    </row>
    <row r="50" spans="1:7" s="152" customFormat="1" ht="18" customHeight="1">
      <c r="A50" s="148"/>
      <c r="B50" s="149"/>
      <c r="C50" s="150"/>
      <c r="D50" s="148"/>
      <c r="E50" s="151"/>
      <c r="F50" s="140" t="s">
        <v>131</v>
      </c>
      <c r="G50" s="35">
        <f>+Հ4!D10</f>
        <v>-1922251.5500000003</v>
      </c>
    </row>
  </sheetData>
  <mergeCells count="4">
    <mergeCell ref="A8:C8"/>
    <mergeCell ref="D8:E8"/>
    <mergeCell ref="F8:F9"/>
    <mergeCell ref="A5:G5"/>
  </mergeCells>
  <pageMargins left="0.11811023622047245" right="0.11811023622047245" top="0.31" bottom="0" header="0.19" footer="0.19"/>
  <pageSetup paperSize="9" scale="80" orientation="landscape" r:id="rId1"/>
  <ignoredErrors>
    <ignoredError sqref="A15:E22 A23:D24 A13:E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9" workbookViewId="0"/>
  </sheetViews>
  <sheetFormatPr defaultRowHeight="17.25"/>
  <cols>
    <col min="1" max="2" width="9.140625" style="17" customWidth="1"/>
    <col min="3" max="3" width="54.28515625" style="17" customWidth="1"/>
    <col min="4" max="4" width="16.140625" style="17" bestFit="1" customWidth="1"/>
    <col min="5" max="5" width="18" style="17" customWidth="1"/>
    <col min="6" max="6" width="20.7109375" style="17" customWidth="1"/>
    <col min="7" max="7" width="17" style="17" customWidth="1"/>
    <col min="8" max="8" width="16" style="17" customWidth="1"/>
    <col min="9" max="15" width="9.140625" style="17"/>
    <col min="16" max="17" width="5.140625" style="17" customWidth="1"/>
    <col min="18" max="256" width="9.140625" style="17"/>
    <col min="257" max="258" width="9.140625" style="17" customWidth="1"/>
    <col min="259" max="259" width="54.28515625" style="17" customWidth="1"/>
    <col min="260" max="260" width="13.42578125" style="17" bestFit="1" customWidth="1"/>
    <col min="261" max="261" width="18" style="17" customWidth="1"/>
    <col min="262" max="262" width="20.7109375" style="17" customWidth="1"/>
    <col min="263" max="263" width="17" style="17" customWidth="1"/>
    <col min="264" max="264" width="16" style="17" customWidth="1"/>
    <col min="265" max="271" width="9.140625" style="17"/>
    <col min="272" max="273" width="5.140625" style="17" customWidth="1"/>
    <col min="274" max="512" width="9.140625" style="17"/>
    <col min="513" max="514" width="9.140625" style="17" customWidth="1"/>
    <col min="515" max="515" width="54.28515625" style="17" customWidth="1"/>
    <col min="516" max="516" width="13.42578125" style="17" bestFit="1" customWidth="1"/>
    <col min="517" max="517" width="18" style="17" customWidth="1"/>
    <col min="518" max="518" width="20.7109375" style="17" customWidth="1"/>
    <col min="519" max="519" width="17" style="17" customWidth="1"/>
    <col min="520" max="520" width="16" style="17" customWidth="1"/>
    <col min="521" max="527" width="9.140625" style="17"/>
    <col min="528" max="529" width="5.140625" style="17" customWidth="1"/>
    <col min="530" max="768" width="9.140625" style="17"/>
    <col min="769" max="770" width="9.140625" style="17" customWidth="1"/>
    <col min="771" max="771" width="54.28515625" style="17" customWidth="1"/>
    <col min="772" max="772" width="13.42578125" style="17" bestFit="1" customWidth="1"/>
    <col min="773" max="773" width="18" style="17" customWidth="1"/>
    <col min="774" max="774" width="20.7109375" style="17" customWidth="1"/>
    <col min="775" max="775" width="17" style="17" customWidth="1"/>
    <col min="776" max="776" width="16" style="17" customWidth="1"/>
    <col min="777" max="783" width="9.140625" style="17"/>
    <col min="784" max="785" width="5.140625" style="17" customWidth="1"/>
    <col min="786" max="1024" width="9.140625" style="17"/>
    <col min="1025" max="1026" width="9.140625" style="17" customWidth="1"/>
    <col min="1027" max="1027" width="54.28515625" style="17" customWidth="1"/>
    <col min="1028" max="1028" width="13.42578125" style="17" bestFit="1" customWidth="1"/>
    <col min="1029" max="1029" width="18" style="17" customWidth="1"/>
    <col min="1030" max="1030" width="20.7109375" style="17" customWidth="1"/>
    <col min="1031" max="1031" width="17" style="17" customWidth="1"/>
    <col min="1032" max="1032" width="16" style="17" customWidth="1"/>
    <col min="1033" max="1039" width="9.140625" style="17"/>
    <col min="1040" max="1041" width="5.140625" style="17" customWidth="1"/>
    <col min="1042" max="1280" width="9.140625" style="17"/>
    <col min="1281" max="1282" width="9.140625" style="17" customWidth="1"/>
    <col min="1283" max="1283" width="54.28515625" style="17" customWidth="1"/>
    <col min="1284" max="1284" width="13.42578125" style="17" bestFit="1" customWidth="1"/>
    <col min="1285" max="1285" width="18" style="17" customWidth="1"/>
    <col min="1286" max="1286" width="20.7109375" style="17" customWidth="1"/>
    <col min="1287" max="1287" width="17" style="17" customWidth="1"/>
    <col min="1288" max="1288" width="16" style="17" customWidth="1"/>
    <col min="1289" max="1295" width="9.140625" style="17"/>
    <col min="1296" max="1297" width="5.140625" style="17" customWidth="1"/>
    <col min="1298" max="1536" width="9.140625" style="17"/>
    <col min="1537" max="1538" width="9.140625" style="17" customWidth="1"/>
    <col min="1539" max="1539" width="54.28515625" style="17" customWidth="1"/>
    <col min="1540" max="1540" width="13.42578125" style="17" bestFit="1" customWidth="1"/>
    <col min="1541" max="1541" width="18" style="17" customWidth="1"/>
    <col min="1542" max="1542" width="20.7109375" style="17" customWidth="1"/>
    <col min="1543" max="1543" width="17" style="17" customWidth="1"/>
    <col min="1544" max="1544" width="16" style="17" customWidth="1"/>
    <col min="1545" max="1551" width="9.140625" style="17"/>
    <col min="1552" max="1553" width="5.140625" style="17" customWidth="1"/>
    <col min="1554" max="1792" width="9.140625" style="17"/>
    <col min="1793" max="1794" width="9.140625" style="17" customWidth="1"/>
    <col min="1795" max="1795" width="54.28515625" style="17" customWidth="1"/>
    <col min="1796" max="1796" width="13.42578125" style="17" bestFit="1" customWidth="1"/>
    <col min="1797" max="1797" width="18" style="17" customWidth="1"/>
    <col min="1798" max="1798" width="20.7109375" style="17" customWidth="1"/>
    <col min="1799" max="1799" width="17" style="17" customWidth="1"/>
    <col min="1800" max="1800" width="16" style="17" customWidth="1"/>
    <col min="1801" max="1807" width="9.140625" style="17"/>
    <col min="1808" max="1809" width="5.140625" style="17" customWidth="1"/>
    <col min="1810" max="2048" width="9.140625" style="17"/>
    <col min="2049" max="2050" width="9.140625" style="17" customWidth="1"/>
    <col min="2051" max="2051" width="54.28515625" style="17" customWidth="1"/>
    <col min="2052" max="2052" width="13.42578125" style="17" bestFit="1" customWidth="1"/>
    <col min="2053" max="2053" width="18" style="17" customWidth="1"/>
    <col min="2054" max="2054" width="20.7109375" style="17" customWidth="1"/>
    <col min="2055" max="2055" width="17" style="17" customWidth="1"/>
    <col min="2056" max="2056" width="16" style="17" customWidth="1"/>
    <col min="2057" max="2063" width="9.140625" style="17"/>
    <col min="2064" max="2065" width="5.140625" style="17" customWidth="1"/>
    <col min="2066" max="2304" width="9.140625" style="17"/>
    <col min="2305" max="2306" width="9.140625" style="17" customWidth="1"/>
    <col min="2307" max="2307" width="54.28515625" style="17" customWidth="1"/>
    <col min="2308" max="2308" width="13.42578125" style="17" bestFit="1" customWidth="1"/>
    <col min="2309" max="2309" width="18" style="17" customWidth="1"/>
    <col min="2310" max="2310" width="20.7109375" style="17" customWidth="1"/>
    <col min="2311" max="2311" width="17" style="17" customWidth="1"/>
    <col min="2312" max="2312" width="16" style="17" customWidth="1"/>
    <col min="2313" max="2319" width="9.140625" style="17"/>
    <col min="2320" max="2321" width="5.140625" style="17" customWidth="1"/>
    <col min="2322" max="2560" width="9.140625" style="17"/>
    <col min="2561" max="2562" width="9.140625" style="17" customWidth="1"/>
    <col min="2563" max="2563" width="54.28515625" style="17" customWidth="1"/>
    <col min="2564" max="2564" width="13.42578125" style="17" bestFit="1" customWidth="1"/>
    <col min="2565" max="2565" width="18" style="17" customWidth="1"/>
    <col min="2566" max="2566" width="20.7109375" style="17" customWidth="1"/>
    <col min="2567" max="2567" width="17" style="17" customWidth="1"/>
    <col min="2568" max="2568" width="16" style="17" customWidth="1"/>
    <col min="2569" max="2575" width="9.140625" style="17"/>
    <col min="2576" max="2577" width="5.140625" style="17" customWidth="1"/>
    <col min="2578" max="2816" width="9.140625" style="17"/>
    <col min="2817" max="2818" width="9.140625" style="17" customWidth="1"/>
    <col min="2819" max="2819" width="54.28515625" style="17" customWidth="1"/>
    <col min="2820" max="2820" width="13.42578125" style="17" bestFit="1" customWidth="1"/>
    <col min="2821" max="2821" width="18" style="17" customWidth="1"/>
    <col min="2822" max="2822" width="20.7109375" style="17" customWidth="1"/>
    <col min="2823" max="2823" width="17" style="17" customWidth="1"/>
    <col min="2824" max="2824" width="16" style="17" customWidth="1"/>
    <col min="2825" max="2831" width="9.140625" style="17"/>
    <col min="2832" max="2833" width="5.140625" style="17" customWidth="1"/>
    <col min="2834" max="3072" width="9.140625" style="17"/>
    <col min="3073" max="3074" width="9.140625" style="17" customWidth="1"/>
    <col min="3075" max="3075" width="54.28515625" style="17" customWidth="1"/>
    <col min="3076" max="3076" width="13.42578125" style="17" bestFit="1" customWidth="1"/>
    <col min="3077" max="3077" width="18" style="17" customWidth="1"/>
    <col min="3078" max="3078" width="20.7109375" style="17" customWidth="1"/>
    <col min="3079" max="3079" width="17" style="17" customWidth="1"/>
    <col min="3080" max="3080" width="16" style="17" customWidth="1"/>
    <col min="3081" max="3087" width="9.140625" style="17"/>
    <col min="3088" max="3089" width="5.140625" style="17" customWidth="1"/>
    <col min="3090" max="3328" width="9.140625" style="17"/>
    <col min="3329" max="3330" width="9.140625" style="17" customWidth="1"/>
    <col min="3331" max="3331" width="54.28515625" style="17" customWidth="1"/>
    <col min="3332" max="3332" width="13.42578125" style="17" bestFit="1" customWidth="1"/>
    <col min="3333" max="3333" width="18" style="17" customWidth="1"/>
    <col min="3334" max="3334" width="20.7109375" style="17" customWidth="1"/>
    <col min="3335" max="3335" width="17" style="17" customWidth="1"/>
    <col min="3336" max="3336" width="16" style="17" customWidth="1"/>
    <col min="3337" max="3343" width="9.140625" style="17"/>
    <col min="3344" max="3345" width="5.140625" style="17" customWidth="1"/>
    <col min="3346" max="3584" width="9.140625" style="17"/>
    <col min="3585" max="3586" width="9.140625" style="17" customWidth="1"/>
    <col min="3587" max="3587" width="54.28515625" style="17" customWidth="1"/>
    <col min="3588" max="3588" width="13.42578125" style="17" bestFit="1" customWidth="1"/>
    <col min="3589" max="3589" width="18" style="17" customWidth="1"/>
    <col min="3590" max="3590" width="20.7109375" style="17" customWidth="1"/>
    <col min="3591" max="3591" width="17" style="17" customWidth="1"/>
    <col min="3592" max="3592" width="16" style="17" customWidth="1"/>
    <col min="3593" max="3599" width="9.140625" style="17"/>
    <col min="3600" max="3601" width="5.140625" style="17" customWidth="1"/>
    <col min="3602" max="3840" width="9.140625" style="17"/>
    <col min="3841" max="3842" width="9.140625" style="17" customWidth="1"/>
    <col min="3843" max="3843" width="54.28515625" style="17" customWidth="1"/>
    <col min="3844" max="3844" width="13.42578125" style="17" bestFit="1" customWidth="1"/>
    <col min="3845" max="3845" width="18" style="17" customWidth="1"/>
    <col min="3846" max="3846" width="20.7109375" style="17" customWidth="1"/>
    <col min="3847" max="3847" width="17" style="17" customWidth="1"/>
    <col min="3848" max="3848" width="16" style="17" customWidth="1"/>
    <col min="3849" max="3855" width="9.140625" style="17"/>
    <col min="3856" max="3857" width="5.140625" style="17" customWidth="1"/>
    <col min="3858" max="4096" width="9.140625" style="17"/>
    <col min="4097" max="4098" width="9.140625" style="17" customWidth="1"/>
    <col min="4099" max="4099" width="54.28515625" style="17" customWidth="1"/>
    <col min="4100" max="4100" width="13.42578125" style="17" bestFit="1" customWidth="1"/>
    <col min="4101" max="4101" width="18" style="17" customWidth="1"/>
    <col min="4102" max="4102" width="20.7109375" style="17" customWidth="1"/>
    <col min="4103" max="4103" width="17" style="17" customWidth="1"/>
    <col min="4104" max="4104" width="16" style="17" customWidth="1"/>
    <col min="4105" max="4111" width="9.140625" style="17"/>
    <col min="4112" max="4113" width="5.140625" style="17" customWidth="1"/>
    <col min="4114" max="4352" width="9.140625" style="17"/>
    <col min="4353" max="4354" width="9.140625" style="17" customWidth="1"/>
    <col min="4355" max="4355" width="54.28515625" style="17" customWidth="1"/>
    <col min="4356" max="4356" width="13.42578125" style="17" bestFit="1" customWidth="1"/>
    <col min="4357" max="4357" width="18" style="17" customWidth="1"/>
    <col min="4358" max="4358" width="20.7109375" style="17" customWidth="1"/>
    <col min="4359" max="4359" width="17" style="17" customWidth="1"/>
    <col min="4360" max="4360" width="16" style="17" customWidth="1"/>
    <col min="4361" max="4367" width="9.140625" style="17"/>
    <col min="4368" max="4369" width="5.140625" style="17" customWidth="1"/>
    <col min="4370" max="4608" width="9.140625" style="17"/>
    <col min="4609" max="4610" width="9.140625" style="17" customWidth="1"/>
    <col min="4611" max="4611" width="54.28515625" style="17" customWidth="1"/>
    <col min="4612" max="4612" width="13.42578125" style="17" bestFit="1" customWidth="1"/>
    <col min="4613" max="4613" width="18" style="17" customWidth="1"/>
    <col min="4614" max="4614" width="20.7109375" style="17" customWidth="1"/>
    <col min="4615" max="4615" width="17" style="17" customWidth="1"/>
    <col min="4616" max="4616" width="16" style="17" customWidth="1"/>
    <col min="4617" max="4623" width="9.140625" style="17"/>
    <col min="4624" max="4625" width="5.140625" style="17" customWidth="1"/>
    <col min="4626" max="4864" width="9.140625" style="17"/>
    <col min="4865" max="4866" width="9.140625" style="17" customWidth="1"/>
    <col min="4867" max="4867" width="54.28515625" style="17" customWidth="1"/>
    <col min="4868" max="4868" width="13.42578125" style="17" bestFit="1" customWidth="1"/>
    <col min="4869" max="4869" width="18" style="17" customWidth="1"/>
    <col min="4870" max="4870" width="20.7109375" style="17" customWidth="1"/>
    <col min="4871" max="4871" width="17" style="17" customWidth="1"/>
    <col min="4872" max="4872" width="16" style="17" customWidth="1"/>
    <col min="4873" max="4879" width="9.140625" style="17"/>
    <col min="4880" max="4881" width="5.140625" style="17" customWidth="1"/>
    <col min="4882" max="5120" width="9.140625" style="17"/>
    <col min="5121" max="5122" width="9.140625" style="17" customWidth="1"/>
    <col min="5123" max="5123" width="54.28515625" style="17" customWidth="1"/>
    <col min="5124" max="5124" width="13.42578125" style="17" bestFit="1" customWidth="1"/>
    <col min="5125" max="5125" width="18" style="17" customWidth="1"/>
    <col min="5126" max="5126" width="20.7109375" style="17" customWidth="1"/>
    <col min="5127" max="5127" width="17" style="17" customWidth="1"/>
    <col min="5128" max="5128" width="16" style="17" customWidth="1"/>
    <col min="5129" max="5135" width="9.140625" style="17"/>
    <col min="5136" max="5137" width="5.140625" style="17" customWidth="1"/>
    <col min="5138" max="5376" width="9.140625" style="17"/>
    <col min="5377" max="5378" width="9.140625" style="17" customWidth="1"/>
    <col min="5379" max="5379" width="54.28515625" style="17" customWidth="1"/>
    <col min="5380" max="5380" width="13.42578125" style="17" bestFit="1" customWidth="1"/>
    <col min="5381" max="5381" width="18" style="17" customWidth="1"/>
    <col min="5382" max="5382" width="20.7109375" style="17" customWidth="1"/>
    <col min="5383" max="5383" width="17" style="17" customWidth="1"/>
    <col min="5384" max="5384" width="16" style="17" customWidth="1"/>
    <col min="5385" max="5391" width="9.140625" style="17"/>
    <col min="5392" max="5393" width="5.140625" style="17" customWidth="1"/>
    <col min="5394" max="5632" width="9.140625" style="17"/>
    <col min="5633" max="5634" width="9.140625" style="17" customWidth="1"/>
    <col min="5635" max="5635" width="54.28515625" style="17" customWidth="1"/>
    <col min="5636" max="5636" width="13.42578125" style="17" bestFit="1" customWidth="1"/>
    <col min="5637" max="5637" width="18" style="17" customWidth="1"/>
    <col min="5638" max="5638" width="20.7109375" style="17" customWidth="1"/>
    <col min="5639" max="5639" width="17" style="17" customWidth="1"/>
    <col min="5640" max="5640" width="16" style="17" customWidth="1"/>
    <col min="5641" max="5647" width="9.140625" style="17"/>
    <col min="5648" max="5649" width="5.140625" style="17" customWidth="1"/>
    <col min="5650" max="5888" width="9.140625" style="17"/>
    <col min="5889" max="5890" width="9.140625" style="17" customWidth="1"/>
    <col min="5891" max="5891" width="54.28515625" style="17" customWidth="1"/>
    <col min="5892" max="5892" width="13.42578125" style="17" bestFit="1" customWidth="1"/>
    <col min="5893" max="5893" width="18" style="17" customWidth="1"/>
    <col min="5894" max="5894" width="20.7109375" style="17" customWidth="1"/>
    <col min="5895" max="5895" width="17" style="17" customWidth="1"/>
    <col min="5896" max="5896" width="16" style="17" customWidth="1"/>
    <col min="5897" max="5903" width="9.140625" style="17"/>
    <col min="5904" max="5905" width="5.140625" style="17" customWidth="1"/>
    <col min="5906" max="6144" width="9.140625" style="17"/>
    <col min="6145" max="6146" width="9.140625" style="17" customWidth="1"/>
    <col min="6147" max="6147" width="54.28515625" style="17" customWidth="1"/>
    <col min="6148" max="6148" width="13.42578125" style="17" bestFit="1" customWidth="1"/>
    <col min="6149" max="6149" width="18" style="17" customWidth="1"/>
    <col min="6150" max="6150" width="20.7109375" style="17" customWidth="1"/>
    <col min="6151" max="6151" width="17" style="17" customWidth="1"/>
    <col min="6152" max="6152" width="16" style="17" customWidth="1"/>
    <col min="6153" max="6159" width="9.140625" style="17"/>
    <col min="6160" max="6161" width="5.140625" style="17" customWidth="1"/>
    <col min="6162" max="6400" width="9.140625" style="17"/>
    <col min="6401" max="6402" width="9.140625" style="17" customWidth="1"/>
    <col min="6403" max="6403" width="54.28515625" style="17" customWidth="1"/>
    <col min="6404" max="6404" width="13.42578125" style="17" bestFit="1" customWidth="1"/>
    <col min="6405" max="6405" width="18" style="17" customWidth="1"/>
    <col min="6406" max="6406" width="20.7109375" style="17" customWidth="1"/>
    <col min="6407" max="6407" width="17" style="17" customWidth="1"/>
    <col min="6408" max="6408" width="16" style="17" customWidth="1"/>
    <col min="6409" max="6415" width="9.140625" style="17"/>
    <col min="6416" max="6417" width="5.140625" style="17" customWidth="1"/>
    <col min="6418" max="6656" width="9.140625" style="17"/>
    <col min="6657" max="6658" width="9.140625" style="17" customWidth="1"/>
    <col min="6659" max="6659" width="54.28515625" style="17" customWidth="1"/>
    <col min="6660" max="6660" width="13.42578125" style="17" bestFit="1" customWidth="1"/>
    <col min="6661" max="6661" width="18" style="17" customWidth="1"/>
    <col min="6662" max="6662" width="20.7109375" style="17" customWidth="1"/>
    <col min="6663" max="6663" width="17" style="17" customWidth="1"/>
    <col min="6664" max="6664" width="16" style="17" customWidth="1"/>
    <col min="6665" max="6671" width="9.140625" style="17"/>
    <col min="6672" max="6673" width="5.140625" style="17" customWidth="1"/>
    <col min="6674" max="6912" width="9.140625" style="17"/>
    <col min="6913" max="6914" width="9.140625" style="17" customWidth="1"/>
    <col min="6915" max="6915" width="54.28515625" style="17" customWidth="1"/>
    <col min="6916" max="6916" width="13.42578125" style="17" bestFit="1" customWidth="1"/>
    <col min="6917" max="6917" width="18" style="17" customWidth="1"/>
    <col min="6918" max="6918" width="20.7109375" style="17" customWidth="1"/>
    <col min="6919" max="6919" width="17" style="17" customWidth="1"/>
    <col min="6920" max="6920" width="16" style="17" customWidth="1"/>
    <col min="6921" max="6927" width="9.140625" style="17"/>
    <col min="6928" max="6929" width="5.140625" style="17" customWidth="1"/>
    <col min="6930" max="7168" width="9.140625" style="17"/>
    <col min="7169" max="7170" width="9.140625" style="17" customWidth="1"/>
    <col min="7171" max="7171" width="54.28515625" style="17" customWidth="1"/>
    <col min="7172" max="7172" width="13.42578125" style="17" bestFit="1" customWidth="1"/>
    <col min="7173" max="7173" width="18" style="17" customWidth="1"/>
    <col min="7174" max="7174" width="20.7109375" style="17" customWidth="1"/>
    <col min="7175" max="7175" width="17" style="17" customWidth="1"/>
    <col min="7176" max="7176" width="16" style="17" customWidth="1"/>
    <col min="7177" max="7183" width="9.140625" style="17"/>
    <col min="7184" max="7185" width="5.140625" style="17" customWidth="1"/>
    <col min="7186" max="7424" width="9.140625" style="17"/>
    <col min="7425" max="7426" width="9.140625" style="17" customWidth="1"/>
    <col min="7427" max="7427" width="54.28515625" style="17" customWidth="1"/>
    <col min="7428" max="7428" width="13.42578125" style="17" bestFit="1" customWidth="1"/>
    <col min="7429" max="7429" width="18" style="17" customWidth="1"/>
    <col min="7430" max="7430" width="20.7109375" style="17" customWidth="1"/>
    <col min="7431" max="7431" width="17" style="17" customWidth="1"/>
    <col min="7432" max="7432" width="16" style="17" customWidth="1"/>
    <col min="7433" max="7439" width="9.140625" style="17"/>
    <col min="7440" max="7441" width="5.140625" style="17" customWidth="1"/>
    <col min="7442" max="7680" width="9.140625" style="17"/>
    <col min="7681" max="7682" width="9.140625" style="17" customWidth="1"/>
    <col min="7683" max="7683" width="54.28515625" style="17" customWidth="1"/>
    <col min="7684" max="7684" width="13.42578125" style="17" bestFit="1" customWidth="1"/>
    <col min="7685" max="7685" width="18" style="17" customWidth="1"/>
    <col min="7686" max="7686" width="20.7109375" style="17" customWidth="1"/>
    <col min="7687" max="7687" width="17" style="17" customWidth="1"/>
    <col min="7688" max="7688" width="16" style="17" customWidth="1"/>
    <col min="7689" max="7695" width="9.140625" style="17"/>
    <col min="7696" max="7697" width="5.140625" style="17" customWidth="1"/>
    <col min="7698" max="7936" width="9.140625" style="17"/>
    <col min="7937" max="7938" width="9.140625" style="17" customWidth="1"/>
    <col min="7939" max="7939" width="54.28515625" style="17" customWidth="1"/>
    <col min="7940" max="7940" width="13.42578125" style="17" bestFit="1" customWidth="1"/>
    <col min="7941" max="7941" width="18" style="17" customWidth="1"/>
    <col min="7942" max="7942" width="20.7109375" style="17" customWidth="1"/>
    <col min="7943" max="7943" width="17" style="17" customWidth="1"/>
    <col min="7944" max="7944" width="16" style="17" customWidth="1"/>
    <col min="7945" max="7951" width="9.140625" style="17"/>
    <col min="7952" max="7953" width="5.140625" style="17" customWidth="1"/>
    <col min="7954" max="8192" width="9.140625" style="17"/>
    <col min="8193" max="8194" width="9.140625" style="17" customWidth="1"/>
    <col min="8195" max="8195" width="54.28515625" style="17" customWidth="1"/>
    <col min="8196" max="8196" width="13.42578125" style="17" bestFit="1" customWidth="1"/>
    <col min="8197" max="8197" width="18" style="17" customWidth="1"/>
    <col min="8198" max="8198" width="20.7109375" style="17" customWidth="1"/>
    <col min="8199" max="8199" width="17" style="17" customWidth="1"/>
    <col min="8200" max="8200" width="16" style="17" customWidth="1"/>
    <col min="8201" max="8207" width="9.140625" style="17"/>
    <col min="8208" max="8209" width="5.140625" style="17" customWidth="1"/>
    <col min="8210" max="8448" width="9.140625" style="17"/>
    <col min="8449" max="8450" width="9.140625" style="17" customWidth="1"/>
    <col min="8451" max="8451" width="54.28515625" style="17" customWidth="1"/>
    <col min="8452" max="8452" width="13.42578125" style="17" bestFit="1" customWidth="1"/>
    <col min="8453" max="8453" width="18" style="17" customWidth="1"/>
    <col min="8454" max="8454" width="20.7109375" style="17" customWidth="1"/>
    <col min="8455" max="8455" width="17" style="17" customWidth="1"/>
    <col min="8456" max="8456" width="16" style="17" customWidth="1"/>
    <col min="8457" max="8463" width="9.140625" style="17"/>
    <col min="8464" max="8465" width="5.140625" style="17" customWidth="1"/>
    <col min="8466" max="8704" width="9.140625" style="17"/>
    <col min="8705" max="8706" width="9.140625" style="17" customWidth="1"/>
    <col min="8707" max="8707" width="54.28515625" style="17" customWidth="1"/>
    <col min="8708" max="8708" width="13.42578125" style="17" bestFit="1" customWidth="1"/>
    <col min="8709" max="8709" width="18" style="17" customWidth="1"/>
    <col min="8710" max="8710" width="20.7109375" style="17" customWidth="1"/>
    <col min="8711" max="8711" width="17" style="17" customWidth="1"/>
    <col min="8712" max="8712" width="16" style="17" customWidth="1"/>
    <col min="8713" max="8719" width="9.140625" style="17"/>
    <col min="8720" max="8721" width="5.140625" style="17" customWidth="1"/>
    <col min="8722" max="8960" width="9.140625" style="17"/>
    <col min="8961" max="8962" width="9.140625" style="17" customWidth="1"/>
    <col min="8963" max="8963" width="54.28515625" style="17" customWidth="1"/>
    <col min="8964" max="8964" width="13.42578125" style="17" bestFit="1" customWidth="1"/>
    <col min="8965" max="8965" width="18" style="17" customWidth="1"/>
    <col min="8966" max="8966" width="20.7109375" style="17" customWidth="1"/>
    <col min="8967" max="8967" width="17" style="17" customWidth="1"/>
    <col min="8968" max="8968" width="16" style="17" customWidth="1"/>
    <col min="8969" max="8975" width="9.140625" style="17"/>
    <col min="8976" max="8977" width="5.140625" style="17" customWidth="1"/>
    <col min="8978" max="9216" width="9.140625" style="17"/>
    <col min="9217" max="9218" width="9.140625" style="17" customWidth="1"/>
    <col min="9219" max="9219" width="54.28515625" style="17" customWidth="1"/>
    <col min="9220" max="9220" width="13.42578125" style="17" bestFit="1" customWidth="1"/>
    <col min="9221" max="9221" width="18" style="17" customWidth="1"/>
    <col min="9222" max="9222" width="20.7109375" style="17" customWidth="1"/>
    <col min="9223" max="9223" width="17" style="17" customWidth="1"/>
    <col min="9224" max="9224" width="16" style="17" customWidth="1"/>
    <col min="9225" max="9231" width="9.140625" style="17"/>
    <col min="9232" max="9233" width="5.140625" style="17" customWidth="1"/>
    <col min="9234" max="9472" width="9.140625" style="17"/>
    <col min="9473" max="9474" width="9.140625" style="17" customWidth="1"/>
    <col min="9475" max="9475" width="54.28515625" style="17" customWidth="1"/>
    <col min="9476" max="9476" width="13.42578125" style="17" bestFit="1" customWidth="1"/>
    <col min="9477" max="9477" width="18" style="17" customWidth="1"/>
    <col min="9478" max="9478" width="20.7109375" style="17" customWidth="1"/>
    <col min="9479" max="9479" width="17" style="17" customWidth="1"/>
    <col min="9480" max="9480" width="16" style="17" customWidth="1"/>
    <col min="9481" max="9487" width="9.140625" style="17"/>
    <col min="9488" max="9489" width="5.140625" style="17" customWidth="1"/>
    <col min="9490" max="9728" width="9.140625" style="17"/>
    <col min="9729" max="9730" width="9.140625" style="17" customWidth="1"/>
    <col min="9731" max="9731" width="54.28515625" style="17" customWidth="1"/>
    <col min="9732" max="9732" width="13.42578125" style="17" bestFit="1" customWidth="1"/>
    <col min="9733" max="9733" width="18" style="17" customWidth="1"/>
    <col min="9734" max="9734" width="20.7109375" style="17" customWidth="1"/>
    <col min="9735" max="9735" width="17" style="17" customWidth="1"/>
    <col min="9736" max="9736" width="16" style="17" customWidth="1"/>
    <col min="9737" max="9743" width="9.140625" style="17"/>
    <col min="9744" max="9745" width="5.140625" style="17" customWidth="1"/>
    <col min="9746" max="9984" width="9.140625" style="17"/>
    <col min="9985" max="9986" width="9.140625" style="17" customWidth="1"/>
    <col min="9987" max="9987" width="54.28515625" style="17" customWidth="1"/>
    <col min="9988" max="9988" width="13.42578125" style="17" bestFit="1" customWidth="1"/>
    <col min="9989" max="9989" width="18" style="17" customWidth="1"/>
    <col min="9990" max="9990" width="20.7109375" style="17" customWidth="1"/>
    <col min="9991" max="9991" width="17" style="17" customWidth="1"/>
    <col min="9992" max="9992" width="16" style="17" customWidth="1"/>
    <col min="9993" max="9999" width="9.140625" style="17"/>
    <col min="10000" max="10001" width="5.140625" style="17" customWidth="1"/>
    <col min="10002" max="10240" width="9.140625" style="17"/>
    <col min="10241" max="10242" width="9.140625" style="17" customWidth="1"/>
    <col min="10243" max="10243" width="54.28515625" style="17" customWidth="1"/>
    <col min="10244" max="10244" width="13.42578125" style="17" bestFit="1" customWidth="1"/>
    <col min="10245" max="10245" width="18" style="17" customWidth="1"/>
    <col min="10246" max="10246" width="20.7109375" style="17" customWidth="1"/>
    <col min="10247" max="10247" width="17" style="17" customWidth="1"/>
    <col min="10248" max="10248" width="16" style="17" customWidth="1"/>
    <col min="10249" max="10255" width="9.140625" style="17"/>
    <col min="10256" max="10257" width="5.140625" style="17" customWidth="1"/>
    <col min="10258" max="10496" width="9.140625" style="17"/>
    <col min="10497" max="10498" width="9.140625" style="17" customWidth="1"/>
    <col min="10499" max="10499" width="54.28515625" style="17" customWidth="1"/>
    <col min="10500" max="10500" width="13.42578125" style="17" bestFit="1" customWidth="1"/>
    <col min="10501" max="10501" width="18" style="17" customWidth="1"/>
    <col min="10502" max="10502" width="20.7109375" style="17" customWidth="1"/>
    <col min="10503" max="10503" width="17" style="17" customWidth="1"/>
    <col min="10504" max="10504" width="16" style="17" customWidth="1"/>
    <col min="10505" max="10511" width="9.140625" style="17"/>
    <col min="10512" max="10513" width="5.140625" style="17" customWidth="1"/>
    <col min="10514" max="10752" width="9.140625" style="17"/>
    <col min="10753" max="10754" width="9.140625" style="17" customWidth="1"/>
    <col min="10755" max="10755" width="54.28515625" style="17" customWidth="1"/>
    <col min="10756" max="10756" width="13.42578125" style="17" bestFit="1" customWidth="1"/>
    <col min="10757" max="10757" width="18" style="17" customWidth="1"/>
    <col min="10758" max="10758" width="20.7109375" style="17" customWidth="1"/>
    <col min="10759" max="10759" width="17" style="17" customWidth="1"/>
    <col min="10760" max="10760" width="16" style="17" customWidth="1"/>
    <col min="10761" max="10767" width="9.140625" style="17"/>
    <col min="10768" max="10769" width="5.140625" style="17" customWidth="1"/>
    <col min="10770" max="11008" width="9.140625" style="17"/>
    <col min="11009" max="11010" width="9.140625" style="17" customWidth="1"/>
    <col min="11011" max="11011" width="54.28515625" style="17" customWidth="1"/>
    <col min="11012" max="11012" width="13.42578125" style="17" bestFit="1" customWidth="1"/>
    <col min="11013" max="11013" width="18" style="17" customWidth="1"/>
    <col min="11014" max="11014" width="20.7109375" style="17" customWidth="1"/>
    <col min="11015" max="11015" width="17" style="17" customWidth="1"/>
    <col min="11016" max="11016" width="16" style="17" customWidth="1"/>
    <col min="11017" max="11023" width="9.140625" style="17"/>
    <col min="11024" max="11025" width="5.140625" style="17" customWidth="1"/>
    <col min="11026" max="11264" width="9.140625" style="17"/>
    <col min="11265" max="11266" width="9.140625" style="17" customWidth="1"/>
    <col min="11267" max="11267" width="54.28515625" style="17" customWidth="1"/>
    <col min="11268" max="11268" width="13.42578125" style="17" bestFit="1" customWidth="1"/>
    <col min="11269" max="11269" width="18" style="17" customWidth="1"/>
    <col min="11270" max="11270" width="20.7109375" style="17" customWidth="1"/>
    <col min="11271" max="11271" width="17" style="17" customWidth="1"/>
    <col min="11272" max="11272" width="16" style="17" customWidth="1"/>
    <col min="11273" max="11279" width="9.140625" style="17"/>
    <col min="11280" max="11281" width="5.140625" style="17" customWidth="1"/>
    <col min="11282" max="11520" width="9.140625" style="17"/>
    <col min="11521" max="11522" width="9.140625" style="17" customWidth="1"/>
    <col min="11523" max="11523" width="54.28515625" style="17" customWidth="1"/>
    <col min="11524" max="11524" width="13.42578125" style="17" bestFit="1" customWidth="1"/>
    <col min="11525" max="11525" width="18" style="17" customWidth="1"/>
    <col min="11526" max="11526" width="20.7109375" style="17" customWidth="1"/>
    <col min="11527" max="11527" width="17" style="17" customWidth="1"/>
    <col min="11528" max="11528" width="16" style="17" customWidth="1"/>
    <col min="11529" max="11535" width="9.140625" style="17"/>
    <col min="11536" max="11537" width="5.140625" style="17" customWidth="1"/>
    <col min="11538" max="11776" width="9.140625" style="17"/>
    <col min="11777" max="11778" width="9.140625" style="17" customWidth="1"/>
    <col min="11779" max="11779" width="54.28515625" style="17" customWidth="1"/>
    <col min="11780" max="11780" width="13.42578125" style="17" bestFit="1" customWidth="1"/>
    <col min="11781" max="11781" width="18" style="17" customWidth="1"/>
    <col min="11782" max="11782" width="20.7109375" style="17" customWidth="1"/>
    <col min="11783" max="11783" width="17" style="17" customWidth="1"/>
    <col min="11784" max="11784" width="16" style="17" customWidth="1"/>
    <col min="11785" max="11791" width="9.140625" style="17"/>
    <col min="11792" max="11793" width="5.140625" style="17" customWidth="1"/>
    <col min="11794" max="12032" width="9.140625" style="17"/>
    <col min="12033" max="12034" width="9.140625" style="17" customWidth="1"/>
    <col min="12035" max="12035" width="54.28515625" style="17" customWidth="1"/>
    <col min="12036" max="12036" width="13.42578125" style="17" bestFit="1" customWidth="1"/>
    <col min="12037" max="12037" width="18" style="17" customWidth="1"/>
    <col min="12038" max="12038" width="20.7109375" style="17" customWidth="1"/>
    <col min="12039" max="12039" width="17" style="17" customWidth="1"/>
    <col min="12040" max="12040" width="16" style="17" customWidth="1"/>
    <col min="12041" max="12047" width="9.140625" style="17"/>
    <col min="12048" max="12049" width="5.140625" style="17" customWidth="1"/>
    <col min="12050" max="12288" width="9.140625" style="17"/>
    <col min="12289" max="12290" width="9.140625" style="17" customWidth="1"/>
    <col min="12291" max="12291" width="54.28515625" style="17" customWidth="1"/>
    <col min="12292" max="12292" width="13.42578125" style="17" bestFit="1" customWidth="1"/>
    <col min="12293" max="12293" width="18" style="17" customWidth="1"/>
    <col min="12294" max="12294" width="20.7109375" style="17" customWidth="1"/>
    <col min="12295" max="12295" width="17" style="17" customWidth="1"/>
    <col min="12296" max="12296" width="16" style="17" customWidth="1"/>
    <col min="12297" max="12303" width="9.140625" style="17"/>
    <col min="12304" max="12305" width="5.140625" style="17" customWidth="1"/>
    <col min="12306" max="12544" width="9.140625" style="17"/>
    <col min="12545" max="12546" width="9.140625" style="17" customWidth="1"/>
    <col min="12547" max="12547" width="54.28515625" style="17" customWidth="1"/>
    <col min="12548" max="12548" width="13.42578125" style="17" bestFit="1" customWidth="1"/>
    <col min="12549" max="12549" width="18" style="17" customWidth="1"/>
    <col min="12550" max="12550" width="20.7109375" style="17" customWidth="1"/>
    <col min="12551" max="12551" width="17" style="17" customWidth="1"/>
    <col min="12552" max="12552" width="16" style="17" customWidth="1"/>
    <col min="12553" max="12559" width="9.140625" style="17"/>
    <col min="12560" max="12561" width="5.140625" style="17" customWidth="1"/>
    <col min="12562" max="12800" width="9.140625" style="17"/>
    <col min="12801" max="12802" width="9.140625" style="17" customWidth="1"/>
    <col min="12803" max="12803" width="54.28515625" style="17" customWidth="1"/>
    <col min="12804" max="12804" width="13.42578125" style="17" bestFit="1" customWidth="1"/>
    <col min="12805" max="12805" width="18" style="17" customWidth="1"/>
    <col min="12806" max="12806" width="20.7109375" style="17" customWidth="1"/>
    <col min="12807" max="12807" width="17" style="17" customWidth="1"/>
    <col min="12808" max="12808" width="16" style="17" customWidth="1"/>
    <col min="12809" max="12815" width="9.140625" style="17"/>
    <col min="12816" max="12817" width="5.140625" style="17" customWidth="1"/>
    <col min="12818" max="13056" width="9.140625" style="17"/>
    <col min="13057" max="13058" width="9.140625" style="17" customWidth="1"/>
    <col min="13059" max="13059" width="54.28515625" style="17" customWidth="1"/>
    <col min="13060" max="13060" width="13.42578125" style="17" bestFit="1" customWidth="1"/>
    <col min="13061" max="13061" width="18" style="17" customWidth="1"/>
    <col min="13062" max="13062" width="20.7109375" style="17" customWidth="1"/>
    <col min="13063" max="13063" width="17" style="17" customWidth="1"/>
    <col min="13064" max="13064" width="16" style="17" customWidth="1"/>
    <col min="13065" max="13071" width="9.140625" style="17"/>
    <col min="13072" max="13073" width="5.140625" style="17" customWidth="1"/>
    <col min="13074" max="13312" width="9.140625" style="17"/>
    <col min="13313" max="13314" width="9.140625" style="17" customWidth="1"/>
    <col min="13315" max="13315" width="54.28515625" style="17" customWidth="1"/>
    <col min="13316" max="13316" width="13.42578125" style="17" bestFit="1" customWidth="1"/>
    <col min="13317" max="13317" width="18" style="17" customWidth="1"/>
    <col min="13318" max="13318" width="20.7109375" style="17" customWidth="1"/>
    <col min="13319" max="13319" width="17" style="17" customWidth="1"/>
    <col min="13320" max="13320" width="16" style="17" customWidth="1"/>
    <col min="13321" max="13327" width="9.140625" style="17"/>
    <col min="13328" max="13329" width="5.140625" style="17" customWidth="1"/>
    <col min="13330" max="13568" width="9.140625" style="17"/>
    <col min="13569" max="13570" width="9.140625" style="17" customWidth="1"/>
    <col min="13571" max="13571" width="54.28515625" style="17" customWidth="1"/>
    <col min="13572" max="13572" width="13.42578125" style="17" bestFit="1" customWidth="1"/>
    <col min="13573" max="13573" width="18" style="17" customWidth="1"/>
    <col min="13574" max="13574" width="20.7109375" style="17" customWidth="1"/>
    <col min="13575" max="13575" width="17" style="17" customWidth="1"/>
    <col min="13576" max="13576" width="16" style="17" customWidth="1"/>
    <col min="13577" max="13583" width="9.140625" style="17"/>
    <col min="13584" max="13585" width="5.140625" style="17" customWidth="1"/>
    <col min="13586" max="13824" width="9.140625" style="17"/>
    <col min="13825" max="13826" width="9.140625" style="17" customWidth="1"/>
    <col min="13827" max="13827" width="54.28515625" style="17" customWidth="1"/>
    <col min="13828" max="13828" width="13.42578125" style="17" bestFit="1" customWidth="1"/>
    <col min="13829" max="13829" width="18" style="17" customWidth="1"/>
    <col min="13830" max="13830" width="20.7109375" style="17" customWidth="1"/>
    <col min="13831" max="13831" width="17" style="17" customWidth="1"/>
    <col min="13832" max="13832" width="16" style="17" customWidth="1"/>
    <col min="13833" max="13839" width="9.140625" style="17"/>
    <col min="13840" max="13841" width="5.140625" style="17" customWidth="1"/>
    <col min="13842" max="14080" width="9.140625" style="17"/>
    <col min="14081" max="14082" width="9.140625" style="17" customWidth="1"/>
    <col min="14083" max="14083" width="54.28515625" style="17" customWidth="1"/>
    <col min="14084" max="14084" width="13.42578125" style="17" bestFit="1" customWidth="1"/>
    <col min="14085" max="14085" width="18" style="17" customWidth="1"/>
    <col min="14086" max="14086" width="20.7109375" style="17" customWidth="1"/>
    <col min="14087" max="14087" width="17" style="17" customWidth="1"/>
    <col min="14088" max="14088" width="16" style="17" customWidth="1"/>
    <col min="14089" max="14095" width="9.140625" style="17"/>
    <col min="14096" max="14097" width="5.140625" style="17" customWidth="1"/>
    <col min="14098" max="14336" width="9.140625" style="17"/>
    <col min="14337" max="14338" width="9.140625" style="17" customWidth="1"/>
    <col min="14339" max="14339" width="54.28515625" style="17" customWidth="1"/>
    <col min="14340" max="14340" width="13.42578125" style="17" bestFit="1" customWidth="1"/>
    <col min="14341" max="14341" width="18" style="17" customWidth="1"/>
    <col min="14342" max="14342" width="20.7109375" style="17" customWidth="1"/>
    <col min="14343" max="14343" width="17" style="17" customWidth="1"/>
    <col min="14344" max="14344" width="16" style="17" customWidth="1"/>
    <col min="14345" max="14351" width="9.140625" style="17"/>
    <col min="14352" max="14353" width="5.140625" style="17" customWidth="1"/>
    <col min="14354" max="14592" width="9.140625" style="17"/>
    <col min="14593" max="14594" width="9.140625" style="17" customWidth="1"/>
    <col min="14595" max="14595" width="54.28515625" style="17" customWidth="1"/>
    <col min="14596" max="14596" width="13.42578125" style="17" bestFit="1" customWidth="1"/>
    <col min="14597" max="14597" width="18" style="17" customWidth="1"/>
    <col min="14598" max="14598" width="20.7109375" style="17" customWidth="1"/>
    <col min="14599" max="14599" width="17" style="17" customWidth="1"/>
    <col min="14600" max="14600" width="16" style="17" customWidth="1"/>
    <col min="14601" max="14607" width="9.140625" style="17"/>
    <col min="14608" max="14609" width="5.140625" style="17" customWidth="1"/>
    <col min="14610" max="14848" width="9.140625" style="17"/>
    <col min="14849" max="14850" width="9.140625" style="17" customWidth="1"/>
    <col min="14851" max="14851" width="54.28515625" style="17" customWidth="1"/>
    <col min="14852" max="14852" width="13.42578125" style="17" bestFit="1" customWidth="1"/>
    <col min="14853" max="14853" width="18" style="17" customWidth="1"/>
    <col min="14854" max="14854" width="20.7109375" style="17" customWidth="1"/>
    <col min="14855" max="14855" width="17" style="17" customWidth="1"/>
    <col min="14856" max="14856" width="16" style="17" customWidth="1"/>
    <col min="14857" max="14863" width="9.140625" style="17"/>
    <col min="14864" max="14865" width="5.140625" style="17" customWidth="1"/>
    <col min="14866" max="15104" width="9.140625" style="17"/>
    <col min="15105" max="15106" width="9.140625" style="17" customWidth="1"/>
    <col min="15107" max="15107" width="54.28515625" style="17" customWidth="1"/>
    <col min="15108" max="15108" width="13.42578125" style="17" bestFit="1" customWidth="1"/>
    <col min="15109" max="15109" width="18" style="17" customWidth="1"/>
    <col min="15110" max="15110" width="20.7109375" style="17" customWidth="1"/>
    <col min="15111" max="15111" width="17" style="17" customWidth="1"/>
    <col min="15112" max="15112" width="16" style="17" customWidth="1"/>
    <col min="15113" max="15119" width="9.140625" style="17"/>
    <col min="15120" max="15121" width="5.140625" style="17" customWidth="1"/>
    <col min="15122" max="15360" width="9.140625" style="17"/>
    <col min="15361" max="15362" width="9.140625" style="17" customWidth="1"/>
    <col min="15363" max="15363" width="54.28515625" style="17" customWidth="1"/>
    <col min="15364" max="15364" width="13.42578125" style="17" bestFit="1" customWidth="1"/>
    <col min="15365" max="15365" width="18" style="17" customWidth="1"/>
    <col min="15366" max="15366" width="20.7109375" style="17" customWidth="1"/>
    <col min="15367" max="15367" width="17" style="17" customWidth="1"/>
    <col min="15368" max="15368" width="16" style="17" customWidth="1"/>
    <col min="15369" max="15375" width="9.140625" style="17"/>
    <col min="15376" max="15377" width="5.140625" style="17" customWidth="1"/>
    <col min="15378" max="15616" width="9.140625" style="17"/>
    <col min="15617" max="15618" width="9.140625" style="17" customWidth="1"/>
    <col min="15619" max="15619" width="54.28515625" style="17" customWidth="1"/>
    <col min="15620" max="15620" width="13.42578125" style="17" bestFit="1" customWidth="1"/>
    <col min="15621" max="15621" width="18" style="17" customWidth="1"/>
    <col min="15622" max="15622" width="20.7109375" style="17" customWidth="1"/>
    <col min="15623" max="15623" width="17" style="17" customWidth="1"/>
    <col min="15624" max="15624" width="16" style="17" customWidth="1"/>
    <col min="15625" max="15631" width="9.140625" style="17"/>
    <col min="15632" max="15633" width="5.140625" style="17" customWidth="1"/>
    <col min="15634" max="15872" width="9.140625" style="17"/>
    <col min="15873" max="15874" width="9.140625" style="17" customWidth="1"/>
    <col min="15875" max="15875" width="54.28515625" style="17" customWidth="1"/>
    <col min="15876" max="15876" width="13.42578125" style="17" bestFit="1" customWidth="1"/>
    <col min="15877" max="15877" width="18" style="17" customWidth="1"/>
    <col min="15878" max="15878" width="20.7109375" style="17" customWidth="1"/>
    <col min="15879" max="15879" width="17" style="17" customWidth="1"/>
    <col min="15880" max="15880" width="16" style="17" customWidth="1"/>
    <col min="15881" max="15887" width="9.140625" style="17"/>
    <col min="15888" max="15889" width="5.140625" style="17" customWidth="1"/>
    <col min="15890" max="16128" width="9.140625" style="17"/>
    <col min="16129" max="16130" width="9.140625" style="17" customWidth="1"/>
    <col min="16131" max="16131" width="54.28515625" style="17" customWidth="1"/>
    <col min="16132" max="16132" width="13.42578125" style="17" bestFit="1" customWidth="1"/>
    <col min="16133" max="16133" width="18" style="17" customWidth="1"/>
    <col min="16134" max="16134" width="20.7109375" style="17" customWidth="1"/>
    <col min="16135" max="16135" width="17" style="17" customWidth="1"/>
    <col min="16136" max="16136" width="16" style="17" customWidth="1"/>
    <col min="16137" max="16143" width="9.140625" style="17"/>
    <col min="16144" max="16145" width="5.140625" style="17" customWidth="1"/>
    <col min="16146" max="16384" width="9.140625" style="17"/>
  </cols>
  <sheetData>
    <row r="1" spans="1:18">
      <c r="H1" s="153" t="s">
        <v>61</v>
      </c>
      <c r="I1" s="153"/>
      <c r="J1" s="153"/>
    </row>
    <row r="2" spans="1:18">
      <c r="F2" s="17" t="s">
        <v>100</v>
      </c>
      <c r="H2" s="92"/>
      <c r="I2" s="92"/>
    </row>
    <row r="3" spans="1:18">
      <c r="G3" s="17" t="s">
        <v>101</v>
      </c>
      <c r="H3" s="48"/>
      <c r="I3" s="92"/>
    </row>
    <row r="4" spans="1:18">
      <c r="Q4" s="193"/>
      <c r="R4" s="193"/>
    </row>
    <row r="6" spans="1:18" ht="47.25" customHeight="1">
      <c r="A6" s="194" t="s">
        <v>161</v>
      </c>
      <c r="B6" s="194"/>
      <c r="C6" s="194"/>
      <c r="D6" s="194"/>
      <c r="E6" s="194"/>
      <c r="F6" s="194"/>
      <c r="G6" s="194"/>
      <c r="H6" s="194"/>
      <c r="I6" s="154"/>
      <c r="J6" s="154"/>
      <c r="K6" s="154"/>
      <c r="L6" s="154"/>
      <c r="M6" s="154"/>
      <c r="N6" s="154"/>
      <c r="O6" s="154"/>
      <c r="P6" s="154"/>
      <c r="Q6" s="154"/>
    </row>
    <row r="7" spans="1:18">
      <c r="H7" s="17" t="s">
        <v>102</v>
      </c>
    </row>
    <row r="8" spans="1:18" ht="43.5" customHeight="1">
      <c r="A8" s="195" t="s">
        <v>103</v>
      </c>
      <c r="B8" s="196"/>
      <c r="C8" s="197" t="s">
        <v>104</v>
      </c>
      <c r="D8" s="199" t="s">
        <v>105</v>
      </c>
      <c r="E8" s="201" t="s">
        <v>106</v>
      </c>
      <c r="F8" s="202"/>
      <c r="G8" s="202"/>
      <c r="H8" s="203"/>
    </row>
    <row r="9" spans="1:18" ht="103.5">
      <c r="A9" s="49" t="s">
        <v>43</v>
      </c>
      <c r="B9" s="49" t="s">
        <v>44</v>
      </c>
      <c r="C9" s="198"/>
      <c r="D9" s="200"/>
      <c r="E9" s="50" t="s">
        <v>107</v>
      </c>
      <c r="F9" s="50" t="s">
        <v>108</v>
      </c>
      <c r="G9" s="50" t="s">
        <v>109</v>
      </c>
      <c r="H9" s="50" t="s">
        <v>110</v>
      </c>
    </row>
    <row r="10" spans="1:18">
      <c r="A10" s="49"/>
      <c r="B10" s="49"/>
      <c r="C10" s="51" t="s">
        <v>111</v>
      </c>
      <c r="D10" s="67">
        <f t="shared" ref="D10:D25" si="0">+E10+F10+G10+H10</f>
        <v>-1922251.5500000003</v>
      </c>
      <c r="E10" s="175">
        <f>+E12</f>
        <v>-713921.5</v>
      </c>
      <c r="F10" s="175">
        <f>+F12</f>
        <v>-1208330.0500000003</v>
      </c>
      <c r="G10" s="175">
        <f>+G12</f>
        <v>0</v>
      </c>
      <c r="H10" s="175">
        <f>+H12</f>
        <v>0</v>
      </c>
    </row>
    <row r="11" spans="1:18">
      <c r="A11" s="49"/>
      <c r="B11" s="49"/>
      <c r="C11" s="51" t="s">
        <v>112</v>
      </c>
      <c r="D11" s="67"/>
      <c r="E11" s="155"/>
      <c r="F11" s="155"/>
      <c r="G11" s="155"/>
      <c r="H11" s="155"/>
    </row>
    <row r="12" spans="1:18" ht="58.5" customHeight="1">
      <c r="A12" s="156"/>
      <c r="B12" s="157"/>
      <c r="C12" s="157" t="s">
        <v>113</v>
      </c>
      <c r="D12" s="67">
        <f t="shared" si="0"/>
        <v>-1922251.5500000003</v>
      </c>
      <c r="E12" s="175">
        <f t="shared" ref="E12:G12" si="1">+E14</f>
        <v>-713921.5</v>
      </c>
      <c r="F12" s="175">
        <f t="shared" si="1"/>
        <v>-1208330.0500000003</v>
      </c>
      <c r="G12" s="175">
        <f t="shared" si="1"/>
        <v>0</v>
      </c>
      <c r="H12" s="175">
        <f>+H14</f>
        <v>0</v>
      </c>
    </row>
    <row r="13" spans="1:18">
      <c r="A13" s="156"/>
      <c r="B13" s="156"/>
      <c r="C13" s="156" t="s">
        <v>46</v>
      </c>
      <c r="D13" s="67"/>
      <c r="E13" s="50"/>
      <c r="F13" s="50"/>
      <c r="G13" s="50"/>
      <c r="H13" s="50"/>
    </row>
    <row r="14" spans="1:18" ht="34.5">
      <c r="A14" s="158">
        <v>1049</v>
      </c>
      <c r="B14" s="158">
        <v>21001</v>
      </c>
      <c r="C14" s="159" t="s">
        <v>121</v>
      </c>
      <c r="D14" s="67">
        <f t="shared" si="0"/>
        <v>-1922251.5500000003</v>
      </c>
      <c r="E14" s="175">
        <f t="shared" ref="E14:G14" si="2">+E16+E19</f>
        <v>-713921.5</v>
      </c>
      <c r="F14" s="175">
        <f t="shared" si="2"/>
        <v>-1208330.0500000003</v>
      </c>
      <c r="G14" s="175">
        <f t="shared" si="2"/>
        <v>0</v>
      </c>
      <c r="H14" s="175">
        <f>+H16+H19</f>
        <v>0</v>
      </c>
    </row>
    <row r="15" spans="1:18">
      <c r="A15" s="158"/>
      <c r="B15" s="158"/>
      <c r="C15" s="158" t="s">
        <v>46</v>
      </c>
      <c r="D15" s="67"/>
      <c r="E15" s="175"/>
      <c r="F15" s="175"/>
      <c r="G15" s="175"/>
      <c r="H15" s="175"/>
    </row>
    <row r="16" spans="1:18" ht="34.5">
      <c r="A16" s="158"/>
      <c r="B16" s="160" t="s">
        <v>123</v>
      </c>
      <c r="C16" s="161" t="s">
        <v>124</v>
      </c>
      <c r="D16" s="67">
        <f t="shared" si="0"/>
        <v>-6000</v>
      </c>
      <c r="E16" s="175">
        <f>SUM(E17:E18)</f>
        <v>-670972.6</v>
      </c>
      <c r="F16" s="175">
        <f t="shared" ref="F16:H16" si="3">SUM(F17:F18)</f>
        <v>664972.6</v>
      </c>
      <c r="G16" s="175">
        <f t="shared" si="3"/>
        <v>0</v>
      </c>
      <c r="H16" s="175">
        <f t="shared" si="3"/>
        <v>0</v>
      </c>
    </row>
    <row r="17" spans="1:8" ht="69">
      <c r="A17" s="158"/>
      <c r="B17" s="160"/>
      <c r="C17" s="161" t="str">
        <f>+Հ5!D16</f>
        <v>Մ-3, Թուրքիայի սահման-Մարգարա-Վանաձոր-Տաշիր-Վրաստանի սահման միջպետական նշանակության ավտոճանապարհի կմ35+535-կմ39+500 հատվածի հիմնանորոգում</v>
      </c>
      <c r="D17" s="67">
        <f t="shared" si="0"/>
        <v>-6000</v>
      </c>
      <c r="E17" s="175">
        <v>0</v>
      </c>
      <c r="F17" s="175">
        <f>+Հ5!E16</f>
        <v>-6000</v>
      </c>
      <c r="G17" s="175">
        <v>0</v>
      </c>
      <c r="H17" s="175">
        <v>0</v>
      </c>
    </row>
    <row r="18" spans="1:8" s="171" customFormat="1" ht="86.25">
      <c r="B18" s="170"/>
      <c r="C18" s="170" t="s">
        <v>175</v>
      </c>
      <c r="D18" s="172">
        <f t="shared" ref="D18" si="4">+E18+F18+G18+H18</f>
        <v>0</v>
      </c>
      <c r="E18" s="175">
        <v>-670972.6</v>
      </c>
      <c r="F18" s="175">
        <f>-E18</f>
        <v>670972.6</v>
      </c>
      <c r="G18" s="175">
        <v>0</v>
      </c>
      <c r="H18" s="175">
        <v>0</v>
      </c>
    </row>
    <row r="19" spans="1:8" ht="34.5">
      <c r="A19" s="158"/>
      <c r="B19" s="160">
        <v>3</v>
      </c>
      <c r="C19" s="161" t="s">
        <v>125</v>
      </c>
      <c r="D19" s="67">
        <f t="shared" si="0"/>
        <v>-1916251.55</v>
      </c>
      <c r="E19" s="175">
        <f>SUM(E20:E25)</f>
        <v>-42948.9</v>
      </c>
      <c r="F19" s="175">
        <f t="shared" ref="F19:H19" si="5">SUM(F20:F25)</f>
        <v>-1873302.6500000001</v>
      </c>
      <c r="G19" s="175">
        <f t="shared" si="5"/>
        <v>0</v>
      </c>
      <c r="H19" s="175">
        <f t="shared" si="5"/>
        <v>0</v>
      </c>
    </row>
    <row r="20" spans="1:8" ht="86.25">
      <c r="A20" s="158"/>
      <c r="B20" s="160"/>
      <c r="C20" s="161" t="str">
        <f>+Հ5!D18</f>
        <v>Տ-5-24,/Մ-3/ (Ստեփանավան) – Արմանիս – Ուրասար – Կաթնաղբյուր տեղական նշանակության ավտոճանապարհի կմ 6+600-կմ 15+200 հատվածի և Կաթնաղբյուր համայնքի 8-րդ և 9-րդ փողոցների հիմնանորոգում</v>
      </c>
      <c r="D20" s="67">
        <f t="shared" si="0"/>
        <v>-18956.7</v>
      </c>
      <c r="E20" s="175">
        <v>0</v>
      </c>
      <c r="F20" s="175">
        <f>+Հ5!E18</f>
        <v>-18956.7</v>
      </c>
      <c r="G20" s="175">
        <v>0</v>
      </c>
      <c r="H20" s="175">
        <v>0</v>
      </c>
    </row>
    <row r="21" spans="1:8" ht="34.5">
      <c r="A21" s="158"/>
      <c r="B21" s="160"/>
      <c r="C21" s="161" t="str">
        <f>+Հ5!D19</f>
        <v>Տ-8-93.Լծեն-Տաթև ավտոճանապարհի վերակառուցում</v>
      </c>
      <c r="D21" s="67">
        <f t="shared" si="0"/>
        <v>-1775014.101</v>
      </c>
      <c r="E21" s="175">
        <v>0</v>
      </c>
      <c r="F21" s="175">
        <f>+Հ5!E19</f>
        <v>-1775014.101</v>
      </c>
      <c r="G21" s="175">
        <v>0</v>
      </c>
      <c r="H21" s="175">
        <v>0</v>
      </c>
    </row>
    <row r="22" spans="1:8" ht="34.5">
      <c r="A22" s="158"/>
      <c r="B22" s="160"/>
      <c r="C22" s="161" t="str">
        <f>+Հ5!D20</f>
        <v>Տ-8-49,/Տ-8-48/-Լծեն ավտոճանապարհի վերակառուցում</v>
      </c>
      <c r="D22" s="67">
        <f t="shared" si="0"/>
        <v>-807910.88699999999</v>
      </c>
      <c r="E22" s="175">
        <v>0</v>
      </c>
      <c r="F22" s="175">
        <f>+Հ5!E20</f>
        <v>-807910.88699999999</v>
      </c>
      <c r="G22" s="175">
        <v>0</v>
      </c>
      <c r="H22" s="175">
        <v>0</v>
      </c>
    </row>
    <row r="23" spans="1:8" ht="44.25" customHeight="1">
      <c r="A23" s="158"/>
      <c r="B23" s="160"/>
      <c r="C23" s="161" t="str">
        <f>+Հ5!D21</f>
        <v>/Մ-12/-Կոռնիձոր-ԱՀ սահման ավտոճանապարհի կմ4+000-կմ 9+000 հատվածի վերակառուցում</v>
      </c>
      <c r="D23" s="67">
        <f t="shared" si="0"/>
        <v>685630.13800000004</v>
      </c>
      <c r="E23" s="175">
        <v>0</v>
      </c>
      <c r="F23" s="175">
        <f>+Հ5!E21</f>
        <v>685630.13800000004</v>
      </c>
      <c r="G23" s="175">
        <v>0</v>
      </c>
      <c r="H23" s="175">
        <v>0</v>
      </c>
    </row>
    <row r="24" spans="1:8" s="171" customFormat="1" ht="34.5">
      <c r="A24" s="170"/>
      <c r="B24" s="173"/>
      <c r="C24" s="170" t="s">
        <v>176</v>
      </c>
      <c r="D24" s="172">
        <f t="shared" si="0"/>
        <v>0</v>
      </c>
      <c r="E24" s="175">
        <v>-18135.900000000001</v>
      </c>
      <c r="F24" s="175">
        <f>-E24</f>
        <v>18135.900000000001</v>
      </c>
      <c r="G24" s="175">
        <f t="shared" ref="G24:H24" si="6">+G25</f>
        <v>0</v>
      </c>
      <c r="H24" s="175">
        <f t="shared" si="6"/>
        <v>0</v>
      </c>
    </row>
    <row r="25" spans="1:8" s="171" customFormat="1" ht="34.5">
      <c r="A25" s="170"/>
      <c r="B25" s="170"/>
      <c r="C25" s="170" t="s">
        <v>177</v>
      </c>
      <c r="D25" s="174">
        <f t="shared" si="0"/>
        <v>0</v>
      </c>
      <c r="E25" s="175">
        <v>-24813</v>
      </c>
      <c r="F25" s="175">
        <f>-E25</f>
        <v>24813</v>
      </c>
      <c r="G25" s="175">
        <v>0</v>
      </c>
      <c r="H25" s="175">
        <v>0</v>
      </c>
    </row>
  </sheetData>
  <mergeCells count="6">
    <mergeCell ref="Q4:R4"/>
    <mergeCell ref="A6:H6"/>
    <mergeCell ref="A8:B8"/>
    <mergeCell ref="C8:C9"/>
    <mergeCell ref="D8:D9"/>
    <mergeCell ref="E8:H8"/>
  </mergeCells>
  <pageMargins left="0.2" right="0.2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opLeftCell="A10" workbookViewId="0"/>
  </sheetViews>
  <sheetFormatPr defaultRowHeight="17.25"/>
  <cols>
    <col min="1" max="3" width="9.140625" style="16"/>
    <col min="4" max="4" width="80" style="16" customWidth="1"/>
    <col min="5" max="5" width="23.5703125" style="16" customWidth="1"/>
    <col min="6" max="6" width="9.140625" style="16"/>
    <col min="7" max="7" width="16.42578125" style="16" bestFit="1" customWidth="1"/>
    <col min="8" max="256" width="9.140625" style="16"/>
    <col min="257" max="257" width="65.140625" style="16" customWidth="1"/>
    <col min="258" max="261" width="14.42578125" style="16" customWidth="1"/>
    <col min="262" max="512" width="9.140625" style="16"/>
    <col min="513" max="513" width="65.140625" style="16" customWidth="1"/>
    <col min="514" max="517" width="14.42578125" style="16" customWidth="1"/>
    <col min="518" max="768" width="9.140625" style="16"/>
    <col min="769" max="769" width="65.140625" style="16" customWidth="1"/>
    <col min="770" max="773" width="14.42578125" style="16" customWidth="1"/>
    <col min="774" max="1024" width="9.140625" style="16"/>
    <col min="1025" max="1025" width="65.140625" style="16" customWidth="1"/>
    <col min="1026" max="1029" width="14.42578125" style="16" customWidth="1"/>
    <col min="1030" max="1280" width="9.140625" style="16"/>
    <col min="1281" max="1281" width="65.140625" style="16" customWidth="1"/>
    <col min="1282" max="1285" width="14.42578125" style="16" customWidth="1"/>
    <col min="1286" max="1536" width="9.140625" style="16"/>
    <col min="1537" max="1537" width="65.140625" style="16" customWidth="1"/>
    <col min="1538" max="1541" width="14.42578125" style="16" customWidth="1"/>
    <col min="1542" max="1792" width="9.140625" style="16"/>
    <col min="1793" max="1793" width="65.140625" style="16" customWidth="1"/>
    <col min="1794" max="1797" width="14.42578125" style="16" customWidth="1"/>
    <col min="1798" max="2048" width="9.140625" style="16"/>
    <col min="2049" max="2049" width="65.140625" style="16" customWidth="1"/>
    <col min="2050" max="2053" width="14.42578125" style="16" customWidth="1"/>
    <col min="2054" max="2304" width="9.140625" style="16"/>
    <col min="2305" max="2305" width="65.140625" style="16" customWidth="1"/>
    <col min="2306" max="2309" width="14.42578125" style="16" customWidth="1"/>
    <col min="2310" max="2560" width="9.140625" style="16"/>
    <col min="2561" max="2561" width="65.140625" style="16" customWidth="1"/>
    <col min="2562" max="2565" width="14.42578125" style="16" customWidth="1"/>
    <col min="2566" max="2816" width="9.140625" style="16"/>
    <col min="2817" max="2817" width="65.140625" style="16" customWidth="1"/>
    <col min="2818" max="2821" width="14.42578125" style="16" customWidth="1"/>
    <col min="2822" max="3072" width="9.140625" style="16"/>
    <col min="3073" max="3073" width="65.140625" style="16" customWidth="1"/>
    <col min="3074" max="3077" width="14.42578125" style="16" customWidth="1"/>
    <col min="3078" max="3328" width="9.140625" style="16"/>
    <col min="3329" max="3329" width="65.140625" style="16" customWidth="1"/>
    <col min="3330" max="3333" width="14.42578125" style="16" customWidth="1"/>
    <col min="3334" max="3584" width="9.140625" style="16"/>
    <col min="3585" max="3585" width="65.140625" style="16" customWidth="1"/>
    <col min="3586" max="3589" width="14.42578125" style="16" customWidth="1"/>
    <col min="3590" max="3840" width="9.140625" style="16"/>
    <col min="3841" max="3841" width="65.140625" style="16" customWidth="1"/>
    <col min="3842" max="3845" width="14.42578125" style="16" customWidth="1"/>
    <col min="3846" max="4096" width="9.140625" style="16"/>
    <col min="4097" max="4097" width="65.140625" style="16" customWidth="1"/>
    <col min="4098" max="4101" width="14.42578125" style="16" customWidth="1"/>
    <col min="4102" max="4352" width="9.140625" style="16"/>
    <col min="4353" max="4353" width="65.140625" style="16" customWidth="1"/>
    <col min="4354" max="4357" width="14.42578125" style="16" customWidth="1"/>
    <col min="4358" max="4608" width="9.140625" style="16"/>
    <col min="4609" max="4609" width="65.140625" style="16" customWidth="1"/>
    <col min="4610" max="4613" width="14.42578125" style="16" customWidth="1"/>
    <col min="4614" max="4864" width="9.140625" style="16"/>
    <col min="4865" max="4865" width="65.140625" style="16" customWidth="1"/>
    <col min="4866" max="4869" width="14.42578125" style="16" customWidth="1"/>
    <col min="4870" max="5120" width="9.140625" style="16"/>
    <col min="5121" max="5121" width="65.140625" style="16" customWidth="1"/>
    <col min="5122" max="5125" width="14.42578125" style="16" customWidth="1"/>
    <col min="5126" max="5376" width="9.140625" style="16"/>
    <col min="5377" max="5377" width="65.140625" style="16" customWidth="1"/>
    <col min="5378" max="5381" width="14.42578125" style="16" customWidth="1"/>
    <col min="5382" max="5632" width="9.140625" style="16"/>
    <col min="5633" max="5633" width="65.140625" style="16" customWidth="1"/>
    <col min="5634" max="5637" width="14.42578125" style="16" customWidth="1"/>
    <col min="5638" max="5888" width="9.140625" style="16"/>
    <col min="5889" max="5889" width="65.140625" style="16" customWidth="1"/>
    <col min="5890" max="5893" width="14.42578125" style="16" customWidth="1"/>
    <col min="5894" max="6144" width="9.140625" style="16"/>
    <col min="6145" max="6145" width="65.140625" style="16" customWidth="1"/>
    <col min="6146" max="6149" width="14.42578125" style="16" customWidth="1"/>
    <col min="6150" max="6400" width="9.140625" style="16"/>
    <col min="6401" max="6401" width="65.140625" style="16" customWidth="1"/>
    <col min="6402" max="6405" width="14.42578125" style="16" customWidth="1"/>
    <col min="6406" max="6656" width="9.140625" style="16"/>
    <col min="6657" max="6657" width="65.140625" style="16" customWidth="1"/>
    <col min="6658" max="6661" width="14.42578125" style="16" customWidth="1"/>
    <col min="6662" max="6912" width="9.140625" style="16"/>
    <col min="6913" max="6913" width="65.140625" style="16" customWidth="1"/>
    <col min="6914" max="6917" width="14.42578125" style="16" customWidth="1"/>
    <col min="6918" max="7168" width="9.140625" style="16"/>
    <col min="7169" max="7169" width="65.140625" style="16" customWidth="1"/>
    <col min="7170" max="7173" width="14.42578125" style="16" customWidth="1"/>
    <col min="7174" max="7424" width="9.140625" style="16"/>
    <col min="7425" max="7425" width="65.140625" style="16" customWidth="1"/>
    <col min="7426" max="7429" width="14.42578125" style="16" customWidth="1"/>
    <col min="7430" max="7680" width="9.140625" style="16"/>
    <col min="7681" max="7681" width="65.140625" style="16" customWidth="1"/>
    <col min="7682" max="7685" width="14.42578125" style="16" customWidth="1"/>
    <col min="7686" max="7936" width="9.140625" style="16"/>
    <col min="7937" max="7937" width="65.140625" style="16" customWidth="1"/>
    <col min="7938" max="7941" width="14.42578125" style="16" customWidth="1"/>
    <col min="7942" max="8192" width="9.140625" style="16"/>
    <col min="8193" max="8193" width="65.140625" style="16" customWidth="1"/>
    <col min="8194" max="8197" width="14.42578125" style="16" customWidth="1"/>
    <col min="8198" max="8448" width="9.140625" style="16"/>
    <col min="8449" max="8449" width="65.140625" style="16" customWidth="1"/>
    <col min="8450" max="8453" width="14.42578125" style="16" customWidth="1"/>
    <col min="8454" max="8704" width="9.140625" style="16"/>
    <col min="8705" max="8705" width="65.140625" style="16" customWidth="1"/>
    <col min="8706" max="8709" width="14.42578125" style="16" customWidth="1"/>
    <col min="8710" max="8960" width="9.140625" style="16"/>
    <col min="8961" max="8961" width="65.140625" style="16" customWidth="1"/>
    <col min="8962" max="8965" width="14.42578125" style="16" customWidth="1"/>
    <col min="8966" max="9216" width="9.140625" style="16"/>
    <col min="9217" max="9217" width="65.140625" style="16" customWidth="1"/>
    <col min="9218" max="9221" width="14.42578125" style="16" customWidth="1"/>
    <col min="9222" max="9472" width="9.140625" style="16"/>
    <col min="9473" max="9473" width="65.140625" style="16" customWidth="1"/>
    <col min="9474" max="9477" width="14.42578125" style="16" customWidth="1"/>
    <col min="9478" max="9728" width="9.140625" style="16"/>
    <col min="9729" max="9729" width="65.140625" style="16" customWidth="1"/>
    <col min="9730" max="9733" width="14.42578125" style="16" customWidth="1"/>
    <col min="9734" max="9984" width="9.140625" style="16"/>
    <col min="9985" max="9985" width="65.140625" style="16" customWidth="1"/>
    <col min="9986" max="9989" width="14.42578125" style="16" customWidth="1"/>
    <col min="9990" max="10240" width="9.140625" style="16"/>
    <col min="10241" max="10241" width="65.140625" style="16" customWidth="1"/>
    <col min="10242" max="10245" width="14.42578125" style="16" customWidth="1"/>
    <col min="10246" max="10496" width="9.140625" style="16"/>
    <col min="10497" max="10497" width="65.140625" style="16" customWidth="1"/>
    <col min="10498" max="10501" width="14.42578125" style="16" customWidth="1"/>
    <col min="10502" max="10752" width="9.140625" style="16"/>
    <col min="10753" max="10753" width="65.140625" style="16" customWidth="1"/>
    <col min="10754" max="10757" width="14.42578125" style="16" customWidth="1"/>
    <col min="10758" max="11008" width="9.140625" style="16"/>
    <col min="11009" max="11009" width="65.140625" style="16" customWidth="1"/>
    <col min="11010" max="11013" width="14.42578125" style="16" customWidth="1"/>
    <col min="11014" max="11264" width="9.140625" style="16"/>
    <col min="11265" max="11265" width="65.140625" style="16" customWidth="1"/>
    <col min="11266" max="11269" width="14.42578125" style="16" customWidth="1"/>
    <col min="11270" max="11520" width="9.140625" style="16"/>
    <col min="11521" max="11521" width="65.140625" style="16" customWidth="1"/>
    <col min="11522" max="11525" width="14.42578125" style="16" customWidth="1"/>
    <col min="11526" max="11776" width="9.140625" style="16"/>
    <col min="11777" max="11777" width="65.140625" style="16" customWidth="1"/>
    <col min="11778" max="11781" width="14.42578125" style="16" customWidth="1"/>
    <col min="11782" max="12032" width="9.140625" style="16"/>
    <col min="12033" max="12033" width="65.140625" style="16" customWidth="1"/>
    <col min="12034" max="12037" width="14.42578125" style="16" customWidth="1"/>
    <col min="12038" max="12288" width="9.140625" style="16"/>
    <col min="12289" max="12289" width="65.140625" style="16" customWidth="1"/>
    <col min="12290" max="12293" width="14.42578125" style="16" customWidth="1"/>
    <col min="12294" max="12544" width="9.140625" style="16"/>
    <col min="12545" max="12545" width="65.140625" style="16" customWidth="1"/>
    <col min="12546" max="12549" width="14.42578125" style="16" customWidth="1"/>
    <col min="12550" max="12800" width="9.140625" style="16"/>
    <col min="12801" max="12801" width="65.140625" style="16" customWidth="1"/>
    <col min="12802" max="12805" width="14.42578125" style="16" customWidth="1"/>
    <col min="12806" max="13056" width="9.140625" style="16"/>
    <col min="13057" max="13057" width="65.140625" style="16" customWidth="1"/>
    <col min="13058" max="13061" width="14.42578125" style="16" customWidth="1"/>
    <col min="13062" max="13312" width="9.140625" style="16"/>
    <col min="13313" max="13313" width="65.140625" style="16" customWidth="1"/>
    <col min="13314" max="13317" width="14.42578125" style="16" customWidth="1"/>
    <col min="13318" max="13568" width="9.140625" style="16"/>
    <col min="13569" max="13569" width="65.140625" style="16" customWidth="1"/>
    <col min="13570" max="13573" width="14.42578125" style="16" customWidth="1"/>
    <col min="13574" max="13824" width="9.140625" style="16"/>
    <col min="13825" max="13825" width="65.140625" style="16" customWidth="1"/>
    <col min="13826" max="13829" width="14.42578125" style="16" customWidth="1"/>
    <col min="13830" max="14080" width="9.140625" style="16"/>
    <col min="14081" max="14081" width="65.140625" style="16" customWidth="1"/>
    <col min="14082" max="14085" width="14.42578125" style="16" customWidth="1"/>
    <col min="14086" max="14336" width="9.140625" style="16"/>
    <col min="14337" max="14337" width="65.140625" style="16" customWidth="1"/>
    <col min="14338" max="14341" width="14.42578125" style="16" customWidth="1"/>
    <col min="14342" max="14592" width="9.140625" style="16"/>
    <col min="14593" max="14593" width="65.140625" style="16" customWidth="1"/>
    <col min="14594" max="14597" width="14.42578125" style="16" customWidth="1"/>
    <col min="14598" max="14848" width="9.140625" style="16"/>
    <col min="14849" max="14849" width="65.140625" style="16" customWidth="1"/>
    <col min="14850" max="14853" width="14.42578125" style="16" customWidth="1"/>
    <col min="14854" max="15104" width="9.140625" style="16"/>
    <col min="15105" max="15105" width="65.140625" style="16" customWidth="1"/>
    <col min="15106" max="15109" width="14.42578125" style="16" customWidth="1"/>
    <col min="15110" max="15360" width="9.140625" style="16"/>
    <col min="15361" max="15361" width="65.140625" style="16" customWidth="1"/>
    <col min="15362" max="15365" width="14.42578125" style="16" customWidth="1"/>
    <col min="15366" max="15616" width="9.140625" style="16"/>
    <col min="15617" max="15617" width="65.140625" style="16" customWidth="1"/>
    <col min="15618" max="15621" width="14.42578125" style="16" customWidth="1"/>
    <col min="15622" max="15872" width="9.140625" style="16"/>
    <col min="15873" max="15873" width="65.140625" style="16" customWidth="1"/>
    <col min="15874" max="15877" width="14.42578125" style="16" customWidth="1"/>
    <col min="15878" max="16128" width="9.140625" style="16"/>
    <col min="16129" max="16129" width="65.140625" style="16" customWidth="1"/>
    <col min="16130" max="16133" width="14.42578125" style="16" customWidth="1"/>
    <col min="16134" max="16384" width="9.140625" style="16"/>
  </cols>
  <sheetData>
    <row r="1" spans="2:5">
      <c r="E1" s="1" t="s">
        <v>62</v>
      </c>
    </row>
    <row r="2" spans="2:5">
      <c r="E2" s="1" t="s">
        <v>52</v>
      </c>
    </row>
    <row r="3" spans="2:5">
      <c r="E3" s="1" t="s">
        <v>1</v>
      </c>
    </row>
    <row r="5" spans="2:5" ht="42.75" customHeight="1">
      <c r="B5" s="204" t="s">
        <v>162</v>
      </c>
      <c r="C5" s="204"/>
      <c r="D5" s="204"/>
      <c r="E5" s="204"/>
    </row>
    <row r="6" spans="2:5">
      <c r="E6" s="16" t="s">
        <v>102</v>
      </c>
    </row>
    <row r="7" spans="2:5" s="54" customFormat="1" ht="35.25" customHeight="1">
      <c r="B7" s="195" t="s">
        <v>103</v>
      </c>
      <c r="C7" s="196"/>
      <c r="D7" s="197" t="s">
        <v>114</v>
      </c>
      <c r="E7" s="205" t="s">
        <v>42</v>
      </c>
    </row>
    <row r="8" spans="2:5" s="54" customFormat="1" ht="56.25" customHeight="1">
      <c r="B8" s="49" t="s">
        <v>43</v>
      </c>
      <c r="C8" s="49" t="s">
        <v>44</v>
      </c>
      <c r="D8" s="198"/>
      <c r="E8" s="205"/>
    </row>
    <row r="9" spans="2:5" s="54" customFormat="1" ht="34.5">
      <c r="B9" s="52"/>
      <c r="C9" s="53"/>
      <c r="D9" s="71" t="s">
        <v>113</v>
      </c>
      <c r="E9" s="176">
        <f>E11</f>
        <v>-1922251.55</v>
      </c>
    </row>
    <row r="10" spans="2:5" s="54" customFormat="1">
      <c r="B10" s="52"/>
      <c r="C10" s="52"/>
      <c r="D10" s="52" t="s">
        <v>46</v>
      </c>
      <c r="E10" s="177"/>
    </row>
    <row r="11" spans="2:5">
      <c r="B11" s="57">
        <v>1049</v>
      </c>
      <c r="C11" s="57">
        <v>21001</v>
      </c>
      <c r="D11" s="58" t="s">
        <v>121</v>
      </c>
      <c r="E11" s="178">
        <f>+E13</f>
        <v>-1922251.55</v>
      </c>
    </row>
    <row r="12" spans="2:5">
      <c r="B12" s="59"/>
      <c r="C12" s="59"/>
      <c r="D12" s="60" t="s">
        <v>115</v>
      </c>
      <c r="E12" s="179"/>
    </row>
    <row r="13" spans="2:5" ht="34.5">
      <c r="B13" s="61"/>
      <c r="C13" s="61"/>
      <c r="D13" s="62" t="s">
        <v>47</v>
      </c>
      <c r="E13" s="179">
        <f>+E15+E17</f>
        <v>-1922251.55</v>
      </c>
    </row>
    <row r="14" spans="2:5">
      <c r="B14" s="63"/>
      <c r="C14" s="63"/>
      <c r="D14" s="60" t="s">
        <v>122</v>
      </c>
      <c r="E14" s="180"/>
    </row>
    <row r="15" spans="2:5">
      <c r="B15" s="62"/>
      <c r="C15" s="64" t="s">
        <v>123</v>
      </c>
      <c r="D15" s="65" t="s">
        <v>124</v>
      </c>
      <c r="E15" s="178">
        <f>SUM(E16:E16)</f>
        <v>-6000</v>
      </c>
    </row>
    <row r="16" spans="2:5" ht="51.75">
      <c r="B16" s="62"/>
      <c r="C16" s="66"/>
      <c r="D16" s="56" t="s">
        <v>172</v>
      </c>
      <c r="E16" s="180">
        <v>-6000</v>
      </c>
    </row>
    <row r="17" spans="2:7">
      <c r="B17" s="62"/>
      <c r="C17" s="69">
        <v>3</v>
      </c>
      <c r="D17" s="65" t="s">
        <v>125</v>
      </c>
      <c r="E17" s="178">
        <f>SUM(E18:E21)</f>
        <v>-1916251.55</v>
      </c>
    </row>
    <row r="18" spans="2:7" ht="69">
      <c r="B18" s="62"/>
      <c r="C18" s="68"/>
      <c r="D18" s="70" t="s">
        <v>169</v>
      </c>
      <c r="E18" s="180">
        <f>-18956700/1000</f>
        <v>-18956.7</v>
      </c>
    </row>
    <row r="19" spans="2:7">
      <c r="B19" s="62"/>
      <c r="C19" s="68"/>
      <c r="D19" s="70" t="s">
        <v>126</v>
      </c>
      <c r="E19" s="180">
        <f>-1775014101/1000</f>
        <v>-1775014.101</v>
      </c>
      <c r="G19" s="88"/>
    </row>
    <row r="20" spans="2:7">
      <c r="B20" s="62"/>
      <c r="C20" s="68"/>
      <c r="D20" s="70" t="s">
        <v>170</v>
      </c>
      <c r="E20" s="180">
        <f>-807910887/1000</f>
        <v>-807910.88699999999</v>
      </c>
    </row>
    <row r="21" spans="2:7" ht="34.5">
      <c r="B21" s="62"/>
      <c r="C21" s="68"/>
      <c r="D21" s="70" t="s">
        <v>171</v>
      </c>
      <c r="E21" s="180">
        <f>685630138/1000</f>
        <v>685630.13800000004</v>
      </c>
    </row>
  </sheetData>
  <mergeCells count="4">
    <mergeCell ref="B5:E5"/>
    <mergeCell ref="B7:C7"/>
    <mergeCell ref="D7:D8"/>
    <mergeCell ref="E7:E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4"/>
  <sheetViews>
    <sheetView zoomScaleNormal="100" zoomScaleSheetLayoutView="100" workbookViewId="0"/>
  </sheetViews>
  <sheetFormatPr defaultRowHeight="17.25"/>
  <cols>
    <col min="1" max="1" width="4.7109375" style="2" customWidth="1"/>
    <col min="2" max="2" width="29.28515625" style="2" customWidth="1"/>
    <col min="3" max="3" width="77.85546875" style="2" customWidth="1"/>
    <col min="4" max="4" width="28.140625" style="2" customWidth="1"/>
    <col min="5" max="7" width="9" style="2" customWidth="1"/>
    <col min="8" max="251" width="9.140625" style="2"/>
    <col min="252" max="252" width="4.7109375" style="2" customWidth="1"/>
    <col min="253" max="253" width="19.85546875" style="2" customWidth="1"/>
    <col min="254" max="254" width="72.140625" style="2" customWidth="1"/>
    <col min="255" max="255" width="0" style="2" hidden="1" customWidth="1"/>
    <col min="256" max="256" width="18.28515625" style="2" customWidth="1"/>
    <col min="257" max="257" width="17.5703125" style="2" customWidth="1"/>
    <col min="258" max="263" width="9" style="2" customWidth="1"/>
    <col min="264" max="507" width="9.140625" style="2"/>
    <col min="508" max="508" width="4.7109375" style="2" customWidth="1"/>
    <col min="509" max="509" width="19.85546875" style="2" customWidth="1"/>
    <col min="510" max="510" width="72.140625" style="2" customWidth="1"/>
    <col min="511" max="511" width="0" style="2" hidden="1" customWidth="1"/>
    <col min="512" max="512" width="18.28515625" style="2" customWidth="1"/>
    <col min="513" max="513" width="17.5703125" style="2" customWidth="1"/>
    <col min="514" max="519" width="9" style="2" customWidth="1"/>
    <col min="520" max="763" width="9.140625" style="2"/>
    <col min="764" max="764" width="4.7109375" style="2" customWidth="1"/>
    <col min="765" max="765" width="19.85546875" style="2" customWidth="1"/>
    <col min="766" max="766" width="72.140625" style="2" customWidth="1"/>
    <col min="767" max="767" width="0" style="2" hidden="1" customWidth="1"/>
    <col min="768" max="768" width="18.28515625" style="2" customWidth="1"/>
    <col min="769" max="769" width="17.5703125" style="2" customWidth="1"/>
    <col min="770" max="775" width="9" style="2" customWidth="1"/>
    <col min="776" max="1019" width="9.140625" style="2"/>
    <col min="1020" max="1020" width="4.7109375" style="2" customWidth="1"/>
    <col min="1021" max="1021" width="19.85546875" style="2" customWidth="1"/>
    <col min="1022" max="1022" width="72.140625" style="2" customWidth="1"/>
    <col min="1023" max="1023" width="0" style="2" hidden="1" customWidth="1"/>
    <col min="1024" max="1024" width="18.28515625" style="2" customWidth="1"/>
    <col min="1025" max="1025" width="17.5703125" style="2" customWidth="1"/>
    <col min="1026" max="1031" width="9" style="2" customWidth="1"/>
    <col min="1032" max="1275" width="9.140625" style="2"/>
    <col min="1276" max="1276" width="4.7109375" style="2" customWidth="1"/>
    <col min="1277" max="1277" width="19.85546875" style="2" customWidth="1"/>
    <col min="1278" max="1278" width="72.140625" style="2" customWidth="1"/>
    <col min="1279" max="1279" width="0" style="2" hidden="1" customWidth="1"/>
    <col min="1280" max="1280" width="18.28515625" style="2" customWidth="1"/>
    <col min="1281" max="1281" width="17.5703125" style="2" customWidth="1"/>
    <col min="1282" max="1287" width="9" style="2" customWidth="1"/>
    <col min="1288" max="1531" width="9.140625" style="2"/>
    <col min="1532" max="1532" width="4.7109375" style="2" customWidth="1"/>
    <col min="1533" max="1533" width="19.85546875" style="2" customWidth="1"/>
    <col min="1534" max="1534" width="72.140625" style="2" customWidth="1"/>
    <col min="1535" max="1535" width="0" style="2" hidden="1" customWidth="1"/>
    <col min="1536" max="1536" width="18.28515625" style="2" customWidth="1"/>
    <col min="1537" max="1537" width="17.5703125" style="2" customWidth="1"/>
    <col min="1538" max="1543" width="9" style="2" customWidth="1"/>
    <col min="1544" max="1787" width="9.140625" style="2"/>
    <col min="1788" max="1788" width="4.7109375" style="2" customWidth="1"/>
    <col min="1789" max="1789" width="19.85546875" style="2" customWidth="1"/>
    <col min="1790" max="1790" width="72.140625" style="2" customWidth="1"/>
    <col min="1791" max="1791" width="0" style="2" hidden="1" customWidth="1"/>
    <col min="1792" max="1792" width="18.28515625" style="2" customWidth="1"/>
    <col min="1793" max="1793" width="17.5703125" style="2" customWidth="1"/>
    <col min="1794" max="1799" width="9" style="2" customWidth="1"/>
    <col min="1800" max="2043" width="9.140625" style="2"/>
    <col min="2044" max="2044" width="4.7109375" style="2" customWidth="1"/>
    <col min="2045" max="2045" width="19.85546875" style="2" customWidth="1"/>
    <col min="2046" max="2046" width="72.140625" style="2" customWidth="1"/>
    <col min="2047" max="2047" width="0" style="2" hidden="1" customWidth="1"/>
    <col min="2048" max="2048" width="18.28515625" style="2" customWidth="1"/>
    <col min="2049" max="2049" width="17.5703125" style="2" customWidth="1"/>
    <col min="2050" max="2055" width="9" style="2" customWidth="1"/>
    <col min="2056" max="2299" width="9.140625" style="2"/>
    <col min="2300" max="2300" width="4.7109375" style="2" customWidth="1"/>
    <col min="2301" max="2301" width="19.85546875" style="2" customWidth="1"/>
    <col min="2302" max="2302" width="72.140625" style="2" customWidth="1"/>
    <col min="2303" max="2303" width="0" style="2" hidden="1" customWidth="1"/>
    <col min="2304" max="2304" width="18.28515625" style="2" customWidth="1"/>
    <col min="2305" max="2305" width="17.5703125" style="2" customWidth="1"/>
    <col min="2306" max="2311" width="9" style="2" customWidth="1"/>
    <col min="2312" max="2555" width="9.140625" style="2"/>
    <col min="2556" max="2556" width="4.7109375" style="2" customWidth="1"/>
    <col min="2557" max="2557" width="19.85546875" style="2" customWidth="1"/>
    <col min="2558" max="2558" width="72.140625" style="2" customWidth="1"/>
    <col min="2559" max="2559" width="0" style="2" hidden="1" customWidth="1"/>
    <col min="2560" max="2560" width="18.28515625" style="2" customWidth="1"/>
    <col min="2561" max="2561" width="17.5703125" style="2" customWidth="1"/>
    <col min="2562" max="2567" width="9" style="2" customWidth="1"/>
    <col min="2568" max="2811" width="9.140625" style="2"/>
    <col min="2812" max="2812" width="4.7109375" style="2" customWidth="1"/>
    <col min="2813" max="2813" width="19.85546875" style="2" customWidth="1"/>
    <col min="2814" max="2814" width="72.140625" style="2" customWidth="1"/>
    <col min="2815" max="2815" width="0" style="2" hidden="1" customWidth="1"/>
    <col min="2816" max="2816" width="18.28515625" style="2" customWidth="1"/>
    <col min="2817" max="2817" width="17.5703125" style="2" customWidth="1"/>
    <col min="2818" max="2823" width="9" style="2" customWidth="1"/>
    <col min="2824" max="3067" width="9.140625" style="2"/>
    <col min="3068" max="3068" width="4.7109375" style="2" customWidth="1"/>
    <col min="3069" max="3069" width="19.85546875" style="2" customWidth="1"/>
    <col min="3070" max="3070" width="72.140625" style="2" customWidth="1"/>
    <col min="3071" max="3071" width="0" style="2" hidden="1" customWidth="1"/>
    <col min="3072" max="3072" width="18.28515625" style="2" customWidth="1"/>
    <col min="3073" max="3073" width="17.5703125" style="2" customWidth="1"/>
    <col min="3074" max="3079" width="9" style="2" customWidth="1"/>
    <col min="3080" max="3323" width="9.140625" style="2"/>
    <col min="3324" max="3324" width="4.7109375" style="2" customWidth="1"/>
    <col min="3325" max="3325" width="19.85546875" style="2" customWidth="1"/>
    <col min="3326" max="3326" width="72.140625" style="2" customWidth="1"/>
    <col min="3327" max="3327" width="0" style="2" hidden="1" customWidth="1"/>
    <col min="3328" max="3328" width="18.28515625" style="2" customWidth="1"/>
    <col min="3329" max="3329" width="17.5703125" style="2" customWidth="1"/>
    <col min="3330" max="3335" width="9" style="2" customWidth="1"/>
    <col min="3336" max="3579" width="9.140625" style="2"/>
    <col min="3580" max="3580" width="4.7109375" style="2" customWidth="1"/>
    <col min="3581" max="3581" width="19.85546875" style="2" customWidth="1"/>
    <col min="3582" max="3582" width="72.140625" style="2" customWidth="1"/>
    <col min="3583" max="3583" width="0" style="2" hidden="1" customWidth="1"/>
    <col min="3584" max="3584" width="18.28515625" style="2" customWidth="1"/>
    <col min="3585" max="3585" width="17.5703125" style="2" customWidth="1"/>
    <col min="3586" max="3591" width="9" style="2" customWidth="1"/>
    <col min="3592" max="3835" width="9.140625" style="2"/>
    <col min="3836" max="3836" width="4.7109375" style="2" customWidth="1"/>
    <col min="3837" max="3837" width="19.85546875" style="2" customWidth="1"/>
    <col min="3838" max="3838" width="72.140625" style="2" customWidth="1"/>
    <col min="3839" max="3839" width="0" style="2" hidden="1" customWidth="1"/>
    <col min="3840" max="3840" width="18.28515625" style="2" customWidth="1"/>
    <col min="3841" max="3841" width="17.5703125" style="2" customWidth="1"/>
    <col min="3842" max="3847" width="9" style="2" customWidth="1"/>
    <col min="3848" max="4091" width="9.140625" style="2"/>
    <col min="4092" max="4092" width="4.7109375" style="2" customWidth="1"/>
    <col min="4093" max="4093" width="19.85546875" style="2" customWidth="1"/>
    <col min="4094" max="4094" width="72.140625" style="2" customWidth="1"/>
    <col min="4095" max="4095" width="0" style="2" hidden="1" customWidth="1"/>
    <col min="4096" max="4096" width="18.28515625" style="2" customWidth="1"/>
    <col min="4097" max="4097" width="17.5703125" style="2" customWidth="1"/>
    <col min="4098" max="4103" width="9" style="2" customWidth="1"/>
    <col min="4104" max="4347" width="9.140625" style="2"/>
    <col min="4348" max="4348" width="4.7109375" style="2" customWidth="1"/>
    <col min="4349" max="4349" width="19.85546875" style="2" customWidth="1"/>
    <col min="4350" max="4350" width="72.140625" style="2" customWidth="1"/>
    <col min="4351" max="4351" width="0" style="2" hidden="1" customWidth="1"/>
    <col min="4352" max="4352" width="18.28515625" style="2" customWidth="1"/>
    <col min="4353" max="4353" width="17.5703125" style="2" customWidth="1"/>
    <col min="4354" max="4359" width="9" style="2" customWidth="1"/>
    <col min="4360" max="4603" width="9.140625" style="2"/>
    <col min="4604" max="4604" width="4.7109375" style="2" customWidth="1"/>
    <col min="4605" max="4605" width="19.85546875" style="2" customWidth="1"/>
    <col min="4606" max="4606" width="72.140625" style="2" customWidth="1"/>
    <col min="4607" max="4607" width="0" style="2" hidden="1" customWidth="1"/>
    <col min="4608" max="4608" width="18.28515625" style="2" customWidth="1"/>
    <col min="4609" max="4609" width="17.5703125" style="2" customWidth="1"/>
    <col min="4610" max="4615" width="9" style="2" customWidth="1"/>
    <col min="4616" max="4859" width="9.140625" style="2"/>
    <col min="4860" max="4860" width="4.7109375" style="2" customWidth="1"/>
    <col min="4861" max="4861" width="19.85546875" style="2" customWidth="1"/>
    <col min="4862" max="4862" width="72.140625" style="2" customWidth="1"/>
    <col min="4863" max="4863" width="0" style="2" hidden="1" customWidth="1"/>
    <col min="4864" max="4864" width="18.28515625" style="2" customWidth="1"/>
    <col min="4865" max="4865" width="17.5703125" style="2" customWidth="1"/>
    <col min="4866" max="4871" width="9" style="2" customWidth="1"/>
    <col min="4872" max="5115" width="9.140625" style="2"/>
    <col min="5116" max="5116" width="4.7109375" style="2" customWidth="1"/>
    <col min="5117" max="5117" width="19.85546875" style="2" customWidth="1"/>
    <col min="5118" max="5118" width="72.140625" style="2" customWidth="1"/>
    <col min="5119" max="5119" width="0" style="2" hidden="1" customWidth="1"/>
    <col min="5120" max="5120" width="18.28515625" style="2" customWidth="1"/>
    <col min="5121" max="5121" width="17.5703125" style="2" customWidth="1"/>
    <col min="5122" max="5127" width="9" style="2" customWidth="1"/>
    <col min="5128" max="5371" width="9.140625" style="2"/>
    <col min="5372" max="5372" width="4.7109375" style="2" customWidth="1"/>
    <col min="5373" max="5373" width="19.85546875" style="2" customWidth="1"/>
    <col min="5374" max="5374" width="72.140625" style="2" customWidth="1"/>
    <col min="5375" max="5375" width="0" style="2" hidden="1" customWidth="1"/>
    <col min="5376" max="5376" width="18.28515625" style="2" customWidth="1"/>
    <col min="5377" max="5377" width="17.5703125" style="2" customWidth="1"/>
    <col min="5378" max="5383" width="9" style="2" customWidth="1"/>
    <col min="5384" max="5627" width="9.140625" style="2"/>
    <col min="5628" max="5628" width="4.7109375" style="2" customWidth="1"/>
    <col min="5629" max="5629" width="19.85546875" style="2" customWidth="1"/>
    <col min="5630" max="5630" width="72.140625" style="2" customWidth="1"/>
    <col min="5631" max="5631" width="0" style="2" hidden="1" customWidth="1"/>
    <col min="5632" max="5632" width="18.28515625" style="2" customWidth="1"/>
    <col min="5633" max="5633" width="17.5703125" style="2" customWidth="1"/>
    <col min="5634" max="5639" width="9" style="2" customWidth="1"/>
    <col min="5640" max="5883" width="9.140625" style="2"/>
    <col min="5884" max="5884" width="4.7109375" style="2" customWidth="1"/>
    <col min="5885" max="5885" width="19.85546875" style="2" customWidth="1"/>
    <col min="5886" max="5886" width="72.140625" style="2" customWidth="1"/>
    <col min="5887" max="5887" width="0" style="2" hidden="1" customWidth="1"/>
    <col min="5888" max="5888" width="18.28515625" style="2" customWidth="1"/>
    <col min="5889" max="5889" width="17.5703125" style="2" customWidth="1"/>
    <col min="5890" max="5895" width="9" style="2" customWidth="1"/>
    <col min="5896" max="6139" width="9.140625" style="2"/>
    <col min="6140" max="6140" width="4.7109375" style="2" customWidth="1"/>
    <col min="6141" max="6141" width="19.85546875" style="2" customWidth="1"/>
    <col min="6142" max="6142" width="72.140625" style="2" customWidth="1"/>
    <col min="6143" max="6143" width="0" style="2" hidden="1" customWidth="1"/>
    <col min="6144" max="6144" width="18.28515625" style="2" customWidth="1"/>
    <col min="6145" max="6145" width="17.5703125" style="2" customWidth="1"/>
    <col min="6146" max="6151" width="9" style="2" customWidth="1"/>
    <col min="6152" max="6395" width="9.140625" style="2"/>
    <col min="6396" max="6396" width="4.7109375" style="2" customWidth="1"/>
    <col min="6397" max="6397" width="19.85546875" style="2" customWidth="1"/>
    <col min="6398" max="6398" width="72.140625" style="2" customWidth="1"/>
    <col min="6399" max="6399" width="0" style="2" hidden="1" customWidth="1"/>
    <col min="6400" max="6400" width="18.28515625" style="2" customWidth="1"/>
    <col min="6401" max="6401" width="17.5703125" style="2" customWidth="1"/>
    <col min="6402" max="6407" width="9" style="2" customWidth="1"/>
    <col min="6408" max="6651" width="9.140625" style="2"/>
    <col min="6652" max="6652" width="4.7109375" style="2" customWidth="1"/>
    <col min="6653" max="6653" width="19.85546875" style="2" customWidth="1"/>
    <col min="6654" max="6654" width="72.140625" style="2" customWidth="1"/>
    <col min="6655" max="6655" width="0" style="2" hidden="1" customWidth="1"/>
    <col min="6656" max="6656" width="18.28515625" style="2" customWidth="1"/>
    <col min="6657" max="6657" width="17.5703125" style="2" customWidth="1"/>
    <col min="6658" max="6663" width="9" style="2" customWidth="1"/>
    <col min="6664" max="6907" width="9.140625" style="2"/>
    <col min="6908" max="6908" width="4.7109375" style="2" customWidth="1"/>
    <col min="6909" max="6909" width="19.85546875" style="2" customWidth="1"/>
    <col min="6910" max="6910" width="72.140625" style="2" customWidth="1"/>
    <col min="6911" max="6911" width="0" style="2" hidden="1" customWidth="1"/>
    <col min="6912" max="6912" width="18.28515625" style="2" customWidth="1"/>
    <col min="6913" max="6913" width="17.5703125" style="2" customWidth="1"/>
    <col min="6914" max="6919" width="9" style="2" customWidth="1"/>
    <col min="6920" max="7163" width="9.140625" style="2"/>
    <col min="7164" max="7164" width="4.7109375" style="2" customWidth="1"/>
    <col min="7165" max="7165" width="19.85546875" style="2" customWidth="1"/>
    <col min="7166" max="7166" width="72.140625" style="2" customWidth="1"/>
    <col min="7167" max="7167" width="0" style="2" hidden="1" customWidth="1"/>
    <col min="7168" max="7168" width="18.28515625" style="2" customWidth="1"/>
    <col min="7169" max="7169" width="17.5703125" style="2" customWidth="1"/>
    <col min="7170" max="7175" width="9" style="2" customWidth="1"/>
    <col min="7176" max="7419" width="9.140625" style="2"/>
    <col min="7420" max="7420" width="4.7109375" style="2" customWidth="1"/>
    <col min="7421" max="7421" width="19.85546875" style="2" customWidth="1"/>
    <col min="7422" max="7422" width="72.140625" style="2" customWidth="1"/>
    <col min="7423" max="7423" width="0" style="2" hidden="1" customWidth="1"/>
    <col min="7424" max="7424" width="18.28515625" style="2" customWidth="1"/>
    <col min="7425" max="7425" width="17.5703125" style="2" customWidth="1"/>
    <col min="7426" max="7431" width="9" style="2" customWidth="1"/>
    <col min="7432" max="7675" width="9.140625" style="2"/>
    <col min="7676" max="7676" width="4.7109375" style="2" customWidth="1"/>
    <col min="7677" max="7677" width="19.85546875" style="2" customWidth="1"/>
    <col min="7678" max="7678" width="72.140625" style="2" customWidth="1"/>
    <col min="7679" max="7679" width="0" style="2" hidden="1" customWidth="1"/>
    <col min="7680" max="7680" width="18.28515625" style="2" customWidth="1"/>
    <col min="7681" max="7681" width="17.5703125" style="2" customWidth="1"/>
    <col min="7682" max="7687" width="9" style="2" customWidth="1"/>
    <col min="7688" max="7931" width="9.140625" style="2"/>
    <col min="7932" max="7932" width="4.7109375" style="2" customWidth="1"/>
    <col min="7933" max="7933" width="19.85546875" style="2" customWidth="1"/>
    <col min="7934" max="7934" width="72.140625" style="2" customWidth="1"/>
    <col min="7935" max="7935" width="0" style="2" hidden="1" customWidth="1"/>
    <col min="7936" max="7936" width="18.28515625" style="2" customWidth="1"/>
    <col min="7937" max="7937" width="17.5703125" style="2" customWidth="1"/>
    <col min="7938" max="7943" width="9" style="2" customWidth="1"/>
    <col min="7944" max="8187" width="9.140625" style="2"/>
    <col min="8188" max="8188" width="4.7109375" style="2" customWidth="1"/>
    <col min="8189" max="8189" width="19.85546875" style="2" customWidth="1"/>
    <col min="8190" max="8190" width="72.140625" style="2" customWidth="1"/>
    <col min="8191" max="8191" width="0" style="2" hidden="1" customWidth="1"/>
    <col min="8192" max="8192" width="18.28515625" style="2" customWidth="1"/>
    <col min="8193" max="8193" width="17.5703125" style="2" customWidth="1"/>
    <col min="8194" max="8199" width="9" style="2" customWidth="1"/>
    <col min="8200" max="8443" width="9.140625" style="2"/>
    <col min="8444" max="8444" width="4.7109375" style="2" customWidth="1"/>
    <col min="8445" max="8445" width="19.85546875" style="2" customWidth="1"/>
    <col min="8446" max="8446" width="72.140625" style="2" customWidth="1"/>
    <col min="8447" max="8447" width="0" style="2" hidden="1" customWidth="1"/>
    <col min="8448" max="8448" width="18.28515625" style="2" customWidth="1"/>
    <col min="8449" max="8449" width="17.5703125" style="2" customWidth="1"/>
    <col min="8450" max="8455" width="9" style="2" customWidth="1"/>
    <col min="8456" max="8699" width="9.140625" style="2"/>
    <col min="8700" max="8700" width="4.7109375" style="2" customWidth="1"/>
    <col min="8701" max="8701" width="19.85546875" style="2" customWidth="1"/>
    <col min="8702" max="8702" width="72.140625" style="2" customWidth="1"/>
    <col min="8703" max="8703" width="0" style="2" hidden="1" customWidth="1"/>
    <col min="8704" max="8704" width="18.28515625" style="2" customWidth="1"/>
    <col min="8705" max="8705" width="17.5703125" style="2" customWidth="1"/>
    <col min="8706" max="8711" width="9" style="2" customWidth="1"/>
    <col min="8712" max="8955" width="9.140625" style="2"/>
    <col min="8956" max="8956" width="4.7109375" style="2" customWidth="1"/>
    <col min="8957" max="8957" width="19.85546875" style="2" customWidth="1"/>
    <col min="8958" max="8958" width="72.140625" style="2" customWidth="1"/>
    <col min="8959" max="8959" width="0" style="2" hidden="1" customWidth="1"/>
    <col min="8960" max="8960" width="18.28515625" style="2" customWidth="1"/>
    <col min="8961" max="8961" width="17.5703125" style="2" customWidth="1"/>
    <col min="8962" max="8967" width="9" style="2" customWidth="1"/>
    <col min="8968" max="9211" width="9.140625" style="2"/>
    <col min="9212" max="9212" width="4.7109375" style="2" customWidth="1"/>
    <col min="9213" max="9213" width="19.85546875" style="2" customWidth="1"/>
    <col min="9214" max="9214" width="72.140625" style="2" customWidth="1"/>
    <col min="9215" max="9215" width="0" style="2" hidden="1" customWidth="1"/>
    <col min="9216" max="9216" width="18.28515625" style="2" customWidth="1"/>
    <col min="9217" max="9217" width="17.5703125" style="2" customWidth="1"/>
    <col min="9218" max="9223" width="9" style="2" customWidth="1"/>
    <col min="9224" max="9467" width="9.140625" style="2"/>
    <col min="9468" max="9468" width="4.7109375" style="2" customWidth="1"/>
    <col min="9469" max="9469" width="19.85546875" style="2" customWidth="1"/>
    <col min="9470" max="9470" width="72.140625" style="2" customWidth="1"/>
    <col min="9471" max="9471" width="0" style="2" hidden="1" customWidth="1"/>
    <col min="9472" max="9472" width="18.28515625" style="2" customWidth="1"/>
    <col min="9473" max="9473" width="17.5703125" style="2" customWidth="1"/>
    <col min="9474" max="9479" width="9" style="2" customWidth="1"/>
    <col min="9480" max="9723" width="9.140625" style="2"/>
    <col min="9724" max="9724" width="4.7109375" style="2" customWidth="1"/>
    <col min="9725" max="9725" width="19.85546875" style="2" customWidth="1"/>
    <col min="9726" max="9726" width="72.140625" style="2" customWidth="1"/>
    <col min="9727" max="9727" width="0" style="2" hidden="1" customWidth="1"/>
    <col min="9728" max="9728" width="18.28515625" style="2" customWidth="1"/>
    <col min="9729" max="9729" width="17.5703125" style="2" customWidth="1"/>
    <col min="9730" max="9735" width="9" style="2" customWidth="1"/>
    <col min="9736" max="9979" width="9.140625" style="2"/>
    <col min="9980" max="9980" width="4.7109375" style="2" customWidth="1"/>
    <col min="9981" max="9981" width="19.85546875" style="2" customWidth="1"/>
    <col min="9982" max="9982" width="72.140625" style="2" customWidth="1"/>
    <col min="9983" max="9983" width="0" style="2" hidden="1" customWidth="1"/>
    <col min="9984" max="9984" width="18.28515625" style="2" customWidth="1"/>
    <col min="9985" max="9985" width="17.5703125" style="2" customWidth="1"/>
    <col min="9986" max="9991" width="9" style="2" customWidth="1"/>
    <col min="9992" max="10235" width="9.140625" style="2"/>
    <col min="10236" max="10236" width="4.7109375" style="2" customWidth="1"/>
    <col min="10237" max="10237" width="19.85546875" style="2" customWidth="1"/>
    <col min="10238" max="10238" width="72.140625" style="2" customWidth="1"/>
    <col min="10239" max="10239" width="0" style="2" hidden="1" customWidth="1"/>
    <col min="10240" max="10240" width="18.28515625" style="2" customWidth="1"/>
    <col min="10241" max="10241" width="17.5703125" style="2" customWidth="1"/>
    <col min="10242" max="10247" width="9" style="2" customWidth="1"/>
    <col min="10248" max="10491" width="9.140625" style="2"/>
    <col min="10492" max="10492" width="4.7109375" style="2" customWidth="1"/>
    <col min="10493" max="10493" width="19.85546875" style="2" customWidth="1"/>
    <col min="10494" max="10494" width="72.140625" style="2" customWidth="1"/>
    <col min="10495" max="10495" width="0" style="2" hidden="1" customWidth="1"/>
    <col min="10496" max="10496" width="18.28515625" style="2" customWidth="1"/>
    <col min="10497" max="10497" width="17.5703125" style="2" customWidth="1"/>
    <col min="10498" max="10503" width="9" style="2" customWidth="1"/>
    <col min="10504" max="10747" width="9.140625" style="2"/>
    <col min="10748" max="10748" width="4.7109375" style="2" customWidth="1"/>
    <col min="10749" max="10749" width="19.85546875" style="2" customWidth="1"/>
    <col min="10750" max="10750" width="72.140625" style="2" customWidth="1"/>
    <col min="10751" max="10751" width="0" style="2" hidden="1" customWidth="1"/>
    <col min="10752" max="10752" width="18.28515625" style="2" customWidth="1"/>
    <col min="10753" max="10753" width="17.5703125" style="2" customWidth="1"/>
    <col min="10754" max="10759" width="9" style="2" customWidth="1"/>
    <col min="10760" max="11003" width="9.140625" style="2"/>
    <col min="11004" max="11004" width="4.7109375" style="2" customWidth="1"/>
    <col min="11005" max="11005" width="19.85546875" style="2" customWidth="1"/>
    <col min="11006" max="11006" width="72.140625" style="2" customWidth="1"/>
    <col min="11007" max="11007" width="0" style="2" hidden="1" customWidth="1"/>
    <col min="11008" max="11008" width="18.28515625" style="2" customWidth="1"/>
    <col min="11009" max="11009" width="17.5703125" style="2" customWidth="1"/>
    <col min="11010" max="11015" width="9" style="2" customWidth="1"/>
    <col min="11016" max="11259" width="9.140625" style="2"/>
    <col min="11260" max="11260" width="4.7109375" style="2" customWidth="1"/>
    <col min="11261" max="11261" width="19.85546875" style="2" customWidth="1"/>
    <col min="11262" max="11262" width="72.140625" style="2" customWidth="1"/>
    <col min="11263" max="11263" width="0" style="2" hidden="1" customWidth="1"/>
    <col min="11264" max="11264" width="18.28515625" style="2" customWidth="1"/>
    <col min="11265" max="11265" width="17.5703125" style="2" customWidth="1"/>
    <col min="11266" max="11271" width="9" style="2" customWidth="1"/>
    <col min="11272" max="11515" width="9.140625" style="2"/>
    <col min="11516" max="11516" width="4.7109375" style="2" customWidth="1"/>
    <col min="11517" max="11517" width="19.85546875" style="2" customWidth="1"/>
    <col min="11518" max="11518" width="72.140625" style="2" customWidth="1"/>
    <col min="11519" max="11519" width="0" style="2" hidden="1" customWidth="1"/>
    <col min="11520" max="11520" width="18.28515625" style="2" customWidth="1"/>
    <col min="11521" max="11521" width="17.5703125" style="2" customWidth="1"/>
    <col min="11522" max="11527" width="9" style="2" customWidth="1"/>
    <col min="11528" max="11771" width="9.140625" style="2"/>
    <col min="11772" max="11772" width="4.7109375" style="2" customWidth="1"/>
    <col min="11773" max="11773" width="19.85546875" style="2" customWidth="1"/>
    <col min="11774" max="11774" width="72.140625" style="2" customWidth="1"/>
    <col min="11775" max="11775" width="0" style="2" hidden="1" customWidth="1"/>
    <col min="11776" max="11776" width="18.28515625" style="2" customWidth="1"/>
    <col min="11777" max="11777" width="17.5703125" style="2" customWidth="1"/>
    <col min="11778" max="11783" width="9" style="2" customWidth="1"/>
    <col min="11784" max="12027" width="9.140625" style="2"/>
    <col min="12028" max="12028" width="4.7109375" style="2" customWidth="1"/>
    <col min="12029" max="12029" width="19.85546875" style="2" customWidth="1"/>
    <col min="12030" max="12030" width="72.140625" style="2" customWidth="1"/>
    <col min="12031" max="12031" width="0" style="2" hidden="1" customWidth="1"/>
    <col min="12032" max="12032" width="18.28515625" style="2" customWidth="1"/>
    <col min="12033" max="12033" width="17.5703125" style="2" customWidth="1"/>
    <col min="12034" max="12039" width="9" style="2" customWidth="1"/>
    <col min="12040" max="12283" width="9.140625" style="2"/>
    <col min="12284" max="12284" width="4.7109375" style="2" customWidth="1"/>
    <col min="12285" max="12285" width="19.85546875" style="2" customWidth="1"/>
    <col min="12286" max="12286" width="72.140625" style="2" customWidth="1"/>
    <col min="12287" max="12287" width="0" style="2" hidden="1" customWidth="1"/>
    <col min="12288" max="12288" width="18.28515625" style="2" customWidth="1"/>
    <col min="12289" max="12289" width="17.5703125" style="2" customWidth="1"/>
    <col min="12290" max="12295" width="9" style="2" customWidth="1"/>
    <col min="12296" max="12539" width="9.140625" style="2"/>
    <col min="12540" max="12540" width="4.7109375" style="2" customWidth="1"/>
    <col min="12541" max="12541" width="19.85546875" style="2" customWidth="1"/>
    <col min="12542" max="12542" width="72.140625" style="2" customWidth="1"/>
    <col min="12543" max="12543" width="0" style="2" hidden="1" customWidth="1"/>
    <col min="12544" max="12544" width="18.28515625" style="2" customWidth="1"/>
    <col min="12545" max="12545" width="17.5703125" style="2" customWidth="1"/>
    <col min="12546" max="12551" width="9" style="2" customWidth="1"/>
    <col min="12552" max="12795" width="9.140625" style="2"/>
    <col min="12796" max="12796" width="4.7109375" style="2" customWidth="1"/>
    <col min="12797" max="12797" width="19.85546875" style="2" customWidth="1"/>
    <col min="12798" max="12798" width="72.140625" style="2" customWidth="1"/>
    <col min="12799" max="12799" width="0" style="2" hidden="1" customWidth="1"/>
    <col min="12800" max="12800" width="18.28515625" style="2" customWidth="1"/>
    <col min="12801" max="12801" width="17.5703125" style="2" customWidth="1"/>
    <col min="12802" max="12807" width="9" style="2" customWidth="1"/>
    <col min="12808" max="13051" width="9.140625" style="2"/>
    <col min="13052" max="13052" width="4.7109375" style="2" customWidth="1"/>
    <col min="13053" max="13053" width="19.85546875" style="2" customWidth="1"/>
    <col min="13054" max="13054" width="72.140625" style="2" customWidth="1"/>
    <col min="13055" max="13055" width="0" style="2" hidden="1" customWidth="1"/>
    <col min="13056" max="13056" width="18.28515625" style="2" customWidth="1"/>
    <col min="13057" max="13057" width="17.5703125" style="2" customWidth="1"/>
    <col min="13058" max="13063" width="9" style="2" customWidth="1"/>
    <col min="13064" max="13307" width="9.140625" style="2"/>
    <col min="13308" max="13308" width="4.7109375" style="2" customWidth="1"/>
    <col min="13309" max="13309" width="19.85546875" style="2" customWidth="1"/>
    <col min="13310" max="13310" width="72.140625" style="2" customWidth="1"/>
    <col min="13311" max="13311" width="0" style="2" hidden="1" customWidth="1"/>
    <col min="13312" max="13312" width="18.28515625" style="2" customWidth="1"/>
    <col min="13313" max="13313" width="17.5703125" style="2" customWidth="1"/>
    <col min="13314" max="13319" width="9" style="2" customWidth="1"/>
    <col min="13320" max="13563" width="9.140625" style="2"/>
    <col min="13564" max="13564" width="4.7109375" style="2" customWidth="1"/>
    <col min="13565" max="13565" width="19.85546875" style="2" customWidth="1"/>
    <col min="13566" max="13566" width="72.140625" style="2" customWidth="1"/>
    <col min="13567" max="13567" width="0" style="2" hidden="1" customWidth="1"/>
    <col min="13568" max="13568" width="18.28515625" style="2" customWidth="1"/>
    <col min="13569" max="13569" width="17.5703125" style="2" customWidth="1"/>
    <col min="13570" max="13575" width="9" style="2" customWidth="1"/>
    <col min="13576" max="13819" width="9.140625" style="2"/>
    <col min="13820" max="13820" width="4.7109375" style="2" customWidth="1"/>
    <col min="13821" max="13821" width="19.85546875" style="2" customWidth="1"/>
    <col min="13822" max="13822" width="72.140625" style="2" customWidth="1"/>
    <col min="13823" max="13823" width="0" style="2" hidden="1" customWidth="1"/>
    <col min="13824" max="13824" width="18.28515625" style="2" customWidth="1"/>
    <col min="13825" max="13825" width="17.5703125" style="2" customWidth="1"/>
    <col min="13826" max="13831" width="9" style="2" customWidth="1"/>
    <col min="13832" max="14075" width="9.140625" style="2"/>
    <col min="14076" max="14076" width="4.7109375" style="2" customWidth="1"/>
    <col min="14077" max="14077" width="19.85546875" style="2" customWidth="1"/>
    <col min="14078" max="14078" width="72.140625" style="2" customWidth="1"/>
    <col min="14079" max="14079" width="0" style="2" hidden="1" customWidth="1"/>
    <col min="14080" max="14080" width="18.28515625" style="2" customWidth="1"/>
    <col min="14081" max="14081" width="17.5703125" style="2" customWidth="1"/>
    <col min="14082" max="14087" width="9" style="2" customWidth="1"/>
    <col min="14088" max="14331" width="9.140625" style="2"/>
    <col min="14332" max="14332" width="4.7109375" style="2" customWidth="1"/>
    <col min="14333" max="14333" width="19.85546875" style="2" customWidth="1"/>
    <col min="14334" max="14334" width="72.140625" style="2" customWidth="1"/>
    <col min="14335" max="14335" width="0" style="2" hidden="1" customWidth="1"/>
    <col min="14336" max="14336" width="18.28515625" style="2" customWidth="1"/>
    <col min="14337" max="14337" width="17.5703125" style="2" customWidth="1"/>
    <col min="14338" max="14343" width="9" style="2" customWidth="1"/>
    <col min="14344" max="14587" width="9.140625" style="2"/>
    <col min="14588" max="14588" width="4.7109375" style="2" customWidth="1"/>
    <col min="14589" max="14589" width="19.85546875" style="2" customWidth="1"/>
    <col min="14590" max="14590" width="72.140625" style="2" customWidth="1"/>
    <col min="14591" max="14591" width="0" style="2" hidden="1" customWidth="1"/>
    <col min="14592" max="14592" width="18.28515625" style="2" customWidth="1"/>
    <col min="14593" max="14593" width="17.5703125" style="2" customWidth="1"/>
    <col min="14594" max="14599" width="9" style="2" customWidth="1"/>
    <col min="14600" max="14843" width="9.140625" style="2"/>
    <col min="14844" max="14844" width="4.7109375" style="2" customWidth="1"/>
    <col min="14845" max="14845" width="19.85546875" style="2" customWidth="1"/>
    <col min="14846" max="14846" width="72.140625" style="2" customWidth="1"/>
    <col min="14847" max="14847" width="0" style="2" hidden="1" customWidth="1"/>
    <col min="14848" max="14848" width="18.28515625" style="2" customWidth="1"/>
    <col min="14849" max="14849" width="17.5703125" style="2" customWidth="1"/>
    <col min="14850" max="14855" width="9" style="2" customWidth="1"/>
    <col min="14856" max="15099" width="9.140625" style="2"/>
    <col min="15100" max="15100" width="4.7109375" style="2" customWidth="1"/>
    <col min="15101" max="15101" width="19.85546875" style="2" customWidth="1"/>
    <col min="15102" max="15102" width="72.140625" style="2" customWidth="1"/>
    <col min="15103" max="15103" width="0" style="2" hidden="1" customWidth="1"/>
    <col min="15104" max="15104" width="18.28515625" style="2" customWidth="1"/>
    <col min="15105" max="15105" width="17.5703125" style="2" customWidth="1"/>
    <col min="15106" max="15111" width="9" style="2" customWidth="1"/>
    <col min="15112" max="15355" width="9.140625" style="2"/>
    <col min="15356" max="15356" width="4.7109375" style="2" customWidth="1"/>
    <col min="15357" max="15357" width="19.85546875" style="2" customWidth="1"/>
    <col min="15358" max="15358" width="72.140625" style="2" customWidth="1"/>
    <col min="15359" max="15359" width="0" style="2" hidden="1" customWidth="1"/>
    <col min="15360" max="15360" width="18.28515625" style="2" customWidth="1"/>
    <col min="15361" max="15361" width="17.5703125" style="2" customWidth="1"/>
    <col min="15362" max="15367" width="9" style="2" customWidth="1"/>
    <col min="15368" max="15611" width="9.140625" style="2"/>
    <col min="15612" max="15612" width="4.7109375" style="2" customWidth="1"/>
    <col min="15613" max="15613" width="19.85546875" style="2" customWidth="1"/>
    <col min="15614" max="15614" width="72.140625" style="2" customWidth="1"/>
    <col min="15615" max="15615" width="0" style="2" hidden="1" customWidth="1"/>
    <col min="15616" max="15616" width="18.28515625" style="2" customWidth="1"/>
    <col min="15617" max="15617" width="17.5703125" style="2" customWidth="1"/>
    <col min="15618" max="15623" width="9" style="2" customWidth="1"/>
    <col min="15624" max="15867" width="9.140625" style="2"/>
    <col min="15868" max="15868" width="4.7109375" style="2" customWidth="1"/>
    <col min="15869" max="15869" width="19.85546875" style="2" customWidth="1"/>
    <col min="15870" max="15870" width="72.140625" style="2" customWidth="1"/>
    <col min="15871" max="15871" width="0" style="2" hidden="1" customWidth="1"/>
    <col min="15872" max="15872" width="18.28515625" style="2" customWidth="1"/>
    <col min="15873" max="15873" width="17.5703125" style="2" customWidth="1"/>
    <col min="15874" max="15879" width="9" style="2" customWidth="1"/>
    <col min="15880" max="16123" width="9.140625" style="2"/>
    <col min="16124" max="16124" width="4.7109375" style="2" customWidth="1"/>
    <col min="16125" max="16125" width="19.85546875" style="2" customWidth="1"/>
    <col min="16126" max="16126" width="72.140625" style="2" customWidth="1"/>
    <col min="16127" max="16127" width="0" style="2" hidden="1" customWidth="1"/>
    <col min="16128" max="16128" width="18.28515625" style="2" customWidth="1"/>
    <col min="16129" max="16129" width="17.5703125" style="2" customWidth="1"/>
    <col min="16130" max="16135" width="9" style="2" customWidth="1"/>
    <col min="16136" max="16384" width="9.140625" style="2"/>
  </cols>
  <sheetData>
    <row r="1" spans="1:254">
      <c r="D1" s="3" t="s">
        <v>159</v>
      </c>
    </row>
    <row r="2" spans="1:254">
      <c r="D2" s="3" t="s">
        <v>52</v>
      </c>
    </row>
    <row r="3" spans="1:254">
      <c r="D3" s="3" t="s">
        <v>1</v>
      </c>
    </row>
    <row r="4" spans="1:254" ht="6.75" customHeight="1"/>
    <row r="5" spans="1:254" ht="48" customHeight="1">
      <c r="B5" s="208" t="s">
        <v>168</v>
      </c>
      <c r="C5" s="208"/>
      <c r="D5" s="208"/>
    </row>
    <row r="7" spans="1:254">
      <c r="B7" s="209" t="s">
        <v>27</v>
      </c>
      <c r="C7" s="209"/>
      <c r="D7" s="209"/>
    </row>
    <row r="8" spans="1:254" ht="8.25" customHeight="1">
      <c r="B8" s="93"/>
      <c r="C8" s="93"/>
    </row>
    <row r="9" spans="1:254">
      <c r="B9" s="2" t="s">
        <v>40</v>
      </c>
    </row>
    <row r="10" spans="1:254" s="14" customForma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>
      <c r="B11" s="4" t="s">
        <v>28</v>
      </c>
      <c r="C11" s="4" t="s">
        <v>29</v>
      </c>
    </row>
    <row r="12" spans="1:254">
      <c r="B12" s="74" t="s">
        <v>91</v>
      </c>
      <c r="C12" s="75" t="s">
        <v>92</v>
      </c>
    </row>
    <row r="13" spans="1:254">
      <c r="B13" s="76"/>
      <c r="C13" s="76"/>
    </row>
    <row r="14" spans="1:254">
      <c r="B14" s="77" t="s">
        <v>30</v>
      </c>
      <c r="C14" s="78"/>
    </row>
    <row r="15" spans="1:254" s="94" customFormat="1" ht="14.25" customHeight="1">
      <c r="B15" s="95"/>
      <c r="C15" s="95"/>
      <c r="D15" s="95"/>
    </row>
    <row r="16" spans="1:254" s="94" customFormat="1" ht="78" customHeight="1">
      <c r="B16" s="96" t="s">
        <v>31</v>
      </c>
      <c r="C16" s="97" t="s">
        <v>91</v>
      </c>
      <c r="D16" s="98" t="s">
        <v>144</v>
      </c>
    </row>
    <row r="17" spans="2:4" s="94" customFormat="1">
      <c r="B17" s="96" t="s">
        <v>32</v>
      </c>
      <c r="C17" s="97" t="s">
        <v>145</v>
      </c>
      <c r="D17" s="99" t="s">
        <v>140</v>
      </c>
    </row>
    <row r="18" spans="2:4" s="94" customFormat="1" ht="34.5">
      <c r="B18" s="96" t="s">
        <v>33</v>
      </c>
      <c r="C18" s="97" t="s">
        <v>146</v>
      </c>
      <c r="D18" s="206"/>
    </row>
    <row r="19" spans="2:4" s="94" customFormat="1" ht="62.25" customHeight="1">
      <c r="B19" s="96" t="s">
        <v>34</v>
      </c>
      <c r="C19" s="97" t="s">
        <v>147</v>
      </c>
      <c r="D19" s="207"/>
    </row>
    <row r="20" spans="2:4" s="94" customFormat="1" ht="65.25" customHeight="1">
      <c r="B20" s="96" t="s">
        <v>35</v>
      </c>
      <c r="C20" s="97" t="s">
        <v>133</v>
      </c>
      <c r="D20" s="207"/>
    </row>
    <row r="21" spans="2:4" s="94" customFormat="1" ht="62.25" customHeight="1">
      <c r="B21" s="96" t="s">
        <v>93</v>
      </c>
      <c r="C21" s="97" t="s">
        <v>148</v>
      </c>
      <c r="D21" s="100"/>
    </row>
    <row r="22" spans="2:4" s="94" customFormat="1" ht="26.25" customHeight="1">
      <c r="B22" s="214" t="s">
        <v>141</v>
      </c>
      <c r="C22" s="214"/>
      <c r="D22" s="96"/>
    </row>
    <row r="23" spans="2:4" s="94" customFormat="1" ht="17.25" customHeight="1">
      <c r="B23" s="212" t="s">
        <v>149</v>
      </c>
      <c r="C23" s="213"/>
      <c r="D23" s="73">
        <v>-9.5</v>
      </c>
    </row>
    <row r="24" spans="2:4" s="94" customFormat="1" ht="17.25" customHeight="1">
      <c r="B24" s="212" t="s">
        <v>150</v>
      </c>
      <c r="C24" s="213"/>
      <c r="D24" s="73">
        <v>-1.1000000000000001</v>
      </c>
    </row>
    <row r="25" spans="2:4" s="94" customFormat="1" ht="21" customHeight="1">
      <c r="B25" s="212" t="s">
        <v>37</v>
      </c>
      <c r="C25" s="213"/>
      <c r="D25" s="73">
        <f>+Հ3!G42</f>
        <v>-1922251.5500000003</v>
      </c>
    </row>
    <row r="26" spans="2:4" s="94" customFormat="1"/>
    <row r="27" spans="2:4" ht="69">
      <c r="B27" s="4" t="s">
        <v>31</v>
      </c>
      <c r="C27" s="20" t="s">
        <v>94</v>
      </c>
      <c r="D27" s="36" t="s">
        <v>48</v>
      </c>
    </row>
    <row r="28" spans="2:4">
      <c r="B28" s="4" t="s">
        <v>32</v>
      </c>
      <c r="C28" s="20" t="s">
        <v>95</v>
      </c>
      <c r="D28" s="29" t="s">
        <v>42</v>
      </c>
    </row>
    <row r="29" spans="2:4" ht="34.5">
      <c r="B29" s="4" t="s">
        <v>33</v>
      </c>
      <c r="C29" s="20" t="s">
        <v>96</v>
      </c>
      <c r="D29" s="23"/>
    </row>
    <row r="30" spans="2:4" ht="34.5">
      <c r="B30" s="10" t="s">
        <v>34</v>
      </c>
      <c r="C30" s="20" t="s">
        <v>96</v>
      </c>
      <c r="D30" s="24"/>
    </row>
    <row r="31" spans="2:4">
      <c r="B31" s="10" t="s">
        <v>35</v>
      </c>
      <c r="C31" s="20" t="s">
        <v>36</v>
      </c>
      <c r="D31" s="24"/>
    </row>
    <row r="32" spans="2:4" ht="51.75">
      <c r="B32" s="10" t="s">
        <v>93</v>
      </c>
      <c r="C32" s="20" t="s">
        <v>97</v>
      </c>
      <c r="D32" s="25"/>
    </row>
    <row r="33" spans="2:4">
      <c r="B33" s="210" t="s">
        <v>0</v>
      </c>
      <c r="C33" s="211"/>
      <c r="D33" s="25"/>
    </row>
    <row r="34" spans="2:4">
      <c r="B34" s="11" t="s">
        <v>37</v>
      </c>
      <c r="C34" s="12"/>
      <c r="D34" s="13">
        <f>-D25</f>
        <v>1922251.5500000003</v>
      </c>
    </row>
  </sheetData>
  <mergeCells count="8">
    <mergeCell ref="D18:D20"/>
    <mergeCell ref="B5:D5"/>
    <mergeCell ref="B7:D7"/>
    <mergeCell ref="B33:C33"/>
    <mergeCell ref="B24:C24"/>
    <mergeCell ref="B25:C25"/>
    <mergeCell ref="B22:C22"/>
    <mergeCell ref="B23:C23"/>
  </mergeCells>
  <pageMargins left="0.19685039370078741" right="0.19685039370078741" top="0.66" bottom="0.17" header="0.43" footer="0.17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/>
  </sheetViews>
  <sheetFormatPr defaultRowHeight="17.25"/>
  <cols>
    <col min="1" max="1" width="4.7109375" style="2" customWidth="1"/>
    <col min="2" max="2" width="28.5703125" style="2" customWidth="1"/>
    <col min="3" max="3" width="68.42578125" style="2" customWidth="1"/>
    <col min="4" max="4" width="29.28515625" style="2" customWidth="1"/>
    <col min="5" max="6" width="9" style="2" customWidth="1"/>
    <col min="7" max="250" width="9.140625" style="2"/>
    <col min="251" max="251" width="4.7109375" style="2" customWidth="1"/>
    <col min="252" max="252" width="19.85546875" style="2" customWidth="1"/>
    <col min="253" max="253" width="72.140625" style="2" customWidth="1"/>
    <col min="254" max="254" width="0" style="2" hidden="1" customWidth="1"/>
    <col min="255" max="255" width="18.28515625" style="2" customWidth="1"/>
    <col min="256" max="256" width="17.5703125" style="2" customWidth="1"/>
    <col min="257" max="262" width="9" style="2" customWidth="1"/>
    <col min="263" max="506" width="9.140625" style="2"/>
    <col min="507" max="507" width="4.7109375" style="2" customWidth="1"/>
    <col min="508" max="508" width="19.85546875" style="2" customWidth="1"/>
    <col min="509" max="509" width="72.140625" style="2" customWidth="1"/>
    <col min="510" max="510" width="0" style="2" hidden="1" customWidth="1"/>
    <col min="511" max="511" width="18.28515625" style="2" customWidth="1"/>
    <col min="512" max="512" width="17.5703125" style="2" customWidth="1"/>
    <col min="513" max="518" width="9" style="2" customWidth="1"/>
    <col min="519" max="762" width="9.140625" style="2"/>
    <col min="763" max="763" width="4.7109375" style="2" customWidth="1"/>
    <col min="764" max="764" width="19.85546875" style="2" customWidth="1"/>
    <col min="765" max="765" width="72.140625" style="2" customWidth="1"/>
    <col min="766" max="766" width="0" style="2" hidden="1" customWidth="1"/>
    <col min="767" max="767" width="18.28515625" style="2" customWidth="1"/>
    <col min="768" max="768" width="17.5703125" style="2" customWidth="1"/>
    <col min="769" max="774" width="9" style="2" customWidth="1"/>
    <col min="775" max="1018" width="9.140625" style="2"/>
    <col min="1019" max="1019" width="4.7109375" style="2" customWidth="1"/>
    <col min="1020" max="1020" width="19.85546875" style="2" customWidth="1"/>
    <col min="1021" max="1021" width="72.140625" style="2" customWidth="1"/>
    <col min="1022" max="1022" width="0" style="2" hidden="1" customWidth="1"/>
    <col min="1023" max="1023" width="18.28515625" style="2" customWidth="1"/>
    <col min="1024" max="1024" width="17.5703125" style="2" customWidth="1"/>
    <col min="1025" max="1030" width="9" style="2" customWidth="1"/>
    <col min="1031" max="1274" width="9.140625" style="2"/>
    <col min="1275" max="1275" width="4.7109375" style="2" customWidth="1"/>
    <col min="1276" max="1276" width="19.85546875" style="2" customWidth="1"/>
    <col min="1277" max="1277" width="72.140625" style="2" customWidth="1"/>
    <col min="1278" max="1278" width="0" style="2" hidden="1" customWidth="1"/>
    <col min="1279" max="1279" width="18.28515625" style="2" customWidth="1"/>
    <col min="1280" max="1280" width="17.5703125" style="2" customWidth="1"/>
    <col min="1281" max="1286" width="9" style="2" customWidth="1"/>
    <col min="1287" max="1530" width="9.140625" style="2"/>
    <col min="1531" max="1531" width="4.7109375" style="2" customWidth="1"/>
    <col min="1532" max="1532" width="19.85546875" style="2" customWidth="1"/>
    <col min="1533" max="1533" width="72.140625" style="2" customWidth="1"/>
    <col min="1534" max="1534" width="0" style="2" hidden="1" customWidth="1"/>
    <col min="1535" max="1535" width="18.28515625" style="2" customWidth="1"/>
    <col min="1536" max="1536" width="17.5703125" style="2" customWidth="1"/>
    <col min="1537" max="1542" width="9" style="2" customWidth="1"/>
    <col min="1543" max="1786" width="9.140625" style="2"/>
    <col min="1787" max="1787" width="4.7109375" style="2" customWidth="1"/>
    <col min="1788" max="1788" width="19.85546875" style="2" customWidth="1"/>
    <col min="1789" max="1789" width="72.140625" style="2" customWidth="1"/>
    <col min="1790" max="1790" width="0" style="2" hidden="1" customWidth="1"/>
    <col min="1791" max="1791" width="18.28515625" style="2" customWidth="1"/>
    <col min="1792" max="1792" width="17.5703125" style="2" customWidth="1"/>
    <col min="1793" max="1798" width="9" style="2" customWidth="1"/>
    <col min="1799" max="2042" width="9.140625" style="2"/>
    <col min="2043" max="2043" width="4.7109375" style="2" customWidth="1"/>
    <col min="2044" max="2044" width="19.85546875" style="2" customWidth="1"/>
    <col min="2045" max="2045" width="72.140625" style="2" customWidth="1"/>
    <col min="2046" max="2046" width="0" style="2" hidden="1" customWidth="1"/>
    <col min="2047" max="2047" width="18.28515625" style="2" customWidth="1"/>
    <col min="2048" max="2048" width="17.5703125" style="2" customWidth="1"/>
    <col min="2049" max="2054" width="9" style="2" customWidth="1"/>
    <col min="2055" max="2298" width="9.140625" style="2"/>
    <col min="2299" max="2299" width="4.7109375" style="2" customWidth="1"/>
    <col min="2300" max="2300" width="19.85546875" style="2" customWidth="1"/>
    <col min="2301" max="2301" width="72.140625" style="2" customWidth="1"/>
    <col min="2302" max="2302" width="0" style="2" hidden="1" customWidth="1"/>
    <col min="2303" max="2303" width="18.28515625" style="2" customWidth="1"/>
    <col min="2304" max="2304" width="17.5703125" style="2" customWidth="1"/>
    <col min="2305" max="2310" width="9" style="2" customWidth="1"/>
    <col min="2311" max="2554" width="9.140625" style="2"/>
    <col min="2555" max="2555" width="4.7109375" style="2" customWidth="1"/>
    <col min="2556" max="2556" width="19.85546875" style="2" customWidth="1"/>
    <col min="2557" max="2557" width="72.140625" style="2" customWidth="1"/>
    <col min="2558" max="2558" width="0" style="2" hidden="1" customWidth="1"/>
    <col min="2559" max="2559" width="18.28515625" style="2" customWidth="1"/>
    <col min="2560" max="2560" width="17.5703125" style="2" customWidth="1"/>
    <col min="2561" max="2566" width="9" style="2" customWidth="1"/>
    <col min="2567" max="2810" width="9.140625" style="2"/>
    <col min="2811" max="2811" width="4.7109375" style="2" customWidth="1"/>
    <col min="2812" max="2812" width="19.85546875" style="2" customWidth="1"/>
    <col min="2813" max="2813" width="72.140625" style="2" customWidth="1"/>
    <col min="2814" max="2814" width="0" style="2" hidden="1" customWidth="1"/>
    <col min="2815" max="2815" width="18.28515625" style="2" customWidth="1"/>
    <col min="2816" max="2816" width="17.5703125" style="2" customWidth="1"/>
    <col min="2817" max="2822" width="9" style="2" customWidth="1"/>
    <col min="2823" max="3066" width="9.140625" style="2"/>
    <col min="3067" max="3067" width="4.7109375" style="2" customWidth="1"/>
    <col min="3068" max="3068" width="19.85546875" style="2" customWidth="1"/>
    <col min="3069" max="3069" width="72.140625" style="2" customWidth="1"/>
    <col min="3070" max="3070" width="0" style="2" hidden="1" customWidth="1"/>
    <col min="3071" max="3071" width="18.28515625" style="2" customWidth="1"/>
    <col min="3072" max="3072" width="17.5703125" style="2" customWidth="1"/>
    <col min="3073" max="3078" width="9" style="2" customWidth="1"/>
    <col min="3079" max="3322" width="9.140625" style="2"/>
    <col min="3323" max="3323" width="4.7109375" style="2" customWidth="1"/>
    <col min="3324" max="3324" width="19.85546875" style="2" customWidth="1"/>
    <col min="3325" max="3325" width="72.140625" style="2" customWidth="1"/>
    <col min="3326" max="3326" width="0" style="2" hidden="1" customWidth="1"/>
    <col min="3327" max="3327" width="18.28515625" style="2" customWidth="1"/>
    <col min="3328" max="3328" width="17.5703125" style="2" customWidth="1"/>
    <col min="3329" max="3334" width="9" style="2" customWidth="1"/>
    <col min="3335" max="3578" width="9.140625" style="2"/>
    <col min="3579" max="3579" width="4.7109375" style="2" customWidth="1"/>
    <col min="3580" max="3580" width="19.85546875" style="2" customWidth="1"/>
    <col min="3581" max="3581" width="72.140625" style="2" customWidth="1"/>
    <col min="3582" max="3582" width="0" style="2" hidden="1" customWidth="1"/>
    <col min="3583" max="3583" width="18.28515625" style="2" customWidth="1"/>
    <col min="3584" max="3584" width="17.5703125" style="2" customWidth="1"/>
    <col min="3585" max="3590" width="9" style="2" customWidth="1"/>
    <col min="3591" max="3834" width="9.140625" style="2"/>
    <col min="3835" max="3835" width="4.7109375" style="2" customWidth="1"/>
    <col min="3836" max="3836" width="19.85546875" style="2" customWidth="1"/>
    <col min="3837" max="3837" width="72.140625" style="2" customWidth="1"/>
    <col min="3838" max="3838" width="0" style="2" hidden="1" customWidth="1"/>
    <col min="3839" max="3839" width="18.28515625" style="2" customWidth="1"/>
    <col min="3840" max="3840" width="17.5703125" style="2" customWidth="1"/>
    <col min="3841" max="3846" width="9" style="2" customWidth="1"/>
    <col min="3847" max="4090" width="9.140625" style="2"/>
    <col min="4091" max="4091" width="4.7109375" style="2" customWidth="1"/>
    <col min="4092" max="4092" width="19.85546875" style="2" customWidth="1"/>
    <col min="4093" max="4093" width="72.140625" style="2" customWidth="1"/>
    <col min="4094" max="4094" width="0" style="2" hidden="1" customWidth="1"/>
    <col min="4095" max="4095" width="18.28515625" style="2" customWidth="1"/>
    <col min="4096" max="4096" width="17.5703125" style="2" customWidth="1"/>
    <col min="4097" max="4102" width="9" style="2" customWidth="1"/>
    <col min="4103" max="4346" width="9.140625" style="2"/>
    <col min="4347" max="4347" width="4.7109375" style="2" customWidth="1"/>
    <col min="4348" max="4348" width="19.85546875" style="2" customWidth="1"/>
    <col min="4349" max="4349" width="72.140625" style="2" customWidth="1"/>
    <col min="4350" max="4350" width="0" style="2" hidden="1" customWidth="1"/>
    <col min="4351" max="4351" width="18.28515625" style="2" customWidth="1"/>
    <col min="4352" max="4352" width="17.5703125" style="2" customWidth="1"/>
    <col min="4353" max="4358" width="9" style="2" customWidth="1"/>
    <col min="4359" max="4602" width="9.140625" style="2"/>
    <col min="4603" max="4603" width="4.7109375" style="2" customWidth="1"/>
    <col min="4604" max="4604" width="19.85546875" style="2" customWidth="1"/>
    <col min="4605" max="4605" width="72.140625" style="2" customWidth="1"/>
    <col min="4606" max="4606" width="0" style="2" hidden="1" customWidth="1"/>
    <col min="4607" max="4607" width="18.28515625" style="2" customWidth="1"/>
    <col min="4608" max="4608" width="17.5703125" style="2" customWidth="1"/>
    <col min="4609" max="4614" width="9" style="2" customWidth="1"/>
    <col min="4615" max="4858" width="9.140625" style="2"/>
    <col min="4859" max="4859" width="4.7109375" style="2" customWidth="1"/>
    <col min="4860" max="4860" width="19.85546875" style="2" customWidth="1"/>
    <col min="4861" max="4861" width="72.140625" style="2" customWidth="1"/>
    <col min="4862" max="4862" width="0" style="2" hidden="1" customWidth="1"/>
    <col min="4863" max="4863" width="18.28515625" style="2" customWidth="1"/>
    <col min="4864" max="4864" width="17.5703125" style="2" customWidth="1"/>
    <col min="4865" max="4870" width="9" style="2" customWidth="1"/>
    <col min="4871" max="5114" width="9.140625" style="2"/>
    <col min="5115" max="5115" width="4.7109375" style="2" customWidth="1"/>
    <col min="5116" max="5116" width="19.85546875" style="2" customWidth="1"/>
    <col min="5117" max="5117" width="72.140625" style="2" customWidth="1"/>
    <col min="5118" max="5118" width="0" style="2" hidden="1" customWidth="1"/>
    <col min="5119" max="5119" width="18.28515625" style="2" customWidth="1"/>
    <col min="5120" max="5120" width="17.5703125" style="2" customWidth="1"/>
    <col min="5121" max="5126" width="9" style="2" customWidth="1"/>
    <col min="5127" max="5370" width="9.140625" style="2"/>
    <col min="5371" max="5371" width="4.7109375" style="2" customWidth="1"/>
    <col min="5372" max="5372" width="19.85546875" style="2" customWidth="1"/>
    <col min="5373" max="5373" width="72.140625" style="2" customWidth="1"/>
    <col min="5374" max="5374" width="0" style="2" hidden="1" customWidth="1"/>
    <col min="5375" max="5375" width="18.28515625" style="2" customWidth="1"/>
    <col min="5376" max="5376" width="17.5703125" style="2" customWidth="1"/>
    <col min="5377" max="5382" width="9" style="2" customWidth="1"/>
    <col min="5383" max="5626" width="9.140625" style="2"/>
    <col min="5627" max="5627" width="4.7109375" style="2" customWidth="1"/>
    <col min="5628" max="5628" width="19.85546875" style="2" customWidth="1"/>
    <col min="5629" max="5629" width="72.140625" style="2" customWidth="1"/>
    <col min="5630" max="5630" width="0" style="2" hidden="1" customWidth="1"/>
    <col min="5631" max="5631" width="18.28515625" style="2" customWidth="1"/>
    <col min="5632" max="5632" width="17.5703125" style="2" customWidth="1"/>
    <col min="5633" max="5638" width="9" style="2" customWidth="1"/>
    <col min="5639" max="5882" width="9.140625" style="2"/>
    <col min="5883" max="5883" width="4.7109375" style="2" customWidth="1"/>
    <col min="5884" max="5884" width="19.85546875" style="2" customWidth="1"/>
    <col min="5885" max="5885" width="72.140625" style="2" customWidth="1"/>
    <col min="5886" max="5886" width="0" style="2" hidden="1" customWidth="1"/>
    <col min="5887" max="5887" width="18.28515625" style="2" customWidth="1"/>
    <col min="5888" max="5888" width="17.5703125" style="2" customWidth="1"/>
    <col min="5889" max="5894" width="9" style="2" customWidth="1"/>
    <col min="5895" max="6138" width="9.140625" style="2"/>
    <col min="6139" max="6139" width="4.7109375" style="2" customWidth="1"/>
    <col min="6140" max="6140" width="19.85546875" style="2" customWidth="1"/>
    <col min="6141" max="6141" width="72.140625" style="2" customWidth="1"/>
    <col min="6142" max="6142" width="0" style="2" hidden="1" customWidth="1"/>
    <col min="6143" max="6143" width="18.28515625" style="2" customWidth="1"/>
    <col min="6144" max="6144" width="17.5703125" style="2" customWidth="1"/>
    <col min="6145" max="6150" width="9" style="2" customWidth="1"/>
    <col min="6151" max="6394" width="9.140625" style="2"/>
    <col min="6395" max="6395" width="4.7109375" style="2" customWidth="1"/>
    <col min="6396" max="6396" width="19.85546875" style="2" customWidth="1"/>
    <col min="6397" max="6397" width="72.140625" style="2" customWidth="1"/>
    <col min="6398" max="6398" width="0" style="2" hidden="1" customWidth="1"/>
    <col min="6399" max="6399" width="18.28515625" style="2" customWidth="1"/>
    <col min="6400" max="6400" width="17.5703125" style="2" customWidth="1"/>
    <col min="6401" max="6406" width="9" style="2" customWidth="1"/>
    <col min="6407" max="6650" width="9.140625" style="2"/>
    <col min="6651" max="6651" width="4.7109375" style="2" customWidth="1"/>
    <col min="6652" max="6652" width="19.85546875" style="2" customWidth="1"/>
    <col min="6653" max="6653" width="72.140625" style="2" customWidth="1"/>
    <col min="6654" max="6654" width="0" style="2" hidden="1" customWidth="1"/>
    <col min="6655" max="6655" width="18.28515625" style="2" customWidth="1"/>
    <col min="6656" max="6656" width="17.5703125" style="2" customWidth="1"/>
    <col min="6657" max="6662" width="9" style="2" customWidth="1"/>
    <col min="6663" max="6906" width="9.140625" style="2"/>
    <col min="6907" max="6907" width="4.7109375" style="2" customWidth="1"/>
    <col min="6908" max="6908" width="19.85546875" style="2" customWidth="1"/>
    <col min="6909" max="6909" width="72.140625" style="2" customWidth="1"/>
    <col min="6910" max="6910" width="0" style="2" hidden="1" customWidth="1"/>
    <col min="6911" max="6911" width="18.28515625" style="2" customWidth="1"/>
    <col min="6912" max="6912" width="17.5703125" style="2" customWidth="1"/>
    <col min="6913" max="6918" width="9" style="2" customWidth="1"/>
    <col min="6919" max="7162" width="9.140625" style="2"/>
    <col min="7163" max="7163" width="4.7109375" style="2" customWidth="1"/>
    <col min="7164" max="7164" width="19.85546875" style="2" customWidth="1"/>
    <col min="7165" max="7165" width="72.140625" style="2" customWidth="1"/>
    <col min="7166" max="7166" width="0" style="2" hidden="1" customWidth="1"/>
    <col min="7167" max="7167" width="18.28515625" style="2" customWidth="1"/>
    <col min="7168" max="7168" width="17.5703125" style="2" customWidth="1"/>
    <col min="7169" max="7174" width="9" style="2" customWidth="1"/>
    <col min="7175" max="7418" width="9.140625" style="2"/>
    <col min="7419" max="7419" width="4.7109375" style="2" customWidth="1"/>
    <col min="7420" max="7420" width="19.85546875" style="2" customWidth="1"/>
    <col min="7421" max="7421" width="72.140625" style="2" customWidth="1"/>
    <col min="7422" max="7422" width="0" style="2" hidden="1" customWidth="1"/>
    <col min="7423" max="7423" width="18.28515625" style="2" customWidth="1"/>
    <col min="7424" max="7424" width="17.5703125" style="2" customWidth="1"/>
    <col min="7425" max="7430" width="9" style="2" customWidth="1"/>
    <col min="7431" max="7674" width="9.140625" style="2"/>
    <col min="7675" max="7675" width="4.7109375" style="2" customWidth="1"/>
    <col min="7676" max="7676" width="19.85546875" style="2" customWidth="1"/>
    <col min="7677" max="7677" width="72.140625" style="2" customWidth="1"/>
    <col min="7678" max="7678" width="0" style="2" hidden="1" customWidth="1"/>
    <col min="7679" max="7679" width="18.28515625" style="2" customWidth="1"/>
    <col min="7680" max="7680" width="17.5703125" style="2" customWidth="1"/>
    <col min="7681" max="7686" width="9" style="2" customWidth="1"/>
    <col min="7687" max="7930" width="9.140625" style="2"/>
    <col min="7931" max="7931" width="4.7109375" style="2" customWidth="1"/>
    <col min="7932" max="7932" width="19.85546875" style="2" customWidth="1"/>
    <col min="7933" max="7933" width="72.140625" style="2" customWidth="1"/>
    <col min="7934" max="7934" width="0" style="2" hidden="1" customWidth="1"/>
    <col min="7935" max="7935" width="18.28515625" style="2" customWidth="1"/>
    <col min="7936" max="7936" width="17.5703125" style="2" customWidth="1"/>
    <col min="7937" max="7942" width="9" style="2" customWidth="1"/>
    <col min="7943" max="8186" width="9.140625" style="2"/>
    <col min="8187" max="8187" width="4.7109375" style="2" customWidth="1"/>
    <col min="8188" max="8188" width="19.85546875" style="2" customWidth="1"/>
    <col min="8189" max="8189" width="72.140625" style="2" customWidth="1"/>
    <col min="8190" max="8190" width="0" style="2" hidden="1" customWidth="1"/>
    <col min="8191" max="8191" width="18.28515625" style="2" customWidth="1"/>
    <col min="8192" max="8192" width="17.5703125" style="2" customWidth="1"/>
    <col min="8193" max="8198" width="9" style="2" customWidth="1"/>
    <col min="8199" max="8442" width="9.140625" style="2"/>
    <col min="8443" max="8443" width="4.7109375" style="2" customWidth="1"/>
    <col min="8444" max="8444" width="19.85546875" style="2" customWidth="1"/>
    <col min="8445" max="8445" width="72.140625" style="2" customWidth="1"/>
    <col min="8446" max="8446" width="0" style="2" hidden="1" customWidth="1"/>
    <col min="8447" max="8447" width="18.28515625" style="2" customWidth="1"/>
    <col min="8448" max="8448" width="17.5703125" style="2" customWidth="1"/>
    <col min="8449" max="8454" width="9" style="2" customWidth="1"/>
    <col min="8455" max="8698" width="9.140625" style="2"/>
    <col min="8699" max="8699" width="4.7109375" style="2" customWidth="1"/>
    <col min="8700" max="8700" width="19.85546875" style="2" customWidth="1"/>
    <col min="8701" max="8701" width="72.140625" style="2" customWidth="1"/>
    <col min="8702" max="8702" width="0" style="2" hidden="1" customWidth="1"/>
    <col min="8703" max="8703" width="18.28515625" style="2" customWidth="1"/>
    <col min="8704" max="8704" width="17.5703125" style="2" customWidth="1"/>
    <col min="8705" max="8710" width="9" style="2" customWidth="1"/>
    <col min="8711" max="8954" width="9.140625" style="2"/>
    <col min="8955" max="8955" width="4.7109375" style="2" customWidth="1"/>
    <col min="8956" max="8956" width="19.85546875" style="2" customWidth="1"/>
    <col min="8957" max="8957" width="72.140625" style="2" customWidth="1"/>
    <col min="8958" max="8958" width="0" style="2" hidden="1" customWidth="1"/>
    <col min="8959" max="8959" width="18.28515625" style="2" customWidth="1"/>
    <col min="8960" max="8960" width="17.5703125" style="2" customWidth="1"/>
    <col min="8961" max="8966" width="9" style="2" customWidth="1"/>
    <col min="8967" max="9210" width="9.140625" style="2"/>
    <col min="9211" max="9211" width="4.7109375" style="2" customWidth="1"/>
    <col min="9212" max="9212" width="19.85546875" style="2" customWidth="1"/>
    <col min="9213" max="9213" width="72.140625" style="2" customWidth="1"/>
    <col min="9214" max="9214" width="0" style="2" hidden="1" customWidth="1"/>
    <col min="9215" max="9215" width="18.28515625" style="2" customWidth="1"/>
    <col min="9216" max="9216" width="17.5703125" style="2" customWidth="1"/>
    <col min="9217" max="9222" width="9" style="2" customWidth="1"/>
    <col min="9223" max="9466" width="9.140625" style="2"/>
    <col min="9467" max="9467" width="4.7109375" style="2" customWidth="1"/>
    <col min="9468" max="9468" width="19.85546875" style="2" customWidth="1"/>
    <col min="9469" max="9469" width="72.140625" style="2" customWidth="1"/>
    <col min="9470" max="9470" width="0" style="2" hidden="1" customWidth="1"/>
    <col min="9471" max="9471" width="18.28515625" style="2" customWidth="1"/>
    <col min="9472" max="9472" width="17.5703125" style="2" customWidth="1"/>
    <col min="9473" max="9478" width="9" style="2" customWidth="1"/>
    <col min="9479" max="9722" width="9.140625" style="2"/>
    <col min="9723" max="9723" width="4.7109375" style="2" customWidth="1"/>
    <col min="9724" max="9724" width="19.85546875" style="2" customWidth="1"/>
    <col min="9725" max="9725" width="72.140625" style="2" customWidth="1"/>
    <col min="9726" max="9726" width="0" style="2" hidden="1" customWidth="1"/>
    <col min="9727" max="9727" width="18.28515625" style="2" customWidth="1"/>
    <col min="9728" max="9728" width="17.5703125" style="2" customWidth="1"/>
    <col min="9729" max="9734" width="9" style="2" customWidth="1"/>
    <col min="9735" max="9978" width="9.140625" style="2"/>
    <col min="9979" max="9979" width="4.7109375" style="2" customWidth="1"/>
    <col min="9980" max="9980" width="19.85546875" style="2" customWidth="1"/>
    <col min="9981" max="9981" width="72.140625" style="2" customWidth="1"/>
    <col min="9982" max="9982" width="0" style="2" hidden="1" customWidth="1"/>
    <col min="9983" max="9983" width="18.28515625" style="2" customWidth="1"/>
    <col min="9984" max="9984" width="17.5703125" style="2" customWidth="1"/>
    <col min="9985" max="9990" width="9" style="2" customWidth="1"/>
    <col min="9991" max="10234" width="9.140625" style="2"/>
    <col min="10235" max="10235" width="4.7109375" style="2" customWidth="1"/>
    <col min="10236" max="10236" width="19.85546875" style="2" customWidth="1"/>
    <col min="10237" max="10237" width="72.140625" style="2" customWidth="1"/>
    <col min="10238" max="10238" width="0" style="2" hidden="1" customWidth="1"/>
    <col min="10239" max="10239" width="18.28515625" style="2" customWidth="1"/>
    <col min="10240" max="10240" width="17.5703125" style="2" customWidth="1"/>
    <col min="10241" max="10246" width="9" style="2" customWidth="1"/>
    <col min="10247" max="10490" width="9.140625" style="2"/>
    <col min="10491" max="10491" width="4.7109375" style="2" customWidth="1"/>
    <col min="10492" max="10492" width="19.85546875" style="2" customWidth="1"/>
    <col min="10493" max="10493" width="72.140625" style="2" customWidth="1"/>
    <col min="10494" max="10494" width="0" style="2" hidden="1" customWidth="1"/>
    <col min="10495" max="10495" width="18.28515625" style="2" customWidth="1"/>
    <col min="10496" max="10496" width="17.5703125" style="2" customWidth="1"/>
    <col min="10497" max="10502" width="9" style="2" customWidth="1"/>
    <col min="10503" max="10746" width="9.140625" style="2"/>
    <col min="10747" max="10747" width="4.7109375" style="2" customWidth="1"/>
    <col min="10748" max="10748" width="19.85546875" style="2" customWidth="1"/>
    <col min="10749" max="10749" width="72.140625" style="2" customWidth="1"/>
    <col min="10750" max="10750" width="0" style="2" hidden="1" customWidth="1"/>
    <col min="10751" max="10751" width="18.28515625" style="2" customWidth="1"/>
    <col min="10752" max="10752" width="17.5703125" style="2" customWidth="1"/>
    <col min="10753" max="10758" width="9" style="2" customWidth="1"/>
    <col min="10759" max="11002" width="9.140625" style="2"/>
    <col min="11003" max="11003" width="4.7109375" style="2" customWidth="1"/>
    <col min="11004" max="11004" width="19.85546875" style="2" customWidth="1"/>
    <col min="11005" max="11005" width="72.140625" style="2" customWidth="1"/>
    <col min="11006" max="11006" width="0" style="2" hidden="1" customWidth="1"/>
    <col min="11007" max="11007" width="18.28515625" style="2" customWidth="1"/>
    <col min="11008" max="11008" width="17.5703125" style="2" customWidth="1"/>
    <col min="11009" max="11014" width="9" style="2" customWidth="1"/>
    <col min="11015" max="11258" width="9.140625" style="2"/>
    <col min="11259" max="11259" width="4.7109375" style="2" customWidth="1"/>
    <col min="11260" max="11260" width="19.85546875" style="2" customWidth="1"/>
    <col min="11261" max="11261" width="72.140625" style="2" customWidth="1"/>
    <col min="11262" max="11262" width="0" style="2" hidden="1" customWidth="1"/>
    <col min="11263" max="11263" width="18.28515625" style="2" customWidth="1"/>
    <col min="11264" max="11264" width="17.5703125" style="2" customWidth="1"/>
    <col min="11265" max="11270" width="9" style="2" customWidth="1"/>
    <col min="11271" max="11514" width="9.140625" style="2"/>
    <col min="11515" max="11515" width="4.7109375" style="2" customWidth="1"/>
    <col min="11516" max="11516" width="19.85546875" style="2" customWidth="1"/>
    <col min="11517" max="11517" width="72.140625" style="2" customWidth="1"/>
    <col min="11518" max="11518" width="0" style="2" hidden="1" customWidth="1"/>
    <col min="11519" max="11519" width="18.28515625" style="2" customWidth="1"/>
    <col min="11520" max="11520" width="17.5703125" style="2" customWidth="1"/>
    <col min="11521" max="11526" width="9" style="2" customWidth="1"/>
    <col min="11527" max="11770" width="9.140625" style="2"/>
    <col min="11771" max="11771" width="4.7109375" style="2" customWidth="1"/>
    <col min="11772" max="11772" width="19.85546875" style="2" customWidth="1"/>
    <col min="11773" max="11773" width="72.140625" style="2" customWidth="1"/>
    <col min="11774" max="11774" width="0" style="2" hidden="1" customWidth="1"/>
    <col min="11775" max="11775" width="18.28515625" style="2" customWidth="1"/>
    <col min="11776" max="11776" width="17.5703125" style="2" customWidth="1"/>
    <col min="11777" max="11782" width="9" style="2" customWidth="1"/>
    <col min="11783" max="12026" width="9.140625" style="2"/>
    <col min="12027" max="12027" width="4.7109375" style="2" customWidth="1"/>
    <col min="12028" max="12028" width="19.85546875" style="2" customWidth="1"/>
    <col min="12029" max="12029" width="72.140625" style="2" customWidth="1"/>
    <col min="12030" max="12030" width="0" style="2" hidden="1" customWidth="1"/>
    <col min="12031" max="12031" width="18.28515625" style="2" customWidth="1"/>
    <col min="12032" max="12032" width="17.5703125" style="2" customWidth="1"/>
    <col min="12033" max="12038" width="9" style="2" customWidth="1"/>
    <col min="12039" max="12282" width="9.140625" style="2"/>
    <col min="12283" max="12283" width="4.7109375" style="2" customWidth="1"/>
    <col min="12284" max="12284" width="19.85546875" style="2" customWidth="1"/>
    <col min="12285" max="12285" width="72.140625" style="2" customWidth="1"/>
    <col min="12286" max="12286" width="0" style="2" hidden="1" customWidth="1"/>
    <col min="12287" max="12287" width="18.28515625" style="2" customWidth="1"/>
    <col min="12288" max="12288" width="17.5703125" style="2" customWidth="1"/>
    <col min="12289" max="12294" width="9" style="2" customWidth="1"/>
    <col min="12295" max="12538" width="9.140625" style="2"/>
    <col min="12539" max="12539" width="4.7109375" style="2" customWidth="1"/>
    <col min="12540" max="12540" width="19.85546875" style="2" customWidth="1"/>
    <col min="12541" max="12541" width="72.140625" style="2" customWidth="1"/>
    <col min="12542" max="12542" width="0" style="2" hidden="1" customWidth="1"/>
    <col min="12543" max="12543" width="18.28515625" style="2" customWidth="1"/>
    <col min="12544" max="12544" width="17.5703125" style="2" customWidth="1"/>
    <col min="12545" max="12550" width="9" style="2" customWidth="1"/>
    <col min="12551" max="12794" width="9.140625" style="2"/>
    <col min="12795" max="12795" width="4.7109375" style="2" customWidth="1"/>
    <col min="12796" max="12796" width="19.85546875" style="2" customWidth="1"/>
    <col min="12797" max="12797" width="72.140625" style="2" customWidth="1"/>
    <col min="12798" max="12798" width="0" style="2" hidden="1" customWidth="1"/>
    <col min="12799" max="12799" width="18.28515625" style="2" customWidth="1"/>
    <col min="12800" max="12800" width="17.5703125" style="2" customWidth="1"/>
    <col min="12801" max="12806" width="9" style="2" customWidth="1"/>
    <col min="12807" max="13050" width="9.140625" style="2"/>
    <col min="13051" max="13051" width="4.7109375" style="2" customWidth="1"/>
    <col min="13052" max="13052" width="19.85546875" style="2" customWidth="1"/>
    <col min="13053" max="13053" width="72.140625" style="2" customWidth="1"/>
    <col min="13054" max="13054" width="0" style="2" hidden="1" customWidth="1"/>
    <col min="13055" max="13055" width="18.28515625" style="2" customWidth="1"/>
    <col min="13056" max="13056" width="17.5703125" style="2" customWidth="1"/>
    <col min="13057" max="13062" width="9" style="2" customWidth="1"/>
    <col min="13063" max="13306" width="9.140625" style="2"/>
    <col min="13307" max="13307" width="4.7109375" style="2" customWidth="1"/>
    <col min="13308" max="13308" width="19.85546875" style="2" customWidth="1"/>
    <col min="13309" max="13309" width="72.140625" style="2" customWidth="1"/>
    <col min="13310" max="13310" width="0" style="2" hidden="1" customWidth="1"/>
    <col min="13311" max="13311" width="18.28515625" style="2" customWidth="1"/>
    <col min="13312" max="13312" width="17.5703125" style="2" customWidth="1"/>
    <col min="13313" max="13318" width="9" style="2" customWidth="1"/>
    <col min="13319" max="13562" width="9.140625" style="2"/>
    <col min="13563" max="13563" width="4.7109375" style="2" customWidth="1"/>
    <col min="13564" max="13564" width="19.85546875" style="2" customWidth="1"/>
    <col min="13565" max="13565" width="72.140625" style="2" customWidth="1"/>
    <col min="13566" max="13566" width="0" style="2" hidden="1" customWidth="1"/>
    <col min="13567" max="13567" width="18.28515625" style="2" customWidth="1"/>
    <col min="13568" max="13568" width="17.5703125" style="2" customWidth="1"/>
    <col min="13569" max="13574" width="9" style="2" customWidth="1"/>
    <col min="13575" max="13818" width="9.140625" style="2"/>
    <col min="13819" max="13819" width="4.7109375" style="2" customWidth="1"/>
    <col min="13820" max="13820" width="19.85546875" style="2" customWidth="1"/>
    <col min="13821" max="13821" width="72.140625" style="2" customWidth="1"/>
    <col min="13822" max="13822" width="0" style="2" hidden="1" customWidth="1"/>
    <col min="13823" max="13823" width="18.28515625" style="2" customWidth="1"/>
    <col min="13824" max="13824" width="17.5703125" style="2" customWidth="1"/>
    <col min="13825" max="13830" width="9" style="2" customWidth="1"/>
    <col min="13831" max="14074" width="9.140625" style="2"/>
    <col min="14075" max="14075" width="4.7109375" style="2" customWidth="1"/>
    <col min="14076" max="14076" width="19.85546875" style="2" customWidth="1"/>
    <col min="14077" max="14077" width="72.140625" style="2" customWidth="1"/>
    <col min="14078" max="14078" width="0" style="2" hidden="1" customWidth="1"/>
    <col min="14079" max="14079" width="18.28515625" style="2" customWidth="1"/>
    <col min="14080" max="14080" width="17.5703125" style="2" customWidth="1"/>
    <col min="14081" max="14086" width="9" style="2" customWidth="1"/>
    <col min="14087" max="14330" width="9.140625" style="2"/>
    <col min="14331" max="14331" width="4.7109375" style="2" customWidth="1"/>
    <col min="14332" max="14332" width="19.85546875" style="2" customWidth="1"/>
    <col min="14333" max="14333" width="72.140625" style="2" customWidth="1"/>
    <col min="14334" max="14334" width="0" style="2" hidden="1" customWidth="1"/>
    <col min="14335" max="14335" width="18.28515625" style="2" customWidth="1"/>
    <col min="14336" max="14336" width="17.5703125" style="2" customWidth="1"/>
    <col min="14337" max="14342" width="9" style="2" customWidth="1"/>
    <col min="14343" max="14586" width="9.140625" style="2"/>
    <col min="14587" max="14587" width="4.7109375" style="2" customWidth="1"/>
    <col min="14588" max="14588" width="19.85546875" style="2" customWidth="1"/>
    <col min="14589" max="14589" width="72.140625" style="2" customWidth="1"/>
    <col min="14590" max="14590" width="0" style="2" hidden="1" customWidth="1"/>
    <col min="14591" max="14591" width="18.28515625" style="2" customWidth="1"/>
    <col min="14592" max="14592" width="17.5703125" style="2" customWidth="1"/>
    <col min="14593" max="14598" width="9" style="2" customWidth="1"/>
    <col min="14599" max="14842" width="9.140625" style="2"/>
    <col min="14843" max="14843" width="4.7109375" style="2" customWidth="1"/>
    <col min="14844" max="14844" width="19.85546875" style="2" customWidth="1"/>
    <col min="14845" max="14845" width="72.140625" style="2" customWidth="1"/>
    <col min="14846" max="14846" width="0" style="2" hidden="1" customWidth="1"/>
    <col min="14847" max="14847" width="18.28515625" style="2" customWidth="1"/>
    <col min="14848" max="14848" width="17.5703125" style="2" customWidth="1"/>
    <col min="14849" max="14854" width="9" style="2" customWidth="1"/>
    <col min="14855" max="15098" width="9.140625" style="2"/>
    <col min="15099" max="15099" width="4.7109375" style="2" customWidth="1"/>
    <col min="15100" max="15100" width="19.85546875" style="2" customWidth="1"/>
    <col min="15101" max="15101" width="72.140625" style="2" customWidth="1"/>
    <col min="15102" max="15102" width="0" style="2" hidden="1" customWidth="1"/>
    <col min="15103" max="15103" width="18.28515625" style="2" customWidth="1"/>
    <col min="15104" max="15104" width="17.5703125" style="2" customWidth="1"/>
    <col min="15105" max="15110" width="9" style="2" customWidth="1"/>
    <col min="15111" max="15354" width="9.140625" style="2"/>
    <col min="15355" max="15355" width="4.7109375" style="2" customWidth="1"/>
    <col min="15356" max="15356" width="19.85546875" style="2" customWidth="1"/>
    <col min="15357" max="15357" width="72.140625" style="2" customWidth="1"/>
    <col min="15358" max="15358" width="0" style="2" hidden="1" customWidth="1"/>
    <col min="15359" max="15359" width="18.28515625" style="2" customWidth="1"/>
    <col min="15360" max="15360" width="17.5703125" style="2" customWidth="1"/>
    <col min="15361" max="15366" width="9" style="2" customWidth="1"/>
    <col min="15367" max="15610" width="9.140625" style="2"/>
    <col min="15611" max="15611" width="4.7109375" style="2" customWidth="1"/>
    <col min="15612" max="15612" width="19.85546875" style="2" customWidth="1"/>
    <col min="15613" max="15613" width="72.140625" style="2" customWidth="1"/>
    <col min="15614" max="15614" width="0" style="2" hidden="1" customWidth="1"/>
    <col min="15615" max="15615" width="18.28515625" style="2" customWidth="1"/>
    <col min="15616" max="15616" width="17.5703125" style="2" customWidth="1"/>
    <col min="15617" max="15622" width="9" style="2" customWidth="1"/>
    <col min="15623" max="15866" width="9.140625" style="2"/>
    <col min="15867" max="15867" width="4.7109375" style="2" customWidth="1"/>
    <col min="15868" max="15868" width="19.85546875" style="2" customWidth="1"/>
    <col min="15869" max="15869" width="72.140625" style="2" customWidth="1"/>
    <col min="15870" max="15870" width="0" style="2" hidden="1" customWidth="1"/>
    <col min="15871" max="15871" width="18.28515625" style="2" customWidth="1"/>
    <col min="15872" max="15872" width="17.5703125" style="2" customWidth="1"/>
    <col min="15873" max="15878" width="9" style="2" customWidth="1"/>
    <col min="15879" max="16122" width="9.140625" style="2"/>
    <col min="16123" max="16123" width="4.7109375" style="2" customWidth="1"/>
    <col min="16124" max="16124" width="19.85546875" style="2" customWidth="1"/>
    <col min="16125" max="16125" width="72.140625" style="2" customWidth="1"/>
    <col min="16126" max="16126" width="0" style="2" hidden="1" customWidth="1"/>
    <col min="16127" max="16127" width="18.28515625" style="2" customWidth="1"/>
    <col min="16128" max="16128" width="17.5703125" style="2" customWidth="1"/>
    <col min="16129" max="16134" width="9" style="2" customWidth="1"/>
    <col min="16135" max="16384" width="9.140625" style="2"/>
  </cols>
  <sheetData>
    <row r="1" spans="1:5">
      <c r="D1" s="3" t="s">
        <v>116</v>
      </c>
    </row>
    <row r="2" spans="1:5">
      <c r="D2" s="3" t="s">
        <v>52</v>
      </c>
    </row>
    <row r="3" spans="1:5">
      <c r="D3" s="3" t="s">
        <v>1</v>
      </c>
    </row>
    <row r="5" spans="1:5" ht="60.75" customHeight="1">
      <c r="B5" s="208" t="s">
        <v>173</v>
      </c>
      <c r="C5" s="208"/>
      <c r="D5" s="208"/>
    </row>
    <row r="7" spans="1:5" s="15" customFormat="1">
      <c r="B7" s="19"/>
      <c r="C7" s="19"/>
      <c r="D7" s="162" t="s">
        <v>53</v>
      </c>
      <c r="E7" s="19"/>
    </row>
    <row r="8" spans="1:5" ht="23.25" customHeight="1">
      <c r="B8" s="209" t="s">
        <v>27</v>
      </c>
      <c r="C8" s="209"/>
      <c r="D8" s="209"/>
    </row>
    <row r="9" spans="1:5" ht="23.25" customHeight="1">
      <c r="B9" s="2" t="s">
        <v>38</v>
      </c>
    </row>
    <row r="10" spans="1:5">
      <c r="B10" s="28"/>
      <c r="C10" s="28"/>
      <c r="D10" s="27"/>
    </row>
    <row r="12" spans="1:5">
      <c r="B12" s="4" t="s">
        <v>28</v>
      </c>
      <c r="C12" s="4" t="s">
        <v>29</v>
      </c>
    </row>
    <row r="13" spans="1:5">
      <c r="B13" s="5" t="s">
        <v>91</v>
      </c>
      <c r="C13" s="6" t="s">
        <v>92</v>
      </c>
    </row>
    <row r="14" spans="1:5">
      <c r="B14" s="7"/>
      <c r="C14" s="7"/>
    </row>
    <row r="15" spans="1:5">
      <c r="B15" s="8" t="s">
        <v>30</v>
      </c>
      <c r="C15" s="9"/>
    </row>
    <row r="16" spans="1:5" s="94" customFormat="1" ht="14.25" customHeight="1">
      <c r="A16" s="95"/>
      <c r="B16" s="95"/>
      <c r="C16" s="95"/>
    </row>
    <row r="17" spans="2:4" s="94" customFormat="1" ht="74.25" customHeight="1">
      <c r="B17" s="96" t="s">
        <v>31</v>
      </c>
      <c r="C17" s="97" t="s">
        <v>91</v>
      </c>
      <c r="D17" s="98" t="s">
        <v>151</v>
      </c>
    </row>
    <row r="18" spans="2:4" s="94" customFormat="1" ht="24.75" customHeight="1">
      <c r="B18" s="96" t="s">
        <v>32</v>
      </c>
      <c r="C18" s="97" t="s">
        <v>145</v>
      </c>
      <c r="D18" s="99" t="s">
        <v>140</v>
      </c>
    </row>
    <row r="19" spans="2:4" s="94" customFormat="1" ht="36" customHeight="1">
      <c r="B19" s="96" t="s">
        <v>33</v>
      </c>
      <c r="C19" s="97" t="s">
        <v>146</v>
      </c>
      <c r="D19" s="163"/>
    </row>
    <row r="20" spans="2:4" s="94" customFormat="1" ht="51.75">
      <c r="B20" s="96" t="s">
        <v>34</v>
      </c>
      <c r="C20" s="97" t="s">
        <v>147</v>
      </c>
      <c r="D20" s="164"/>
    </row>
    <row r="21" spans="2:4" s="94" customFormat="1" ht="34.5">
      <c r="B21" s="96" t="s">
        <v>35</v>
      </c>
      <c r="C21" s="97" t="s">
        <v>133</v>
      </c>
      <c r="D21" s="164"/>
    </row>
    <row r="22" spans="2:4" s="94" customFormat="1" ht="51.75">
      <c r="B22" s="96" t="s">
        <v>93</v>
      </c>
      <c r="C22" s="97" t="s">
        <v>148</v>
      </c>
      <c r="D22" s="100"/>
    </row>
    <row r="23" spans="2:4" s="94" customFormat="1" ht="17.25" customHeight="1">
      <c r="B23" s="99" t="s">
        <v>141</v>
      </c>
      <c r="C23" s="99"/>
      <c r="D23" s="96"/>
    </row>
    <row r="24" spans="2:4" s="94" customFormat="1" ht="17.25" customHeight="1">
      <c r="B24" s="165" t="str">
        <f>+Հ6!B23:C23</f>
        <v xml:space="preserve"> Միջպետական նշանակության ավտոճանապարհներ </v>
      </c>
      <c r="C24" s="166"/>
      <c r="D24" s="73">
        <f>+Հ6!D23:E23</f>
        <v>-9.5</v>
      </c>
    </row>
    <row r="25" spans="2:4" s="94" customFormat="1" ht="17.25" customHeight="1">
      <c r="B25" s="165" t="str">
        <f>+Հ6!B24:C24</f>
        <v xml:space="preserve"> Մարզային նշանակության ավտոճանապարհներ </v>
      </c>
      <c r="C25" s="166"/>
      <c r="D25" s="73">
        <f>+Հ6!D24:E24</f>
        <v>-1.1000000000000001</v>
      </c>
    </row>
    <row r="26" spans="2:4" s="94" customFormat="1" ht="17.25" customHeight="1">
      <c r="B26" s="167" t="s">
        <v>37</v>
      </c>
      <c r="C26" s="166"/>
      <c r="D26" s="73">
        <f>+Հ6!D25:E25</f>
        <v>-1922251.5500000003</v>
      </c>
    </row>
    <row r="29" spans="2:4">
      <c r="B29" s="94"/>
      <c r="C29" s="94"/>
      <c r="D29" s="168" t="s">
        <v>142</v>
      </c>
    </row>
    <row r="30" spans="2:4">
      <c r="B30" s="215" t="s">
        <v>143</v>
      </c>
      <c r="C30" s="215"/>
      <c r="D30" s="215"/>
    </row>
    <row r="31" spans="2:4">
      <c r="B31" s="169" t="s">
        <v>38</v>
      </c>
      <c r="C31" s="169"/>
      <c r="D31" s="169"/>
    </row>
    <row r="32" spans="2:4">
      <c r="B32" s="94"/>
      <c r="C32" s="94"/>
      <c r="D32" s="94"/>
    </row>
    <row r="34" spans="2:4">
      <c r="B34" s="4" t="s">
        <v>28</v>
      </c>
      <c r="C34" s="4" t="s">
        <v>29</v>
      </c>
    </row>
    <row r="35" spans="2:4">
      <c r="B35" s="5">
        <v>1212</v>
      </c>
      <c r="C35" s="6" t="s">
        <v>59</v>
      </c>
    </row>
    <row r="36" spans="2:4">
      <c r="B36" s="7"/>
      <c r="C36" s="7"/>
    </row>
    <row r="37" spans="2:4">
      <c r="B37" s="8" t="s">
        <v>30</v>
      </c>
      <c r="C37" s="9"/>
    </row>
    <row r="38" spans="2:4" ht="69">
      <c r="B38" s="4" t="s">
        <v>31</v>
      </c>
      <c r="C38" s="20" t="s">
        <v>94</v>
      </c>
      <c r="D38" s="36" t="s">
        <v>48</v>
      </c>
    </row>
    <row r="39" spans="2:4">
      <c r="B39" s="4" t="s">
        <v>32</v>
      </c>
      <c r="C39" s="20" t="s">
        <v>95</v>
      </c>
      <c r="D39" s="29" t="s">
        <v>42</v>
      </c>
    </row>
    <row r="40" spans="2:4" ht="34.5">
      <c r="B40" s="4" t="s">
        <v>33</v>
      </c>
      <c r="C40" s="20" t="s">
        <v>96</v>
      </c>
      <c r="D40" s="23"/>
    </row>
    <row r="41" spans="2:4" ht="34.5">
      <c r="B41" s="10" t="s">
        <v>34</v>
      </c>
      <c r="C41" s="20" t="s">
        <v>96</v>
      </c>
      <c r="D41" s="24"/>
    </row>
    <row r="42" spans="2:4">
      <c r="B42" s="10" t="s">
        <v>35</v>
      </c>
      <c r="C42" s="20" t="s">
        <v>36</v>
      </c>
      <c r="D42" s="24"/>
    </row>
    <row r="43" spans="2:4" ht="51.75">
      <c r="B43" s="10" t="s">
        <v>93</v>
      </c>
      <c r="C43" s="20" t="s">
        <v>97</v>
      </c>
      <c r="D43" s="25"/>
    </row>
    <row r="44" spans="2:4" ht="17.25" customHeight="1">
      <c r="B44" s="216" t="s">
        <v>0</v>
      </c>
      <c r="C44" s="217"/>
      <c r="D44" s="25"/>
    </row>
    <row r="45" spans="2:4">
      <c r="B45" s="11" t="s">
        <v>37</v>
      </c>
      <c r="C45" s="12"/>
      <c r="D45" s="13">
        <f>-D26</f>
        <v>1922251.5500000003</v>
      </c>
    </row>
  </sheetData>
  <mergeCells count="4">
    <mergeCell ref="B30:D30"/>
    <mergeCell ref="B44:C44"/>
    <mergeCell ref="B5:D5"/>
    <mergeCell ref="B8:D8"/>
  </mergeCells>
  <pageMargins left="0.23622047244094491" right="0.23622047244094491" top="0.85" bottom="0.86" header="0.35" footer="0.19685039370078741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/>
  </sheetViews>
  <sheetFormatPr defaultRowHeight="17.25"/>
  <cols>
    <col min="1" max="1" width="15.42578125" style="38" customWidth="1"/>
    <col min="2" max="2" width="39.7109375" style="38" customWidth="1"/>
    <col min="3" max="3" width="9.42578125" style="38" customWidth="1"/>
    <col min="4" max="4" width="10.85546875" style="38" customWidth="1"/>
    <col min="5" max="5" width="20" style="38" customWidth="1"/>
    <col min="6" max="6" width="10.42578125" style="38" customWidth="1"/>
    <col min="7" max="7" width="37.140625" style="38" customWidth="1"/>
    <col min="8" max="8" width="9.140625" style="38"/>
    <col min="9" max="9" width="16" style="38" customWidth="1"/>
    <col min="10" max="16384" width="9.140625" style="38"/>
  </cols>
  <sheetData>
    <row r="1" spans="1:9" ht="68.25" customHeight="1">
      <c r="G1" s="39" t="s">
        <v>174</v>
      </c>
    </row>
    <row r="2" spans="1:9" ht="45" customHeight="1">
      <c r="A2" s="225" t="s">
        <v>73</v>
      </c>
      <c r="B2" s="225"/>
      <c r="C2" s="225"/>
      <c r="D2" s="225"/>
      <c r="E2" s="225"/>
      <c r="F2" s="225"/>
      <c r="G2" s="225"/>
    </row>
    <row r="3" spans="1:9" ht="78" customHeight="1">
      <c r="A3" s="226" t="s">
        <v>65</v>
      </c>
      <c r="B3" s="226" t="s">
        <v>66</v>
      </c>
      <c r="C3" s="226" t="s">
        <v>67</v>
      </c>
      <c r="D3" s="226" t="s">
        <v>68</v>
      </c>
      <c r="E3" s="226" t="s">
        <v>69</v>
      </c>
      <c r="F3" s="226" t="s">
        <v>70</v>
      </c>
      <c r="G3" s="37" t="s">
        <v>39</v>
      </c>
    </row>
    <row r="4" spans="1:9" ht="23.25" customHeight="1">
      <c r="A4" s="226"/>
      <c r="B4" s="226"/>
      <c r="C4" s="226"/>
      <c r="D4" s="226"/>
      <c r="E4" s="226"/>
      <c r="F4" s="226"/>
      <c r="G4" s="40" t="s">
        <v>71</v>
      </c>
    </row>
    <row r="5" spans="1:9">
      <c r="A5" s="227">
        <v>1</v>
      </c>
      <c r="B5" s="228">
        <v>2</v>
      </c>
      <c r="C5" s="228">
        <v>3</v>
      </c>
      <c r="D5" s="228">
        <v>4</v>
      </c>
      <c r="E5" s="227">
        <v>5</v>
      </c>
      <c r="F5" s="228">
        <v>6</v>
      </c>
      <c r="G5" s="228">
        <v>7</v>
      </c>
    </row>
    <row r="6" spans="1:9">
      <c r="A6" s="229"/>
      <c r="B6" s="230" t="s">
        <v>45</v>
      </c>
      <c r="C6" s="230"/>
      <c r="D6" s="230"/>
      <c r="E6" s="231"/>
      <c r="F6" s="232"/>
      <c r="G6" s="252">
        <f>+G7</f>
        <v>-1922251.55</v>
      </c>
    </row>
    <row r="7" spans="1:9" s="16" customFormat="1" ht="17.25" customHeight="1">
      <c r="A7" s="233" t="s">
        <v>47</v>
      </c>
      <c r="B7" s="223"/>
      <c r="C7" s="223"/>
      <c r="D7" s="223"/>
      <c r="E7" s="223"/>
      <c r="F7" s="224"/>
      <c r="G7" s="253">
        <f>+G8</f>
        <v>-1922251.55</v>
      </c>
    </row>
    <row r="8" spans="1:9" ht="17.25" customHeight="1">
      <c r="A8" s="234" t="s">
        <v>134</v>
      </c>
      <c r="B8" s="235" t="s">
        <v>135</v>
      </c>
      <c r="C8" s="235" t="s">
        <v>117</v>
      </c>
      <c r="D8" s="236" t="s">
        <v>87</v>
      </c>
      <c r="E8" s="236"/>
      <c r="F8" s="236"/>
      <c r="G8" s="254">
        <f>+G9</f>
        <v>-1922251.55</v>
      </c>
    </row>
    <row r="9" spans="1:9" s="55" customFormat="1" ht="24" customHeight="1">
      <c r="A9" s="237" t="s">
        <v>163</v>
      </c>
      <c r="B9" s="238" t="s">
        <v>121</v>
      </c>
      <c r="C9" s="221"/>
      <c r="D9" s="221"/>
      <c r="E9" s="221"/>
      <c r="F9" s="222"/>
      <c r="G9" s="251">
        <f>G10+G14</f>
        <v>-1922251.55</v>
      </c>
    </row>
    <row r="10" spans="1:9" s="55" customFormat="1">
      <c r="A10" s="240" t="s">
        <v>136</v>
      </c>
      <c r="B10" s="218"/>
      <c r="C10" s="218"/>
      <c r="D10" s="218"/>
      <c r="E10" s="218"/>
      <c r="F10" s="219"/>
      <c r="G10" s="251">
        <f>SUM(G11:G13)</f>
        <v>-1861887.55</v>
      </c>
      <c r="I10" s="72"/>
    </row>
    <row r="11" spans="1:9" s="55" customFormat="1" ht="34.5">
      <c r="A11" s="237" t="s">
        <v>165</v>
      </c>
      <c r="B11" s="241" t="s">
        <v>137</v>
      </c>
      <c r="C11" s="228" t="s">
        <v>164</v>
      </c>
      <c r="D11" s="228" t="s">
        <v>120</v>
      </c>
      <c r="E11" s="242">
        <v>0</v>
      </c>
      <c r="F11" s="242">
        <v>0</v>
      </c>
      <c r="G11" s="251">
        <v>-1748389.801</v>
      </c>
      <c r="I11" s="72"/>
    </row>
    <row r="12" spans="1:9" s="55" customFormat="1" ht="34.5">
      <c r="A12" s="237" t="s">
        <v>178</v>
      </c>
      <c r="B12" s="241" t="s">
        <v>137</v>
      </c>
      <c r="C12" s="228" t="s">
        <v>138</v>
      </c>
      <c r="D12" s="228" t="s">
        <v>120</v>
      </c>
      <c r="E12" s="242">
        <v>0</v>
      </c>
      <c r="F12" s="242">
        <v>0</v>
      </c>
      <c r="G12" s="239">
        <v>-799127.88699999999</v>
      </c>
    </row>
    <row r="13" spans="1:9" s="55" customFormat="1" ht="34.5">
      <c r="A13" s="237" t="s">
        <v>179</v>
      </c>
      <c r="B13" s="241" t="s">
        <v>137</v>
      </c>
      <c r="C13" s="228" t="s">
        <v>138</v>
      </c>
      <c r="D13" s="228" t="s">
        <v>120</v>
      </c>
      <c r="E13" s="242">
        <v>0</v>
      </c>
      <c r="F13" s="242">
        <v>0</v>
      </c>
      <c r="G13" s="239">
        <v>685630.13800000004</v>
      </c>
    </row>
    <row r="14" spans="1:9" s="55" customFormat="1">
      <c r="A14" s="243" t="s">
        <v>152</v>
      </c>
      <c r="B14" s="220"/>
      <c r="C14" s="244"/>
      <c r="D14" s="244"/>
      <c r="E14" s="245"/>
      <c r="F14" s="244"/>
      <c r="G14" s="246">
        <f>SUM(G15:G21)</f>
        <v>-60364</v>
      </c>
    </row>
    <row r="15" spans="1:9" s="55" customFormat="1" ht="34.5">
      <c r="A15" s="247" t="s">
        <v>180</v>
      </c>
      <c r="B15" s="248" t="s">
        <v>166</v>
      </c>
      <c r="C15" s="249" t="s">
        <v>119</v>
      </c>
      <c r="D15" s="249" t="s">
        <v>120</v>
      </c>
      <c r="E15" s="250">
        <v>0</v>
      </c>
      <c r="F15" s="250">
        <v>0</v>
      </c>
      <c r="G15" s="239">
        <v>-11811.7</v>
      </c>
    </row>
    <row r="16" spans="1:9" s="55" customFormat="1" ht="34.5">
      <c r="A16" s="247" t="s">
        <v>181</v>
      </c>
      <c r="B16" s="248" t="s">
        <v>166</v>
      </c>
      <c r="C16" s="249" t="s">
        <v>164</v>
      </c>
      <c r="D16" s="249" t="s">
        <v>120</v>
      </c>
      <c r="E16" s="250">
        <v>0</v>
      </c>
      <c r="F16" s="250">
        <v>0</v>
      </c>
      <c r="G16" s="239">
        <v>-15967</v>
      </c>
    </row>
    <row r="17" spans="1:7" s="55" customFormat="1" ht="34.5">
      <c r="A17" s="247" t="s">
        <v>182</v>
      </c>
      <c r="B17" s="248" t="s">
        <v>166</v>
      </c>
      <c r="C17" s="249" t="s">
        <v>119</v>
      </c>
      <c r="D17" s="249" t="s">
        <v>120</v>
      </c>
      <c r="E17" s="250">
        <v>0</v>
      </c>
      <c r="F17" s="250">
        <v>0</v>
      </c>
      <c r="G17" s="239">
        <v>-1938.5</v>
      </c>
    </row>
    <row r="18" spans="1:7" s="55" customFormat="1" ht="34.5">
      <c r="A18" s="247" t="s">
        <v>183</v>
      </c>
      <c r="B18" s="248" t="s">
        <v>166</v>
      </c>
      <c r="C18" s="249" t="s">
        <v>119</v>
      </c>
      <c r="D18" s="249" t="s">
        <v>120</v>
      </c>
      <c r="E18" s="250">
        <v>0</v>
      </c>
      <c r="F18" s="250">
        <v>0</v>
      </c>
      <c r="G18" s="239">
        <v>-6000</v>
      </c>
    </row>
    <row r="19" spans="1:7" s="55" customFormat="1" ht="34.5">
      <c r="A19" s="247" t="s">
        <v>184</v>
      </c>
      <c r="B19" s="248" t="s">
        <v>167</v>
      </c>
      <c r="C19" s="249" t="s">
        <v>118</v>
      </c>
      <c r="D19" s="249" t="s">
        <v>120</v>
      </c>
      <c r="E19" s="250">
        <v>0</v>
      </c>
      <c r="F19" s="250">
        <v>0</v>
      </c>
      <c r="G19" s="239">
        <v>-7145</v>
      </c>
    </row>
    <row r="20" spans="1:7" s="55" customFormat="1" ht="34.5">
      <c r="A20" s="247" t="s">
        <v>185</v>
      </c>
      <c r="B20" s="248" t="s">
        <v>167</v>
      </c>
      <c r="C20" s="249" t="s">
        <v>118</v>
      </c>
      <c r="D20" s="249" t="s">
        <v>120</v>
      </c>
      <c r="E20" s="250">
        <v>0</v>
      </c>
      <c r="F20" s="250">
        <v>0</v>
      </c>
      <c r="G20" s="239">
        <v>-10657.3</v>
      </c>
    </row>
    <row r="21" spans="1:7" s="55" customFormat="1" ht="34.5">
      <c r="A21" s="247" t="s">
        <v>186</v>
      </c>
      <c r="B21" s="248" t="s">
        <v>167</v>
      </c>
      <c r="C21" s="249" t="s">
        <v>118</v>
      </c>
      <c r="D21" s="249" t="s">
        <v>120</v>
      </c>
      <c r="E21" s="250">
        <v>0</v>
      </c>
      <c r="F21" s="250">
        <v>0</v>
      </c>
      <c r="G21" s="239">
        <v>-6844.5</v>
      </c>
    </row>
  </sheetData>
  <mergeCells count="12">
    <mergeCell ref="A2:G2"/>
    <mergeCell ref="A3:A4"/>
    <mergeCell ref="B3:B4"/>
    <mergeCell ref="C3:C4"/>
    <mergeCell ref="D3:D4"/>
    <mergeCell ref="E3:E4"/>
    <mergeCell ref="F3:F4"/>
    <mergeCell ref="A10:F10"/>
    <mergeCell ref="D8:F8"/>
    <mergeCell ref="B9:F9"/>
    <mergeCell ref="A7:F7"/>
    <mergeCell ref="A14:B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Հ1</vt:lpstr>
      <vt:lpstr>Հ2</vt:lpstr>
      <vt:lpstr>Հ3</vt:lpstr>
      <vt:lpstr>Հ4</vt:lpstr>
      <vt:lpstr>Հ5</vt:lpstr>
      <vt:lpstr>Հ6</vt:lpstr>
      <vt:lpstr>Հ7</vt:lpstr>
      <vt:lpstr>Հ8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Gyulumyan</dc:creator>
  <cp:keywords>https:/mul-edu.gov.am/tasks/docs/attachment.php?id=337424&amp;fn=havelvacner+%285%29.xlsx&amp;out=1&amp;token=398ae1d2c3768b7e98be</cp:keywords>
  <cp:lastModifiedBy>h.aperyan</cp:lastModifiedBy>
  <cp:lastPrinted>2022-12-14T05:47:26Z</cp:lastPrinted>
  <dcterms:created xsi:type="dcterms:W3CDTF">2020-05-26T05:50:11Z</dcterms:created>
  <dcterms:modified xsi:type="dcterms:W3CDTF">2022-12-21T12:39:25Z</dcterms:modified>
</cp:coreProperties>
</file>