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1b32115772e02e54db2917ce81e6af0b97f2ebd2f923ca135f92cde66b54e9ac\Naxagic -verjn - Copy\"/>
    </mc:Choice>
  </mc:AlternateContent>
  <bookViews>
    <workbookView xWindow="0" yWindow="0" windowWidth="28800" windowHeight="12480" activeTab="1"/>
  </bookViews>
  <sheets>
    <sheet name="1" sheetId="48" r:id="rId1"/>
    <sheet name="2" sheetId="50" r:id="rId2"/>
    <sheet name="3" sheetId="59" r:id="rId3"/>
    <sheet name="4" sheetId="42" r:id="rId4"/>
    <sheet name="5" sheetId="47" r:id="rId5"/>
    <sheet name="6" sheetId="57" r:id="rId6"/>
    <sheet name="7" sheetId="58" r:id="rId7"/>
  </sheets>
  <externalReferences>
    <externalReference r:id="rId8"/>
  </externalReferences>
  <definedNames>
    <definedName name="AgencyCode" localSheetId="0">#REF!</definedName>
    <definedName name="AgencyCode" localSheetId="4">#REF!</definedName>
    <definedName name="AgencyCode" localSheetId="5">#REF!</definedName>
    <definedName name="AgencyCode">#REF!</definedName>
    <definedName name="AgencyName" localSheetId="0">#REF!</definedName>
    <definedName name="AgencyName" localSheetId="4">#REF!</definedName>
    <definedName name="AgencyName" localSheetId="5">#REF!</definedName>
    <definedName name="AgencyName">#REF!</definedName>
    <definedName name="åû" localSheetId="5">#REF!</definedName>
    <definedName name="åû">#REF!</definedName>
    <definedName name="davit" localSheetId="0">#REF!</definedName>
    <definedName name="davit" localSheetId="4">#REF!</definedName>
    <definedName name="davit" localSheetId="5">#REF!</definedName>
    <definedName name="davit">#REF!</definedName>
    <definedName name="Functional1" localSheetId="0">#REF!</definedName>
    <definedName name="Functional1" localSheetId="4">#REF!</definedName>
    <definedName name="Functional1" localSheetId="5">#REF!</definedName>
    <definedName name="Functional1">#REF!</definedName>
    <definedName name="ggg" localSheetId="0">#REF!</definedName>
    <definedName name="ggg" localSheetId="4">#REF!</definedName>
    <definedName name="ggg" localSheetId="5">#REF!</definedName>
    <definedName name="ggg">#REF!</definedName>
    <definedName name="mas" localSheetId="5">#REF!</definedName>
    <definedName name="mas">#REF!</definedName>
    <definedName name="mass" localSheetId="5">#REF!</definedName>
    <definedName name="mass">#REF!</definedName>
    <definedName name="PANature" localSheetId="0">#REF!</definedName>
    <definedName name="PANature" localSheetId="4">#REF!</definedName>
    <definedName name="PANature" localSheetId="5">#REF!</definedName>
    <definedName name="PANature">#REF!</definedName>
    <definedName name="PAType" localSheetId="0">#REF!</definedName>
    <definedName name="PAType" localSheetId="4">#REF!</definedName>
    <definedName name="PAType" localSheetId="5">#REF!</definedName>
    <definedName name="PAType">#REF!</definedName>
    <definedName name="Performance2" localSheetId="0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0">#REF!</definedName>
    <definedName name="PerformanceType" localSheetId="4">#REF!</definedName>
    <definedName name="PerformanceType" localSheetId="5">#REF!</definedName>
    <definedName name="PerformanceType">#REF!</definedName>
    <definedName name="_xlnm.Print_Area" localSheetId="1">'2'!$A$1:$G$53</definedName>
    <definedName name="_xlnm.Print_Area" localSheetId="3">'4'!$A$1:$D$24</definedName>
    <definedName name="_xlnm.Print_Area" localSheetId="4">'5'!$A$1:$C$45</definedName>
    <definedName name="_xlnm.Print_Area" localSheetId="5">'6'!$A$1:$C$52</definedName>
    <definedName name="x" localSheetId="5">#REF!</definedName>
    <definedName name="x">#REF!</definedName>
    <definedName name="Հավելված" localSheetId="0">#REF!</definedName>
    <definedName name="Հավելված" localSheetId="4">#REF!</definedName>
    <definedName name="Հավելված" localSheetId="5">#REF!</definedName>
    <definedName name="Հավելված">#REF!</definedName>
    <definedName name="Մաս" localSheetId="0">#REF!</definedName>
    <definedName name="Մաս" localSheetId="4">#REF!</definedName>
    <definedName name="Մաս" localSheetId="5">#REF!</definedName>
    <definedName name="Մաս">#REF!</definedName>
    <definedName name="շախմատիստ" localSheetId="0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11" i="50" l="1"/>
  <c r="G12" i="50"/>
  <c r="C23" i="57"/>
  <c r="C24" i="57"/>
  <c r="G30" i="50"/>
  <c r="D33" i="48"/>
  <c r="G11" i="58"/>
  <c r="G10" i="58" s="1"/>
  <c r="G9" i="58" s="1"/>
  <c r="G8" i="58" s="1"/>
  <c r="B10" i="58"/>
  <c r="D13" i="42" l="1"/>
  <c r="D15" i="42"/>
  <c r="D20" i="59" l="1"/>
  <c r="D18" i="59" s="1"/>
  <c r="D16" i="59" s="1"/>
  <c r="D14" i="59" s="1"/>
  <c r="D12" i="59" s="1"/>
  <c r="D10" i="59" s="1"/>
  <c r="F40" i="50"/>
  <c r="F38" i="50"/>
  <c r="E40" i="50"/>
  <c r="D38" i="50"/>
  <c r="G48" i="50"/>
  <c r="G47" i="50" s="1"/>
  <c r="D20" i="48" l="1"/>
  <c r="D14" i="48" s="1"/>
  <c r="D17" i="42" l="1"/>
  <c r="D12" i="42" s="1"/>
  <c r="A24" i="57" l="1"/>
  <c r="A23" i="57"/>
  <c r="C25" i="47" l="1"/>
  <c r="C25" i="57" s="1"/>
  <c r="G29" i="50"/>
  <c r="G28" i="50" s="1"/>
  <c r="B44" i="57"/>
  <c r="B43" i="57"/>
  <c r="B42" i="57"/>
  <c r="B41" i="57"/>
  <c r="B40" i="57"/>
  <c r="B36" i="57"/>
  <c r="A36" i="57"/>
  <c r="C39" i="47" l="1"/>
  <c r="D26" i="48" l="1"/>
  <c r="D12" i="48" s="1"/>
  <c r="D11" i="48" s="1"/>
  <c r="C46" i="57"/>
  <c r="B37" i="47"/>
  <c r="B36" i="47"/>
  <c r="B35" i="47"/>
  <c r="B34" i="47"/>
  <c r="B33" i="47"/>
  <c r="B29" i="47"/>
  <c r="A29" i="47"/>
  <c r="G46" i="50" l="1"/>
  <c r="G45" i="50" s="1"/>
  <c r="G44" i="50" s="1"/>
  <c r="G42" i="50" s="1"/>
  <c r="G40" i="50" s="1"/>
  <c r="G38" i="50" s="1"/>
  <c r="G35" i="50" s="1"/>
  <c r="G33" i="50" l="1"/>
  <c r="G31" i="50" s="1"/>
  <c r="G27" i="50" l="1"/>
  <c r="G26" i="50" s="1"/>
  <c r="G24" i="50" l="1"/>
  <c r="G22" i="50" s="1"/>
  <c r="G20" i="50" l="1"/>
  <c r="G18" i="50" s="1"/>
  <c r="G17" i="50" s="1"/>
  <c r="G15" i="50" s="1"/>
  <c r="G13" i="50" s="1"/>
</calcChain>
</file>

<file path=xl/sharedStrings.xml><?xml version="1.0" encoding="utf-8"?>
<sst xmlns="http://schemas.openxmlformats.org/spreadsheetml/2006/main" count="450" uniqueCount="210">
  <si>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</si>
  <si>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</si>
  <si>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</si>
  <si>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</si>
  <si>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>Ծրագրի միջոցառումներ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</si>
  <si>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</si>
  <si>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</si>
  <si>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</si>
  <si>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</si>
  <si>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</si>
  <si>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</si>
  <si>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01</t>
  </si>
  <si>
    <t>այդ թվում՝</t>
  </si>
  <si>
    <t>ԸՆԴԱՄԵՆԸ</t>
  </si>
  <si>
    <t>Ծրագրի անվանումը՝</t>
  </si>
  <si>
    <t>Ծրագրի նպատակը՝</t>
  </si>
  <si>
    <t>Վերջնական արդյունքի նկարագրությունը՝</t>
  </si>
  <si>
    <t>Տարի</t>
  </si>
  <si>
    <t>05</t>
  </si>
  <si>
    <t>ՀՀ տարածքային կառավարման և ենթակառուցվածքների նախարարություն</t>
  </si>
  <si>
    <t>Ծրագրային դասիչը</t>
  </si>
  <si>
    <t>Ծրագիր</t>
  </si>
  <si>
    <t>Միջոցառում</t>
  </si>
  <si>
    <t>այդ թվում`</t>
  </si>
  <si>
    <t>ՀԱՅԱՍՏԱՆԻ ՀԱՆՐԱՊԵՏՈՒԹՅԱՆ</t>
  </si>
  <si>
    <t>ՎԱՐՉԱՊԵՏԻ  ԱՇԽԱՏԱԿԱԶՄԻ</t>
  </si>
  <si>
    <t xml:space="preserve">                 ՂԵԿԱՎԱՐ</t>
  </si>
  <si>
    <t xml:space="preserve">              ՂԵԿԱՎԱՐ</t>
  </si>
  <si>
    <t xml:space="preserve">                ՀԱՅԱՍՏԱՆԻ ՀԱՆՐԱՊԵՏՈՒԹՅԱՆ</t>
  </si>
  <si>
    <t xml:space="preserve">                   ՎԱՐՉԱՊԵՏԻ ԱՇԽԱՏԱԿԱԶՄԻ</t>
  </si>
  <si>
    <t xml:space="preserve">ՀՀ կառավարության  2022 թվականի </t>
  </si>
  <si>
    <t xml:space="preserve">                 ՂԵԿԱՎԱՐ ՝                                                                   Ա. ՀԱՐՈՒԹՅՈՒՆՅԱՆ</t>
  </si>
  <si>
    <t xml:space="preserve">                                                        Ա. ՀԱՐՈՒԹՅՈՒՆՅԱՆ</t>
  </si>
  <si>
    <t xml:space="preserve">                                                                     Ա. ՀԱՐՈՒԹՅՈՒՆՅԱՆ</t>
  </si>
  <si>
    <t xml:space="preserve"> Տրանսպորտ</t>
  </si>
  <si>
    <t xml:space="preserve"> ՏՆՏԵՍԱԿԱՆ ՀԱՐԱԲԵՐՈՒԹՅՈՒՆՆԵՐ</t>
  </si>
  <si>
    <t>04</t>
  </si>
  <si>
    <t xml:space="preserve">ՀԱՅԱՍՏԱՆԻ ՀԱՆՐԱՊԵՏՈՒԹՅԱՆ ԿԱՌԱՎԱՐՈՒԹՅԱՆ 2021 ԹՎԱԿԱՆԻ ԴԵԿՏԵՄԲԵՐԻ 23-Ի N 2121-Ն ՈՐՈՇՄԱՆ NN 3 ԵՎ 4 ՀԱՎԵԼՎԱԾՆԵՐՈՒՄ ԿԱՏԱՐՎՈՂ ՓՈՓՈԽՈՒԹՅՈՒՆՆԵՐԸ ԵՎ ԼՐԱՑՈՒՄՆԵՐԸ  </t>
  </si>
  <si>
    <t>01</t>
  </si>
  <si>
    <t>Ճանապարհային տրանսպորտ</t>
  </si>
  <si>
    <t>Բաժին</t>
  </si>
  <si>
    <t>Խումբ</t>
  </si>
  <si>
    <t>Դաս</t>
  </si>
  <si>
    <t>ՀՀ ՏԱՐԱԾՔԱՅԻՆ ԿԱՌԱՎԱՐՄԱՆ ԵՎ ԵՆԹԱԿԱՌՈՒՑՎԱԾՔՆԵՐԻ ՆԱԽԱՐԱՐՈՒԹՅՈՒՆ</t>
  </si>
  <si>
    <t>ՀՀ կառավարության  2022 թվականի</t>
  </si>
  <si>
    <t>հազար դրամ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</si>
  <si>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</si>
  <si>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</si>
  <si>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</si>
  <si>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կարգադրիչների անվանումները</t>
  </si>
  <si>
    <t>Գործառական դասիչը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</si>
  <si>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</si>
  <si>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</si>
  <si>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</si>
  <si>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</si>
  <si>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</si>
  <si>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</si>
  <si>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</si>
  <si>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</si>
  <si>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1049</t>
  </si>
  <si>
    <t xml:space="preserve"> ՀՀ կառավարություն</t>
  </si>
  <si>
    <t>ՀՀ կառավարություն</t>
  </si>
  <si>
    <t>ՀՀ ԿԱՌԱՎԱՐՈՒԹՅՈՒՆ</t>
  </si>
  <si>
    <t xml:space="preserve"> Ծրագրի դասիչը </t>
  </si>
  <si>
    <t xml:space="preserve"> Ծրագրի անվանումը </t>
  </si>
  <si>
    <t xml:space="preserve"> 1049 </t>
  </si>
  <si>
    <t xml:space="preserve"> Ճանապարհային ցանցի բարելավում </t>
  </si>
  <si>
    <t xml:space="preserve"> Ծրագրի միջոցառումները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</si>
  <si>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</si>
  <si>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</si>
  <si>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</si>
  <si>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</si>
  <si>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</si>
  <si>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</si>
  <si>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11001</t>
  </si>
  <si>
    <t xml:space="preserve"> Ծառայությունների մատուցում</t>
  </si>
  <si>
    <t>Հավելված N2</t>
  </si>
  <si>
    <t>Հավելված N1</t>
  </si>
  <si>
    <t>Աղյուսակ 9.7</t>
  </si>
  <si>
    <t xml:space="preserve">ՀԱՅԱՍՏԱՆԻ ՀԱՆՐԱՊԵՏՈՒԹՅԱՆ ԿԱՌԱՎԱՐՈՒԹՅԱՆ 2021 ԹՎԱԿԱՆԻ ԴԵԿՏԵՄԲԵՐԻ 23-Ի N 2121-Ն ՈՐՈՇՄԱՆ N 9.1 ՀԱՎԵԼՎԱԾԻ NN 9.1.8 ԵՎ 9.1.59 ԱՂՅՈՒՍԱԿՆԵՐՈՒՄ ԿԱՏԱՐՎՈՂ  ՓՈՓՈԽՈՒԹՅՈՒՆՆԵՐԸ ԵՎ ԼՐԱՑՈՒՄՆԵՐԸ  </t>
  </si>
  <si>
    <t>Հավելված N6</t>
  </si>
  <si>
    <t>Աղյուսակ 9.1.8</t>
  </si>
  <si>
    <t>Աղյուսակ 9.1.59</t>
  </si>
  <si>
    <t xml:space="preserve"> Միջպետական և հանրապետական նշանակության ավտոճանապարհների պահպանման և անվտանգ երթևեկության ծառայություններ</t>
  </si>
  <si>
    <t xml:space="preserve"> Հողային պաստառի, երթևեկելի մասի, արհեստական կառույցների և կահավորման տարրերի նորմատիվ մակարդակում պահպանում և շահագործում</t>
  </si>
  <si>
    <t xml:space="preserve"> ՀՀ տարածքային կառավարման և ենթակառուցվածքների նախարարություն</t>
  </si>
  <si>
    <t xml:space="preserve"> ԾԱՌԱՅՈՒԹՅՈՒՆՆԵՐԻ  ԵՎ   ԱՊՐԱՆՔՆԵՐԻ  ՁԵՌՔԲԵՐՈՒՄ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</si>
  <si>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</si>
  <si>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</si>
  <si>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ՄԱՍ 2. ՊԵՏԱԿԱՆ ՄԱՐՄՆԻ ԳԾՈՎ ԱՐԴՅՈՒՆՔԱՅԻՆ (ԿԱՏԱՐՈՂԱԿԱՆ) ՑՈՒՑԱՆԻՇՆԵՐԸ </t>
  </si>
  <si>
    <t>Ցուցանիշների փոփոխությունը 
(ավելացումները նշված են դրական նշանով)</t>
  </si>
  <si>
    <t xml:space="preserve"> 11001 </t>
  </si>
  <si>
    <t xml:space="preserve"> Միջպետական և հանրապետական նշանակության ավտոճանապարհների պահպանման և անվտանգ երթևեկության ծառայություններ </t>
  </si>
  <si>
    <t xml:space="preserve"> Հողային պաստառի, երթևեկելի մասի, արհեստական կառույցների և կահավորման տարրերի նորմատիվ մակարդակում պահպանում և շահագործում </t>
  </si>
  <si>
    <t xml:space="preserve"> Ծառայությունների մատուցում </t>
  </si>
  <si>
    <t xml:space="preserve"> ՀՀ տարածքային կառավարման և ենթակառուցվածքների նախարարություն, մրցութային կարգով ընտրված կազմակերպություններ </t>
  </si>
  <si>
    <t xml:space="preserve"> ՄԱՍ 1. ՊԵՏԱԿԱՆ ՄԱՐՄՆԻ ԳԾՈՎ ԱՐԴՅՈՒՆՔԱՅԻՆ (ԿԱՏԱՐՈՂԱԿԱՆ) ՑՈՒՑԱՆԻՇՆԵՐԸ </t>
  </si>
  <si>
    <t>ՀՀ կառավարության 2022 թվականի</t>
  </si>
  <si>
    <t>ՀԱՅԱՍՏԱՆԻ ՀԱՆՐԱՊԵՏՈՒԹՅԱՆ ԿԱՌԱՎԱՐՈՒԹՅԱՆ 2021 ԹՎԱԿԱՆԻ ԴԵԿՏԵՄԲԵՐԻ 23-Ի N 2121-Ն ՈՐՈՇՄԱՆ N 10 ՀԱՎԵԼՎԱԾՈՒՄ ԿԱՏԱՐՎՈՂ ՓՈՓՈԽՈՒԹՅՈՒՆՆԵՐԸ ԵՎ ԼՐԱՑՈՒՄՆԵՐԸ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</si>
  <si>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</si>
  <si>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</si>
  <si>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</si>
  <si>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</si>
  <si>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</si>
  <si>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</si>
  <si>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</si>
  <si>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</si>
  <si>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</si>
  <si>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</si>
  <si>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 xml:space="preserve"> Ճանապարհային տրանսպորտ</t>
  </si>
  <si>
    <t>1049   11001</t>
  </si>
  <si>
    <t xml:space="preserve"> ՄԱՍ II.  ԱՇԽԱՏԱՆՔՆԵՐ</t>
  </si>
  <si>
    <t>45231176/33</t>
  </si>
  <si>
    <t>ճանապարհների վերանորոգման աշխատանքներ</t>
  </si>
  <si>
    <t>ՀԲՄ</t>
  </si>
  <si>
    <t>դրամ</t>
  </si>
  <si>
    <t>45231176/36</t>
  </si>
  <si>
    <t>45231176/30</t>
  </si>
  <si>
    <t>45231176/25</t>
  </si>
  <si>
    <t>45231176/3</t>
  </si>
  <si>
    <t>45231176/21</t>
  </si>
  <si>
    <t>45231176/12</t>
  </si>
  <si>
    <t>45231176/17</t>
  </si>
  <si>
    <t>45231176/34</t>
  </si>
  <si>
    <t>45231176/19</t>
  </si>
  <si>
    <t>45231176/23</t>
  </si>
  <si>
    <t>45231176/14</t>
  </si>
  <si>
    <t>45231176/10</t>
  </si>
  <si>
    <t>45231176/32</t>
  </si>
  <si>
    <t>45231176/9</t>
  </si>
  <si>
    <t>45231176/31</t>
  </si>
  <si>
    <t>45231176/13</t>
  </si>
  <si>
    <t>45231176/5</t>
  </si>
  <si>
    <t>45231176/6</t>
  </si>
  <si>
    <t>45231176/72</t>
  </si>
  <si>
    <t>45231176/24</t>
  </si>
  <si>
    <t>45231176/27</t>
  </si>
  <si>
    <t>45231176/4</t>
  </si>
  <si>
    <t>45231176/29</t>
  </si>
  <si>
    <t>45231176/15</t>
  </si>
  <si>
    <t>45231176/16</t>
  </si>
  <si>
    <t>45231176/22</t>
  </si>
  <si>
    <t>45231176/2</t>
  </si>
  <si>
    <t>45231176/39</t>
  </si>
  <si>
    <t>45231176/47</t>
  </si>
  <si>
    <t>45231176/65</t>
  </si>
  <si>
    <t>45231176/70</t>
  </si>
  <si>
    <t>45231176/68</t>
  </si>
  <si>
    <t>45231176/67</t>
  </si>
  <si>
    <t>45231176/69</t>
  </si>
  <si>
    <t>45231176/71</t>
  </si>
  <si>
    <t>Բյուջետային ծրագրերի, միջոցառումների  և աշխատանքների անվանումները</t>
  </si>
  <si>
    <t>Ճանապարհային ցանցի բարելավում</t>
  </si>
  <si>
    <t>Միջպետական և հանրապետական նշանակության ավտոճանապարհների  պահպանման և անվտանգ երթևեկության ծառայություններ¸ այդ թվում՝</t>
  </si>
  <si>
    <t>1. Ավտոճանապարհների ձմեռային և ընթացիկ պահպանում, 
այդ թվում`</t>
  </si>
  <si>
    <t>1.1 Միջպետական և հանրապետական նշանակության ավտոճանապարհների ձմեռային և ընթացիկ պահպանում</t>
  </si>
  <si>
    <t>1.2 Պարբերական պահպանում (միջին նորոգում)</t>
  </si>
  <si>
    <t>1.3 Միջպետական և հանրապետական նշանակության ավտոճանապարհների նշագծում</t>
  </si>
  <si>
    <t>2. Արհեստական կառույցների պահպանում և շահագործում, 
այդ թվում`</t>
  </si>
  <si>
    <t>2.1 Պուշկինի թունել
       Լոռու մարզ</t>
  </si>
  <si>
    <t>2.3 Նալբանդի թունել
      Լոռու մարզ</t>
  </si>
  <si>
    <t xml:space="preserve">Հավելված N4 </t>
  </si>
  <si>
    <t xml:space="preserve"> Ամառային պահպանման ենթակա ավտոճանապարհների ընդհանուր երկարությունը (ոչ կուտակային ցուցանիշ), կիլոմետր </t>
  </si>
  <si>
    <t>45231177/537</t>
  </si>
  <si>
    <t>45231176/79</t>
  </si>
  <si>
    <t>45231176/77</t>
  </si>
  <si>
    <t xml:space="preserve">Պարբերական պահպանման/ միջին նորոգման ենթակա ճանապարհների երկարությունը, կիլոմետր </t>
  </si>
  <si>
    <t>2.2 Դիլիջանի թունել
      Գեղարքունիքի և Տավուշի մարզեր</t>
  </si>
  <si>
    <t>2.5 Հ-6 Աբովյան-Եղվարդ-Աշտարակ ա/ճ-ի Հրազդան 
       գետի վրայի կամուրջ
       Կոտայքի մարզ</t>
  </si>
  <si>
    <t>2.6 Մ-1 Երևան-Գյումրի-Վրաստանի սահման ա/ճ-ի Քասախ գետի վրայի կամուրջ
     Արագածոտնի մարզ</t>
  </si>
  <si>
    <t>2.7 Մ-3 Մարգարա-Վանաձոր-Տաշիր-Վրաստանի սահման ա/ճ-ի
      Ձորագետ գետի վրայի կամուրջ Լոռու մարզ (ք.  Ստեփանավան)</t>
  </si>
  <si>
    <t>2.8 Ջերմուկ քաղաքի կամուրջ
      Վայոց Ձորի մարզ</t>
  </si>
  <si>
    <t xml:space="preserve"> ՀՀ մարզերին սուբվենցիաների տրամադրում՛ ենթակառուցվածքների զարգացման նպատակով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</si>
  <si>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</si>
  <si>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</si>
  <si>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</si>
  <si>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ՀՀ մարզերին սուբվենցիաների տրամադրում` ենթակառուցվածքների զարգացման նպատակով </t>
  </si>
  <si>
    <t xml:space="preserve"> Տրանսֆերտների տրամադրում 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</si>
  <si>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</si>
  <si>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</si>
  <si>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</si>
  <si>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</si>
  <si>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</si>
  <si>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</si>
  <si>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</si>
  <si>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</si>
  <si>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 xml:space="preserve"> Միջոցառում</t>
  </si>
  <si>
    <t xml:space="preserve"> ԸՆԴԱՄԵՆԸ </t>
  </si>
  <si>
    <t>այդ թվում</t>
  </si>
  <si>
    <t xml:space="preserve"> Կապիտալ սուբվենցիաներ համայնքներին</t>
  </si>
  <si>
    <t>ՀՀ մարզերին սուբվենցիաների տրամադրում՝ ենթակառուցվածքների զարգացման նպատակով</t>
  </si>
  <si>
    <t xml:space="preserve">Հավելված N7  </t>
  </si>
  <si>
    <t>Հավելված N5</t>
  </si>
  <si>
    <t>Հավելված N3</t>
  </si>
  <si>
    <t>ճանապարհների պահպանման աշխատանքներ</t>
  </si>
  <si>
    <t>45231177/594</t>
  </si>
  <si>
    <t>45231177/516</t>
  </si>
  <si>
    <t>45231177/39</t>
  </si>
  <si>
    <t>45231177/40</t>
  </si>
  <si>
    <t>45231177/41</t>
  </si>
  <si>
    <t>45231177/42</t>
  </si>
  <si>
    <t>45231176/1</t>
  </si>
  <si>
    <t>ԲՄ</t>
  </si>
  <si>
    <t>Ցուցանիշների փոփոխությունը (ավելացումները նշված են դրական նշանով, իսկ նվազեցումները` փակագծերում)</t>
  </si>
  <si>
    <t>Ցուցանիշների փոփոխությունը 
(նվազեցումները նշված են  փակագծերում)</t>
  </si>
  <si>
    <t>Ցուցանիշների փոփոխությունը (նվազեցումները նշված են փակագծերում)</t>
  </si>
  <si>
    <t xml:space="preserve">ՀԱՅԱՍՏԱՆԻ ՀԱՆՐԱՊԵՏՈՒԹՅԱՆ ԿԱՌԱՎԱՐՈՒԹՅԱՆ 2021 ԹՎԱԿԱՆԻ ԴԵԿՏԵՄԲԵՐԻ 23-Ի N 2121-Ն ՈՐՈՇՄԱՆ N 9 ՀԱՎԵԼՎԱԾԻ N 9.7  ԱՂՅՈՒՍԱԿՈՒՄ ԿԱՏԱՐՎՈՂ  ՓՈՓՈԽՈՒԹՅՈՒՆՆԵՐԸ ԵՎ ԼՐԱՑՈՒՄՆԵՐԸ  </t>
  </si>
  <si>
    <t xml:space="preserve"> «ՀԱՅԱՍՏԱՆԻ  ՀԱՆՐԱՊԵՏՈՒԹՅԱՆ 2022 ԹՎԱԿԱՆԻ  ՊԵՏԱԿԱՆ ԲՅՈՒՋԵԻ ՄԱՍԻՆ» ՕՐԵՆՔԻ N 1 ՀԱՎԵԼՎԱԾԻ N 7  ԱՂՅՈՒՍԱԿՈՒՄ ԿԱՏԱՐՎՈՂ ՎԵՐԱԲԱՇԽՈՒՄԸ ԵՎ ՀԱՅԱՍՏԱՆԻ ՀԱՆՐԱՊԵՏՈՒԹՅԱՆ ԿԱՌԱՎԱՐՈՒԹՅԱՆ 2021 ԹՎԱԿԱՆԻ ԴԵԿՏԵՄԲԵՐԻ 23-Ի N 2121-Ն ՈՐՈՇՄԱՆ N 5 ՀԱՎԵԼՎԱԾԻ N 6 ԱՂՅՈՒՍԱԿՈՒՄ ԿԱՏԱՐՎՈՂ ՓՈՓՈԽՈՒԹՅՈՒՆԸ ԵՎ ԼՐԱՑՈՒՄՆԵՐԸ</t>
  </si>
  <si>
    <t xml:space="preserve">«ՀԱՅԱՍՏԱՆԻ ՀԱՆՐԱՊԵՏՈՒԹՅԱՆ 2022 ԹՎԱԿԱՆԻ ՊԵՏԱԿԱՆ ԲՅՈՒՋԵԻ ՄԱՍԻՆ» ՕՐԵՆՔԻ N 1 ՀԱՎԵԼՎԱԾԻ N 2 ԱՂՅՈՒՍԱԿՈՒՄ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  </t>
  </si>
  <si>
    <t>«ՀԱՅԱՍՏԱՆԻ ՀԱՆՐԱՊԵՏՈՒԹՅԱՆ 2022 ԹՎԱԿԱՆԻ ՊԵՏԱԿԱՆ ԲՅՈՒՋԵԻ ՄԱՍԻՆ» 
ՕՐԵՆՔԻ N 1 ՀԱՎԵԼՎԱԾԻ N 6 ԱՂՅՈՒՍԱԿՈՒՄ ԿԱՏԱՐՎՈՂ ՎԵՐԱԲԱՇԽՈՒՄԸ, ՀԱՅԱՍՏԱՆԻ ՀԱՆՐԱՊԵՏՈՒԹՅԱՆ ԿԱՌԱՎԱՐՈՒԹՅԱՆ 2021 ԹՎԱԿԱՆԻ ԴԵԿՏԵՄԲԵՐԻ 23-Ի N 2121-Ն ՈՐՈՇՄԱՆ
N 5 ՀԱՎԵԼՎԱԾԻ N 5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</si>
</sst>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(* #,##0.00_);_(* \(#,##0.00\);_(* &quot;-&quot;??_);_(@_)"/>
    <numFmt numFmtId="164" formatCode="_-* #,##0.00_-;\-* #,##0.00_-;_-* &quot;-&quot;??_-;_-@_-"/>
    <numFmt numFmtId="165" formatCode="0.0"/>
    <numFmt numFmtId="166" formatCode="_-* #,##0.00_р_._-;\-* #,##0.00_р_._-;_-* &quot;-&quot;??_р_._-;_-@_-"/>
    <numFmt numFmtId="167" formatCode="##,##0.0;\(##,##0.0\);\-"/>
    <numFmt numFmtId="168" formatCode="#,##0.0_);\(#,##0.0\)"/>
    <numFmt numFmtId="169" formatCode="#,##0.0;[Red]#,##0.0"/>
    <numFmt numFmtId="170" formatCode="_(* #,##0.0_);_(* \(#,##0.0\);_(* &quot;-&quot;??_);_(@_)"/>
    <numFmt numFmtId="171" formatCode="#,##0.0"/>
    <numFmt numFmtId="172" formatCode="_-* #,##0.00\ _₽_-;\-* #,##0.00\ _₽_-;_-* &quot;-&quot;??\ _₽_-;_-@_-"/>
    <numFmt numFmtId="173" formatCode="_ * #,##0.00_)_€_ ;_ * \(#,##0.00\)_€_ ;_ * &quot;-&quot;??_)_€_ ;_ @_ "/>
    <numFmt numFmtId="174" formatCode="_ * #,##0.00_)\ _ _ ;_ * \(#,##0.00\)\ _ _ ;_ * &quot;-&quot;??_)\ _ _ ;_ @_ "/>
    <numFmt numFmtId="175" formatCode="_(* #,##0_);_(* \(#,##0\);_(* &quot;-&quot;??_);_(@_)"/>
    <numFmt numFmtId="176" formatCode="#,##0.000"/>
  </numFmts>
  <fonts count="10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sz val="8"/>
      <name val="GHEA Grapalat"/>
      <family val="2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11"/>
      <color theme="1"/>
      <name val="Sylfaen"/>
      <family val="2"/>
    </font>
    <font>
      <sz val="11"/>
      <color theme="1"/>
      <name val="Times Armenian"/>
      <family val="2"/>
    </font>
    <font>
      <sz val="11"/>
      <color indexed="8"/>
      <name val="Calibri"/>
      <family val="2"/>
    </font>
    <font>
      <sz val="11"/>
      <color theme="0"/>
      <name val="Times Armenian"/>
      <family val="2"/>
    </font>
    <font>
      <sz val="11"/>
      <color indexed="9"/>
      <name val="Calibri"/>
      <family val="2"/>
    </font>
    <font>
      <sz val="11"/>
      <color theme="0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Times Armenian"/>
      <family val="2"/>
    </font>
    <font>
      <sz val="11"/>
      <color indexed="20"/>
      <name val="Calibri"/>
      <family val="2"/>
    </font>
    <font>
      <sz val="11"/>
      <color rgb="FF9C0006"/>
      <name val="Calibri"/>
      <family val="2"/>
      <scheme val="minor"/>
    </font>
    <font>
      <b/>
      <sz val="11"/>
      <color rgb="FFFA7D00"/>
      <name val="Times Armenian"/>
      <family val="2"/>
    </font>
    <font>
      <b/>
      <sz val="11"/>
      <color indexed="52"/>
      <name val="Calibri"/>
      <family val="2"/>
    </font>
    <font>
      <b/>
      <sz val="11"/>
      <color rgb="FFFA7D00"/>
      <name val="Calibri"/>
      <family val="2"/>
      <scheme val="minor"/>
    </font>
    <font>
      <b/>
      <sz val="11"/>
      <color theme="0"/>
      <name val="Times Armenian"/>
      <family val="2"/>
    </font>
    <font>
      <b/>
      <sz val="11"/>
      <color indexed="9"/>
      <name val="Calibri"/>
      <family val="2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i/>
      <sz val="11"/>
      <color rgb="FF7F7F7F"/>
      <name val="Times Armenian"/>
      <family val="2"/>
    </font>
    <font>
      <i/>
      <sz val="11"/>
      <color indexed="23"/>
      <name val="Calibri"/>
      <family val="2"/>
    </font>
    <font>
      <i/>
      <sz val="11"/>
      <color rgb="FF7F7F7F"/>
      <name val="Calibri"/>
      <family val="2"/>
      <scheme val="minor"/>
    </font>
    <font>
      <sz val="11"/>
      <color rgb="FF006100"/>
      <name val="Times Armenian"/>
      <family val="2"/>
    </font>
    <font>
      <sz val="11"/>
      <color indexed="17"/>
      <name val="Calibri"/>
      <family val="2"/>
    </font>
    <font>
      <sz val="11"/>
      <color rgb="FF006100"/>
      <name val="Calibri"/>
      <family val="2"/>
      <scheme val="minor"/>
    </font>
    <font>
      <b/>
      <sz val="15"/>
      <color theme="3"/>
      <name val="Times Armenian"/>
      <family val="2"/>
    </font>
    <font>
      <b/>
      <sz val="15"/>
      <color indexed="56"/>
      <name val="Calibri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Times Armenian"/>
      <family val="2"/>
    </font>
    <font>
      <b/>
      <sz val="13"/>
      <color indexed="56"/>
      <name val="Calibri"/>
      <family val="2"/>
    </font>
    <font>
      <b/>
      <sz val="13"/>
      <color theme="3"/>
      <name val="Calibri"/>
      <family val="2"/>
      <scheme val="minor"/>
    </font>
    <font>
      <b/>
      <sz val="11"/>
      <color theme="3"/>
      <name val="Times Armenian"/>
      <family val="2"/>
    </font>
    <font>
      <b/>
      <sz val="11"/>
      <color indexed="56"/>
      <name val="Calibri"/>
      <family val="2"/>
    </font>
    <font>
      <b/>
      <sz val="11"/>
      <color theme="3"/>
      <name val="Calibri"/>
      <family val="2"/>
      <scheme val="minor"/>
    </font>
    <font>
      <sz val="11"/>
      <color rgb="FF3F3F76"/>
      <name val="Times Armenian"/>
      <family val="2"/>
    </font>
    <font>
      <sz val="11"/>
      <color indexed="62"/>
      <name val="Calibri"/>
      <family val="2"/>
    </font>
    <font>
      <sz val="11"/>
      <color rgb="FF3F3F76"/>
      <name val="Calibri"/>
      <family val="2"/>
      <scheme val="minor"/>
    </font>
    <font>
      <sz val="11"/>
      <color rgb="FFFA7D00"/>
      <name val="Times Armenian"/>
      <family val="2"/>
    </font>
    <font>
      <sz val="11"/>
      <color indexed="52"/>
      <name val="Calibri"/>
      <family val="2"/>
    </font>
    <font>
      <sz val="11"/>
      <color rgb="FFFA7D00"/>
      <name val="Calibri"/>
      <family val="2"/>
      <scheme val="minor"/>
    </font>
    <font>
      <sz val="11"/>
      <color rgb="FF9C6500"/>
      <name val="Times Armenian"/>
      <family val="2"/>
    </font>
    <font>
      <sz val="10"/>
      <color rgb="FF9C6500"/>
      <name val="Calibri"/>
      <family val="2"/>
      <scheme val="minor"/>
    </font>
    <font>
      <sz val="11"/>
      <color indexed="6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rgb="FF3F3F3F"/>
      <name val="Times Armenian"/>
      <family val="2"/>
    </font>
    <font>
      <b/>
      <sz val="11"/>
      <color indexed="63"/>
      <name val="Calibri"/>
      <family val="2"/>
    </font>
    <font>
      <b/>
      <sz val="11"/>
      <color rgb="FF3F3F3F"/>
      <name val="Calibri"/>
      <family val="2"/>
      <scheme val="minor"/>
    </font>
    <font>
      <sz val="10"/>
      <color indexed="8"/>
      <name val="MS Sans Serif"/>
      <family val="2"/>
    </font>
    <font>
      <sz val="18"/>
      <color theme="3"/>
      <name val="Cambria"/>
      <family val="2"/>
      <scheme val="major"/>
    </font>
    <font>
      <b/>
      <sz val="18"/>
      <color indexed="56"/>
      <name val="Cambria"/>
      <family val="2"/>
    </font>
    <font>
      <b/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FF0000"/>
      <name val="Times Armenian"/>
      <family val="2"/>
    </font>
    <font>
      <sz val="11"/>
      <color indexed="10"/>
      <name val="Calibri"/>
      <family val="2"/>
    </font>
    <font>
      <sz val="11"/>
      <color rgb="FFFF0000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0"/>
      <color indexed="8"/>
      <name val="MS Sans Serif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2"/>
      <name val="GHEA Grapalat"/>
      <family val="3"/>
    </font>
    <font>
      <sz val="12"/>
      <color rgb="FFFF0000"/>
      <name val="GHEA Grapalat"/>
      <family val="3"/>
    </font>
    <font>
      <i/>
      <sz val="12"/>
      <color rgb="FFFF0000"/>
      <name val="GHEA Grapalat"/>
      <family val="3"/>
    </font>
    <font>
      <sz val="11"/>
      <name val="GHEA Grapalat"/>
      <family val="3"/>
    </font>
    <font>
      <sz val="11"/>
      <color theme="1"/>
      <name val="GHEA Grapalat"/>
      <family val="3"/>
    </font>
    <font>
      <sz val="8"/>
      <color theme="1"/>
      <name val="GHEA Grapalat"/>
      <family val="3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2"/>
      <color theme="1"/>
      <name val="Calibri"/>
      <family val="2"/>
      <charset val="1"/>
      <scheme val="minor"/>
    </font>
    <font>
      <sz val="8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004">
    <xf numFmtId="0" fontId="0" fillId="0" borderId="0"/>
    <xf numFmtId="0" fontId="5" fillId="0" borderId="0"/>
    <xf numFmtId="9" fontId="6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0" fillId="0" borderId="0"/>
    <xf numFmtId="166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4" fillId="0" borderId="0"/>
    <xf numFmtId="0" fontId="9" fillId="0" borderId="0"/>
    <xf numFmtId="0" fontId="3" fillId="0" borderId="0"/>
    <xf numFmtId="0" fontId="13" fillId="0" borderId="0">
      <alignment horizontal="left" vertical="top" wrapText="1"/>
    </xf>
    <xf numFmtId="167" fontId="13" fillId="0" borderId="0" applyFill="0" applyBorder="0" applyProtection="0">
      <alignment horizontal="right" vertical="top"/>
    </xf>
    <xf numFmtId="0" fontId="2" fillId="0" borderId="0"/>
    <xf numFmtId="0" fontId="7" fillId="0" borderId="0"/>
    <xf numFmtId="0" fontId="10" fillId="0" borderId="0"/>
    <xf numFmtId="43" fontId="7" fillId="0" borderId="0" applyFont="0" applyFill="0" applyBorder="0" applyAlignment="0" applyProtection="0"/>
    <xf numFmtId="0" fontId="10" fillId="0" borderId="0"/>
    <xf numFmtId="0" fontId="17" fillId="0" borderId="0"/>
    <xf numFmtId="43" fontId="12" fillId="0" borderId="0" applyFont="0" applyFill="0" applyBorder="0" applyAlignment="0" applyProtection="0"/>
    <xf numFmtId="0" fontId="7" fillId="0" borderId="0"/>
    <xf numFmtId="0" fontId="7" fillId="0" borderId="0"/>
    <xf numFmtId="0" fontId="18" fillId="10" borderId="0" applyNumberFormat="0" applyBorder="0" applyAlignment="0" applyProtection="0"/>
    <xf numFmtId="0" fontId="19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18" fillId="14" borderId="0" applyNumberFormat="0" applyBorder="0" applyAlignment="0" applyProtection="0"/>
    <xf numFmtId="0" fontId="19" fillId="3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18" fillId="18" borderId="0" applyNumberFormat="0" applyBorder="0" applyAlignment="0" applyProtection="0"/>
    <xf numFmtId="0" fontId="19" fillId="35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18" fillId="22" borderId="0" applyNumberFormat="0" applyBorder="0" applyAlignment="0" applyProtection="0"/>
    <xf numFmtId="0" fontId="19" fillId="36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18" fillId="26" borderId="0" applyNumberFormat="0" applyBorder="0" applyAlignment="0" applyProtection="0"/>
    <xf numFmtId="0" fontId="19" fillId="37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18" fillId="30" borderId="0" applyNumberFormat="0" applyBorder="0" applyAlignment="0" applyProtection="0"/>
    <xf numFmtId="0" fontId="19" fillId="38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9" fillId="10" borderId="0" applyNumberFormat="0" applyBorder="0" applyAlignment="0" applyProtection="0"/>
    <xf numFmtId="0" fontId="2" fillId="14" borderId="0" applyNumberFormat="0" applyBorder="0" applyAlignment="0" applyProtection="0"/>
    <xf numFmtId="0" fontId="9" fillId="14" borderId="0" applyNumberFormat="0" applyBorder="0" applyAlignment="0" applyProtection="0"/>
    <xf numFmtId="0" fontId="2" fillId="18" borderId="0" applyNumberFormat="0" applyBorder="0" applyAlignment="0" applyProtection="0"/>
    <xf numFmtId="0" fontId="9" fillId="18" borderId="0" applyNumberFormat="0" applyBorder="0" applyAlignment="0" applyProtection="0"/>
    <xf numFmtId="0" fontId="2" fillId="22" borderId="0" applyNumberFormat="0" applyBorder="0" applyAlignment="0" applyProtection="0"/>
    <xf numFmtId="0" fontId="9" fillId="22" borderId="0" applyNumberFormat="0" applyBorder="0" applyAlignment="0" applyProtection="0"/>
    <xf numFmtId="0" fontId="2" fillId="26" borderId="0" applyNumberFormat="0" applyBorder="0" applyAlignment="0" applyProtection="0"/>
    <xf numFmtId="0" fontId="9" fillId="26" borderId="0" applyNumberFormat="0" applyBorder="0" applyAlignment="0" applyProtection="0"/>
    <xf numFmtId="0" fontId="2" fillId="30" borderId="0" applyNumberFormat="0" applyBorder="0" applyAlignment="0" applyProtection="0"/>
    <xf numFmtId="0" fontId="9" fillId="30" borderId="0" applyNumberFormat="0" applyBorder="0" applyAlignment="0" applyProtection="0"/>
    <xf numFmtId="0" fontId="18" fillId="11" borderId="0" applyNumberFormat="0" applyBorder="0" applyAlignment="0" applyProtection="0"/>
    <xf numFmtId="0" fontId="19" fillId="39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18" fillId="15" borderId="0" applyNumberFormat="0" applyBorder="0" applyAlignment="0" applyProtection="0"/>
    <xf numFmtId="0" fontId="19" fillId="40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18" fillId="19" borderId="0" applyNumberFormat="0" applyBorder="0" applyAlignment="0" applyProtection="0"/>
    <xf numFmtId="0" fontId="19" fillId="41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18" fillId="23" borderId="0" applyNumberFormat="0" applyBorder="0" applyAlignment="0" applyProtection="0"/>
    <xf numFmtId="0" fontId="19" fillId="36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18" fillId="27" borderId="0" applyNumberFormat="0" applyBorder="0" applyAlignment="0" applyProtection="0"/>
    <xf numFmtId="0" fontId="19" fillId="39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18" fillId="31" borderId="0" applyNumberFormat="0" applyBorder="0" applyAlignment="0" applyProtection="0"/>
    <xf numFmtId="0" fontId="19" fillId="42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9" fillId="11" borderId="0" applyNumberFormat="0" applyBorder="0" applyAlignment="0" applyProtection="0"/>
    <xf numFmtId="0" fontId="2" fillId="15" borderId="0" applyNumberFormat="0" applyBorder="0" applyAlignment="0" applyProtection="0"/>
    <xf numFmtId="0" fontId="9" fillId="15" borderId="0" applyNumberFormat="0" applyBorder="0" applyAlignment="0" applyProtection="0"/>
    <xf numFmtId="0" fontId="2" fillId="19" borderId="0" applyNumberFormat="0" applyBorder="0" applyAlignment="0" applyProtection="0"/>
    <xf numFmtId="0" fontId="9" fillId="19" borderId="0" applyNumberFormat="0" applyBorder="0" applyAlignment="0" applyProtection="0"/>
    <xf numFmtId="0" fontId="2" fillId="23" borderId="0" applyNumberFormat="0" applyBorder="0" applyAlignment="0" applyProtection="0"/>
    <xf numFmtId="0" fontId="9" fillId="23" borderId="0" applyNumberFormat="0" applyBorder="0" applyAlignment="0" applyProtection="0"/>
    <xf numFmtId="0" fontId="2" fillId="27" borderId="0" applyNumberFormat="0" applyBorder="0" applyAlignment="0" applyProtection="0"/>
    <xf numFmtId="0" fontId="9" fillId="27" borderId="0" applyNumberFormat="0" applyBorder="0" applyAlignment="0" applyProtection="0"/>
    <xf numFmtId="0" fontId="2" fillId="31" borderId="0" applyNumberFormat="0" applyBorder="0" applyAlignment="0" applyProtection="0"/>
    <xf numFmtId="0" fontId="9" fillId="31" borderId="0" applyNumberFormat="0" applyBorder="0" applyAlignment="0" applyProtection="0"/>
    <xf numFmtId="0" fontId="20" fillId="12" borderId="0" applyNumberFormat="0" applyBorder="0" applyAlignment="0" applyProtection="0"/>
    <xf numFmtId="0" fontId="21" fillId="43" borderId="0" applyNumberFormat="0" applyBorder="0" applyAlignment="0" applyProtection="0"/>
    <xf numFmtId="0" fontId="22" fillId="12" borderId="0" applyNumberFormat="0" applyBorder="0" applyAlignment="0" applyProtection="0"/>
    <xf numFmtId="0" fontId="20" fillId="16" borderId="0" applyNumberFormat="0" applyBorder="0" applyAlignment="0" applyProtection="0"/>
    <xf numFmtId="0" fontId="21" fillId="40" borderId="0" applyNumberFormat="0" applyBorder="0" applyAlignment="0" applyProtection="0"/>
    <xf numFmtId="0" fontId="22" fillId="16" borderId="0" applyNumberFormat="0" applyBorder="0" applyAlignment="0" applyProtection="0"/>
    <xf numFmtId="0" fontId="20" fillId="20" borderId="0" applyNumberFormat="0" applyBorder="0" applyAlignment="0" applyProtection="0"/>
    <xf numFmtId="0" fontId="21" fillId="41" borderId="0" applyNumberFormat="0" applyBorder="0" applyAlignment="0" applyProtection="0"/>
    <xf numFmtId="0" fontId="22" fillId="20" borderId="0" applyNumberFormat="0" applyBorder="0" applyAlignment="0" applyProtection="0"/>
    <xf numFmtId="0" fontId="20" fillId="24" borderId="0" applyNumberFormat="0" applyBorder="0" applyAlignment="0" applyProtection="0"/>
    <xf numFmtId="0" fontId="21" fillId="44" borderId="0" applyNumberFormat="0" applyBorder="0" applyAlignment="0" applyProtection="0"/>
    <xf numFmtId="0" fontId="22" fillId="24" borderId="0" applyNumberFormat="0" applyBorder="0" applyAlignment="0" applyProtection="0"/>
    <xf numFmtId="0" fontId="20" fillId="28" borderId="0" applyNumberFormat="0" applyBorder="0" applyAlignment="0" applyProtection="0"/>
    <xf numFmtId="0" fontId="21" fillId="45" borderId="0" applyNumberFormat="0" applyBorder="0" applyAlignment="0" applyProtection="0"/>
    <xf numFmtId="0" fontId="22" fillId="28" borderId="0" applyNumberFormat="0" applyBorder="0" applyAlignment="0" applyProtection="0"/>
    <xf numFmtId="0" fontId="20" fillId="32" borderId="0" applyNumberFormat="0" applyBorder="0" applyAlignment="0" applyProtection="0"/>
    <xf numFmtId="0" fontId="21" fillId="46" borderId="0" applyNumberFormat="0" applyBorder="0" applyAlignment="0" applyProtection="0"/>
    <xf numFmtId="0" fontId="22" fillId="32" borderId="0" applyNumberFormat="0" applyBorder="0" applyAlignment="0" applyProtection="0"/>
    <xf numFmtId="0" fontId="22" fillId="12" borderId="0" applyNumberFormat="0" applyBorder="0" applyAlignment="0" applyProtection="0"/>
    <xf numFmtId="0" fontId="23" fillId="12" borderId="0" applyNumberFormat="0" applyBorder="0" applyAlignment="0" applyProtection="0"/>
    <xf numFmtId="0" fontId="22" fillId="16" borderId="0" applyNumberFormat="0" applyBorder="0" applyAlignment="0" applyProtection="0"/>
    <xf numFmtId="0" fontId="23" fillId="16" borderId="0" applyNumberFormat="0" applyBorder="0" applyAlignment="0" applyProtection="0"/>
    <xf numFmtId="0" fontId="22" fillId="20" borderId="0" applyNumberFormat="0" applyBorder="0" applyAlignment="0" applyProtection="0"/>
    <xf numFmtId="0" fontId="23" fillId="20" borderId="0" applyNumberFormat="0" applyBorder="0" applyAlignment="0" applyProtection="0"/>
    <xf numFmtId="0" fontId="22" fillId="24" borderId="0" applyNumberFormat="0" applyBorder="0" applyAlignment="0" applyProtection="0"/>
    <xf numFmtId="0" fontId="23" fillId="24" borderId="0" applyNumberFormat="0" applyBorder="0" applyAlignment="0" applyProtection="0"/>
    <xf numFmtId="0" fontId="22" fillId="28" borderId="0" applyNumberFormat="0" applyBorder="0" applyAlignment="0" applyProtection="0"/>
    <xf numFmtId="0" fontId="23" fillId="28" borderId="0" applyNumberFormat="0" applyBorder="0" applyAlignment="0" applyProtection="0"/>
    <xf numFmtId="0" fontId="22" fillId="32" borderId="0" applyNumberFormat="0" applyBorder="0" applyAlignment="0" applyProtection="0"/>
    <xf numFmtId="0" fontId="23" fillId="32" borderId="0" applyNumberFormat="0" applyBorder="0" applyAlignment="0" applyProtection="0"/>
    <xf numFmtId="0" fontId="20" fillId="9" borderId="0" applyNumberFormat="0" applyBorder="0" applyAlignment="0" applyProtection="0"/>
    <xf numFmtId="0" fontId="21" fillId="47" borderId="0" applyNumberFormat="0" applyBorder="0" applyAlignment="0" applyProtection="0"/>
    <xf numFmtId="0" fontId="22" fillId="9" borderId="0" applyNumberFormat="0" applyBorder="0" applyAlignment="0" applyProtection="0"/>
    <xf numFmtId="0" fontId="20" fillId="13" borderId="0" applyNumberFormat="0" applyBorder="0" applyAlignment="0" applyProtection="0"/>
    <xf numFmtId="0" fontId="21" fillId="48" borderId="0" applyNumberFormat="0" applyBorder="0" applyAlignment="0" applyProtection="0"/>
    <xf numFmtId="0" fontId="22" fillId="13" borderId="0" applyNumberFormat="0" applyBorder="0" applyAlignment="0" applyProtection="0"/>
    <xf numFmtId="0" fontId="20" fillId="17" borderId="0" applyNumberFormat="0" applyBorder="0" applyAlignment="0" applyProtection="0"/>
    <xf numFmtId="0" fontId="21" fillId="49" borderId="0" applyNumberFormat="0" applyBorder="0" applyAlignment="0" applyProtection="0"/>
    <xf numFmtId="0" fontId="22" fillId="17" borderId="0" applyNumberFormat="0" applyBorder="0" applyAlignment="0" applyProtection="0"/>
    <xf numFmtId="0" fontId="20" fillId="21" borderId="0" applyNumberFormat="0" applyBorder="0" applyAlignment="0" applyProtection="0"/>
    <xf numFmtId="0" fontId="21" fillId="44" borderId="0" applyNumberFormat="0" applyBorder="0" applyAlignment="0" applyProtection="0"/>
    <xf numFmtId="0" fontId="22" fillId="21" borderId="0" applyNumberFormat="0" applyBorder="0" applyAlignment="0" applyProtection="0"/>
    <xf numFmtId="0" fontId="20" fillId="25" borderId="0" applyNumberFormat="0" applyBorder="0" applyAlignment="0" applyProtection="0"/>
    <xf numFmtId="0" fontId="21" fillId="45" borderId="0" applyNumberFormat="0" applyBorder="0" applyAlignment="0" applyProtection="0"/>
    <xf numFmtId="0" fontId="22" fillId="25" borderId="0" applyNumberFormat="0" applyBorder="0" applyAlignment="0" applyProtection="0"/>
    <xf numFmtId="0" fontId="20" fillId="29" borderId="0" applyNumberFormat="0" applyBorder="0" applyAlignment="0" applyProtection="0"/>
    <xf numFmtId="0" fontId="21" fillId="50" borderId="0" applyNumberFormat="0" applyBorder="0" applyAlignment="0" applyProtection="0"/>
    <xf numFmtId="0" fontId="22" fillId="29" borderId="0" applyNumberFormat="0" applyBorder="0" applyAlignment="0" applyProtection="0"/>
    <xf numFmtId="0" fontId="24" fillId="3" borderId="0" applyNumberFormat="0" applyBorder="0" applyAlignment="0" applyProtection="0"/>
    <xf numFmtId="0" fontId="25" fillId="34" borderId="0" applyNumberFormat="0" applyBorder="0" applyAlignment="0" applyProtection="0"/>
    <xf numFmtId="0" fontId="26" fillId="3" borderId="0" applyNumberFormat="0" applyBorder="0" applyAlignment="0" applyProtection="0"/>
    <xf numFmtId="0" fontId="27" fillId="6" borderId="20" applyNumberFormat="0" applyAlignment="0" applyProtection="0"/>
    <xf numFmtId="0" fontId="28" fillId="51" borderId="29" applyNumberFormat="0" applyAlignment="0" applyProtection="0"/>
    <xf numFmtId="0" fontId="28" fillId="51" borderId="29" applyNumberFormat="0" applyAlignment="0" applyProtection="0"/>
    <xf numFmtId="0" fontId="28" fillId="51" borderId="29" applyNumberFormat="0" applyAlignment="0" applyProtection="0"/>
    <xf numFmtId="0" fontId="29" fillId="6" borderId="20" applyNumberFormat="0" applyAlignment="0" applyProtection="0"/>
    <xf numFmtId="0" fontId="30" fillId="7" borderId="23" applyNumberFormat="0" applyAlignment="0" applyProtection="0"/>
    <xf numFmtId="0" fontId="31" fillId="52" borderId="30" applyNumberFormat="0" applyAlignment="0" applyProtection="0"/>
    <xf numFmtId="0" fontId="32" fillId="7" borderId="23" applyNumberFormat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3" fillId="0" borderId="0" applyFont="0" applyFill="0" applyBorder="0" applyAlignment="0" applyProtection="0"/>
    <xf numFmtId="172" fontId="10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43" fontId="13" fillId="0" borderId="0" applyFont="0" applyFill="0" applyBorder="0" applyAlignment="0" applyProtection="0">
      <alignment horizontal="left" vertical="top" wrapText="1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1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2" borderId="0" applyNumberFormat="0" applyBorder="0" applyAlignment="0" applyProtection="0"/>
    <xf numFmtId="0" fontId="39" fillId="35" borderId="0" applyNumberFormat="0" applyBorder="0" applyAlignment="0" applyProtection="0"/>
    <xf numFmtId="0" fontId="40" fillId="2" borderId="0" applyNumberFormat="0" applyBorder="0" applyAlignment="0" applyProtection="0"/>
    <xf numFmtId="0" fontId="41" fillId="0" borderId="17" applyNumberFormat="0" applyFill="0" applyAlignment="0" applyProtection="0"/>
    <xf numFmtId="0" fontId="42" fillId="0" borderId="31" applyNumberFormat="0" applyFill="0" applyAlignment="0" applyProtection="0"/>
    <xf numFmtId="0" fontId="43" fillId="0" borderId="17" applyNumberFormat="0" applyFill="0" applyAlignment="0" applyProtection="0"/>
    <xf numFmtId="0" fontId="44" fillId="0" borderId="18" applyNumberFormat="0" applyFill="0" applyAlignment="0" applyProtection="0"/>
    <xf numFmtId="0" fontId="45" fillId="0" borderId="32" applyNumberFormat="0" applyFill="0" applyAlignment="0" applyProtection="0"/>
    <xf numFmtId="0" fontId="46" fillId="0" borderId="18" applyNumberFormat="0" applyFill="0" applyAlignment="0" applyProtection="0"/>
    <xf numFmtId="0" fontId="47" fillId="0" borderId="19" applyNumberFormat="0" applyFill="0" applyAlignment="0" applyProtection="0"/>
    <xf numFmtId="0" fontId="48" fillId="0" borderId="33" applyNumberFormat="0" applyFill="0" applyAlignment="0" applyProtection="0"/>
    <xf numFmtId="0" fontId="49" fillId="0" borderId="19" applyNumberFormat="0" applyFill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5" borderId="20" applyNumberFormat="0" applyAlignment="0" applyProtection="0"/>
    <xf numFmtId="0" fontId="51" fillId="38" borderId="29" applyNumberFormat="0" applyAlignment="0" applyProtection="0"/>
    <xf numFmtId="0" fontId="51" fillId="38" borderId="29" applyNumberFormat="0" applyAlignment="0" applyProtection="0"/>
    <xf numFmtId="0" fontId="51" fillId="38" borderId="29" applyNumberFormat="0" applyAlignment="0" applyProtection="0"/>
    <xf numFmtId="0" fontId="52" fillId="5" borderId="20" applyNumberFormat="0" applyAlignment="0" applyProtection="0"/>
    <xf numFmtId="0" fontId="53" fillId="0" borderId="22" applyNumberFormat="0" applyFill="0" applyAlignment="0" applyProtection="0"/>
    <xf numFmtId="0" fontId="54" fillId="0" borderId="34" applyNumberFormat="0" applyFill="0" applyAlignment="0" applyProtection="0"/>
    <xf numFmtId="0" fontId="55" fillId="0" borderId="22" applyNumberFormat="0" applyFill="0" applyAlignment="0" applyProtection="0"/>
    <xf numFmtId="0" fontId="56" fillId="4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58" fillId="53" borderId="0" applyNumberFormat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13" fillId="0" borderId="0">
      <alignment horizontal="left" vertical="top" wrapText="1"/>
    </xf>
    <xf numFmtId="1" fontId="59" fillId="0" borderId="0"/>
    <xf numFmtId="1" fontId="59" fillId="0" borderId="0"/>
    <xf numFmtId="0" fontId="9" fillId="0" borderId="0"/>
    <xf numFmtId="0" fontId="7" fillId="0" borderId="0"/>
    <xf numFmtId="0" fontId="13" fillId="0" borderId="0">
      <alignment horizontal="left" vertical="top" wrapText="1"/>
    </xf>
    <xf numFmtId="1" fontId="59" fillId="0" borderId="0"/>
    <xf numFmtId="0" fontId="11" fillId="0" borderId="0"/>
    <xf numFmtId="0" fontId="12" fillId="0" borderId="0"/>
    <xf numFmtId="0" fontId="12" fillId="0" borderId="0"/>
    <xf numFmtId="0" fontId="10" fillId="0" borderId="0"/>
    <xf numFmtId="0" fontId="18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6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8" borderId="24" applyNumberFormat="0" applyFont="0" applyAlignment="0" applyProtection="0"/>
    <xf numFmtId="0" fontId="10" fillId="54" borderId="35" applyNumberFormat="0" applyFont="0" applyAlignment="0" applyProtection="0"/>
    <xf numFmtId="0" fontId="10" fillId="54" borderId="35" applyNumberFormat="0" applyFont="0" applyAlignment="0" applyProtection="0"/>
    <xf numFmtId="0" fontId="10" fillId="54" borderId="35" applyNumberFormat="0" applyFont="0" applyAlignment="0" applyProtection="0"/>
    <xf numFmtId="0" fontId="2" fillId="8" borderId="24" applyNumberFormat="0" applyFont="0" applyAlignment="0" applyProtection="0"/>
    <xf numFmtId="0" fontId="2" fillId="8" borderId="24" applyNumberFormat="0" applyFont="0" applyAlignment="0" applyProtection="0"/>
    <xf numFmtId="0" fontId="2" fillId="8" borderId="24" applyNumberFormat="0" applyFont="0" applyAlignment="0" applyProtection="0"/>
    <xf numFmtId="0" fontId="2" fillId="8" borderId="24" applyNumberFormat="0" applyFont="0" applyAlignment="0" applyProtection="0"/>
    <xf numFmtId="0" fontId="61" fillId="6" borderId="21" applyNumberFormat="0" applyAlignment="0" applyProtection="0"/>
    <xf numFmtId="0" fontId="62" fillId="51" borderId="36" applyNumberFormat="0" applyAlignment="0" applyProtection="0"/>
    <xf numFmtId="0" fontId="62" fillId="51" borderId="36" applyNumberFormat="0" applyAlignment="0" applyProtection="0"/>
    <xf numFmtId="0" fontId="62" fillId="51" borderId="36" applyNumberFormat="0" applyAlignment="0" applyProtection="0"/>
    <xf numFmtId="0" fontId="63" fillId="6" borderId="21" applyNumberForma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8" fillId="0" borderId="25" applyNumberFormat="0" applyFill="0" applyAlignment="0" applyProtection="0"/>
    <xf numFmtId="0" fontId="69" fillId="0" borderId="37" applyNumberFormat="0" applyFill="0" applyAlignment="0" applyProtection="0"/>
    <xf numFmtId="0" fontId="69" fillId="0" borderId="37" applyNumberFormat="0" applyFill="0" applyAlignment="0" applyProtection="0"/>
    <xf numFmtId="0" fontId="69" fillId="0" borderId="37" applyNumberFormat="0" applyFill="0" applyAlignment="0" applyProtection="0"/>
    <xf numFmtId="0" fontId="70" fillId="0" borderId="25" applyNumberFormat="0" applyFill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22" fillId="9" borderId="0" applyNumberFormat="0" applyBorder="0" applyAlignment="0" applyProtection="0"/>
    <xf numFmtId="0" fontId="23" fillId="9" borderId="0" applyNumberFormat="0" applyBorder="0" applyAlignment="0" applyProtection="0"/>
    <xf numFmtId="0" fontId="22" fillId="13" borderId="0" applyNumberFormat="0" applyBorder="0" applyAlignment="0" applyProtection="0"/>
    <xf numFmtId="0" fontId="23" fillId="13" borderId="0" applyNumberFormat="0" applyBorder="0" applyAlignment="0" applyProtection="0"/>
    <xf numFmtId="0" fontId="22" fillId="17" borderId="0" applyNumberFormat="0" applyBorder="0" applyAlignment="0" applyProtection="0"/>
    <xf numFmtId="0" fontId="23" fillId="17" borderId="0" applyNumberFormat="0" applyBorder="0" applyAlignment="0" applyProtection="0"/>
    <xf numFmtId="0" fontId="22" fillId="21" borderId="0" applyNumberFormat="0" applyBorder="0" applyAlignment="0" applyProtection="0"/>
    <xf numFmtId="0" fontId="23" fillId="21" borderId="0" applyNumberFormat="0" applyBorder="0" applyAlignment="0" applyProtection="0"/>
    <xf numFmtId="0" fontId="22" fillId="25" borderId="0" applyNumberFormat="0" applyBorder="0" applyAlignment="0" applyProtection="0"/>
    <xf numFmtId="0" fontId="23" fillId="25" borderId="0" applyNumberFormat="0" applyBorder="0" applyAlignment="0" applyProtection="0"/>
    <xf numFmtId="0" fontId="22" fillId="29" borderId="0" applyNumberFormat="0" applyBorder="0" applyAlignment="0" applyProtection="0"/>
    <xf numFmtId="0" fontId="23" fillId="29" borderId="0" applyNumberFormat="0" applyBorder="0" applyAlignment="0" applyProtection="0"/>
    <xf numFmtId="0" fontId="52" fillId="5" borderId="20" applyNumberFormat="0" applyAlignment="0" applyProtection="0"/>
    <xf numFmtId="0" fontId="74" fillId="5" borderId="20" applyNumberFormat="0" applyAlignment="0" applyProtection="0"/>
    <xf numFmtId="0" fontId="63" fillId="6" borderId="21" applyNumberFormat="0" applyAlignment="0" applyProtection="0"/>
    <xf numFmtId="0" fontId="75" fillId="6" borderId="21" applyNumberFormat="0" applyAlignment="0" applyProtection="0"/>
    <xf numFmtId="0" fontId="29" fillId="6" borderId="20" applyNumberFormat="0" applyAlignment="0" applyProtection="0"/>
    <xf numFmtId="0" fontId="76" fillId="6" borderId="20" applyNumberFormat="0" applyAlignment="0" applyProtection="0"/>
    <xf numFmtId="0" fontId="43" fillId="0" borderId="17" applyNumberFormat="0" applyFill="0" applyAlignment="0" applyProtection="0"/>
    <xf numFmtId="0" fontId="77" fillId="0" borderId="17" applyNumberFormat="0" applyFill="0" applyAlignment="0" applyProtection="0"/>
    <xf numFmtId="0" fontId="46" fillId="0" borderId="18" applyNumberFormat="0" applyFill="0" applyAlignment="0" applyProtection="0"/>
    <xf numFmtId="0" fontId="78" fillId="0" borderId="18" applyNumberFormat="0" applyFill="0" applyAlignment="0" applyProtection="0"/>
    <xf numFmtId="0" fontId="49" fillId="0" borderId="19" applyNumberFormat="0" applyFill="0" applyAlignment="0" applyProtection="0"/>
    <xf numFmtId="0" fontId="79" fillId="0" borderId="19" applyNumberFormat="0" applyFill="0" applyAlignment="0" applyProtection="0"/>
    <xf numFmtId="0" fontId="4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0" fillId="0" borderId="25" applyNumberFormat="0" applyFill="0" applyAlignment="0" applyProtection="0"/>
    <xf numFmtId="0" fontId="80" fillId="0" borderId="25" applyNumberFormat="0" applyFill="0" applyAlignment="0" applyProtection="0"/>
    <xf numFmtId="0" fontId="32" fillId="7" borderId="23" applyNumberFormat="0" applyAlignment="0" applyProtection="0"/>
    <xf numFmtId="0" fontId="81" fillId="7" borderId="23" applyNumberFormat="0" applyAlignment="0" applyProtection="0"/>
    <xf numFmtId="0" fontId="67" fillId="0" borderId="0" applyNumberFormat="0" applyFill="0" applyBorder="0" applyAlignment="0" applyProtection="0"/>
    <xf numFmtId="0" fontId="82" fillId="4" borderId="0" applyNumberFormat="0" applyBorder="0" applyAlignment="0" applyProtection="0"/>
    <xf numFmtId="0" fontId="83" fillId="4" borderId="0" applyNumberFormat="0" applyBorder="0" applyAlignment="0" applyProtection="0"/>
    <xf numFmtId="1" fontId="59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3" fillId="0" borderId="0">
      <alignment horizontal="left" vertical="top" wrapText="1"/>
    </xf>
    <xf numFmtId="0" fontId="12" fillId="0" borderId="0"/>
    <xf numFmtId="0" fontId="84" fillId="0" borderId="0"/>
    <xf numFmtId="0" fontId="10" fillId="0" borderId="0"/>
    <xf numFmtId="0" fontId="10" fillId="0" borderId="0"/>
    <xf numFmtId="0" fontId="26" fillId="3" borderId="0" applyNumberFormat="0" applyBorder="0" applyAlignment="0" applyProtection="0"/>
    <xf numFmtId="0" fontId="85" fillId="3" borderId="0" applyNumberFormat="0" applyBorder="0" applyAlignment="0" applyProtection="0"/>
    <xf numFmtId="0" fontId="37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2" fillId="8" borderId="24" applyNumberFormat="0" applyFont="0" applyAlignment="0" applyProtection="0"/>
    <xf numFmtId="0" fontId="55" fillId="0" borderId="22" applyNumberFormat="0" applyFill="0" applyAlignment="0" applyProtection="0"/>
    <xf numFmtId="0" fontId="87" fillId="0" borderId="22" applyNumberFormat="0" applyFill="0" applyAlignment="0" applyProtection="0"/>
    <xf numFmtId="0" fontId="88" fillId="0" borderId="0"/>
    <xf numFmtId="0" fontId="73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166" fontId="10" fillId="0" borderId="0" applyFont="0" applyFill="0" applyBorder="0" applyAlignment="0" applyProtection="0"/>
    <xf numFmtId="172" fontId="10" fillId="0" borderId="0" applyFont="0" applyFill="0" applyBorder="0" applyAlignment="0" applyProtection="0"/>
    <xf numFmtId="0" fontId="40" fillId="2" borderId="0" applyNumberFormat="0" applyBorder="0" applyAlignment="0" applyProtection="0"/>
    <xf numFmtId="0" fontId="90" fillId="2" borderId="0" applyNumberFormat="0" applyBorder="0" applyAlignment="0" applyProtection="0"/>
    <xf numFmtId="0" fontId="2" fillId="0" borderId="0"/>
    <xf numFmtId="0" fontId="1" fillId="0" borderId="0"/>
    <xf numFmtId="0" fontId="102" fillId="0" borderId="0"/>
    <xf numFmtId="0" fontId="1" fillId="0" borderId="0"/>
  </cellStyleXfs>
  <cellXfs count="240">
    <xf numFmtId="0" fontId="0" fillId="0" borderId="0" xfId="0"/>
    <xf numFmtId="0" fontId="15" fillId="0" borderId="0" xfId="0" applyFont="1" applyAlignment="1">
      <alignment horizontal="left" vertical="top"/>
    </xf>
    <xf numFmtId="0" fontId="14" fillId="0" borderId="0" xfId="0" applyFont="1"/>
    <xf numFmtId="0" fontId="14" fillId="0" borderId="0" xfId="0" applyFont="1" applyAlignment="1">
      <alignment horizontal="right"/>
    </xf>
    <xf numFmtId="0" fontId="15" fillId="0" borderId="0" xfId="0" applyFont="1"/>
    <xf numFmtId="165" fontId="15" fillId="0" borderId="0" xfId="0" applyNumberFormat="1" applyFont="1"/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top"/>
    </xf>
    <xf numFmtId="171" fontId="15" fillId="0" borderId="0" xfId="0" applyNumberFormat="1" applyFont="1" applyAlignment="1">
      <alignment horizontal="center" vertical="center"/>
    </xf>
    <xf numFmtId="0" fontId="15" fillId="0" borderId="0" xfId="14" applyFont="1">
      <alignment horizontal="left" vertical="top" wrapText="1"/>
    </xf>
    <xf numFmtId="49" fontId="15" fillId="0" borderId="16" xfId="14" applyNumberFormat="1" applyFont="1" applyBorder="1" applyAlignment="1">
      <alignment vertical="top" wrapText="1"/>
    </xf>
    <xf numFmtId="0" fontId="15" fillId="0" borderId="16" xfId="14" applyFont="1" applyBorder="1" applyAlignment="1">
      <alignment vertical="top" wrapText="1"/>
    </xf>
    <xf numFmtId="0" fontId="15" fillId="0" borderId="4" xfId="14" applyFont="1" applyBorder="1">
      <alignment horizontal="left" vertical="top" wrapText="1"/>
    </xf>
    <xf numFmtId="169" fontId="15" fillId="0" borderId="0" xfId="15" applyNumberFormat="1" applyFont="1" applyFill="1" applyBorder="1" applyAlignment="1">
      <alignment horizontal="center" vertical="center"/>
    </xf>
    <xf numFmtId="49" fontId="15" fillId="0" borderId="0" xfId="14" applyNumberFormat="1" applyFont="1" applyAlignment="1">
      <alignment horizontal="center" vertical="top" wrapText="1"/>
    </xf>
    <xf numFmtId="0" fontId="15" fillId="0" borderId="0" xfId="14" applyFont="1" applyAlignment="1">
      <alignment horizontal="center" vertical="top" wrapText="1"/>
    </xf>
    <xf numFmtId="168" fontId="15" fillId="0" borderId="5" xfId="15" applyNumberFormat="1" applyFont="1" applyFill="1" applyBorder="1" applyAlignment="1">
      <alignment horizontal="center" vertical="center"/>
    </xf>
    <xf numFmtId="0" fontId="15" fillId="0" borderId="0" xfId="11" applyFont="1"/>
    <xf numFmtId="0" fontId="15" fillId="0" borderId="0" xfId="14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0" borderId="16" xfId="20" applyFont="1" applyBorder="1" applyAlignment="1">
      <alignment horizontal="center" vertical="center" wrapText="1"/>
    </xf>
    <xf numFmtId="170" fontId="15" fillId="0" borderId="16" xfId="8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171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left"/>
    </xf>
    <xf numFmtId="0" fontId="15" fillId="0" borderId="39" xfId="0" applyFont="1" applyBorder="1" applyAlignment="1">
      <alignment horizontal="left"/>
    </xf>
    <xf numFmtId="0" fontId="15" fillId="0" borderId="39" xfId="0" applyFont="1" applyBorder="1"/>
    <xf numFmtId="0" fontId="15" fillId="0" borderId="39" xfId="0" applyFont="1" applyBorder="1" applyAlignment="1">
      <alignment wrapText="1"/>
    </xf>
    <xf numFmtId="0" fontId="15" fillId="0" borderId="39" xfId="0" applyFont="1" applyBorder="1" applyAlignment="1">
      <alignment vertical="top"/>
    </xf>
    <xf numFmtId="0" fontId="16" fillId="0" borderId="39" xfId="0" applyFont="1" applyBorder="1" applyAlignment="1">
      <alignment horizontal="left" vertical="top" wrapText="1"/>
    </xf>
    <xf numFmtId="0" fontId="15" fillId="0" borderId="39" xfId="0" applyFont="1" applyBorder="1" applyAlignment="1">
      <alignment horizontal="left" vertical="top" wrapText="1"/>
    </xf>
    <xf numFmtId="0" fontId="15" fillId="0" borderId="10" xfId="0" applyFont="1" applyBorder="1" applyAlignment="1">
      <alignment horizontal="left" vertical="top" wrapText="1"/>
    </xf>
    <xf numFmtId="0" fontId="15" fillId="0" borderId="26" xfId="0" applyFont="1" applyBorder="1" applyAlignment="1">
      <alignment horizontal="left" vertical="top" wrapText="1"/>
    </xf>
    <xf numFmtId="0" fontId="15" fillId="0" borderId="39" xfId="1" applyFont="1" applyBorder="1" applyAlignment="1">
      <alignment horizontal="left" vertical="top" wrapText="1"/>
    </xf>
    <xf numFmtId="0" fontId="15" fillId="0" borderId="12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5" fillId="0" borderId="16" xfId="14" applyFont="1" applyBorder="1" applyAlignment="1">
      <alignment horizontal="center" vertical="center" wrapText="1"/>
    </xf>
    <xf numFmtId="0" fontId="15" fillId="0" borderId="16" xfId="14" applyFont="1" applyBorder="1" applyAlignment="1">
      <alignment horizontal="left" vertical="center" wrapText="1"/>
    </xf>
    <xf numFmtId="0" fontId="15" fillId="0" borderId="0" xfId="14" applyFont="1" applyAlignment="1">
      <alignment horizontal="left" vertical="center" wrapText="1"/>
    </xf>
    <xf numFmtId="0" fontId="15" fillId="0" borderId="16" xfId="14" applyFont="1" applyBorder="1" applyAlignment="1">
      <alignment horizontal="left" vertical="center" wrapText="1" indent="2"/>
    </xf>
    <xf numFmtId="0" fontId="15" fillId="0" borderId="0" xfId="20" applyFont="1" applyAlignment="1">
      <alignment vertical="top"/>
    </xf>
    <xf numFmtId="0" fontId="15" fillId="0" borderId="16" xfId="20" applyFont="1" applyBorder="1" applyAlignment="1">
      <alignment horizontal="left" vertical="top" wrapText="1"/>
    </xf>
    <xf numFmtId="0" fontId="15" fillId="0" borderId="16" xfId="20" applyFont="1" applyBorder="1" applyAlignment="1">
      <alignment vertical="top" wrapText="1"/>
    </xf>
    <xf numFmtId="0" fontId="16" fillId="0" borderId="16" xfId="20" applyFont="1" applyBorder="1" applyAlignment="1">
      <alignment horizontal="left" vertical="top" wrapText="1"/>
    </xf>
    <xf numFmtId="0" fontId="16" fillId="0" borderId="16" xfId="20" applyFont="1" applyBorder="1" applyAlignment="1">
      <alignment vertical="top" wrapText="1"/>
    </xf>
    <xf numFmtId="0" fontId="16" fillId="0" borderId="0" xfId="20" applyFont="1" applyAlignment="1">
      <alignment vertical="top" wrapText="1"/>
    </xf>
    <xf numFmtId="0" fontId="16" fillId="0" borderId="0" xfId="20" applyFont="1" applyAlignment="1">
      <alignment horizontal="left" vertical="top" wrapText="1"/>
    </xf>
    <xf numFmtId="0" fontId="15" fillId="0" borderId="0" xfId="20" applyFont="1" applyAlignment="1">
      <alignment horizontal="left" vertical="top" wrapText="1"/>
    </xf>
    <xf numFmtId="0" fontId="14" fillId="0" borderId="0" xfId="0" applyFont="1" applyAlignment="1">
      <alignment horizontal="center" vertical="center"/>
    </xf>
    <xf numFmtId="0" fontId="15" fillId="0" borderId="0" xfId="20" applyFont="1" applyAlignment="1">
      <alignment horizontal="center" vertical="center"/>
    </xf>
    <xf numFmtId="0" fontId="15" fillId="0" borderId="0" xfId="20" applyFont="1" applyAlignment="1">
      <alignment horizontal="center" vertical="center" wrapText="1"/>
    </xf>
    <xf numFmtId="0" fontId="16" fillId="0" borderId="0" xfId="20" applyFont="1" applyAlignment="1">
      <alignment horizontal="center" vertical="center" wrapText="1"/>
    </xf>
    <xf numFmtId="0" fontId="15" fillId="0" borderId="40" xfId="20" applyFont="1" applyBorder="1" applyAlignment="1">
      <alignment horizontal="center" vertical="center" wrapText="1"/>
    </xf>
    <xf numFmtId="168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 wrapText="1"/>
    </xf>
    <xf numFmtId="170" fontId="15" fillId="0" borderId="39" xfId="8" applyNumberFormat="1" applyFont="1" applyFill="1" applyBorder="1" applyAlignment="1">
      <alignment horizontal="center" vertical="center" wrapText="1"/>
    </xf>
    <xf numFmtId="0" fontId="15" fillId="0" borderId="39" xfId="980" applyFont="1" applyBorder="1">
      <alignment horizontal="left" vertical="top" wrapText="1"/>
    </xf>
    <xf numFmtId="0" fontId="16" fillId="0" borderId="39" xfId="980" applyFont="1" applyBorder="1">
      <alignment horizontal="left" vertical="top" wrapText="1"/>
    </xf>
    <xf numFmtId="0" fontId="15" fillId="55" borderId="39" xfId="0" applyFont="1" applyFill="1" applyBorder="1" applyAlignment="1">
      <alignment horizontal="left" vertical="center" indent="2"/>
    </xf>
    <xf numFmtId="0" fontId="15" fillId="55" borderId="39" xfId="0" applyFont="1" applyFill="1" applyBorder="1" applyAlignment="1">
      <alignment horizontal="left" vertical="center" wrapText="1" indent="2"/>
    </xf>
    <xf numFmtId="49" fontId="15" fillId="55" borderId="39" xfId="0" applyNumberFormat="1" applyFont="1" applyFill="1" applyBorder="1" applyAlignment="1">
      <alignment horizontal="left" vertical="center" wrapText="1" indent="2"/>
    </xf>
    <xf numFmtId="0" fontId="15" fillId="55" borderId="39" xfId="14" applyFont="1" applyFill="1" applyBorder="1" applyAlignment="1">
      <alignment horizontal="left" vertical="center" wrapText="1" indent="2"/>
    </xf>
    <xf numFmtId="167" fontId="16" fillId="55" borderId="39" xfId="15" applyFont="1" applyFill="1" applyBorder="1" applyAlignment="1">
      <alignment horizontal="right" vertical="center"/>
    </xf>
    <xf numFmtId="0" fontId="15" fillId="55" borderId="39" xfId="0" applyFont="1" applyFill="1" applyBorder="1" applyAlignment="1">
      <alignment horizontal="center" vertical="center"/>
    </xf>
    <xf numFmtId="0" fontId="15" fillId="55" borderId="39" xfId="0" applyFont="1" applyFill="1" applyBorder="1" applyAlignment="1">
      <alignment horizontal="center" vertical="center" wrapText="1"/>
    </xf>
    <xf numFmtId="49" fontId="15" fillId="55" borderId="39" xfId="0" applyNumberFormat="1" applyFont="1" applyFill="1" applyBorder="1" applyAlignment="1">
      <alignment horizontal="center" vertical="center" wrapText="1"/>
    </xf>
    <xf numFmtId="0" fontId="15" fillId="55" borderId="39" xfId="0" applyFont="1" applyFill="1" applyBorder="1" applyAlignment="1">
      <alignment vertical="center" wrapText="1"/>
    </xf>
    <xf numFmtId="170" fontId="15" fillId="0" borderId="0" xfId="20" applyNumberFormat="1" applyFont="1" applyAlignment="1">
      <alignment vertical="center" wrapText="1"/>
    </xf>
    <xf numFmtId="0" fontId="15" fillId="55" borderId="39" xfId="14" applyFont="1" applyFill="1" applyBorder="1" applyAlignment="1">
      <alignment horizontal="center" vertical="center" wrapText="1"/>
    </xf>
    <xf numFmtId="0" fontId="15" fillId="55" borderId="39" xfId="14" applyFont="1" applyFill="1" applyBorder="1" applyAlignment="1">
      <alignment horizontal="left" vertical="center" wrapText="1"/>
    </xf>
    <xf numFmtId="0" fontId="15" fillId="55" borderId="0" xfId="14" applyFont="1" applyFill="1" applyAlignment="1">
      <alignment horizontal="left" vertical="center" wrapText="1"/>
    </xf>
    <xf numFmtId="0" fontId="16" fillId="55" borderId="39" xfId="14" applyFont="1" applyFill="1" applyBorder="1" applyAlignment="1">
      <alignment horizontal="center" vertical="center" wrapText="1"/>
    </xf>
    <xf numFmtId="0" fontId="16" fillId="55" borderId="39" xfId="14" applyFont="1" applyFill="1" applyBorder="1" applyAlignment="1">
      <alignment horizontal="left" vertical="center" wrapText="1"/>
    </xf>
    <xf numFmtId="0" fontId="16" fillId="55" borderId="0" xfId="14" applyFont="1" applyFill="1" applyAlignment="1">
      <alignment horizontal="left" vertical="center" wrapText="1"/>
    </xf>
    <xf numFmtId="0" fontId="15" fillId="0" borderId="39" xfId="20" applyFont="1" applyBorder="1" applyAlignment="1">
      <alignment horizontal="left" vertical="top" wrapText="1"/>
    </xf>
    <xf numFmtId="0" fontId="15" fillId="0" borderId="39" xfId="20" applyFont="1" applyBorder="1" applyAlignment="1">
      <alignment vertical="top" wrapText="1"/>
    </xf>
    <xf numFmtId="0" fontId="15" fillId="0" borderId="0" xfId="20" applyFont="1" applyAlignment="1">
      <alignment vertical="top" wrapText="1"/>
    </xf>
    <xf numFmtId="0" fontId="16" fillId="0" borderId="39" xfId="20" applyFont="1" applyBorder="1" applyAlignment="1">
      <alignment horizontal="left" vertical="top" wrapText="1"/>
    </xf>
    <xf numFmtId="0" fontId="16" fillId="0" borderId="39" xfId="20" applyFont="1" applyBorder="1" applyAlignment="1">
      <alignment vertical="top" wrapText="1"/>
    </xf>
    <xf numFmtId="0" fontId="15" fillId="0" borderId="39" xfId="20" applyFont="1" applyBorder="1" applyAlignment="1">
      <alignment horizontal="center" vertical="top" wrapText="1"/>
    </xf>
    <xf numFmtId="0" fontId="15" fillId="0" borderId="1" xfId="980" applyFont="1" applyBorder="1">
      <alignment horizontal="left" vertical="top" wrapText="1"/>
    </xf>
    <xf numFmtId="0" fontId="16" fillId="0" borderId="1" xfId="980" applyFont="1" applyBorder="1">
      <alignment horizontal="left" vertical="top" wrapText="1"/>
    </xf>
    <xf numFmtId="0" fontId="14" fillId="0" borderId="0" xfId="0" applyFont="1" applyAlignment="1">
      <alignment vertical="center" wrapText="1"/>
    </xf>
    <xf numFmtId="0" fontId="93" fillId="0" borderId="0" xfId="20" applyFont="1" applyAlignment="1">
      <alignment horizontal="left" vertical="top" wrapText="1"/>
    </xf>
    <xf numFmtId="0" fontId="92" fillId="0" borderId="0" xfId="20" applyFont="1" applyAlignment="1">
      <alignment horizontal="left" vertical="top" wrapText="1"/>
    </xf>
    <xf numFmtId="0" fontId="15" fillId="55" borderId="0" xfId="20" applyFont="1" applyFill="1" applyAlignment="1">
      <alignment horizontal="left" vertical="top" wrapText="1"/>
    </xf>
    <xf numFmtId="0" fontId="15" fillId="55" borderId="0" xfId="20" applyFont="1" applyFill="1" applyAlignment="1">
      <alignment vertical="top"/>
    </xf>
    <xf numFmtId="0" fontId="15" fillId="55" borderId="39" xfId="20" applyFont="1" applyFill="1" applyBorder="1" applyAlignment="1">
      <alignment horizontal="left" vertical="top" wrapText="1"/>
    </xf>
    <xf numFmtId="0" fontId="15" fillId="55" borderId="39" xfId="20" applyFont="1" applyFill="1" applyBorder="1" applyAlignment="1">
      <alignment vertical="top" wrapText="1"/>
    </xf>
    <xf numFmtId="0" fontId="15" fillId="55" borderId="0" xfId="20" applyFont="1" applyFill="1" applyAlignment="1">
      <alignment vertical="top" wrapText="1"/>
    </xf>
    <xf numFmtId="0" fontId="16" fillId="55" borderId="39" xfId="20" applyFont="1" applyFill="1" applyBorder="1" applyAlignment="1">
      <alignment horizontal="left" vertical="top" wrapText="1"/>
    </xf>
    <xf numFmtId="0" fontId="16" fillId="55" borderId="39" xfId="20" applyFont="1" applyFill="1" applyBorder="1" applyAlignment="1">
      <alignment vertical="top" wrapText="1"/>
    </xf>
    <xf numFmtId="0" fontId="16" fillId="55" borderId="0" xfId="20" applyFont="1" applyFill="1" applyAlignment="1">
      <alignment vertical="top" wrapText="1"/>
    </xf>
    <xf numFmtId="0" fontId="16" fillId="55" borderId="0" xfId="20" applyFont="1" applyFill="1" applyAlignment="1">
      <alignment horizontal="left" vertical="top" wrapText="1"/>
    </xf>
    <xf numFmtId="0" fontId="15" fillId="55" borderId="39" xfId="20" applyFont="1" applyFill="1" applyBorder="1" applyAlignment="1">
      <alignment horizontal="center" vertical="top" wrapText="1"/>
    </xf>
    <xf numFmtId="0" fontId="15" fillId="0" borderId="0" xfId="0" applyFont="1" applyAlignment="1">
      <alignment vertical="center" wrapText="1"/>
    </xf>
    <xf numFmtId="0" fontId="15" fillId="0" borderId="39" xfId="0" applyFont="1" applyBorder="1" applyAlignment="1">
      <alignment horizontal="right" vertical="center" wrapText="1"/>
    </xf>
    <xf numFmtId="0" fontId="15" fillId="0" borderId="39" xfId="0" applyFont="1" applyBorder="1" applyAlignment="1">
      <alignment horizontal="center" vertical="center" wrapText="1"/>
    </xf>
    <xf numFmtId="175" fontId="15" fillId="0" borderId="39" xfId="8" applyNumberFormat="1" applyFont="1" applyFill="1" applyBorder="1" applyAlignment="1">
      <alignment horizontal="center" vertical="center"/>
    </xf>
    <xf numFmtId="170" fontId="15" fillId="0" borderId="0" xfId="0" applyNumberFormat="1" applyFont="1" applyAlignment="1">
      <alignment vertical="center" wrapText="1"/>
    </xf>
    <xf numFmtId="0" fontId="94" fillId="55" borderId="1" xfId="0" applyFont="1" applyFill="1" applyBorder="1" applyAlignment="1">
      <alignment horizontal="center" vertical="center"/>
    </xf>
    <xf numFmtId="0" fontId="15" fillId="0" borderId="39" xfId="0" applyFont="1" applyBorder="1" applyAlignment="1">
      <alignment horizontal="left" vertical="center" wrapText="1"/>
    </xf>
    <xf numFmtId="170" fontId="15" fillId="0" borderId="39" xfId="8" applyNumberFormat="1" applyFont="1" applyFill="1" applyBorder="1" applyAlignment="1">
      <alignment vertical="center" wrapText="1"/>
    </xf>
    <xf numFmtId="0" fontId="15" fillId="0" borderId="0" xfId="0" applyFont="1" applyAlignment="1">
      <alignment horizontal="right" vertical="center" wrapText="1"/>
    </xf>
    <xf numFmtId="0" fontId="15" fillId="55" borderId="39" xfId="0" applyFont="1" applyFill="1" applyBorder="1" applyAlignment="1">
      <alignment horizontal="left" vertical="center" wrapText="1"/>
    </xf>
    <xf numFmtId="175" fontId="15" fillId="55" borderId="39" xfId="8" applyNumberFormat="1" applyFont="1" applyFill="1" applyBorder="1" applyAlignment="1">
      <alignment horizontal="center" vertical="center"/>
    </xf>
    <xf numFmtId="170" fontId="15" fillId="55" borderId="39" xfId="8" applyNumberFormat="1" applyFont="1" applyFill="1" applyBorder="1" applyAlignment="1">
      <alignment vertical="center" wrapText="1"/>
    </xf>
    <xf numFmtId="170" fontId="15" fillId="0" borderId="0" xfId="8" applyNumberFormat="1" applyFont="1" applyFill="1" applyAlignment="1">
      <alignment vertical="center" wrapText="1"/>
    </xf>
    <xf numFmtId="170" fontId="15" fillId="0" borderId="39" xfId="8" applyNumberFormat="1" applyFont="1" applyFill="1" applyBorder="1" applyAlignment="1">
      <alignment horizontal="center" vertical="center"/>
    </xf>
    <xf numFmtId="0" fontId="95" fillId="0" borderId="0" xfId="0" applyFont="1"/>
    <xf numFmtId="0" fontId="96" fillId="0" borderId="0" xfId="0" applyFont="1"/>
    <xf numFmtId="0" fontId="97" fillId="0" borderId="0" xfId="0" applyFont="1"/>
    <xf numFmtId="0" fontId="98" fillId="0" borderId="39" xfId="0" applyFont="1" applyBorder="1" applyAlignment="1">
      <alignment horizontal="center" vertical="center"/>
    </xf>
    <xf numFmtId="0" fontId="98" fillId="0" borderId="39" xfId="0" applyFont="1" applyBorder="1"/>
    <xf numFmtId="0" fontId="14" fillId="0" borderId="39" xfId="0" applyFont="1" applyBorder="1"/>
    <xf numFmtId="0" fontId="98" fillId="0" borderId="39" xfId="0" applyFont="1" applyBorder="1" applyAlignment="1">
      <alignment vertical="center" wrapText="1"/>
    </xf>
    <xf numFmtId="168" fontId="98" fillId="0" borderId="39" xfId="0" applyNumberFormat="1" applyFont="1" applyBorder="1" applyAlignment="1">
      <alignment horizontal="right" vertical="center"/>
    </xf>
    <xf numFmtId="0" fontId="97" fillId="0" borderId="39" xfId="0" applyFont="1" applyBorder="1"/>
    <xf numFmtId="0" fontId="99" fillId="0" borderId="39" xfId="0" applyFont="1" applyBorder="1" applyAlignment="1">
      <alignment horizontal="left" vertical="center" wrapText="1" indent="1"/>
    </xf>
    <xf numFmtId="0" fontId="98" fillId="0" borderId="0" xfId="0" applyFont="1" applyAlignment="1">
      <alignment vertical="center" wrapText="1"/>
    </xf>
    <xf numFmtId="0" fontId="14" fillId="0" borderId="39" xfId="0" applyFont="1" applyBorder="1" applyAlignment="1">
      <alignment horizontal="left" vertical="center" wrapText="1" indent="3"/>
    </xf>
    <xf numFmtId="168" fontId="14" fillId="0" borderId="39" xfId="0" applyNumberFormat="1" applyFont="1" applyBorder="1" applyAlignment="1">
      <alignment horizontal="right" vertical="center"/>
    </xf>
    <xf numFmtId="0" fontId="100" fillId="0" borderId="0" xfId="0" applyFont="1"/>
    <xf numFmtId="0" fontId="98" fillId="55" borderId="39" xfId="0" applyFont="1" applyFill="1" applyBorder="1" applyAlignment="1">
      <alignment horizontal="center" vertical="center" wrapText="1"/>
    </xf>
    <xf numFmtId="168" fontId="15" fillId="55" borderId="0" xfId="18" applyNumberFormat="1" applyFont="1" applyFill="1" applyAlignment="1">
      <alignment horizontal="right" vertical="center"/>
    </xf>
    <xf numFmtId="176" fontId="98" fillId="0" borderId="0" xfId="0" applyNumberFormat="1" applyFont="1" applyAlignment="1">
      <alignment vertical="center" wrapText="1"/>
    </xf>
    <xf numFmtId="170" fontId="91" fillId="0" borderId="39" xfId="8" applyNumberFormat="1" applyFont="1" applyFill="1" applyBorder="1" applyAlignment="1">
      <alignment horizontal="center" vertical="center"/>
    </xf>
    <xf numFmtId="164" fontId="15" fillId="0" borderId="0" xfId="0" applyNumberFormat="1" applyFont="1" applyAlignment="1">
      <alignment horizontal="right" vertical="center" wrapText="1"/>
    </xf>
    <xf numFmtId="0" fontId="15" fillId="0" borderId="0" xfId="0" applyFont="1" applyAlignment="1">
      <alignment horizontal="right"/>
    </xf>
    <xf numFmtId="0" fontId="15" fillId="0" borderId="13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top" wrapText="1"/>
    </xf>
    <xf numFmtId="0" fontId="15" fillId="0" borderId="16" xfId="0" applyFont="1" applyBorder="1" applyAlignment="1">
      <alignment horizontal="center" vertical="top" wrapText="1"/>
    </xf>
    <xf numFmtId="0" fontId="15" fillId="0" borderId="16" xfId="0" applyFont="1" applyBorder="1" applyAlignment="1">
      <alignment horizontal="left" vertical="top" wrapText="1"/>
    </xf>
    <xf numFmtId="0" fontId="15" fillId="0" borderId="39" xfId="0" applyFont="1" applyBorder="1" applyAlignment="1">
      <alignment horizontal="center" vertical="top" wrapText="1"/>
    </xf>
    <xf numFmtId="0" fontId="15" fillId="0" borderId="39" xfId="980" applyFont="1" applyBorder="1" applyAlignment="1">
      <alignment horizontal="right" vertical="top" wrapText="1"/>
    </xf>
    <xf numFmtId="0" fontId="15" fillId="0" borderId="0" xfId="0" applyFont="1" applyAlignment="1">
      <alignment horizontal="left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top" wrapText="1"/>
    </xf>
    <xf numFmtId="0" fontId="15" fillId="0" borderId="4" xfId="0" applyFont="1" applyBorder="1" applyAlignment="1">
      <alignment horizontal="left" vertical="top" wrapText="1"/>
    </xf>
    <xf numFmtId="167" fontId="15" fillId="55" borderId="0" xfId="0" applyNumberFormat="1" applyFont="1" applyFill="1" applyAlignment="1">
      <alignment horizontal="left" vertical="center" indent="2"/>
    </xf>
    <xf numFmtId="0" fontId="15" fillId="55" borderId="0" xfId="0" applyFont="1" applyFill="1" applyAlignment="1">
      <alignment horizontal="left" vertical="center" indent="2"/>
    </xf>
    <xf numFmtId="0" fontId="15" fillId="55" borderId="0" xfId="0" applyFont="1" applyFill="1" applyAlignment="1">
      <alignment vertical="center"/>
    </xf>
    <xf numFmtId="0" fontId="15" fillId="0" borderId="7" xfId="0" applyFont="1" applyBorder="1" applyAlignment="1">
      <alignment horizontal="left" vertical="top" wrapText="1"/>
    </xf>
    <xf numFmtId="170" fontId="15" fillId="0" borderId="39" xfId="658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right" vertical="center"/>
    </xf>
    <xf numFmtId="170" fontId="15" fillId="55" borderId="39" xfId="658" applyNumberFormat="1" applyFont="1" applyFill="1" applyBorder="1" applyAlignment="1">
      <alignment horizontal="center" vertical="center"/>
    </xf>
    <xf numFmtId="168" fontId="15" fillId="0" borderId="0" xfId="0" applyNumberFormat="1" applyFont="1" applyAlignment="1">
      <alignment horizontal="center" vertical="center"/>
    </xf>
    <xf numFmtId="0" fontId="97" fillId="0" borderId="39" xfId="0" applyFont="1" applyBorder="1" applyAlignment="1">
      <alignment horizontal="left" vertical="center" wrapText="1" indent="3"/>
    </xf>
    <xf numFmtId="171" fontId="100" fillId="0" borderId="0" xfId="0" applyNumberFormat="1" applyFont="1"/>
    <xf numFmtId="0" fontId="16" fillId="0" borderId="39" xfId="822" applyFont="1" applyBorder="1">
      <alignment horizontal="left" vertical="top" wrapText="1"/>
    </xf>
    <xf numFmtId="0" fontId="15" fillId="0" borderId="39" xfId="822" applyFont="1" applyBorder="1">
      <alignment horizontal="left" vertical="top" wrapText="1"/>
    </xf>
    <xf numFmtId="0" fontId="14" fillId="0" borderId="39" xfId="0" applyFont="1" applyBorder="1" applyAlignment="1">
      <alignment horizontal="left" vertical="top" wrapText="1"/>
    </xf>
    <xf numFmtId="170" fontId="15" fillId="0" borderId="39" xfId="0" applyNumberFormat="1" applyFont="1" applyBorder="1" applyAlignment="1">
      <alignment horizontal="left" vertical="center" wrapText="1"/>
    </xf>
    <xf numFmtId="170" fontId="15" fillId="0" borderId="39" xfId="15" applyNumberFormat="1" applyFont="1" applyFill="1" applyBorder="1" applyAlignment="1">
      <alignment horizontal="center" vertical="center"/>
    </xf>
    <xf numFmtId="170" fontId="15" fillId="0" borderId="39" xfId="8" applyNumberFormat="1" applyFont="1" applyBorder="1" applyAlignment="1">
      <alignment horizontal="left" vertical="center" wrapText="1"/>
    </xf>
    <xf numFmtId="49" fontId="15" fillId="0" borderId="41" xfId="14" applyNumberFormat="1" applyFont="1" applyBorder="1" applyAlignment="1">
      <alignment horizontal="center" vertical="top" wrapText="1"/>
    </xf>
    <xf numFmtId="0" fontId="15" fillId="0" borderId="41" xfId="14" applyFont="1" applyBorder="1" applyAlignment="1">
      <alignment horizontal="center" vertical="top" wrapText="1"/>
    </xf>
    <xf numFmtId="0" fontId="15" fillId="0" borderId="41" xfId="1" applyFont="1" applyBorder="1" applyAlignment="1">
      <alignment horizontal="left" vertical="top" wrapText="1"/>
    </xf>
    <xf numFmtId="170" fontId="15" fillId="0" borderId="41" xfId="8" applyNumberFormat="1" applyFont="1" applyFill="1" applyBorder="1" applyAlignment="1">
      <alignment horizontal="center" vertical="center" wrapText="1"/>
    </xf>
    <xf numFmtId="49" fontId="15" fillId="0" borderId="39" xfId="0" applyNumberFormat="1" applyFont="1" applyBorder="1" applyAlignment="1">
      <alignment horizontal="left" vertical="top" wrapText="1"/>
    </xf>
    <xf numFmtId="0" fontId="15" fillId="0" borderId="39" xfId="17" applyFont="1" applyBorder="1"/>
    <xf numFmtId="0" fontId="15" fillId="0" borderId="39" xfId="17" applyFont="1" applyBorder="1" applyAlignment="1">
      <alignment wrapText="1"/>
    </xf>
    <xf numFmtId="0" fontId="15" fillId="0" borderId="0" xfId="977" applyFont="1"/>
    <xf numFmtId="0" fontId="15" fillId="0" borderId="0" xfId="977" applyFont="1" applyAlignment="1">
      <alignment vertical="center"/>
    </xf>
    <xf numFmtId="0" fontId="15" fillId="0" borderId="0" xfId="977" applyFont="1" applyAlignment="1">
      <alignment horizontal="left" vertical="center"/>
    </xf>
    <xf numFmtId="0" fontId="15" fillId="0" borderId="0" xfId="977" applyFont="1" applyAlignment="1">
      <alignment horizontal="center" wrapText="1"/>
    </xf>
    <xf numFmtId="0" fontId="15" fillId="0" borderId="0" xfId="904" applyFont="1" applyAlignment="1">
      <alignment horizontal="left" vertical="top" wrapText="1"/>
    </xf>
    <xf numFmtId="0" fontId="15" fillId="0" borderId="39" xfId="904" applyFont="1" applyBorder="1" applyAlignment="1">
      <alignment horizontal="center" vertical="center" wrapText="1"/>
    </xf>
    <xf numFmtId="0" fontId="15" fillId="0" borderId="39" xfId="904" applyFont="1" applyBorder="1" applyAlignment="1">
      <alignment horizontal="center" wrapText="1"/>
    </xf>
    <xf numFmtId="168" fontId="15" fillId="0" borderId="26" xfId="977" applyNumberFormat="1" applyFont="1" applyBorder="1" applyAlignment="1">
      <alignment horizontal="center" vertical="center" wrapText="1"/>
    </xf>
    <xf numFmtId="168" fontId="15" fillId="0" borderId="39" xfId="977" applyNumberFormat="1" applyFont="1" applyBorder="1" applyAlignment="1">
      <alignment horizontal="center" vertical="center" wrapText="1"/>
    </xf>
    <xf numFmtId="0" fontId="15" fillId="0" borderId="39" xfId="977" applyFont="1" applyBorder="1"/>
    <xf numFmtId="49" fontId="15" fillId="0" borderId="26" xfId="977" applyNumberFormat="1" applyFont="1" applyBorder="1" applyAlignment="1">
      <alignment horizontal="center" vertical="center" wrapText="1"/>
    </xf>
    <xf numFmtId="0" fontId="14" fillId="0" borderId="39" xfId="0" applyFont="1" applyBorder="1" applyAlignment="1">
      <alignment horizontal="left" vertical="center" wrapText="1"/>
    </xf>
    <xf numFmtId="168" fontId="14" fillId="0" borderId="39" xfId="0" applyNumberFormat="1" applyFont="1" applyBorder="1" applyAlignment="1">
      <alignment horizontal="left" vertical="center" wrapText="1"/>
    </xf>
    <xf numFmtId="49" fontId="15" fillId="0" borderId="39" xfId="977" applyNumberFormat="1" applyFont="1" applyBorder="1" applyAlignment="1">
      <alignment horizontal="left" vertical="center" wrapText="1"/>
    </xf>
    <xf numFmtId="0" fontId="15" fillId="0" borderId="39" xfId="977" applyFont="1" applyBorder="1" applyAlignment="1">
      <alignment horizontal="left" vertical="center" wrapText="1"/>
    </xf>
    <xf numFmtId="170" fontId="92" fillId="0" borderId="0" xfId="8" applyNumberFormat="1" applyFont="1" applyAlignment="1">
      <alignment vertical="center" wrapText="1"/>
    </xf>
    <xf numFmtId="168" fontId="15" fillId="0" borderId="39" xfId="0" applyNumberFormat="1" applyFont="1" applyBorder="1" applyAlignment="1">
      <alignment horizontal="right" vertical="center"/>
    </xf>
    <xf numFmtId="43" fontId="15" fillId="0" borderId="0" xfId="0" applyNumberFormat="1" applyFont="1" applyAlignment="1">
      <alignment vertical="center" wrapText="1"/>
    </xf>
    <xf numFmtId="0" fontId="92" fillId="0" borderId="0" xfId="0" applyFont="1" applyAlignment="1">
      <alignment vertical="center" wrapText="1"/>
    </xf>
    <xf numFmtId="0" fontId="15" fillId="0" borderId="26" xfId="977" applyFont="1" applyBorder="1" applyAlignment="1">
      <alignment horizontal="center" vertical="center" wrapText="1"/>
    </xf>
    <xf numFmtId="0" fontId="16" fillId="0" borderId="16" xfId="0" applyFont="1" applyBorder="1" applyAlignment="1">
      <alignment vertical="center" wrapText="1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center" vertical="center" wrapText="1"/>
    </xf>
    <xf numFmtId="0" fontId="15" fillId="0" borderId="14" xfId="0" applyFont="1" applyBorder="1" applyAlignment="1">
      <alignment horizontal="center" vertical="top" wrapText="1"/>
    </xf>
    <xf numFmtId="0" fontId="15" fillId="0" borderId="15" xfId="0" applyFont="1" applyBorder="1" applyAlignment="1">
      <alignment horizontal="center" vertical="top" wrapText="1"/>
    </xf>
    <xf numFmtId="0" fontId="15" fillId="0" borderId="13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top" wrapText="1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0" fontId="15" fillId="0" borderId="0" xfId="0" applyFont="1" applyAlignment="1">
      <alignment horizontal="center" wrapText="1"/>
    </xf>
    <xf numFmtId="0" fontId="15" fillId="0" borderId="2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39" xfId="838" applyFont="1" applyBorder="1" applyAlignment="1">
      <alignment horizontal="center" vertical="center" wrapText="1"/>
    </xf>
    <xf numFmtId="0" fontId="15" fillId="0" borderId="42" xfId="904" applyFont="1" applyBorder="1" applyAlignment="1">
      <alignment horizontal="center" vertical="center" wrapText="1"/>
    </xf>
    <xf numFmtId="0" fontId="15" fillId="0" borderId="40" xfId="904" applyFont="1" applyBorder="1" applyAlignment="1">
      <alignment horizontal="center" vertical="center" wrapText="1"/>
    </xf>
    <xf numFmtId="0" fontId="15" fillId="0" borderId="43" xfId="904" applyFont="1" applyBorder="1" applyAlignment="1">
      <alignment horizontal="center" vertical="center" wrapText="1"/>
    </xf>
    <xf numFmtId="0" fontId="15" fillId="0" borderId="1" xfId="904" applyFont="1" applyBorder="1" applyAlignment="1">
      <alignment horizontal="center" vertical="center" wrapText="1"/>
    </xf>
    <xf numFmtId="0" fontId="98" fillId="55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right"/>
    </xf>
    <xf numFmtId="0" fontId="98" fillId="0" borderId="39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98" fillId="55" borderId="27" xfId="0" applyFont="1" applyFill="1" applyBorder="1" applyAlignment="1">
      <alignment horizontal="center" vertical="center"/>
    </xf>
    <xf numFmtId="0" fontId="98" fillId="55" borderId="26" xfId="0" applyFont="1" applyFill="1" applyBorder="1" applyAlignment="1">
      <alignment horizontal="center" vertical="center"/>
    </xf>
    <xf numFmtId="0" fontId="98" fillId="55" borderId="8" xfId="0" applyFont="1" applyFill="1" applyBorder="1" applyAlignment="1">
      <alignment horizontal="center" vertical="center" wrapText="1"/>
    </xf>
    <xf numFmtId="0" fontId="98" fillId="55" borderId="9" xfId="0" applyFont="1" applyFill="1" applyBorder="1" applyAlignment="1">
      <alignment horizontal="center" vertical="center" wrapText="1"/>
    </xf>
    <xf numFmtId="0" fontId="98" fillId="55" borderId="39" xfId="0" applyFont="1" applyFill="1" applyBorder="1" applyAlignment="1">
      <alignment horizontal="center" vertical="center" wrapText="1"/>
    </xf>
    <xf numFmtId="0" fontId="15" fillId="0" borderId="16" xfId="20" applyFont="1" applyBorder="1" applyAlignment="1">
      <alignment horizontal="center" vertical="top" wrapText="1"/>
    </xf>
    <xf numFmtId="0" fontId="15" fillId="0" borderId="27" xfId="20" applyFont="1" applyBorder="1" applyAlignment="1">
      <alignment horizontal="left" vertical="top" wrapText="1"/>
    </xf>
    <xf numFmtId="0" fontId="15" fillId="0" borderId="26" xfId="20" applyFont="1" applyBorder="1" applyAlignment="1">
      <alignment horizontal="left" vertical="top" wrapText="1"/>
    </xf>
    <xf numFmtId="0" fontId="15" fillId="0" borderId="0" xfId="20" applyFont="1" applyAlignment="1">
      <alignment horizontal="left" vertical="top" wrapText="1"/>
    </xf>
    <xf numFmtId="0" fontId="15" fillId="0" borderId="28" xfId="20" applyFont="1" applyBorder="1" applyAlignment="1">
      <alignment horizontal="center" vertical="center" wrapText="1"/>
    </xf>
    <xf numFmtId="0" fontId="15" fillId="0" borderId="38" xfId="20" applyFont="1" applyBorder="1" applyAlignment="1">
      <alignment horizontal="center" vertical="center" wrapText="1"/>
    </xf>
    <xf numFmtId="0" fontId="91" fillId="0" borderId="0" xfId="20" applyFont="1" applyAlignment="1">
      <alignment horizontal="center" vertical="top"/>
    </xf>
    <xf numFmtId="0" fontId="15" fillId="0" borderId="39" xfId="20" applyFont="1" applyBorder="1" applyAlignment="1">
      <alignment horizontal="center" vertical="top" wrapText="1"/>
    </xf>
    <xf numFmtId="0" fontId="15" fillId="0" borderId="11" xfId="20" applyFont="1" applyBorder="1" applyAlignment="1">
      <alignment horizontal="left" vertical="top" wrapText="1"/>
    </xf>
    <xf numFmtId="0" fontId="14" fillId="0" borderId="0" xfId="0" applyFont="1" applyAlignment="1">
      <alignment horizontal="center"/>
    </xf>
    <xf numFmtId="0" fontId="15" fillId="55" borderId="0" xfId="20" applyFont="1" applyFill="1" applyAlignment="1">
      <alignment horizontal="center" vertical="top"/>
    </xf>
    <xf numFmtId="0" fontId="15" fillId="55" borderId="27" xfId="20" applyFont="1" applyFill="1" applyBorder="1" applyAlignment="1">
      <alignment horizontal="left" vertical="top" wrapText="1"/>
    </xf>
    <xf numFmtId="0" fontId="15" fillId="55" borderId="26" xfId="20" applyFont="1" applyFill="1" applyBorder="1" applyAlignment="1">
      <alignment horizontal="left" vertical="top" wrapText="1"/>
    </xf>
    <xf numFmtId="0" fontId="15" fillId="55" borderId="39" xfId="20" applyFont="1" applyFill="1" applyBorder="1" applyAlignment="1">
      <alignment horizontal="center" vertical="top" wrapText="1"/>
    </xf>
    <xf numFmtId="0" fontId="15" fillId="55" borderId="11" xfId="20" applyFont="1" applyFill="1" applyBorder="1" applyAlignment="1">
      <alignment horizontal="left" vertical="top" wrapText="1"/>
    </xf>
    <xf numFmtId="0" fontId="15" fillId="0" borderId="0" xfId="20" applyFont="1" applyAlignment="1">
      <alignment horizontal="center" vertical="top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15" fillId="0" borderId="44" xfId="0" applyFont="1" applyBorder="1" applyAlignment="1">
      <alignment vertical="center" wrapText="1"/>
    </xf>
    <xf numFmtId="0" fontId="15" fillId="0" borderId="40" xfId="0" applyFont="1" applyBorder="1" applyAlignment="1">
      <alignment vertical="center" wrapText="1"/>
    </xf>
    <xf numFmtId="0" fontId="15" fillId="0" borderId="0" xfId="14" applyFont="1" applyAlignment="1">
      <alignment horizontal="right" vertical="top" wrapText="1"/>
    </xf>
    <xf numFmtId="0" fontId="15" fillId="0" borderId="39" xfId="0" applyFont="1" applyBorder="1" applyAlignment="1">
      <alignment horizontal="right" vertical="center" wrapText="1"/>
    </xf>
    <xf numFmtId="0" fontId="15" fillId="0" borderId="39" xfId="0" applyFont="1" applyBorder="1" applyAlignment="1">
      <alignment horizontal="center" vertical="center" wrapText="1"/>
    </xf>
    <xf numFmtId="170" fontId="15" fillId="0" borderId="39" xfId="8" applyNumberFormat="1" applyFont="1" applyFill="1" applyBorder="1" applyAlignment="1">
      <alignment horizontal="center" vertical="center" wrapText="1"/>
    </xf>
  </cellXfs>
  <cellStyles count="1004">
    <cellStyle name="_artabyuje" xfId="23"/>
    <cellStyle name="_artabyuje_3.Havelvacner_N1_12 23.01.2018" xfId="24"/>
    <cellStyle name="20% - Accent1 2" xfId="25"/>
    <cellStyle name="20% - Accent1 2 2" xfId="26"/>
    <cellStyle name="20% - Accent1 2 2 2" xfId="27"/>
    <cellStyle name="20% - Accent1 2 2 2 2" xfId="28"/>
    <cellStyle name="20% - Accent1 2 2 2 2 2" xfId="29"/>
    <cellStyle name="20% - Accent1 2 2 2 2 3" xfId="30"/>
    <cellStyle name="20% - Accent1 2 2 2 3" xfId="31"/>
    <cellStyle name="20% - Accent1 2 2 2 3 2" xfId="32"/>
    <cellStyle name="20% - Accent1 2 2 2 3 3" xfId="33"/>
    <cellStyle name="20% - Accent1 2 2 2 4" xfId="34"/>
    <cellStyle name="20% - Accent1 2 2 2 5" xfId="35"/>
    <cellStyle name="20% - Accent1 2 2 3" xfId="36"/>
    <cellStyle name="20% - Accent1 2 2 3 2" xfId="37"/>
    <cellStyle name="20% - Accent1 2 2 3 3" xfId="38"/>
    <cellStyle name="20% - Accent1 2 2 4" xfId="39"/>
    <cellStyle name="20% - Accent1 2 2 4 2" xfId="40"/>
    <cellStyle name="20% - Accent1 2 2 4 3" xfId="41"/>
    <cellStyle name="20% - Accent1 2 3" xfId="42"/>
    <cellStyle name="20% - Accent1 2 3 2" xfId="43"/>
    <cellStyle name="20% - Accent1 2 3 2 2" xfId="44"/>
    <cellStyle name="20% - Accent1 2 3 2 3" xfId="45"/>
    <cellStyle name="20% - Accent1 2 3 3" xfId="46"/>
    <cellStyle name="20% - Accent1 2 3 3 2" xfId="47"/>
    <cellStyle name="20% - Accent1 2 3 3 3" xfId="48"/>
    <cellStyle name="20% - Accent1 2 3 4" xfId="49"/>
    <cellStyle name="20% - Accent1 2 3 5" xfId="50"/>
    <cellStyle name="20% - Accent1 2 4" xfId="51"/>
    <cellStyle name="20% - Accent1 2 4 2" xfId="52"/>
    <cellStyle name="20% - Accent1 2 4 2 2" xfId="53"/>
    <cellStyle name="20% - Accent1 2 4 2 3" xfId="54"/>
    <cellStyle name="20% - Accent1 2 4 3" xfId="55"/>
    <cellStyle name="20% - Accent1 2 4 3 2" xfId="56"/>
    <cellStyle name="20% - Accent1 2 4 3 3" xfId="57"/>
    <cellStyle name="20% - Accent1 2 4 4" xfId="58"/>
    <cellStyle name="20% - Accent1 2 4 5" xfId="59"/>
    <cellStyle name="20% - Accent1 2 5" xfId="60"/>
    <cellStyle name="20% - Accent1 2 5 2" xfId="61"/>
    <cellStyle name="20% - Accent1 2 5 3" xfId="62"/>
    <cellStyle name="20% - Accent1 2 6" xfId="63"/>
    <cellStyle name="20% - Accent1 2 6 2" xfId="64"/>
    <cellStyle name="20% - Accent1 2 6 3" xfId="65"/>
    <cellStyle name="20% - Accent1 3" xfId="66"/>
    <cellStyle name="20% - Accent1 3 2" xfId="67"/>
    <cellStyle name="20% - Accent1 3 3" xfId="68"/>
    <cellStyle name="20% - Accent1 4" xfId="69"/>
    <cellStyle name="20% - Accent2 2" xfId="70"/>
    <cellStyle name="20% - Accent2 2 2" xfId="71"/>
    <cellStyle name="20% - Accent2 2 2 2" xfId="72"/>
    <cellStyle name="20% - Accent2 2 2 2 2" xfId="73"/>
    <cellStyle name="20% - Accent2 2 2 2 2 2" xfId="74"/>
    <cellStyle name="20% - Accent2 2 2 2 2 3" xfId="75"/>
    <cellStyle name="20% - Accent2 2 2 2 3" xfId="76"/>
    <cellStyle name="20% - Accent2 2 2 2 3 2" xfId="77"/>
    <cellStyle name="20% - Accent2 2 2 2 3 3" xfId="78"/>
    <cellStyle name="20% - Accent2 2 2 2 4" xfId="79"/>
    <cellStyle name="20% - Accent2 2 2 2 5" xfId="80"/>
    <cellStyle name="20% - Accent2 2 2 3" xfId="81"/>
    <cellStyle name="20% - Accent2 2 2 3 2" xfId="82"/>
    <cellStyle name="20% - Accent2 2 2 3 3" xfId="83"/>
    <cellStyle name="20% - Accent2 2 2 4" xfId="84"/>
    <cellStyle name="20% - Accent2 2 2 4 2" xfId="85"/>
    <cellStyle name="20% - Accent2 2 2 4 3" xfId="86"/>
    <cellStyle name="20% - Accent2 2 3" xfId="87"/>
    <cellStyle name="20% - Accent2 2 3 2" xfId="88"/>
    <cellStyle name="20% - Accent2 2 3 2 2" xfId="89"/>
    <cellStyle name="20% - Accent2 2 3 2 3" xfId="90"/>
    <cellStyle name="20% - Accent2 2 3 3" xfId="91"/>
    <cellStyle name="20% - Accent2 2 3 3 2" xfId="92"/>
    <cellStyle name="20% - Accent2 2 3 3 3" xfId="93"/>
    <cellStyle name="20% - Accent2 2 3 4" xfId="94"/>
    <cellStyle name="20% - Accent2 2 3 5" xfId="95"/>
    <cellStyle name="20% - Accent2 2 4" xfId="96"/>
    <cellStyle name="20% - Accent2 2 4 2" xfId="97"/>
    <cellStyle name="20% - Accent2 2 4 2 2" xfId="98"/>
    <cellStyle name="20% - Accent2 2 4 2 3" xfId="99"/>
    <cellStyle name="20% - Accent2 2 4 3" xfId="100"/>
    <cellStyle name="20% - Accent2 2 4 3 2" xfId="101"/>
    <cellStyle name="20% - Accent2 2 4 3 3" xfId="102"/>
    <cellStyle name="20% - Accent2 2 4 4" xfId="103"/>
    <cellStyle name="20% - Accent2 2 4 5" xfId="104"/>
    <cellStyle name="20% - Accent2 2 5" xfId="105"/>
    <cellStyle name="20% - Accent2 2 5 2" xfId="106"/>
    <cellStyle name="20% - Accent2 2 5 3" xfId="107"/>
    <cellStyle name="20% - Accent2 2 6" xfId="108"/>
    <cellStyle name="20% - Accent2 2 6 2" xfId="109"/>
    <cellStyle name="20% - Accent2 2 6 3" xfId="110"/>
    <cellStyle name="20% - Accent2 3" xfId="111"/>
    <cellStyle name="20% - Accent2 3 2" xfId="112"/>
    <cellStyle name="20% - Accent2 3 3" xfId="113"/>
    <cellStyle name="20% - Accent2 4" xfId="114"/>
    <cellStyle name="20% - Accent3 2" xfId="115"/>
    <cellStyle name="20% - Accent3 2 2" xfId="116"/>
    <cellStyle name="20% - Accent3 2 2 2" xfId="117"/>
    <cellStyle name="20% - Accent3 2 2 2 2" xfId="118"/>
    <cellStyle name="20% - Accent3 2 2 2 2 2" xfId="119"/>
    <cellStyle name="20% - Accent3 2 2 2 2 3" xfId="120"/>
    <cellStyle name="20% - Accent3 2 2 2 3" xfId="121"/>
    <cellStyle name="20% - Accent3 2 2 2 3 2" xfId="122"/>
    <cellStyle name="20% - Accent3 2 2 2 3 3" xfId="123"/>
    <cellStyle name="20% - Accent3 2 2 2 4" xfId="124"/>
    <cellStyle name="20% - Accent3 2 2 2 5" xfId="125"/>
    <cellStyle name="20% - Accent3 2 2 3" xfId="126"/>
    <cellStyle name="20% - Accent3 2 2 3 2" xfId="127"/>
    <cellStyle name="20% - Accent3 2 2 3 3" xfId="128"/>
    <cellStyle name="20% - Accent3 2 2 4" xfId="129"/>
    <cellStyle name="20% - Accent3 2 2 4 2" xfId="130"/>
    <cellStyle name="20% - Accent3 2 2 4 3" xfId="131"/>
    <cellStyle name="20% - Accent3 2 3" xfId="132"/>
    <cellStyle name="20% - Accent3 2 3 2" xfId="133"/>
    <cellStyle name="20% - Accent3 2 3 2 2" xfId="134"/>
    <cellStyle name="20% - Accent3 2 3 2 3" xfId="135"/>
    <cellStyle name="20% - Accent3 2 3 3" xfId="136"/>
    <cellStyle name="20% - Accent3 2 3 3 2" xfId="137"/>
    <cellStyle name="20% - Accent3 2 3 3 3" xfId="138"/>
    <cellStyle name="20% - Accent3 2 3 4" xfId="139"/>
    <cellStyle name="20% - Accent3 2 3 5" xfId="140"/>
    <cellStyle name="20% - Accent3 2 4" xfId="141"/>
    <cellStyle name="20% - Accent3 2 4 2" xfId="142"/>
    <cellStyle name="20% - Accent3 2 4 2 2" xfId="143"/>
    <cellStyle name="20% - Accent3 2 4 2 3" xfId="144"/>
    <cellStyle name="20% - Accent3 2 4 3" xfId="145"/>
    <cellStyle name="20% - Accent3 2 4 3 2" xfId="146"/>
    <cellStyle name="20% - Accent3 2 4 3 3" xfId="147"/>
    <cellStyle name="20% - Accent3 2 4 4" xfId="148"/>
    <cellStyle name="20% - Accent3 2 4 5" xfId="149"/>
    <cellStyle name="20% - Accent3 2 5" xfId="150"/>
    <cellStyle name="20% - Accent3 2 5 2" xfId="151"/>
    <cellStyle name="20% - Accent3 2 5 3" xfId="152"/>
    <cellStyle name="20% - Accent3 2 6" xfId="153"/>
    <cellStyle name="20% - Accent3 2 6 2" xfId="154"/>
    <cellStyle name="20% - Accent3 2 6 3" xfId="155"/>
    <cellStyle name="20% - Accent3 3" xfId="156"/>
    <cellStyle name="20% - Accent3 3 2" xfId="157"/>
    <cellStyle name="20% - Accent3 3 3" xfId="158"/>
    <cellStyle name="20% - Accent3 4" xfId="159"/>
    <cellStyle name="20% - Accent4 2" xfId="160"/>
    <cellStyle name="20% - Accent4 2 2" xfId="161"/>
    <cellStyle name="20% - Accent4 2 2 2" xfId="162"/>
    <cellStyle name="20% - Accent4 2 2 2 2" xfId="163"/>
    <cellStyle name="20% - Accent4 2 2 2 2 2" xfId="164"/>
    <cellStyle name="20% - Accent4 2 2 2 2 3" xfId="165"/>
    <cellStyle name="20% - Accent4 2 2 2 3" xfId="166"/>
    <cellStyle name="20% - Accent4 2 2 2 3 2" xfId="167"/>
    <cellStyle name="20% - Accent4 2 2 2 3 3" xfId="168"/>
    <cellStyle name="20% - Accent4 2 2 2 4" xfId="169"/>
    <cellStyle name="20% - Accent4 2 2 2 5" xfId="170"/>
    <cellStyle name="20% - Accent4 2 2 3" xfId="171"/>
    <cellStyle name="20% - Accent4 2 2 3 2" xfId="172"/>
    <cellStyle name="20% - Accent4 2 2 3 3" xfId="173"/>
    <cellStyle name="20% - Accent4 2 2 4" xfId="174"/>
    <cellStyle name="20% - Accent4 2 2 4 2" xfId="175"/>
    <cellStyle name="20% - Accent4 2 2 4 3" xfId="176"/>
    <cellStyle name="20% - Accent4 2 3" xfId="177"/>
    <cellStyle name="20% - Accent4 2 3 2" xfId="178"/>
    <cellStyle name="20% - Accent4 2 3 2 2" xfId="179"/>
    <cellStyle name="20% - Accent4 2 3 2 3" xfId="180"/>
    <cellStyle name="20% - Accent4 2 3 3" xfId="181"/>
    <cellStyle name="20% - Accent4 2 3 3 2" xfId="182"/>
    <cellStyle name="20% - Accent4 2 3 3 3" xfId="183"/>
    <cellStyle name="20% - Accent4 2 3 4" xfId="184"/>
    <cellStyle name="20% - Accent4 2 3 5" xfId="185"/>
    <cellStyle name="20% - Accent4 2 4" xfId="186"/>
    <cellStyle name="20% - Accent4 2 4 2" xfId="187"/>
    <cellStyle name="20% - Accent4 2 4 2 2" xfId="188"/>
    <cellStyle name="20% - Accent4 2 4 2 3" xfId="189"/>
    <cellStyle name="20% - Accent4 2 4 3" xfId="190"/>
    <cellStyle name="20% - Accent4 2 4 3 2" xfId="191"/>
    <cellStyle name="20% - Accent4 2 4 3 3" xfId="192"/>
    <cellStyle name="20% - Accent4 2 4 4" xfId="193"/>
    <cellStyle name="20% - Accent4 2 4 5" xfId="194"/>
    <cellStyle name="20% - Accent4 2 5" xfId="195"/>
    <cellStyle name="20% - Accent4 2 5 2" xfId="196"/>
    <cellStyle name="20% - Accent4 2 5 3" xfId="197"/>
    <cellStyle name="20% - Accent4 2 6" xfId="198"/>
    <cellStyle name="20% - Accent4 2 6 2" xfId="199"/>
    <cellStyle name="20% - Accent4 2 6 3" xfId="200"/>
    <cellStyle name="20% - Accent4 3" xfId="201"/>
    <cellStyle name="20% - Accent4 3 2" xfId="202"/>
    <cellStyle name="20% - Accent4 3 3" xfId="203"/>
    <cellStyle name="20% - Accent4 4" xfId="204"/>
    <cellStyle name="20% - Accent5 2" xfId="205"/>
    <cellStyle name="20% - Accent5 2 2" xfId="206"/>
    <cellStyle name="20% - Accent5 2 2 2" xfId="207"/>
    <cellStyle name="20% - Accent5 2 2 2 2" xfId="208"/>
    <cellStyle name="20% - Accent5 2 2 2 2 2" xfId="209"/>
    <cellStyle name="20% - Accent5 2 2 2 2 3" xfId="210"/>
    <cellStyle name="20% - Accent5 2 2 2 3" xfId="211"/>
    <cellStyle name="20% - Accent5 2 2 2 3 2" xfId="212"/>
    <cellStyle name="20% - Accent5 2 2 2 3 3" xfId="213"/>
    <cellStyle name="20% - Accent5 2 2 2 4" xfId="214"/>
    <cellStyle name="20% - Accent5 2 2 2 5" xfId="215"/>
    <cellStyle name="20% - Accent5 2 2 3" xfId="216"/>
    <cellStyle name="20% - Accent5 2 2 3 2" xfId="217"/>
    <cellStyle name="20% - Accent5 2 2 3 3" xfId="218"/>
    <cellStyle name="20% - Accent5 2 2 4" xfId="219"/>
    <cellStyle name="20% - Accent5 2 2 4 2" xfId="220"/>
    <cellStyle name="20% - Accent5 2 2 4 3" xfId="221"/>
    <cellStyle name="20% - Accent5 2 3" xfId="222"/>
    <cellStyle name="20% - Accent5 2 3 2" xfId="223"/>
    <cellStyle name="20% - Accent5 2 3 2 2" xfId="224"/>
    <cellStyle name="20% - Accent5 2 3 2 3" xfId="225"/>
    <cellStyle name="20% - Accent5 2 3 3" xfId="226"/>
    <cellStyle name="20% - Accent5 2 3 3 2" xfId="227"/>
    <cellStyle name="20% - Accent5 2 3 3 3" xfId="228"/>
    <cellStyle name="20% - Accent5 2 3 4" xfId="229"/>
    <cellStyle name="20% - Accent5 2 3 5" xfId="230"/>
    <cellStyle name="20% - Accent5 2 4" xfId="231"/>
    <cellStyle name="20% - Accent5 2 4 2" xfId="232"/>
    <cellStyle name="20% - Accent5 2 4 2 2" xfId="233"/>
    <cellStyle name="20% - Accent5 2 4 2 3" xfId="234"/>
    <cellStyle name="20% - Accent5 2 4 3" xfId="235"/>
    <cellStyle name="20% - Accent5 2 4 3 2" xfId="236"/>
    <cellStyle name="20% - Accent5 2 4 3 3" xfId="237"/>
    <cellStyle name="20% - Accent5 2 4 4" xfId="238"/>
    <cellStyle name="20% - Accent5 2 4 5" xfId="239"/>
    <cellStyle name="20% - Accent5 2 5" xfId="240"/>
    <cellStyle name="20% - Accent5 2 5 2" xfId="241"/>
    <cellStyle name="20% - Accent5 2 5 3" xfId="242"/>
    <cellStyle name="20% - Accent5 2 6" xfId="243"/>
    <cellStyle name="20% - Accent5 2 6 2" xfId="244"/>
    <cellStyle name="20% - Accent5 2 6 3" xfId="245"/>
    <cellStyle name="20% - Accent5 3" xfId="246"/>
    <cellStyle name="20% - Accent5 3 2" xfId="247"/>
    <cellStyle name="20% - Accent5 3 3" xfId="248"/>
    <cellStyle name="20% - Accent5 4" xfId="249"/>
    <cellStyle name="20% - Accent6 2" xfId="250"/>
    <cellStyle name="20% - Accent6 2 2" xfId="251"/>
    <cellStyle name="20% - Accent6 2 2 2" xfId="252"/>
    <cellStyle name="20% - Accent6 2 2 2 2" xfId="253"/>
    <cellStyle name="20% - Accent6 2 2 2 2 2" xfId="254"/>
    <cellStyle name="20% - Accent6 2 2 2 2 3" xfId="255"/>
    <cellStyle name="20% - Accent6 2 2 2 3" xfId="256"/>
    <cellStyle name="20% - Accent6 2 2 2 3 2" xfId="257"/>
    <cellStyle name="20% - Accent6 2 2 2 3 3" xfId="258"/>
    <cellStyle name="20% - Accent6 2 2 2 4" xfId="259"/>
    <cellStyle name="20% - Accent6 2 2 2 5" xfId="260"/>
    <cellStyle name="20% - Accent6 2 2 3" xfId="261"/>
    <cellStyle name="20% - Accent6 2 2 3 2" xfId="262"/>
    <cellStyle name="20% - Accent6 2 2 3 3" xfId="263"/>
    <cellStyle name="20% - Accent6 2 2 4" xfId="264"/>
    <cellStyle name="20% - Accent6 2 2 4 2" xfId="265"/>
    <cellStyle name="20% - Accent6 2 2 4 3" xfId="266"/>
    <cellStyle name="20% - Accent6 2 3" xfId="267"/>
    <cellStyle name="20% - Accent6 2 3 2" xfId="268"/>
    <cellStyle name="20% - Accent6 2 3 2 2" xfId="269"/>
    <cellStyle name="20% - Accent6 2 3 2 3" xfId="270"/>
    <cellStyle name="20% - Accent6 2 3 3" xfId="271"/>
    <cellStyle name="20% - Accent6 2 3 3 2" xfId="272"/>
    <cellStyle name="20% - Accent6 2 3 3 3" xfId="273"/>
    <cellStyle name="20% - Accent6 2 3 4" xfId="274"/>
    <cellStyle name="20% - Accent6 2 3 5" xfId="275"/>
    <cellStyle name="20% - Accent6 2 4" xfId="276"/>
    <cellStyle name="20% - Accent6 2 4 2" xfId="277"/>
    <cellStyle name="20% - Accent6 2 4 2 2" xfId="278"/>
    <cellStyle name="20% - Accent6 2 4 2 3" xfId="279"/>
    <cellStyle name="20% - Accent6 2 4 3" xfId="280"/>
    <cellStyle name="20% - Accent6 2 4 3 2" xfId="281"/>
    <cellStyle name="20% - Accent6 2 4 3 3" xfId="282"/>
    <cellStyle name="20% - Accent6 2 4 4" xfId="283"/>
    <cellStyle name="20% - Accent6 2 4 5" xfId="284"/>
    <cellStyle name="20% - Accent6 2 5" xfId="285"/>
    <cellStyle name="20% - Accent6 2 5 2" xfId="286"/>
    <cellStyle name="20% - Accent6 2 5 3" xfId="287"/>
    <cellStyle name="20% - Accent6 2 6" xfId="288"/>
    <cellStyle name="20% - Accent6 2 6 2" xfId="289"/>
    <cellStyle name="20% - Accent6 2 6 3" xfId="290"/>
    <cellStyle name="20% - Accent6 3" xfId="291"/>
    <cellStyle name="20% - Accent6 3 2" xfId="292"/>
    <cellStyle name="20% - Accent6 3 3" xfId="293"/>
    <cellStyle name="20% - Accent6 4" xfId="294"/>
    <cellStyle name="20% - Акцент1 2" xfId="295"/>
    <cellStyle name="20% — акцент1 2" xfId="296"/>
    <cellStyle name="20% - Акцент2 2" xfId="297"/>
    <cellStyle name="20% — акцент2 2" xfId="298"/>
    <cellStyle name="20% - Акцент3 2" xfId="299"/>
    <cellStyle name="20% — акцент3 2" xfId="300"/>
    <cellStyle name="20% - Акцент4 2" xfId="301"/>
    <cellStyle name="20% — акцент4 2" xfId="302"/>
    <cellStyle name="20% - Акцент5 2" xfId="303"/>
    <cellStyle name="20% — акцент5 2" xfId="304"/>
    <cellStyle name="20% - Акцент6 2" xfId="305"/>
    <cellStyle name="20% — акцент6 2" xfId="306"/>
    <cellStyle name="40% - Accent1 2" xfId="307"/>
    <cellStyle name="40% - Accent1 2 2" xfId="308"/>
    <cellStyle name="40% - Accent1 2 2 2" xfId="309"/>
    <cellStyle name="40% - Accent1 2 2 2 2" xfId="310"/>
    <cellStyle name="40% - Accent1 2 2 2 2 2" xfId="311"/>
    <cellStyle name="40% - Accent1 2 2 2 2 3" xfId="312"/>
    <cellStyle name="40% - Accent1 2 2 2 3" xfId="313"/>
    <cellStyle name="40% - Accent1 2 2 2 3 2" xfId="314"/>
    <cellStyle name="40% - Accent1 2 2 2 3 3" xfId="315"/>
    <cellStyle name="40% - Accent1 2 2 2 4" xfId="316"/>
    <cellStyle name="40% - Accent1 2 2 2 5" xfId="317"/>
    <cellStyle name="40% - Accent1 2 2 3" xfId="318"/>
    <cellStyle name="40% - Accent1 2 2 3 2" xfId="319"/>
    <cellStyle name="40% - Accent1 2 2 3 3" xfId="320"/>
    <cellStyle name="40% - Accent1 2 2 4" xfId="321"/>
    <cellStyle name="40% - Accent1 2 2 4 2" xfId="322"/>
    <cellStyle name="40% - Accent1 2 2 4 3" xfId="323"/>
    <cellStyle name="40% - Accent1 2 3" xfId="324"/>
    <cellStyle name="40% - Accent1 2 3 2" xfId="325"/>
    <cellStyle name="40% - Accent1 2 3 2 2" xfId="326"/>
    <cellStyle name="40% - Accent1 2 3 2 3" xfId="327"/>
    <cellStyle name="40% - Accent1 2 3 3" xfId="328"/>
    <cellStyle name="40% - Accent1 2 3 3 2" xfId="329"/>
    <cellStyle name="40% - Accent1 2 3 3 3" xfId="330"/>
    <cellStyle name="40% - Accent1 2 3 4" xfId="331"/>
    <cellStyle name="40% - Accent1 2 3 5" xfId="332"/>
    <cellStyle name="40% - Accent1 2 4" xfId="333"/>
    <cellStyle name="40% - Accent1 2 4 2" xfId="334"/>
    <cellStyle name="40% - Accent1 2 4 2 2" xfId="335"/>
    <cellStyle name="40% - Accent1 2 4 2 3" xfId="336"/>
    <cellStyle name="40% - Accent1 2 4 3" xfId="337"/>
    <cellStyle name="40% - Accent1 2 4 3 2" xfId="338"/>
    <cellStyle name="40% - Accent1 2 4 3 3" xfId="339"/>
    <cellStyle name="40% - Accent1 2 4 4" xfId="340"/>
    <cellStyle name="40% - Accent1 2 4 5" xfId="341"/>
    <cellStyle name="40% - Accent1 2 5" xfId="342"/>
    <cellStyle name="40% - Accent1 2 5 2" xfId="343"/>
    <cellStyle name="40% - Accent1 2 5 3" xfId="344"/>
    <cellStyle name="40% - Accent1 2 6" xfId="345"/>
    <cellStyle name="40% - Accent1 2 6 2" xfId="346"/>
    <cellStyle name="40% - Accent1 2 6 3" xfId="347"/>
    <cellStyle name="40% - Accent1 3" xfId="348"/>
    <cellStyle name="40% - Accent1 3 2" xfId="349"/>
    <cellStyle name="40% - Accent1 3 3" xfId="350"/>
    <cellStyle name="40% - Accent1 4" xfId="351"/>
    <cellStyle name="40% - Accent2 2" xfId="352"/>
    <cellStyle name="40% - Accent2 2 2" xfId="353"/>
    <cellStyle name="40% - Accent2 2 2 2" xfId="354"/>
    <cellStyle name="40% - Accent2 2 2 2 2" xfId="355"/>
    <cellStyle name="40% - Accent2 2 2 2 2 2" xfId="356"/>
    <cellStyle name="40% - Accent2 2 2 2 2 3" xfId="357"/>
    <cellStyle name="40% - Accent2 2 2 2 3" xfId="358"/>
    <cellStyle name="40% - Accent2 2 2 2 3 2" xfId="359"/>
    <cellStyle name="40% - Accent2 2 2 2 3 3" xfId="360"/>
    <cellStyle name="40% - Accent2 2 2 2 4" xfId="361"/>
    <cellStyle name="40% - Accent2 2 2 2 5" xfId="362"/>
    <cellStyle name="40% - Accent2 2 2 3" xfId="363"/>
    <cellStyle name="40% - Accent2 2 2 3 2" xfId="364"/>
    <cellStyle name="40% - Accent2 2 2 3 3" xfId="365"/>
    <cellStyle name="40% - Accent2 2 2 4" xfId="366"/>
    <cellStyle name="40% - Accent2 2 2 4 2" xfId="367"/>
    <cellStyle name="40% - Accent2 2 2 4 3" xfId="368"/>
    <cellStyle name="40% - Accent2 2 3" xfId="369"/>
    <cellStyle name="40% - Accent2 2 3 2" xfId="370"/>
    <cellStyle name="40% - Accent2 2 3 2 2" xfId="371"/>
    <cellStyle name="40% - Accent2 2 3 2 3" xfId="372"/>
    <cellStyle name="40% - Accent2 2 3 3" xfId="373"/>
    <cellStyle name="40% - Accent2 2 3 3 2" xfId="374"/>
    <cellStyle name="40% - Accent2 2 3 3 3" xfId="375"/>
    <cellStyle name="40% - Accent2 2 3 4" xfId="376"/>
    <cellStyle name="40% - Accent2 2 3 5" xfId="377"/>
    <cellStyle name="40% - Accent2 2 4" xfId="378"/>
    <cellStyle name="40% - Accent2 2 4 2" xfId="379"/>
    <cellStyle name="40% - Accent2 2 4 2 2" xfId="380"/>
    <cellStyle name="40% - Accent2 2 4 2 3" xfId="381"/>
    <cellStyle name="40% - Accent2 2 4 3" xfId="382"/>
    <cellStyle name="40% - Accent2 2 4 3 2" xfId="383"/>
    <cellStyle name="40% - Accent2 2 4 3 3" xfId="384"/>
    <cellStyle name="40% - Accent2 2 4 4" xfId="385"/>
    <cellStyle name="40% - Accent2 2 4 5" xfId="386"/>
    <cellStyle name="40% - Accent2 2 5" xfId="387"/>
    <cellStyle name="40% - Accent2 2 5 2" xfId="388"/>
    <cellStyle name="40% - Accent2 2 5 3" xfId="389"/>
    <cellStyle name="40% - Accent2 2 6" xfId="390"/>
    <cellStyle name="40% - Accent2 2 6 2" xfId="391"/>
    <cellStyle name="40% - Accent2 2 6 3" xfId="392"/>
    <cellStyle name="40% - Accent2 3" xfId="393"/>
    <cellStyle name="40% - Accent2 3 2" xfId="394"/>
    <cellStyle name="40% - Accent2 3 3" xfId="395"/>
    <cellStyle name="40% - Accent2 4" xfId="396"/>
    <cellStyle name="40% - Accent3 2" xfId="397"/>
    <cellStyle name="40% - Accent3 2 2" xfId="398"/>
    <cellStyle name="40% - Accent3 2 2 2" xfId="399"/>
    <cellStyle name="40% - Accent3 2 2 2 2" xfId="400"/>
    <cellStyle name="40% - Accent3 2 2 2 2 2" xfId="401"/>
    <cellStyle name="40% - Accent3 2 2 2 2 3" xfId="402"/>
    <cellStyle name="40% - Accent3 2 2 2 3" xfId="403"/>
    <cellStyle name="40% - Accent3 2 2 2 3 2" xfId="404"/>
    <cellStyle name="40% - Accent3 2 2 2 3 3" xfId="405"/>
    <cellStyle name="40% - Accent3 2 2 2 4" xfId="406"/>
    <cellStyle name="40% - Accent3 2 2 2 5" xfId="407"/>
    <cellStyle name="40% - Accent3 2 2 3" xfId="408"/>
    <cellStyle name="40% - Accent3 2 2 3 2" xfId="409"/>
    <cellStyle name="40% - Accent3 2 2 3 3" xfId="410"/>
    <cellStyle name="40% - Accent3 2 2 4" xfId="411"/>
    <cellStyle name="40% - Accent3 2 2 4 2" xfId="412"/>
    <cellStyle name="40% - Accent3 2 2 4 3" xfId="413"/>
    <cellStyle name="40% - Accent3 2 3" xfId="414"/>
    <cellStyle name="40% - Accent3 2 3 2" xfId="415"/>
    <cellStyle name="40% - Accent3 2 3 2 2" xfId="416"/>
    <cellStyle name="40% - Accent3 2 3 2 3" xfId="417"/>
    <cellStyle name="40% - Accent3 2 3 3" xfId="418"/>
    <cellStyle name="40% - Accent3 2 3 3 2" xfId="419"/>
    <cellStyle name="40% - Accent3 2 3 3 3" xfId="420"/>
    <cellStyle name="40% - Accent3 2 3 4" xfId="421"/>
    <cellStyle name="40% - Accent3 2 3 5" xfId="422"/>
    <cellStyle name="40% - Accent3 2 4" xfId="423"/>
    <cellStyle name="40% - Accent3 2 4 2" xfId="424"/>
    <cellStyle name="40% - Accent3 2 4 2 2" xfId="425"/>
    <cellStyle name="40% - Accent3 2 4 2 3" xfId="426"/>
    <cellStyle name="40% - Accent3 2 4 3" xfId="427"/>
    <cellStyle name="40% - Accent3 2 4 3 2" xfId="428"/>
    <cellStyle name="40% - Accent3 2 4 3 3" xfId="429"/>
    <cellStyle name="40% - Accent3 2 4 4" xfId="430"/>
    <cellStyle name="40% - Accent3 2 4 5" xfId="431"/>
    <cellStyle name="40% - Accent3 2 5" xfId="432"/>
    <cellStyle name="40% - Accent3 2 5 2" xfId="433"/>
    <cellStyle name="40% - Accent3 2 5 3" xfId="434"/>
    <cellStyle name="40% - Accent3 2 6" xfId="435"/>
    <cellStyle name="40% - Accent3 2 6 2" xfId="436"/>
    <cellStyle name="40% - Accent3 2 6 3" xfId="437"/>
    <cellStyle name="40% - Accent3 3" xfId="438"/>
    <cellStyle name="40% - Accent3 3 2" xfId="439"/>
    <cellStyle name="40% - Accent3 3 3" xfId="440"/>
    <cellStyle name="40% - Accent3 4" xfId="441"/>
    <cellStyle name="40% - Accent4 2" xfId="442"/>
    <cellStyle name="40% - Accent4 2 2" xfId="443"/>
    <cellStyle name="40% - Accent4 2 2 2" xfId="444"/>
    <cellStyle name="40% - Accent4 2 2 2 2" xfId="445"/>
    <cellStyle name="40% - Accent4 2 2 2 2 2" xfId="446"/>
    <cellStyle name="40% - Accent4 2 2 2 2 3" xfId="447"/>
    <cellStyle name="40% - Accent4 2 2 2 3" xfId="448"/>
    <cellStyle name="40% - Accent4 2 2 2 3 2" xfId="449"/>
    <cellStyle name="40% - Accent4 2 2 2 3 3" xfId="450"/>
    <cellStyle name="40% - Accent4 2 2 2 4" xfId="451"/>
    <cellStyle name="40% - Accent4 2 2 2 5" xfId="452"/>
    <cellStyle name="40% - Accent4 2 2 3" xfId="453"/>
    <cellStyle name="40% - Accent4 2 2 3 2" xfId="454"/>
    <cellStyle name="40% - Accent4 2 2 3 3" xfId="455"/>
    <cellStyle name="40% - Accent4 2 2 4" xfId="456"/>
    <cellStyle name="40% - Accent4 2 2 4 2" xfId="457"/>
    <cellStyle name="40% - Accent4 2 2 4 3" xfId="458"/>
    <cellStyle name="40% - Accent4 2 3" xfId="459"/>
    <cellStyle name="40% - Accent4 2 3 2" xfId="460"/>
    <cellStyle name="40% - Accent4 2 3 2 2" xfId="461"/>
    <cellStyle name="40% - Accent4 2 3 2 3" xfId="462"/>
    <cellStyle name="40% - Accent4 2 3 3" xfId="463"/>
    <cellStyle name="40% - Accent4 2 3 3 2" xfId="464"/>
    <cellStyle name="40% - Accent4 2 3 3 3" xfId="465"/>
    <cellStyle name="40% - Accent4 2 3 4" xfId="466"/>
    <cellStyle name="40% - Accent4 2 3 5" xfId="467"/>
    <cellStyle name="40% - Accent4 2 4" xfId="468"/>
    <cellStyle name="40% - Accent4 2 4 2" xfId="469"/>
    <cellStyle name="40% - Accent4 2 4 2 2" xfId="470"/>
    <cellStyle name="40% - Accent4 2 4 2 3" xfId="471"/>
    <cellStyle name="40% - Accent4 2 4 3" xfId="472"/>
    <cellStyle name="40% - Accent4 2 4 3 2" xfId="473"/>
    <cellStyle name="40% - Accent4 2 4 3 3" xfId="474"/>
    <cellStyle name="40% - Accent4 2 4 4" xfId="475"/>
    <cellStyle name="40% - Accent4 2 4 5" xfId="476"/>
    <cellStyle name="40% - Accent4 2 5" xfId="477"/>
    <cellStyle name="40% - Accent4 2 5 2" xfId="478"/>
    <cellStyle name="40% - Accent4 2 5 3" xfId="479"/>
    <cellStyle name="40% - Accent4 2 6" xfId="480"/>
    <cellStyle name="40% - Accent4 2 6 2" xfId="481"/>
    <cellStyle name="40% - Accent4 2 6 3" xfId="482"/>
    <cellStyle name="40% - Accent4 3" xfId="483"/>
    <cellStyle name="40% - Accent4 3 2" xfId="484"/>
    <cellStyle name="40% - Accent4 3 3" xfId="485"/>
    <cellStyle name="40% - Accent4 4" xfId="486"/>
    <cellStyle name="40% - Accent5 2" xfId="487"/>
    <cellStyle name="40% - Accent5 2 2" xfId="488"/>
    <cellStyle name="40% - Accent5 2 2 2" xfId="489"/>
    <cellStyle name="40% - Accent5 2 2 2 2" xfId="490"/>
    <cellStyle name="40% - Accent5 2 2 2 2 2" xfId="491"/>
    <cellStyle name="40% - Accent5 2 2 2 2 3" xfId="492"/>
    <cellStyle name="40% - Accent5 2 2 2 3" xfId="493"/>
    <cellStyle name="40% - Accent5 2 2 2 3 2" xfId="494"/>
    <cellStyle name="40% - Accent5 2 2 2 3 3" xfId="495"/>
    <cellStyle name="40% - Accent5 2 2 2 4" xfId="496"/>
    <cellStyle name="40% - Accent5 2 2 2 5" xfId="497"/>
    <cellStyle name="40% - Accent5 2 2 3" xfId="498"/>
    <cellStyle name="40% - Accent5 2 2 3 2" xfId="499"/>
    <cellStyle name="40% - Accent5 2 2 3 3" xfId="500"/>
    <cellStyle name="40% - Accent5 2 2 4" xfId="501"/>
    <cellStyle name="40% - Accent5 2 2 4 2" xfId="502"/>
    <cellStyle name="40% - Accent5 2 2 4 3" xfId="503"/>
    <cellStyle name="40% - Accent5 2 3" xfId="504"/>
    <cellStyle name="40% - Accent5 2 3 2" xfId="505"/>
    <cellStyle name="40% - Accent5 2 3 2 2" xfId="506"/>
    <cellStyle name="40% - Accent5 2 3 2 3" xfId="507"/>
    <cellStyle name="40% - Accent5 2 3 3" xfId="508"/>
    <cellStyle name="40% - Accent5 2 3 3 2" xfId="509"/>
    <cellStyle name="40% - Accent5 2 3 3 3" xfId="510"/>
    <cellStyle name="40% - Accent5 2 3 4" xfId="511"/>
    <cellStyle name="40% - Accent5 2 3 5" xfId="512"/>
    <cellStyle name="40% - Accent5 2 4" xfId="513"/>
    <cellStyle name="40% - Accent5 2 4 2" xfId="514"/>
    <cellStyle name="40% - Accent5 2 4 2 2" xfId="515"/>
    <cellStyle name="40% - Accent5 2 4 2 3" xfId="516"/>
    <cellStyle name="40% - Accent5 2 4 3" xfId="517"/>
    <cellStyle name="40% - Accent5 2 4 3 2" xfId="518"/>
    <cellStyle name="40% - Accent5 2 4 3 3" xfId="519"/>
    <cellStyle name="40% - Accent5 2 4 4" xfId="520"/>
    <cellStyle name="40% - Accent5 2 4 5" xfId="521"/>
    <cellStyle name="40% - Accent5 2 5" xfId="522"/>
    <cellStyle name="40% - Accent5 2 5 2" xfId="523"/>
    <cellStyle name="40% - Accent5 2 5 3" xfId="524"/>
    <cellStyle name="40% - Accent5 2 6" xfId="525"/>
    <cellStyle name="40% - Accent5 2 6 2" xfId="526"/>
    <cellStyle name="40% - Accent5 2 6 3" xfId="527"/>
    <cellStyle name="40% - Accent5 3" xfId="528"/>
    <cellStyle name="40% - Accent5 3 2" xfId="529"/>
    <cellStyle name="40% - Accent5 3 3" xfId="530"/>
    <cellStyle name="40% - Accent5 4" xfId="531"/>
    <cellStyle name="40% - Accent6 2" xfId="532"/>
    <cellStyle name="40% - Accent6 2 2" xfId="533"/>
    <cellStyle name="40% - Accent6 2 2 2" xfId="534"/>
    <cellStyle name="40% - Accent6 2 2 2 2" xfId="535"/>
    <cellStyle name="40% - Accent6 2 2 2 2 2" xfId="536"/>
    <cellStyle name="40% - Accent6 2 2 2 2 3" xfId="537"/>
    <cellStyle name="40% - Accent6 2 2 2 3" xfId="538"/>
    <cellStyle name="40% - Accent6 2 2 2 3 2" xfId="539"/>
    <cellStyle name="40% - Accent6 2 2 2 3 3" xfId="540"/>
    <cellStyle name="40% - Accent6 2 2 2 4" xfId="541"/>
    <cellStyle name="40% - Accent6 2 2 2 5" xfId="542"/>
    <cellStyle name="40% - Accent6 2 2 3" xfId="543"/>
    <cellStyle name="40% - Accent6 2 2 3 2" xfId="544"/>
    <cellStyle name="40% - Accent6 2 2 3 3" xfId="545"/>
    <cellStyle name="40% - Accent6 2 2 4" xfId="546"/>
    <cellStyle name="40% - Accent6 2 2 4 2" xfId="547"/>
    <cellStyle name="40% - Accent6 2 2 4 3" xfId="548"/>
    <cellStyle name="40% - Accent6 2 3" xfId="549"/>
    <cellStyle name="40% - Accent6 2 3 2" xfId="550"/>
    <cellStyle name="40% - Accent6 2 3 2 2" xfId="551"/>
    <cellStyle name="40% - Accent6 2 3 2 3" xfId="552"/>
    <cellStyle name="40% - Accent6 2 3 3" xfId="553"/>
    <cellStyle name="40% - Accent6 2 3 3 2" xfId="554"/>
    <cellStyle name="40% - Accent6 2 3 3 3" xfId="555"/>
    <cellStyle name="40% - Accent6 2 3 4" xfId="556"/>
    <cellStyle name="40% - Accent6 2 3 5" xfId="557"/>
    <cellStyle name="40% - Accent6 2 4" xfId="558"/>
    <cellStyle name="40% - Accent6 2 4 2" xfId="559"/>
    <cellStyle name="40% - Accent6 2 4 2 2" xfId="560"/>
    <cellStyle name="40% - Accent6 2 4 2 3" xfId="561"/>
    <cellStyle name="40% - Accent6 2 4 3" xfId="562"/>
    <cellStyle name="40% - Accent6 2 4 3 2" xfId="563"/>
    <cellStyle name="40% - Accent6 2 4 3 3" xfId="564"/>
    <cellStyle name="40% - Accent6 2 4 4" xfId="565"/>
    <cellStyle name="40% - Accent6 2 4 5" xfId="566"/>
    <cellStyle name="40% - Accent6 2 5" xfId="567"/>
    <cellStyle name="40% - Accent6 2 5 2" xfId="568"/>
    <cellStyle name="40% - Accent6 2 5 3" xfId="569"/>
    <cellStyle name="40% - Accent6 2 6" xfId="570"/>
    <cellStyle name="40% - Accent6 2 6 2" xfId="571"/>
    <cellStyle name="40% - Accent6 2 6 3" xfId="572"/>
    <cellStyle name="40% - Accent6 3" xfId="573"/>
    <cellStyle name="40% - Accent6 3 2" xfId="574"/>
    <cellStyle name="40% - Accent6 3 3" xfId="575"/>
    <cellStyle name="40% - Accent6 4" xfId="576"/>
    <cellStyle name="40% - Акцент1 2" xfId="577"/>
    <cellStyle name="40% — акцент1 2" xfId="578"/>
    <cellStyle name="40% - Акцент2 2" xfId="579"/>
    <cellStyle name="40% — акцент2 2" xfId="580"/>
    <cellStyle name="40% - Акцент3 2" xfId="581"/>
    <cellStyle name="40% — акцент3 2" xfId="582"/>
    <cellStyle name="40% - Акцент4 2" xfId="583"/>
    <cellStyle name="40% — акцент4 2" xfId="584"/>
    <cellStyle name="40% - Акцент5 2" xfId="585"/>
    <cellStyle name="40% — акцент5 2" xfId="586"/>
    <cellStyle name="40% - Акцент6 2" xfId="587"/>
    <cellStyle name="40% — акцент6 2" xfId="588"/>
    <cellStyle name="60% - Accent1 2" xfId="589"/>
    <cellStyle name="60% - Accent1 2 2" xfId="590"/>
    <cellStyle name="60% - Accent1 3" xfId="591"/>
    <cellStyle name="60% - Accent2 2" xfId="592"/>
    <cellStyle name="60% - Accent2 2 2" xfId="593"/>
    <cellStyle name="60% - Accent2 3" xfId="594"/>
    <cellStyle name="60% - Accent3 2" xfId="595"/>
    <cellStyle name="60% - Accent3 2 2" xfId="596"/>
    <cellStyle name="60% - Accent3 3" xfId="597"/>
    <cellStyle name="60% - Accent4 2" xfId="598"/>
    <cellStyle name="60% - Accent4 2 2" xfId="599"/>
    <cellStyle name="60% - Accent4 3" xfId="600"/>
    <cellStyle name="60% - Accent5 2" xfId="601"/>
    <cellStyle name="60% - Accent5 2 2" xfId="602"/>
    <cellStyle name="60% - Accent5 3" xfId="603"/>
    <cellStyle name="60% - Accent6 2" xfId="604"/>
    <cellStyle name="60% - Accent6 2 2" xfId="605"/>
    <cellStyle name="60% - Accent6 3" xfId="606"/>
    <cellStyle name="60% - Акцент1 2" xfId="607"/>
    <cellStyle name="60% — акцент1 2" xfId="608"/>
    <cellStyle name="60% - Акцент2 2" xfId="609"/>
    <cellStyle name="60% — акцент2 2" xfId="610"/>
    <cellStyle name="60% - Акцент3 2" xfId="611"/>
    <cellStyle name="60% — акцент3 2" xfId="612"/>
    <cellStyle name="60% - Акцент4 2" xfId="613"/>
    <cellStyle name="60% — акцент4 2" xfId="614"/>
    <cellStyle name="60% - Акцент5 2" xfId="615"/>
    <cellStyle name="60% — акцент5 2" xfId="616"/>
    <cellStyle name="60% - Акцент6 2" xfId="617"/>
    <cellStyle name="60% — акцент6 2" xfId="618"/>
    <cellStyle name="Accent1 2" xfId="619"/>
    <cellStyle name="Accent1 2 2" xfId="620"/>
    <cellStyle name="Accent1 3" xfId="621"/>
    <cellStyle name="Accent2 2" xfId="622"/>
    <cellStyle name="Accent2 2 2" xfId="623"/>
    <cellStyle name="Accent2 3" xfId="624"/>
    <cellStyle name="Accent3 2" xfId="625"/>
    <cellStyle name="Accent3 2 2" xfId="626"/>
    <cellStyle name="Accent3 3" xfId="627"/>
    <cellStyle name="Accent4 2" xfId="628"/>
    <cellStyle name="Accent4 2 2" xfId="629"/>
    <cellStyle name="Accent4 3" xfId="630"/>
    <cellStyle name="Accent5 2" xfId="631"/>
    <cellStyle name="Accent5 2 2" xfId="632"/>
    <cellStyle name="Accent5 3" xfId="633"/>
    <cellStyle name="Accent6 2" xfId="634"/>
    <cellStyle name="Accent6 2 2" xfId="635"/>
    <cellStyle name="Accent6 3" xfId="636"/>
    <cellStyle name="Bad 2" xfId="637"/>
    <cellStyle name="Bad 2 2" xfId="638"/>
    <cellStyle name="Bad 3" xfId="639"/>
    <cellStyle name="Calculation 2" xfId="640"/>
    <cellStyle name="Calculation 2 2" xfId="641"/>
    <cellStyle name="Calculation 2 2 2" xfId="642"/>
    <cellStyle name="Calculation 2 2 3" xfId="643"/>
    <cellStyle name="Calculation 3" xfId="644"/>
    <cellStyle name="Check Cell 2" xfId="645"/>
    <cellStyle name="Check Cell 2 2" xfId="646"/>
    <cellStyle name="Check Cell 3" xfId="647"/>
    <cellStyle name="Comma" xfId="8" builtinId="3"/>
    <cellStyle name="Comma 10" xfId="648"/>
    <cellStyle name="Comma 11" xfId="649"/>
    <cellStyle name="Comma 15" xfId="650"/>
    <cellStyle name="Comma 2" xfId="10"/>
    <cellStyle name="Comma 2 2" xfId="651"/>
    <cellStyle name="Comma 2 2 2" xfId="652"/>
    <cellStyle name="Comma 2 2 2 2" xfId="653"/>
    <cellStyle name="Comma 2 2 2 3" xfId="654"/>
    <cellStyle name="Comma 2 3" xfId="19"/>
    <cellStyle name="Comma 2 3 2" xfId="655"/>
    <cellStyle name="Comma 2 4" xfId="656"/>
    <cellStyle name="Comma 2 5" xfId="657"/>
    <cellStyle name="Comma 3" xfId="658"/>
    <cellStyle name="Comma 3 2" xfId="659"/>
    <cellStyle name="Comma 3 2 2" xfId="22"/>
    <cellStyle name="Comma 3 2 2 2" xfId="660"/>
    <cellStyle name="Comma 3 2 3" xfId="661"/>
    <cellStyle name="Comma 3 2 4" xfId="662"/>
    <cellStyle name="Comma 3 3" xfId="663"/>
    <cellStyle name="Comma 4" xfId="664"/>
    <cellStyle name="Comma 4 2" xfId="665"/>
    <cellStyle name="Comma 4 2 2" xfId="666"/>
    <cellStyle name="Comma 4 3" xfId="667"/>
    <cellStyle name="Comma 4 3 2" xfId="668"/>
    <cellStyle name="Comma 5" xfId="669"/>
    <cellStyle name="Comma 5 2" xfId="670"/>
    <cellStyle name="Comma 5 2 2" xfId="671"/>
    <cellStyle name="Comma 5 3" xfId="672"/>
    <cellStyle name="Comma 5 4" xfId="673"/>
    <cellStyle name="Comma 6" xfId="674"/>
    <cellStyle name="Comma 6 10" xfId="675"/>
    <cellStyle name="Comma 6 2" xfId="676"/>
    <cellStyle name="Comma 6 3" xfId="677"/>
    <cellStyle name="Comma 6 3 2" xfId="678"/>
    <cellStyle name="Comma 6 3 2 2" xfId="679"/>
    <cellStyle name="Comma 6 3 2 2 2" xfId="680"/>
    <cellStyle name="Comma 6 3 2 2 3" xfId="681"/>
    <cellStyle name="Comma 6 3 2 3" xfId="682"/>
    <cellStyle name="Comma 6 3 2 3 2" xfId="683"/>
    <cellStyle name="Comma 6 3 2 3 3" xfId="684"/>
    <cellStyle name="Comma 6 3 2 4" xfId="685"/>
    <cellStyle name="Comma 6 3 2 5" xfId="686"/>
    <cellStyle name="Comma 6 3 3" xfId="687"/>
    <cellStyle name="Comma 6 3 3 2" xfId="688"/>
    <cellStyle name="Comma 6 3 3 3" xfId="689"/>
    <cellStyle name="Comma 6 3 4" xfId="690"/>
    <cellStyle name="Comma 6 3 4 2" xfId="691"/>
    <cellStyle name="Comma 6 3 4 3" xfId="692"/>
    <cellStyle name="Comma 6 3 5" xfId="693"/>
    <cellStyle name="Comma 6 3 6" xfId="694"/>
    <cellStyle name="Comma 6 4" xfId="695"/>
    <cellStyle name="Comma 6 4 2" xfId="696"/>
    <cellStyle name="Comma 6 4 2 2" xfId="697"/>
    <cellStyle name="Comma 6 4 2 2 2" xfId="698"/>
    <cellStyle name="Comma 6 4 2 2 3" xfId="699"/>
    <cellStyle name="Comma 6 4 2 3" xfId="700"/>
    <cellStyle name="Comma 6 4 2 3 2" xfId="701"/>
    <cellStyle name="Comma 6 4 2 3 3" xfId="702"/>
    <cellStyle name="Comma 6 4 2 4" xfId="703"/>
    <cellStyle name="Comma 6 4 2 5" xfId="704"/>
    <cellStyle name="Comma 6 4 3" xfId="705"/>
    <cellStyle name="Comma 6 4 3 2" xfId="706"/>
    <cellStyle name="Comma 6 4 3 3" xfId="707"/>
    <cellStyle name="Comma 6 4 4" xfId="708"/>
    <cellStyle name="Comma 6 4 4 2" xfId="709"/>
    <cellStyle name="Comma 6 4 4 3" xfId="710"/>
    <cellStyle name="Comma 6 4 5" xfId="711"/>
    <cellStyle name="Comma 6 4 6" xfId="712"/>
    <cellStyle name="Comma 6 5" xfId="713"/>
    <cellStyle name="Comma 6 5 2" xfId="714"/>
    <cellStyle name="Comma 6 5 2 2" xfId="715"/>
    <cellStyle name="Comma 6 5 2 3" xfId="716"/>
    <cellStyle name="Comma 6 5 3" xfId="717"/>
    <cellStyle name="Comma 6 5 3 2" xfId="718"/>
    <cellStyle name="Comma 6 5 3 3" xfId="719"/>
    <cellStyle name="Comma 6 5 4" xfId="720"/>
    <cellStyle name="Comma 6 5 5" xfId="721"/>
    <cellStyle name="Comma 6 6" xfId="722"/>
    <cellStyle name="Comma 6 6 2" xfId="723"/>
    <cellStyle name="Comma 6 6 2 2" xfId="724"/>
    <cellStyle name="Comma 6 6 2 3" xfId="725"/>
    <cellStyle name="Comma 6 6 3" xfId="726"/>
    <cellStyle name="Comma 6 6 3 2" xfId="727"/>
    <cellStyle name="Comma 6 6 3 3" xfId="728"/>
    <cellStyle name="Comma 6 6 4" xfId="729"/>
    <cellStyle name="Comma 6 6 5" xfId="730"/>
    <cellStyle name="Comma 6 7" xfId="731"/>
    <cellStyle name="Comma 6 7 2" xfId="732"/>
    <cellStyle name="Comma 6 7 3" xfId="733"/>
    <cellStyle name="Comma 6 8" xfId="734"/>
    <cellStyle name="Comma 6 8 2" xfId="735"/>
    <cellStyle name="Comma 6 8 3" xfId="736"/>
    <cellStyle name="Comma 6 9" xfId="737"/>
    <cellStyle name="Comma 7" xfId="738"/>
    <cellStyle name="Comma 8" xfId="739"/>
    <cellStyle name="Comma 8 2" xfId="740"/>
    <cellStyle name="Comma 9" xfId="741"/>
    <cellStyle name="Comma 9 2" xfId="742"/>
    <cellStyle name="Explanatory Text 2" xfId="743"/>
    <cellStyle name="Explanatory Text 2 2" xfId="744"/>
    <cellStyle name="Explanatory Text 3" xfId="745"/>
    <cellStyle name="Good 2" xfId="746"/>
    <cellStyle name="Good 2 2" xfId="747"/>
    <cellStyle name="Good 3" xfId="748"/>
    <cellStyle name="Heading 1 2" xfId="749"/>
    <cellStyle name="Heading 1 2 2" xfId="750"/>
    <cellStyle name="Heading 1 3" xfId="751"/>
    <cellStyle name="Heading 2 2" xfId="752"/>
    <cellStyle name="Heading 2 2 2" xfId="753"/>
    <cellStyle name="Heading 2 3" xfId="754"/>
    <cellStyle name="Heading 3 2" xfId="755"/>
    <cellStyle name="Heading 3 2 2" xfId="756"/>
    <cellStyle name="Heading 3 3" xfId="757"/>
    <cellStyle name="Heading 4 2" xfId="758"/>
    <cellStyle name="Heading 4 2 2" xfId="759"/>
    <cellStyle name="Heading 4 3" xfId="760"/>
    <cellStyle name="Input 2" xfId="761"/>
    <cellStyle name="Input 2 2" xfId="762"/>
    <cellStyle name="Input 2 2 2" xfId="763"/>
    <cellStyle name="Input 2 2 3" xfId="764"/>
    <cellStyle name="Input 3" xfId="765"/>
    <cellStyle name="Linked Cell 2" xfId="766"/>
    <cellStyle name="Linked Cell 2 2" xfId="767"/>
    <cellStyle name="Linked Cell 3" xfId="768"/>
    <cellStyle name="Neutral 2" xfId="769"/>
    <cellStyle name="Neutral 2 2" xfId="770"/>
    <cellStyle name="Neutral 2 3" xfId="771"/>
    <cellStyle name="Neutral 3" xfId="772"/>
    <cellStyle name="Neutral 4" xfId="773"/>
    <cellStyle name="Neutral 4 2" xfId="774"/>
    <cellStyle name="Normal" xfId="0" builtinId="0"/>
    <cellStyle name="Normal 10" xfId="4"/>
    <cellStyle name="Normal 10 10" xfId="1002"/>
    <cellStyle name="Normal 10 2" xfId="775"/>
    <cellStyle name="Normal 10 2 2" xfId="776"/>
    <cellStyle name="Normal 10 2 2 2" xfId="777"/>
    <cellStyle name="Normal 10 2 2 2 2" xfId="778"/>
    <cellStyle name="Normal 10 2 2 2 3" xfId="779"/>
    <cellStyle name="Normal 10 2 2 3" xfId="780"/>
    <cellStyle name="Normal 10 2 2 3 2" xfId="781"/>
    <cellStyle name="Normal 10 2 2 3 3" xfId="782"/>
    <cellStyle name="Normal 10 2 2 4" xfId="783"/>
    <cellStyle name="Normal 10 2 2 5" xfId="784"/>
    <cellStyle name="Normal 10 2 3" xfId="785"/>
    <cellStyle name="Normal 10 2 3 2" xfId="786"/>
    <cellStyle name="Normal 10 2 3 3" xfId="787"/>
    <cellStyle name="Normal 10 2 4" xfId="788"/>
    <cellStyle name="Normal 10 2 4 2" xfId="789"/>
    <cellStyle name="Normal 10 2 4 3" xfId="790"/>
    <cellStyle name="Normal 10 2 5" xfId="791"/>
    <cellStyle name="Normal 10 2 6" xfId="792"/>
    <cellStyle name="Normal 10 3" xfId="793"/>
    <cellStyle name="Normal 10 3 2" xfId="794"/>
    <cellStyle name="Normal 10 3 2 2" xfId="795"/>
    <cellStyle name="Normal 10 3 2 3" xfId="796"/>
    <cellStyle name="Normal 10 3 3" xfId="797"/>
    <cellStyle name="Normal 10 3 3 2" xfId="798"/>
    <cellStyle name="Normal 10 3 3 3" xfId="799"/>
    <cellStyle name="Normal 10 3 4" xfId="800"/>
    <cellStyle name="Normal 10 3 5" xfId="801"/>
    <cellStyle name="Normal 10 4" xfId="802"/>
    <cellStyle name="Normal 10 4 2" xfId="803"/>
    <cellStyle name="Normal 10 4 2 2" xfId="804"/>
    <cellStyle name="Normal 10 4 2 3" xfId="805"/>
    <cellStyle name="Normal 10 4 3" xfId="806"/>
    <cellStyle name="Normal 10 4 3 2" xfId="807"/>
    <cellStyle name="Normal 10 4 3 3" xfId="808"/>
    <cellStyle name="Normal 10 4 4" xfId="809"/>
    <cellStyle name="Normal 10 4 5" xfId="810"/>
    <cellStyle name="Normal 10 5" xfId="811"/>
    <cellStyle name="Normal 10 5 2" xfId="812"/>
    <cellStyle name="Normal 10 5 3" xfId="813"/>
    <cellStyle name="Normal 10 6" xfId="814"/>
    <cellStyle name="Normal 10 6 2" xfId="815"/>
    <cellStyle name="Normal 10 6 3" xfId="816"/>
    <cellStyle name="Normal 11" xfId="817"/>
    <cellStyle name="Normal 11 2" xfId="818"/>
    <cellStyle name="Normal 11 3" xfId="819"/>
    <cellStyle name="Normal 12" xfId="820"/>
    <cellStyle name="Normal 12 2" xfId="821"/>
    <cellStyle name="Normal 12 3" xfId="822"/>
    <cellStyle name="Normal 15 2" xfId="1001"/>
    <cellStyle name="Normal 2" xfId="1"/>
    <cellStyle name="Normal 2 2" xfId="12"/>
    <cellStyle name="Normal 2 2 2" xfId="21"/>
    <cellStyle name="Normal 2 2 3" xfId="823"/>
    <cellStyle name="Normal 2 3" xfId="824"/>
    <cellStyle name="Normal 2 4" xfId="18"/>
    <cellStyle name="Normal 2 5" xfId="825"/>
    <cellStyle name="Normal 2_3.Havelvacner_N1_12 23.01.2018" xfId="826"/>
    <cellStyle name="Normal 3" xfId="3"/>
    <cellStyle name="Normal 3 2" xfId="827"/>
    <cellStyle name="Normal 3 2 2" xfId="828"/>
    <cellStyle name="Normal 3 2 3" xfId="829"/>
    <cellStyle name="Normal 3 3" xfId="830"/>
    <cellStyle name="Normal 3_HavelvacN2axjusakN3" xfId="831"/>
    <cellStyle name="Normal 4" xfId="5"/>
    <cellStyle name="Normal 4 2" xfId="832"/>
    <cellStyle name="Normal 4 2 2" xfId="833"/>
    <cellStyle name="Normal 4 3" xfId="834"/>
    <cellStyle name="Normal 5" xfId="9"/>
    <cellStyle name="Normal 5 2" xfId="17"/>
    <cellStyle name="Normal 5 2 2" xfId="835"/>
    <cellStyle name="Normal 5 2 2 2" xfId="836"/>
    <cellStyle name="Normal 5 2 2 3" xfId="837"/>
    <cellStyle name="Normal 5 2 3" xfId="838"/>
    <cellStyle name="Normal 5 2 4" xfId="839"/>
    <cellStyle name="Normal 5 3" xfId="20"/>
    <cellStyle name="Normal 5 3 2" xfId="840"/>
    <cellStyle name="Normal 5 3 2 2" xfId="841"/>
    <cellStyle name="Normal 5 3 2 2 2" xfId="842"/>
    <cellStyle name="Normal 5 3 2 2 3" xfId="843"/>
    <cellStyle name="Normal 5 3 2 3" xfId="844"/>
    <cellStyle name="Normal 5 3 2 3 2" xfId="845"/>
    <cellStyle name="Normal 5 3 2 3 3" xfId="846"/>
    <cellStyle name="Normal 5 3 2 4" xfId="847"/>
    <cellStyle name="Normal 5 3 2 5" xfId="848"/>
    <cellStyle name="Normal 5 3 3" xfId="849"/>
    <cellStyle name="Normal 5 3 3 2" xfId="850"/>
    <cellStyle name="Normal 5 3 3 3" xfId="851"/>
    <cellStyle name="Normal 5 3 4" xfId="852"/>
    <cellStyle name="Normal 5 3 4 2" xfId="853"/>
    <cellStyle name="Normal 5 3 4 3" xfId="854"/>
    <cellStyle name="Normal 5 3 5" xfId="855"/>
    <cellStyle name="Normal 5 3 6" xfId="856"/>
    <cellStyle name="Normal 5 4" xfId="857"/>
    <cellStyle name="Normal 5 4 2" xfId="858"/>
    <cellStyle name="Normal 5 4 2 2" xfId="859"/>
    <cellStyle name="Normal 5 4 2 2 2" xfId="860"/>
    <cellStyle name="Normal 5 4 2 2 3" xfId="861"/>
    <cellStyle name="Normal 5 4 2 3" xfId="862"/>
    <cellStyle name="Normal 5 4 2 3 2" xfId="863"/>
    <cellStyle name="Normal 5 4 2 3 3" xfId="864"/>
    <cellStyle name="Normal 5 4 2 4" xfId="865"/>
    <cellStyle name="Normal 5 4 2 5" xfId="866"/>
    <cellStyle name="Normal 5 4 3" xfId="867"/>
    <cellStyle name="Normal 5 4 3 2" xfId="868"/>
    <cellStyle name="Normal 5 4 3 3" xfId="869"/>
    <cellStyle name="Normal 5 4 4" xfId="870"/>
    <cellStyle name="Normal 5 4 4 2" xfId="871"/>
    <cellStyle name="Normal 5 4 4 3" xfId="872"/>
    <cellStyle name="Normal 5 4 5" xfId="873"/>
    <cellStyle name="Normal 5 4 6" xfId="874"/>
    <cellStyle name="Normal 5 5" xfId="875"/>
    <cellStyle name="Normal 5 5 2" xfId="876"/>
    <cellStyle name="Normal 5 5 2 2" xfId="877"/>
    <cellStyle name="Normal 5 5 2 3" xfId="878"/>
    <cellStyle name="Normal 5 5 3" xfId="879"/>
    <cellStyle name="Normal 5 5 3 2" xfId="880"/>
    <cellStyle name="Normal 5 5 3 3" xfId="881"/>
    <cellStyle name="Normal 5 5 4" xfId="882"/>
    <cellStyle name="Normal 5 5 5" xfId="883"/>
    <cellStyle name="Normal 5 6" xfId="884"/>
    <cellStyle name="Normal 5 6 2" xfId="885"/>
    <cellStyle name="Normal 5 6 2 2" xfId="886"/>
    <cellStyle name="Normal 5 6 2 3" xfId="887"/>
    <cellStyle name="Normal 5 6 3" xfId="888"/>
    <cellStyle name="Normal 5 6 3 2" xfId="889"/>
    <cellStyle name="Normal 5 6 3 3" xfId="890"/>
    <cellStyle name="Normal 5 6 4" xfId="891"/>
    <cellStyle name="Normal 5 6 5" xfId="892"/>
    <cellStyle name="Normal 5 7" xfId="893"/>
    <cellStyle name="Normal 5 7 2" xfId="894"/>
    <cellStyle name="Normal 5 7 3" xfId="895"/>
    <cellStyle name="Normal 5 8" xfId="896"/>
    <cellStyle name="Normal 5 8 2" xfId="897"/>
    <cellStyle name="Normal 5 8 3" xfId="898"/>
    <cellStyle name="Normal 5 9" xfId="899"/>
    <cellStyle name="Normal 5 9 2" xfId="900"/>
    <cellStyle name="Normal 5 9 3" xfId="901"/>
    <cellStyle name="Normal 6" xfId="11"/>
    <cellStyle name="Normal 6 2" xfId="902"/>
    <cellStyle name="Normal 6 3" xfId="1000"/>
    <cellStyle name="Normal 7" xfId="13"/>
    <cellStyle name="Normal 8" xfId="14"/>
    <cellStyle name="Normal 8 2" xfId="903"/>
    <cellStyle name="Normal 8 3" xfId="904"/>
    <cellStyle name="Normal 8 4" xfId="905"/>
    <cellStyle name="Normal 9" xfId="16"/>
    <cellStyle name="Normal 9 2" xfId="906"/>
    <cellStyle name="Normal 9 3" xfId="907"/>
    <cellStyle name="Note 2" xfId="908"/>
    <cellStyle name="Note 2 2" xfId="909"/>
    <cellStyle name="Note 2 2 2" xfId="910"/>
    <cellStyle name="Note 2 2 3" xfId="911"/>
    <cellStyle name="Note 3" xfId="912"/>
    <cellStyle name="Note 3 2" xfId="913"/>
    <cellStyle name="Note 3 3" xfId="914"/>
    <cellStyle name="Note 4" xfId="915"/>
    <cellStyle name="Output 2" xfId="916"/>
    <cellStyle name="Output 2 2" xfId="917"/>
    <cellStyle name="Output 2 2 2" xfId="918"/>
    <cellStyle name="Output 2 2 3" xfId="919"/>
    <cellStyle name="Output 3" xfId="920"/>
    <cellStyle name="Percent 2" xfId="2"/>
    <cellStyle name="Percent 2 2" xfId="921"/>
    <cellStyle name="Percent 2 2 2" xfId="922"/>
    <cellStyle name="Percent 2 3" xfId="923"/>
    <cellStyle name="Percent 3" xfId="924"/>
    <cellStyle name="Percent 3 2" xfId="925"/>
    <cellStyle name="RowLevel_1_N6+artabyuje" xfId="926"/>
    <cellStyle name="SN_241" xfId="15"/>
    <cellStyle name="Style 1" xfId="927"/>
    <cellStyle name="Style 1 2" xfId="928"/>
    <cellStyle name="Style 1 2 2" xfId="929"/>
    <cellStyle name="Style 1_verchnakan_ax21-25_2018" xfId="930"/>
    <cellStyle name="Title 2" xfId="931"/>
    <cellStyle name="Title 2 2" xfId="932"/>
    <cellStyle name="Title 3" xfId="933"/>
    <cellStyle name="Total 2" xfId="934"/>
    <cellStyle name="Total 2 2" xfId="935"/>
    <cellStyle name="Total 2 2 2" xfId="936"/>
    <cellStyle name="Total 2 2 3" xfId="937"/>
    <cellStyle name="Total 3" xfId="938"/>
    <cellStyle name="Warning Text 2" xfId="939"/>
    <cellStyle name="Warning Text 2 2" xfId="940"/>
    <cellStyle name="Warning Text 3" xfId="941"/>
    <cellStyle name="Акцент1 2" xfId="942"/>
    <cellStyle name="Акцент1 3" xfId="943"/>
    <cellStyle name="Акцент2 2" xfId="944"/>
    <cellStyle name="Акцент2 3" xfId="945"/>
    <cellStyle name="Акцент3 2" xfId="946"/>
    <cellStyle name="Акцент3 3" xfId="947"/>
    <cellStyle name="Акцент4 2" xfId="948"/>
    <cellStyle name="Акцент4 3" xfId="949"/>
    <cellStyle name="Акцент5 2" xfId="950"/>
    <cellStyle name="Акцент5 3" xfId="951"/>
    <cellStyle name="Акцент6 2" xfId="952"/>
    <cellStyle name="Акцент6 3" xfId="953"/>
    <cellStyle name="Ввод  2" xfId="954"/>
    <cellStyle name="Ввод  3" xfId="955"/>
    <cellStyle name="Вывод 2" xfId="956"/>
    <cellStyle name="Вывод 3" xfId="957"/>
    <cellStyle name="Вычисление 2" xfId="958"/>
    <cellStyle name="Вычисление 3" xfId="959"/>
    <cellStyle name="Заголовок 1 2" xfId="960"/>
    <cellStyle name="Заголовок 1 3" xfId="961"/>
    <cellStyle name="Заголовок 2 2" xfId="962"/>
    <cellStyle name="Заголовок 2 3" xfId="963"/>
    <cellStyle name="Заголовок 3 2" xfId="964"/>
    <cellStyle name="Заголовок 3 3" xfId="965"/>
    <cellStyle name="Заголовок 4 2" xfId="966"/>
    <cellStyle name="Заголовок 4 3" xfId="967"/>
    <cellStyle name="Итог 2" xfId="968"/>
    <cellStyle name="Итог 3" xfId="969"/>
    <cellStyle name="Контрольная ячейка 2" xfId="970"/>
    <cellStyle name="Контрольная ячейка 3" xfId="971"/>
    <cellStyle name="Название 2" xfId="972"/>
    <cellStyle name="Нейтральный 2" xfId="973"/>
    <cellStyle name="Нейтральный 3" xfId="974"/>
    <cellStyle name="Обычный 2" xfId="6"/>
    <cellStyle name="Обычный 2 2" xfId="975"/>
    <cellStyle name="Обычный 2 3" xfId="976"/>
    <cellStyle name="Обычный 3" xfId="977"/>
    <cellStyle name="Обычный 3 2" xfId="978"/>
    <cellStyle name="Обычный 3 3" xfId="979"/>
    <cellStyle name="Обычный 3 8" xfId="1003"/>
    <cellStyle name="Обычный 4" xfId="980"/>
    <cellStyle name="Обычный 5" xfId="981"/>
    <cellStyle name="Обычный 6" xfId="982"/>
    <cellStyle name="Обычный 7" xfId="983"/>
    <cellStyle name="Обычный 9 2" xfId="984"/>
    <cellStyle name="Плохой 2" xfId="985"/>
    <cellStyle name="Плохой 3" xfId="986"/>
    <cellStyle name="Пояснение 2" xfId="987"/>
    <cellStyle name="Пояснение 3" xfId="988"/>
    <cellStyle name="Примечание 2" xfId="989"/>
    <cellStyle name="Связанная ячейка 2" xfId="990"/>
    <cellStyle name="Связанная ячейка 3" xfId="991"/>
    <cellStyle name="Стиль 1" xfId="992"/>
    <cellStyle name="Текст предупреждения 2" xfId="993"/>
    <cellStyle name="Текст предупреждения 3" xfId="994"/>
    <cellStyle name="Финансовый 2" xfId="995"/>
    <cellStyle name="Финансовый 2 2" xfId="996"/>
    <cellStyle name="Финансовый 3" xfId="7"/>
    <cellStyle name="Финансовый 4" xfId="997"/>
    <cellStyle name="Хороший 2" xfId="998"/>
    <cellStyle name="Хороший 3" xfId="9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.aperyan/Downloads/Havelvacner%20(1)%20&#1396;&#1387;&#1403;&#1387;&#139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</sheetNames>
    <sheetDataSet>
      <sheetData sheetId="0" refreshError="1"/>
      <sheetData sheetId="1" refreshError="1"/>
      <sheetData sheetId="2" refreshError="1"/>
      <sheetData sheetId="3" refreshError="1">
        <row r="15">
          <cell r="B15" t="str">
            <v xml:space="preserve"> Միջպետական և հանրապետական նշանակության ավտոճանապարհների պահպանման և անվտանգ երթևեկության ծառայություններ 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3"/>
  <sheetViews>
    <sheetView workbookViewId="0">
      <selection activeCell="C9" sqref="C9:C10"/>
    </sheetView>
  </sheetViews>
  <sheetFormatPr defaultColWidth="9.140625" defaultRowHeight="17.25"/>
  <cols>
    <col min="1" max="1" width="10.42578125" style="4" customWidth="1"/>
    <col min="2" max="2" width="15.5703125" style="4" customWidth="1"/>
    <col min="3" max="3" width="67.85546875" style="4" customWidth="1"/>
    <col min="4" max="4" width="36.85546875" style="4" customWidth="1"/>
    <col min="5" max="6" width="11.140625" style="4" customWidth="1"/>
    <col min="7" max="16384" width="9.140625" style="4"/>
  </cols>
  <sheetData>
    <row r="2" spans="1:4" ht="16.5" customHeight="1">
      <c r="D2" s="129" t="s">
        <v>77</v>
      </c>
    </row>
    <row r="3" spans="1:4" ht="16.5" customHeight="1">
      <c r="D3" s="129" t="s">
        <v>44</v>
      </c>
    </row>
    <row r="4" spans="1:4" ht="16.5" customHeight="1">
      <c r="D4" s="129" t="s">
        <v>0</v>
      </c>
    </row>
    <row r="6" spans="1:4" ht="80.25" customHeight="1">
      <c r="A6" s="189" t="s">
        <v>208</v>
      </c>
      <c r="B6" s="189"/>
      <c r="C6" s="189"/>
      <c r="D6" s="189"/>
    </row>
    <row r="8" spans="1:4">
      <c r="D8" s="4" t="s">
        <v>45</v>
      </c>
    </row>
    <row r="9" spans="1:4" s="132" customFormat="1" ht="74.25" customHeight="1">
      <c r="A9" s="190" t="s">
        <v>1</v>
      </c>
      <c r="B9" s="191"/>
      <c r="C9" s="192" t="s">
        <v>2</v>
      </c>
      <c r="D9" s="131" t="s">
        <v>203</v>
      </c>
    </row>
    <row r="10" spans="1:4" s="132" customFormat="1" ht="19.5" customHeight="1">
      <c r="A10" s="130" t="s">
        <v>21</v>
      </c>
      <c r="B10" s="130" t="s">
        <v>22</v>
      </c>
      <c r="C10" s="192"/>
      <c r="D10" s="130" t="s">
        <v>17</v>
      </c>
    </row>
    <row r="11" spans="1:4" s="132" customFormat="1" ht="22.5" customHeight="1">
      <c r="A11" s="133"/>
      <c r="B11" s="193" t="s">
        <v>13</v>
      </c>
      <c r="C11" s="193"/>
      <c r="D11" s="21">
        <f>D12</f>
        <v>0</v>
      </c>
    </row>
    <row r="12" spans="1:4" s="132" customFormat="1" ht="34.5">
      <c r="A12" s="134"/>
      <c r="B12" s="134"/>
      <c r="C12" s="187" t="s">
        <v>19</v>
      </c>
      <c r="D12" s="21">
        <f>+D14+D26</f>
        <v>0</v>
      </c>
    </row>
    <row r="13" spans="1:4">
      <c r="A13" s="25">
        <v>1049</v>
      </c>
      <c r="B13" s="26"/>
      <c r="C13" s="26" t="s">
        <v>14</v>
      </c>
      <c r="D13" s="21"/>
    </row>
    <row r="14" spans="1:4">
      <c r="A14" s="26"/>
      <c r="B14" s="26"/>
      <c r="C14" s="30" t="s">
        <v>56</v>
      </c>
      <c r="D14" s="21">
        <f>D20</f>
        <v>-1312283</v>
      </c>
    </row>
    <row r="15" spans="1:4">
      <c r="A15" s="26"/>
      <c r="B15" s="26"/>
      <c r="C15" s="26" t="s">
        <v>15</v>
      </c>
      <c r="D15" s="21"/>
    </row>
    <row r="16" spans="1:4" ht="34.5">
      <c r="A16" s="26"/>
      <c r="B16" s="26"/>
      <c r="C16" s="30" t="s">
        <v>57</v>
      </c>
      <c r="D16" s="21"/>
    </row>
    <row r="17" spans="1:6">
      <c r="A17" s="26"/>
      <c r="B17" s="26"/>
      <c r="C17" s="26" t="s">
        <v>16</v>
      </c>
      <c r="D17" s="21"/>
      <c r="F17" s="5"/>
    </row>
    <row r="18" spans="1:6" ht="51.75">
      <c r="A18" s="26"/>
      <c r="B18" s="26"/>
      <c r="C18" s="30" t="s">
        <v>58</v>
      </c>
      <c r="D18" s="21"/>
    </row>
    <row r="19" spans="1:6">
      <c r="B19" s="27"/>
      <c r="C19" s="27" t="s">
        <v>4</v>
      </c>
      <c r="D19" s="21"/>
    </row>
    <row r="20" spans="1:6" s="22" customFormat="1">
      <c r="A20" s="135"/>
      <c r="B20" s="136" t="s">
        <v>74</v>
      </c>
      <c r="C20" s="58" t="s">
        <v>46</v>
      </c>
      <c r="D20" s="157">
        <f>D25</f>
        <v>-1312283</v>
      </c>
      <c r="E20" s="4"/>
    </row>
    <row r="21" spans="1:6" s="22" customFormat="1" ht="53.25" customHeight="1">
      <c r="A21" s="135"/>
      <c r="B21" s="57"/>
      <c r="C21" s="57" t="s">
        <v>83</v>
      </c>
      <c r="D21" s="158"/>
      <c r="E21" s="4"/>
    </row>
    <row r="22" spans="1:6" s="22" customFormat="1">
      <c r="A22" s="135"/>
      <c r="B22" s="57"/>
      <c r="C22" s="58" t="s">
        <v>47</v>
      </c>
      <c r="D22" s="157"/>
      <c r="E22" s="4"/>
    </row>
    <row r="23" spans="1:6" s="22" customFormat="1" ht="54" customHeight="1">
      <c r="A23" s="135"/>
      <c r="B23" s="57"/>
      <c r="C23" s="57" t="s">
        <v>84</v>
      </c>
      <c r="D23" s="157"/>
      <c r="E23" s="4"/>
    </row>
    <row r="24" spans="1:6" s="22" customFormat="1" ht="19.5" customHeight="1">
      <c r="A24" s="135"/>
      <c r="B24" s="57"/>
      <c r="C24" s="58" t="s">
        <v>48</v>
      </c>
      <c r="D24" s="157"/>
      <c r="E24" s="4"/>
    </row>
    <row r="25" spans="1:6" s="22" customFormat="1" ht="19.5" customHeight="1">
      <c r="A25" s="135"/>
      <c r="B25" s="57"/>
      <c r="C25" s="57" t="s">
        <v>75</v>
      </c>
      <c r="D25" s="159">
        <v>-1312283</v>
      </c>
      <c r="E25" s="4"/>
    </row>
    <row r="26" spans="1:6">
      <c r="A26" s="25">
        <v>1212</v>
      </c>
      <c r="B26" s="26"/>
      <c r="C26" s="29" t="s">
        <v>71</v>
      </c>
      <c r="D26" s="21">
        <f>+D33</f>
        <v>1312283</v>
      </c>
    </row>
    <row r="27" spans="1:6">
      <c r="A27" s="26"/>
      <c r="B27" s="26"/>
      <c r="C27" s="30" t="s">
        <v>173</v>
      </c>
      <c r="D27" s="21"/>
    </row>
    <row r="28" spans="1:6">
      <c r="A28" s="26"/>
      <c r="B28" s="26"/>
      <c r="C28" s="154" t="s">
        <v>72</v>
      </c>
      <c r="D28" s="21"/>
    </row>
    <row r="29" spans="1:6">
      <c r="A29" s="26"/>
      <c r="B29" s="26"/>
      <c r="C29" s="155" t="s">
        <v>174</v>
      </c>
      <c r="D29" s="21"/>
    </row>
    <row r="30" spans="1:6">
      <c r="A30" s="26"/>
      <c r="B30" s="26"/>
      <c r="C30" s="154" t="s">
        <v>73</v>
      </c>
      <c r="D30" s="21"/>
      <c r="F30" s="5"/>
    </row>
    <row r="31" spans="1:6" ht="34.5">
      <c r="A31" s="26"/>
      <c r="B31" s="26"/>
      <c r="C31" s="155" t="s">
        <v>175</v>
      </c>
      <c r="D31" s="21"/>
    </row>
    <row r="32" spans="1:6">
      <c r="B32" s="27"/>
      <c r="C32" s="27" t="s">
        <v>4</v>
      </c>
      <c r="D32" s="21"/>
    </row>
    <row r="33" spans="1:4">
      <c r="A33" s="26"/>
      <c r="B33" s="28">
        <v>12007</v>
      </c>
      <c r="C33" s="26" t="s">
        <v>46</v>
      </c>
      <c r="D33" s="21">
        <f>-D25</f>
        <v>1312283</v>
      </c>
    </row>
    <row r="34" spans="1:4" ht="34.5">
      <c r="A34" s="26"/>
      <c r="B34" s="28"/>
      <c r="C34" s="156" t="s">
        <v>172</v>
      </c>
      <c r="D34" s="21"/>
    </row>
    <row r="35" spans="1:4">
      <c r="A35" s="26"/>
      <c r="B35" s="28"/>
      <c r="C35" s="26" t="s">
        <v>47</v>
      </c>
      <c r="D35" s="21"/>
    </row>
    <row r="36" spans="1:4" ht="34.5">
      <c r="A36" s="26"/>
      <c r="B36" s="28"/>
      <c r="C36" s="30" t="s">
        <v>176</v>
      </c>
      <c r="D36" s="21"/>
    </row>
    <row r="37" spans="1:4">
      <c r="A37" s="26"/>
      <c r="B37" s="28"/>
      <c r="C37" s="26" t="s">
        <v>48</v>
      </c>
      <c r="D37" s="21"/>
    </row>
    <row r="38" spans="1:4">
      <c r="A38" s="26"/>
      <c r="B38" s="28"/>
      <c r="C38" s="30" t="s">
        <v>177</v>
      </c>
      <c r="D38" s="21"/>
    </row>
    <row r="39" spans="1:4">
      <c r="A39" s="6"/>
      <c r="B39" s="7"/>
      <c r="C39" s="132"/>
      <c r="D39" s="8"/>
    </row>
    <row r="41" spans="1:4" s="1" customFormat="1" ht="15" customHeight="1">
      <c r="A41" s="1" t="s">
        <v>28</v>
      </c>
    </row>
    <row r="42" spans="1:4" s="1" customFormat="1" ht="15" customHeight="1">
      <c r="A42" s="1" t="s">
        <v>29</v>
      </c>
    </row>
    <row r="43" spans="1:4">
      <c r="B43" s="188" t="s">
        <v>31</v>
      </c>
      <c r="C43" s="188"/>
      <c r="D43" s="188"/>
    </row>
  </sheetData>
  <mergeCells count="5">
    <mergeCell ref="B43:D43"/>
    <mergeCell ref="A6:D6"/>
    <mergeCell ref="A9:B9"/>
    <mergeCell ref="C9:C10"/>
    <mergeCell ref="B11:C11"/>
  </mergeCells>
  <pageMargins left="0.16" right="0.22" top="0.27" bottom="0.24" header="0.2" footer="0.16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topLeftCell="A25" zoomScaleNormal="100" workbookViewId="0">
      <selection activeCell="F40" sqref="F40"/>
    </sheetView>
  </sheetViews>
  <sheetFormatPr defaultColWidth="9.140625" defaultRowHeight="17.25"/>
  <cols>
    <col min="1" max="1" width="8.42578125" style="4" customWidth="1"/>
    <col min="2" max="2" width="9.140625" style="4" customWidth="1"/>
    <col min="3" max="3" width="8.85546875" style="4" customWidth="1"/>
    <col min="4" max="4" width="12" style="4" customWidth="1"/>
    <col min="5" max="5" width="16.42578125" style="4" customWidth="1"/>
    <col min="6" max="6" width="70.140625" style="4" customWidth="1"/>
    <col min="7" max="7" width="27.140625" style="4" customWidth="1"/>
    <col min="8" max="8" width="10.7109375" style="4" customWidth="1"/>
    <col min="9" max="9" width="10.28515625" style="4" customWidth="1"/>
    <col min="10" max="16384" width="9.140625" style="4"/>
  </cols>
  <sheetData>
    <row r="1" spans="1:7">
      <c r="G1" s="129" t="s">
        <v>76</v>
      </c>
    </row>
    <row r="2" spans="1:7">
      <c r="F2" s="195" t="s">
        <v>30</v>
      </c>
      <c r="G2" s="195"/>
    </row>
    <row r="3" spans="1:7">
      <c r="F3" s="195" t="s">
        <v>0</v>
      </c>
      <c r="G3" s="195"/>
    </row>
    <row r="6" spans="1:7" ht="49.5" customHeight="1">
      <c r="A6" s="196" t="s">
        <v>37</v>
      </c>
      <c r="B6" s="196"/>
      <c r="C6" s="196"/>
      <c r="D6" s="196"/>
      <c r="E6" s="196"/>
      <c r="F6" s="196"/>
      <c r="G6" s="196"/>
    </row>
    <row r="8" spans="1:7">
      <c r="G8" s="4" t="s">
        <v>45</v>
      </c>
    </row>
    <row r="9" spans="1:7" s="132" customFormat="1" ht="106.5" customHeight="1">
      <c r="A9" s="197" t="s">
        <v>50</v>
      </c>
      <c r="B9" s="198"/>
      <c r="C9" s="199"/>
      <c r="D9" s="200" t="s">
        <v>20</v>
      </c>
      <c r="E9" s="200"/>
      <c r="F9" s="201" t="s">
        <v>49</v>
      </c>
      <c r="G9" s="98" t="s">
        <v>203</v>
      </c>
    </row>
    <row r="10" spans="1:7" s="132" customFormat="1" ht="23.25" customHeight="1">
      <c r="A10" s="139" t="s">
        <v>40</v>
      </c>
      <c r="B10" s="139" t="s">
        <v>41</v>
      </c>
      <c r="C10" s="140" t="s">
        <v>42</v>
      </c>
      <c r="D10" s="138" t="s">
        <v>21</v>
      </c>
      <c r="E10" s="138" t="s">
        <v>22</v>
      </c>
      <c r="F10" s="201"/>
      <c r="G10" s="98" t="s">
        <v>3</v>
      </c>
    </row>
    <row r="11" spans="1:7" s="132" customFormat="1">
      <c r="A11" s="141"/>
      <c r="B11" s="141"/>
      <c r="C11" s="141"/>
      <c r="D11" s="138"/>
      <c r="E11" s="138"/>
      <c r="F11" s="34" t="s">
        <v>5</v>
      </c>
      <c r="G11" s="21">
        <f>G12</f>
        <v>0</v>
      </c>
    </row>
    <row r="12" spans="1:7" s="132" customFormat="1" ht="34.5">
      <c r="A12" s="10"/>
      <c r="B12" s="10"/>
      <c r="C12" s="10"/>
      <c r="D12" s="11"/>
      <c r="E12" s="11"/>
      <c r="F12" s="35" t="s">
        <v>19</v>
      </c>
      <c r="G12" s="21">
        <f>+G13+G31</f>
        <v>0</v>
      </c>
    </row>
    <row r="13" spans="1:7" s="9" customFormat="1">
      <c r="A13" s="10" t="s">
        <v>36</v>
      </c>
      <c r="B13" s="11"/>
      <c r="C13" s="11"/>
      <c r="D13" s="11"/>
      <c r="E13" s="11"/>
      <c r="F13" s="34" t="s">
        <v>35</v>
      </c>
      <c r="G13" s="21">
        <f>+G15</f>
        <v>-1312283</v>
      </c>
    </row>
    <row r="14" spans="1:7" s="9" customFormat="1">
      <c r="A14" s="10"/>
      <c r="B14" s="11"/>
      <c r="C14" s="11"/>
      <c r="D14" s="11"/>
      <c r="E14" s="11"/>
      <c r="F14" s="12" t="s">
        <v>6</v>
      </c>
      <c r="G14" s="21"/>
    </row>
    <row r="15" spans="1:7" s="9" customFormat="1">
      <c r="A15" s="10"/>
      <c r="B15" s="10" t="s">
        <v>18</v>
      </c>
      <c r="C15" s="11"/>
      <c r="D15" s="11"/>
      <c r="E15" s="11"/>
      <c r="F15" s="34" t="s">
        <v>34</v>
      </c>
      <c r="G15" s="21">
        <f>+G17</f>
        <v>-1312283</v>
      </c>
    </row>
    <row r="16" spans="1:7" s="9" customFormat="1">
      <c r="A16" s="10"/>
      <c r="B16" s="10"/>
      <c r="C16" s="11"/>
      <c r="D16" s="11"/>
      <c r="E16" s="11"/>
      <c r="F16" s="12" t="s">
        <v>12</v>
      </c>
      <c r="G16" s="21"/>
    </row>
    <row r="17" spans="1:11" s="9" customFormat="1" ht="16.899999999999999" customHeight="1">
      <c r="A17" s="10"/>
      <c r="B17" s="10"/>
      <c r="C17" s="10" t="s">
        <v>38</v>
      </c>
      <c r="D17" s="11"/>
      <c r="E17" s="11"/>
      <c r="F17" s="34" t="s">
        <v>39</v>
      </c>
      <c r="G17" s="21">
        <f>+G18</f>
        <v>-1312283</v>
      </c>
    </row>
    <row r="18" spans="1:11" s="132" customFormat="1" ht="34.5">
      <c r="A18" s="10"/>
      <c r="B18" s="10"/>
      <c r="C18" s="10"/>
      <c r="D18" s="11"/>
      <c r="E18" s="11"/>
      <c r="F18" s="35" t="s">
        <v>19</v>
      </c>
      <c r="G18" s="21">
        <f>+G20</f>
        <v>-1312283</v>
      </c>
    </row>
    <row r="19" spans="1:11" s="132" customFormat="1">
      <c r="A19" s="10"/>
      <c r="B19" s="10"/>
      <c r="C19" s="10"/>
      <c r="D19" s="11"/>
      <c r="E19" s="11"/>
      <c r="F19" s="142" t="s">
        <v>6</v>
      </c>
      <c r="G19" s="21"/>
    </row>
    <row r="20" spans="1:11" s="38" customFormat="1">
      <c r="A20" s="36"/>
      <c r="B20" s="36"/>
      <c r="C20" s="36"/>
      <c r="D20" s="36" t="s">
        <v>59</v>
      </c>
      <c r="E20" s="36"/>
      <c r="F20" s="37" t="s">
        <v>56</v>
      </c>
      <c r="G20" s="21">
        <f>G22</f>
        <v>-1312283</v>
      </c>
    </row>
    <row r="21" spans="1:11" s="38" customFormat="1" ht="23.25" customHeight="1">
      <c r="A21" s="36"/>
      <c r="B21" s="36"/>
      <c r="C21" s="36"/>
      <c r="D21" s="36"/>
      <c r="E21" s="36"/>
      <c r="F21" s="39" t="s">
        <v>6</v>
      </c>
      <c r="G21" s="21"/>
    </row>
    <row r="22" spans="1:11" s="144" customFormat="1" ht="51" customHeight="1">
      <c r="A22" s="59"/>
      <c r="B22" s="60"/>
      <c r="C22" s="61"/>
      <c r="D22" s="61"/>
      <c r="E22" s="61" t="s">
        <v>74</v>
      </c>
      <c r="F22" s="62" t="s">
        <v>83</v>
      </c>
      <c r="G22" s="63">
        <f>+G24</f>
        <v>-1312283</v>
      </c>
      <c r="H22" s="38"/>
      <c r="I22" s="143"/>
    </row>
    <row r="23" spans="1:11" s="145" customFormat="1">
      <c r="A23" s="64"/>
      <c r="B23" s="65"/>
      <c r="C23" s="66"/>
      <c r="D23" s="64"/>
      <c r="E23" s="67"/>
      <c r="F23" s="62" t="s">
        <v>7</v>
      </c>
      <c r="G23" s="63"/>
      <c r="H23" s="38"/>
      <c r="I23" s="68"/>
      <c r="J23" s="68"/>
      <c r="K23" s="68"/>
    </row>
    <row r="24" spans="1:11" s="71" customFormat="1" ht="38.25" customHeight="1">
      <c r="A24" s="69"/>
      <c r="B24" s="69"/>
      <c r="C24" s="69"/>
      <c r="D24" s="69"/>
      <c r="E24" s="69"/>
      <c r="F24" s="70" t="s">
        <v>85</v>
      </c>
      <c r="G24" s="63">
        <f>+G26</f>
        <v>-1312283</v>
      </c>
      <c r="H24" s="38"/>
    </row>
    <row r="25" spans="1:11" s="71" customFormat="1" ht="34.5">
      <c r="A25" s="69"/>
      <c r="B25" s="69"/>
      <c r="C25" s="69"/>
      <c r="D25" s="69"/>
      <c r="E25" s="69"/>
      <c r="F25" s="62" t="s">
        <v>8</v>
      </c>
      <c r="G25" s="63"/>
      <c r="H25" s="38"/>
    </row>
    <row r="26" spans="1:11" s="74" customFormat="1" ht="24.75" customHeight="1">
      <c r="A26" s="72"/>
      <c r="B26" s="72"/>
      <c r="C26" s="72"/>
      <c r="D26" s="72"/>
      <c r="E26" s="72"/>
      <c r="F26" s="73" t="s">
        <v>9</v>
      </c>
      <c r="G26" s="63">
        <f>+G27</f>
        <v>-1312283</v>
      </c>
      <c r="H26" s="38"/>
    </row>
    <row r="27" spans="1:11" s="144" customFormat="1" ht="16.5" customHeight="1">
      <c r="A27" s="59"/>
      <c r="B27" s="60"/>
      <c r="C27" s="61"/>
      <c r="D27" s="61"/>
      <c r="E27" s="61"/>
      <c r="F27" s="62" t="s">
        <v>10</v>
      </c>
      <c r="G27" s="63">
        <f>+G28</f>
        <v>-1312283</v>
      </c>
      <c r="H27" s="38"/>
    </row>
    <row r="28" spans="1:11" s="144" customFormat="1" ht="15.75" customHeight="1">
      <c r="A28" s="59"/>
      <c r="B28" s="60"/>
      <c r="C28" s="61"/>
      <c r="D28" s="61"/>
      <c r="E28" s="61"/>
      <c r="F28" s="62" t="s">
        <v>86</v>
      </c>
      <c r="G28" s="63">
        <f>+G29</f>
        <v>-1312283</v>
      </c>
      <c r="H28" s="38"/>
    </row>
    <row r="29" spans="1:11" s="144" customFormat="1" ht="37.5" customHeight="1">
      <c r="A29" s="59"/>
      <c r="B29" s="60"/>
      <c r="C29" s="61"/>
      <c r="D29" s="61"/>
      <c r="E29" s="61"/>
      <c r="F29" s="62" t="s">
        <v>87</v>
      </c>
      <c r="G29" s="63">
        <f>+G30</f>
        <v>-1312283</v>
      </c>
      <c r="H29" s="38"/>
    </row>
    <row r="30" spans="1:11" s="144" customFormat="1" ht="36.75" customHeight="1">
      <c r="A30" s="59"/>
      <c r="B30" s="60"/>
      <c r="C30" s="61"/>
      <c r="D30" s="61"/>
      <c r="E30" s="61"/>
      <c r="F30" s="62" t="s">
        <v>88</v>
      </c>
      <c r="G30" s="63">
        <f>'1'!D25</f>
        <v>-1312283</v>
      </c>
      <c r="H30" s="38"/>
    </row>
    <row r="31" spans="1:11">
      <c r="A31" s="164" t="s">
        <v>38</v>
      </c>
      <c r="B31" s="30"/>
      <c r="C31" s="30"/>
      <c r="D31" s="30"/>
      <c r="E31" s="30"/>
      <c r="F31" s="165" t="s">
        <v>182</v>
      </c>
      <c r="G31" s="21">
        <f t="shared" ref="G31" si="0">G33</f>
        <v>1312283</v>
      </c>
    </row>
    <row r="32" spans="1:11" ht="16.5" customHeight="1">
      <c r="A32" s="30"/>
      <c r="B32" s="30"/>
      <c r="C32" s="30"/>
      <c r="D32" s="30"/>
      <c r="E32" s="30"/>
      <c r="F32" s="30" t="s">
        <v>6</v>
      </c>
      <c r="G32" s="21"/>
    </row>
    <row r="33" spans="1:7" ht="36" customHeight="1">
      <c r="A33" s="30"/>
      <c r="B33" s="164" t="s">
        <v>181</v>
      </c>
      <c r="C33" s="30"/>
      <c r="D33" s="30"/>
      <c r="E33" s="30"/>
      <c r="F33" s="166" t="s">
        <v>183</v>
      </c>
      <c r="G33" s="21">
        <f t="shared" ref="G33" si="1">G35</f>
        <v>1312283</v>
      </c>
    </row>
    <row r="34" spans="1:7" ht="16.5" customHeight="1">
      <c r="A34" s="30"/>
      <c r="B34" s="30"/>
      <c r="C34" s="30"/>
      <c r="D34" s="30"/>
      <c r="E34" s="30"/>
      <c r="F34" s="30" t="s">
        <v>6</v>
      </c>
      <c r="G34" s="21"/>
    </row>
    <row r="35" spans="1:7" ht="39.75" customHeight="1">
      <c r="A35" s="30"/>
      <c r="B35" s="30"/>
      <c r="C35" s="30" t="s">
        <v>11</v>
      </c>
      <c r="D35" s="30"/>
      <c r="E35" s="30"/>
      <c r="F35" s="166" t="s">
        <v>183</v>
      </c>
      <c r="G35" s="21">
        <f>G38</f>
        <v>1312283</v>
      </c>
    </row>
    <row r="36" spans="1:7" ht="16.5" customHeight="1">
      <c r="A36" s="30"/>
      <c r="B36" s="30"/>
      <c r="C36" s="30"/>
      <c r="D36" s="30"/>
      <c r="E36" s="30"/>
      <c r="F36" s="30" t="s">
        <v>6</v>
      </c>
      <c r="G36" s="21"/>
    </row>
    <row r="37" spans="1:7" ht="37.5" customHeight="1">
      <c r="A37" s="30"/>
      <c r="B37" s="30"/>
      <c r="C37" s="30"/>
      <c r="D37" s="30"/>
      <c r="E37" s="30"/>
      <c r="F37" s="35" t="s">
        <v>19</v>
      </c>
      <c r="G37" s="56"/>
    </row>
    <row r="38" spans="1:7" ht="16.5" customHeight="1">
      <c r="A38" s="30"/>
      <c r="B38" s="30"/>
      <c r="C38" s="30"/>
      <c r="D38" s="30">
        <f>'1'!A26</f>
        <v>1212</v>
      </c>
      <c r="E38" s="30"/>
      <c r="F38" s="30" t="str">
        <f>'1'!C27</f>
        <v xml:space="preserve"> Տարածքային զարգացում</v>
      </c>
      <c r="G38" s="21">
        <f>+G40</f>
        <v>1312283</v>
      </c>
    </row>
    <row r="39" spans="1:7" ht="16.5" customHeight="1">
      <c r="A39" s="31"/>
      <c r="B39" s="31"/>
      <c r="C39" s="31"/>
      <c r="D39" s="30"/>
      <c r="E39" s="30"/>
      <c r="F39" s="30" t="s">
        <v>6</v>
      </c>
      <c r="G39" s="21"/>
    </row>
    <row r="40" spans="1:7" ht="36" customHeight="1">
      <c r="A40" s="30"/>
      <c r="B40" s="30"/>
      <c r="C40" s="30"/>
      <c r="D40" s="30"/>
      <c r="E40" s="30">
        <f>'1'!B33</f>
        <v>12007</v>
      </c>
      <c r="F40" s="30" t="str">
        <f>'1'!C34</f>
        <v xml:space="preserve"> ՀՀ մարզերին սուբվենցիաների տրամադրում՛ ենթակառուցվածքների զարգացման նպատակով</v>
      </c>
      <c r="G40" s="21">
        <f t="shared" ref="G40" si="2">G42</f>
        <v>1312283</v>
      </c>
    </row>
    <row r="41" spans="1:7" ht="23.25" customHeight="1">
      <c r="A41" s="30"/>
      <c r="B41" s="30"/>
      <c r="C41" s="30"/>
      <c r="D41" s="32"/>
      <c r="E41" s="30"/>
      <c r="F41" s="30" t="s">
        <v>7</v>
      </c>
      <c r="G41" s="21"/>
    </row>
    <row r="42" spans="1:7">
      <c r="A42" s="30"/>
      <c r="B42" s="30"/>
      <c r="C42" s="30"/>
      <c r="D42" s="32"/>
      <c r="E42" s="30"/>
      <c r="F42" s="29" t="s">
        <v>60</v>
      </c>
      <c r="G42" s="21">
        <f t="shared" ref="G42" si="3">G44</f>
        <v>1312283</v>
      </c>
    </row>
    <row r="43" spans="1:7" ht="39" customHeight="1">
      <c r="A43" s="30"/>
      <c r="B43" s="30"/>
      <c r="C43" s="30"/>
      <c r="D43" s="32"/>
      <c r="E43" s="30"/>
      <c r="F43" s="30" t="s">
        <v>8</v>
      </c>
      <c r="G43" s="21"/>
    </row>
    <row r="44" spans="1:7" ht="16.5" customHeight="1">
      <c r="A44" s="30"/>
      <c r="B44" s="30"/>
      <c r="C44" s="30"/>
      <c r="D44" s="32"/>
      <c r="E44" s="30"/>
      <c r="F44" s="33" t="s">
        <v>9</v>
      </c>
      <c r="G44" s="21">
        <f t="shared" ref="G44:G46" si="4">G45</f>
        <v>1312283</v>
      </c>
    </row>
    <row r="45" spans="1:7" ht="16.5" customHeight="1">
      <c r="A45" s="30"/>
      <c r="B45" s="30"/>
      <c r="C45" s="30"/>
      <c r="D45" s="32"/>
      <c r="E45" s="30"/>
      <c r="F45" s="33" t="s">
        <v>10</v>
      </c>
      <c r="G45" s="21">
        <f t="shared" si="4"/>
        <v>1312283</v>
      </c>
    </row>
    <row r="46" spans="1:7" ht="16.5" customHeight="1">
      <c r="A46" s="30"/>
      <c r="B46" s="30"/>
      <c r="C46" s="30"/>
      <c r="D46" s="32"/>
      <c r="E46" s="30"/>
      <c r="F46" s="33" t="s">
        <v>178</v>
      </c>
      <c r="G46" s="21">
        <f t="shared" si="4"/>
        <v>1312283</v>
      </c>
    </row>
    <row r="47" spans="1:7" ht="16.5" customHeight="1">
      <c r="A47" s="30"/>
      <c r="B47" s="30"/>
      <c r="C47" s="30"/>
      <c r="D47" s="32"/>
      <c r="E47" s="30"/>
      <c r="F47" s="33" t="s">
        <v>179</v>
      </c>
      <c r="G47" s="21">
        <f>G48</f>
        <v>1312283</v>
      </c>
    </row>
    <row r="48" spans="1:7" ht="25.5" customHeight="1" thickBot="1">
      <c r="A48" s="160"/>
      <c r="B48" s="160"/>
      <c r="C48" s="160"/>
      <c r="D48" s="161"/>
      <c r="E48" s="161"/>
      <c r="F48" s="162" t="s">
        <v>180</v>
      </c>
      <c r="G48" s="163">
        <f>'1'!D33</f>
        <v>1312283</v>
      </c>
    </row>
    <row r="49" spans="1:7" ht="13.5" customHeight="1">
      <c r="A49" s="14"/>
      <c r="B49" s="14"/>
      <c r="C49" s="14"/>
      <c r="D49" s="15"/>
      <c r="E49" s="15"/>
      <c r="F49" s="132"/>
      <c r="G49" s="13"/>
    </row>
    <row r="50" spans="1:7" ht="13.5" customHeight="1">
      <c r="A50" s="14"/>
      <c r="B50" s="14"/>
      <c r="C50" s="14"/>
      <c r="D50" s="15"/>
      <c r="E50" s="15"/>
      <c r="F50" s="132"/>
      <c r="G50" s="13"/>
    </row>
    <row r="51" spans="1:7">
      <c r="B51" s="137" t="s">
        <v>24</v>
      </c>
    </row>
    <row r="52" spans="1:7">
      <c r="B52" s="137" t="s">
        <v>25</v>
      </c>
    </row>
    <row r="53" spans="1:7">
      <c r="B53" s="194" t="s">
        <v>27</v>
      </c>
      <c r="C53" s="194"/>
      <c r="D53" s="194"/>
      <c r="F53" s="6" t="s">
        <v>32</v>
      </c>
    </row>
  </sheetData>
  <mergeCells count="7">
    <mergeCell ref="B53:D53"/>
    <mergeCell ref="F2:G2"/>
    <mergeCell ref="F3:G3"/>
    <mergeCell ref="A6:G6"/>
    <mergeCell ref="A9:C9"/>
    <mergeCell ref="D9:E9"/>
    <mergeCell ref="F9:F10"/>
  </mergeCells>
  <pageMargins left="0.2" right="0" top="0.75" bottom="0.75" header="0.3" footer="0.3"/>
  <pageSetup paperSize="9" scale="65" orientation="portrait" r:id="rId1"/>
  <colBreaks count="1" manualBreakCount="1">
    <brk id="7" max="1048575" man="1"/>
  </colBreaks>
  <ignoredErrors>
    <ignoredError sqref="A13:E2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zoomScaleNormal="100" workbookViewId="0">
      <selection activeCell="J10" sqref="J10"/>
    </sheetView>
  </sheetViews>
  <sheetFormatPr defaultRowHeight="17.25"/>
  <cols>
    <col min="1" max="1" width="11.42578125" style="167" customWidth="1"/>
    <col min="2" max="2" width="15.140625" style="167" customWidth="1"/>
    <col min="3" max="3" width="67.28515625" style="167" customWidth="1"/>
    <col min="4" max="4" width="24.28515625" style="167" customWidth="1"/>
    <col min="5" max="179" width="9.140625" style="167"/>
    <col min="180" max="180" width="5" style="167" customWidth="1"/>
    <col min="181" max="181" width="4.7109375" style="167" customWidth="1"/>
    <col min="182" max="182" width="5" style="167" customWidth="1"/>
    <col min="183" max="183" width="19.7109375" style="167" customWidth="1"/>
    <col min="184" max="184" width="49.85546875" style="167" customWidth="1"/>
    <col min="185" max="185" width="14.5703125" style="167" customWidth="1"/>
    <col min="186" max="186" width="13.7109375" style="167" customWidth="1"/>
    <col min="187" max="187" width="13.42578125" style="167" customWidth="1"/>
    <col min="188" max="188" width="15.42578125" style="167" customWidth="1"/>
    <col min="189" max="190" width="10.28515625" style="167" bestFit="1" customWidth="1"/>
    <col min="191" max="435" width="9.140625" style="167"/>
    <col min="436" max="436" width="5" style="167" customWidth="1"/>
    <col min="437" max="437" width="4.7109375" style="167" customWidth="1"/>
    <col min="438" max="438" width="5" style="167" customWidth="1"/>
    <col min="439" max="439" width="19.7109375" style="167" customWidth="1"/>
    <col min="440" max="440" width="49.85546875" style="167" customWidth="1"/>
    <col min="441" max="441" width="14.5703125" style="167" customWidth="1"/>
    <col min="442" max="442" width="13.7109375" style="167" customWidth="1"/>
    <col min="443" max="443" width="13.42578125" style="167" customWidth="1"/>
    <col min="444" max="444" width="15.42578125" style="167" customWidth="1"/>
    <col min="445" max="446" width="10.28515625" style="167" bestFit="1" customWidth="1"/>
    <col min="447" max="691" width="9.140625" style="167"/>
    <col min="692" max="692" width="5" style="167" customWidth="1"/>
    <col min="693" max="693" width="4.7109375" style="167" customWidth="1"/>
    <col min="694" max="694" width="5" style="167" customWidth="1"/>
    <col min="695" max="695" width="19.7109375" style="167" customWidth="1"/>
    <col min="696" max="696" width="49.85546875" style="167" customWidth="1"/>
    <col min="697" max="697" width="14.5703125" style="167" customWidth="1"/>
    <col min="698" max="698" width="13.7109375" style="167" customWidth="1"/>
    <col min="699" max="699" width="13.42578125" style="167" customWidth="1"/>
    <col min="700" max="700" width="15.42578125" style="167" customWidth="1"/>
    <col min="701" max="702" width="10.28515625" style="167" bestFit="1" customWidth="1"/>
    <col min="703" max="947" width="9.140625" style="167"/>
    <col min="948" max="948" width="5" style="167" customWidth="1"/>
    <col min="949" max="949" width="4.7109375" style="167" customWidth="1"/>
    <col min="950" max="950" width="5" style="167" customWidth="1"/>
    <col min="951" max="951" width="19.7109375" style="167" customWidth="1"/>
    <col min="952" max="952" width="49.85546875" style="167" customWidth="1"/>
    <col min="953" max="953" width="14.5703125" style="167" customWidth="1"/>
    <col min="954" max="954" width="13.7109375" style="167" customWidth="1"/>
    <col min="955" max="955" width="13.42578125" style="167" customWidth="1"/>
    <col min="956" max="956" width="15.42578125" style="167" customWidth="1"/>
    <col min="957" max="958" width="10.28515625" style="167" bestFit="1" customWidth="1"/>
    <col min="959" max="1203" width="9.140625" style="167"/>
    <col min="1204" max="1204" width="5" style="167" customWidth="1"/>
    <col min="1205" max="1205" width="4.7109375" style="167" customWidth="1"/>
    <col min="1206" max="1206" width="5" style="167" customWidth="1"/>
    <col min="1207" max="1207" width="19.7109375" style="167" customWidth="1"/>
    <col min="1208" max="1208" width="49.85546875" style="167" customWidth="1"/>
    <col min="1209" max="1209" width="14.5703125" style="167" customWidth="1"/>
    <col min="1210" max="1210" width="13.7109375" style="167" customWidth="1"/>
    <col min="1211" max="1211" width="13.42578125" style="167" customWidth="1"/>
    <col min="1212" max="1212" width="15.42578125" style="167" customWidth="1"/>
    <col min="1213" max="1214" width="10.28515625" style="167" bestFit="1" customWidth="1"/>
    <col min="1215" max="1459" width="9.140625" style="167"/>
    <col min="1460" max="1460" width="5" style="167" customWidth="1"/>
    <col min="1461" max="1461" width="4.7109375" style="167" customWidth="1"/>
    <col min="1462" max="1462" width="5" style="167" customWidth="1"/>
    <col min="1463" max="1463" width="19.7109375" style="167" customWidth="1"/>
    <col min="1464" max="1464" width="49.85546875" style="167" customWidth="1"/>
    <col min="1465" max="1465" width="14.5703125" style="167" customWidth="1"/>
    <col min="1466" max="1466" width="13.7109375" style="167" customWidth="1"/>
    <col min="1467" max="1467" width="13.42578125" style="167" customWidth="1"/>
    <col min="1468" max="1468" width="15.42578125" style="167" customWidth="1"/>
    <col min="1469" max="1470" width="10.28515625" style="167" bestFit="1" customWidth="1"/>
    <col min="1471" max="1715" width="9.140625" style="167"/>
    <col min="1716" max="1716" width="5" style="167" customWidth="1"/>
    <col min="1717" max="1717" width="4.7109375" style="167" customWidth="1"/>
    <col min="1718" max="1718" width="5" style="167" customWidth="1"/>
    <col min="1719" max="1719" width="19.7109375" style="167" customWidth="1"/>
    <col min="1720" max="1720" width="49.85546875" style="167" customWidth="1"/>
    <col min="1721" max="1721" width="14.5703125" style="167" customWidth="1"/>
    <col min="1722" max="1722" width="13.7109375" style="167" customWidth="1"/>
    <col min="1723" max="1723" width="13.42578125" style="167" customWidth="1"/>
    <col min="1724" max="1724" width="15.42578125" style="167" customWidth="1"/>
    <col min="1725" max="1726" width="10.28515625" style="167" bestFit="1" customWidth="1"/>
    <col min="1727" max="1971" width="9.140625" style="167"/>
    <col min="1972" max="1972" width="5" style="167" customWidth="1"/>
    <col min="1973" max="1973" width="4.7109375" style="167" customWidth="1"/>
    <col min="1974" max="1974" width="5" style="167" customWidth="1"/>
    <col min="1975" max="1975" width="19.7109375" style="167" customWidth="1"/>
    <col min="1976" max="1976" width="49.85546875" style="167" customWidth="1"/>
    <col min="1977" max="1977" width="14.5703125" style="167" customWidth="1"/>
    <col min="1978" max="1978" width="13.7109375" style="167" customWidth="1"/>
    <col min="1979" max="1979" width="13.42578125" style="167" customWidth="1"/>
    <col min="1980" max="1980" width="15.42578125" style="167" customWidth="1"/>
    <col min="1981" max="1982" width="10.28515625" style="167" bestFit="1" customWidth="1"/>
    <col min="1983" max="2227" width="9.140625" style="167"/>
    <col min="2228" max="2228" width="5" style="167" customWidth="1"/>
    <col min="2229" max="2229" width="4.7109375" style="167" customWidth="1"/>
    <col min="2230" max="2230" width="5" style="167" customWidth="1"/>
    <col min="2231" max="2231" width="19.7109375" style="167" customWidth="1"/>
    <col min="2232" max="2232" width="49.85546875" style="167" customWidth="1"/>
    <col min="2233" max="2233" width="14.5703125" style="167" customWidth="1"/>
    <col min="2234" max="2234" width="13.7109375" style="167" customWidth="1"/>
    <col min="2235" max="2235" width="13.42578125" style="167" customWidth="1"/>
    <col min="2236" max="2236" width="15.42578125" style="167" customWidth="1"/>
    <col min="2237" max="2238" width="10.28515625" style="167" bestFit="1" customWidth="1"/>
    <col min="2239" max="2483" width="9.140625" style="167"/>
    <col min="2484" max="2484" width="5" style="167" customWidth="1"/>
    <col min="2485" max="2485" width="4.7109375" style="167" customWidth="1"/>
    <col min="2486" max="2486" width="5" style="167" customWidth="1"/>
    <col min="2487" max="2487" width="19.7109375" style="167" customWidth="1"/>
    <col min="2488" max="2488" width="49.85546875" style="167" customWidth="1"/>
    <col min="2489" max="2489" width="14.5703125" style="167" customWidth="1"/>
    <col min="2490" max="2490" width="13.7109375" style="167" customWidth="1"/>
    <col min="2491" max="2491" width="13.42578125" style="167" customWidth="1"/>
    <col min="2492" max="2492" width="15.42578125" style="167" customWidth="1"/>
    <col min="2493" max="2494" width="10.28515625" style="167" bestFit="1" customWidth="1"/>
    <col min="2495" max="2739" width="9.140625" style="167"/>
    <col min="2740" max="2740" width="5" style="167" customWidth="1"/>
    <col min="2741" max="2741" width="4.7109375" style="167" customWidth="1"/>
    <col min="2742" max="2742" width="5" style="167" customWidth="1"/>
    <col min="2743" max="2743" width="19.7109375" style="167" customWidth="1"/>
    <col min="2744" max="2744" width="49.85546875" style="167" customWidth="1"/>
    <col min="2745" max="2745" width="14.5703125" style="167" customWidth="1"/>
    <col min="2746" max="2746" width="13.7109375" style="167" customWidth="1"/>
    <col min="2747" max="2747" width="13.42578125" style="167" customWidth="1"/>
    <col min="2748" max="2748" width="15.42578125" style="167" customWidth="1"/>
    <col min="2749" max="2750" width="10.28515625" style="167" bestFit="1" customWidth="1"/>
    <col min="2751" max="2995" width="9.140625" style="167"/>
    <col min="2996" max="2996" width="5" style="167" customWidth="1"/>
    <col min="2997" max="2997" width="4.7109375" style="167" customWidth="1"/>
    <col min="2998" max="2998" width="5" style="167" customWidth="1"/>
    <col min="2999" max="2999" width="19.7109375" style="167" customWidth="1"/>
    <col min="3000" max="3000" width="49.85546875" style="167" customWidth="1"/>
    <col min="3001" max="3001" width="14.5703125" style="167" customWidth="1"/>
    <col min="3002" max="3002" width="13.7109375" style="167" customWidth="1"/>
    <col min="3003" max="3003" width="13.42578125" style="167" customWidth="1"/>
    <col min="3004" max="3004" width="15.42578125" style="167" customWidth="1"/>
    <col min="3005" max="3006" width="10.28515625" style="167" bestFit="1" customWidth="1"/>
    <col min="3007" max="3251" width="9.140625" style="167"/>
    <col min="3252" max="3252" width="5" style="167" customWidth="1"/>
    <col min="3253" max="3253" width="4.7109375" style="167" customWidth="1"/>
    <col min="3254" max="3254" width="5" style="167" customWidth="1"/>
    <col min="3255" max="3255" width="19.7109375" style="167" customWidth="1"/>
    <col min="3256" max="3256" width="49.85546875" style="167" customWidth="1"/>
    <col min="3257" max="3257" width="14.5703125" style="167" customWidth="1"/>
    <col min="3258" max="3258" width="13.7109375" style="167" customWidth="1"/>
    <col min="3259" max="3259" width="13.42578125" style="167" customWidth="1"/>
    <col min="3260" max="3260" width="15.42578125" style="167" customWidth="1"/>
    <col min="3261" max="3262" width="10.28515625" style="167" bestFit="1" customWidth="1"/>
    <col min="3263" max="3507" width="9.140625" style="167"/>
    <col min="3508" max="3508" width="5" style="167" customWidth="1"/>
    <col min="3509" max="3509" width="4.7109375" style="167" customWidth="1"/>
    <col min="3510" max="3510" width="5" style="167" customWidth="1"/>
    <col min="3511" max="3511" width="19.7109375" style="167" customWidth="1"/>
    <col min="3512" max="3512" width="49.85546875" style="167" customWidth="1"/>
    <col min="3513" max="3513" width="14.5703125" style="167" customWidth="1"/>
    <col min="3514" max="3514" width="13.7109375" style="167" customWidth="1"/>
    <col min="3515" max="3515" width="13.42578125" style="167" customWidth="1"/>
    <col min="3516" max="3516" width="15.42578125" style="167" customWidth="1"/>
    <col min="3517" max="3518" width="10.28515625" style="167" bestFit="1" customWidth="1"/>
    <col min="3519" max="3763" width="9.140625" style="167"/>
    <col min="3764" max="3764" width="5" style="167" customWidth="1"/>
    <col min="3765" max="3765" width="4.7109375" style="167" customWidth="1"/>
    <col min="3766" max="3766" width="5" style="167" customWidth="1"/>
    <col min="3767" max="3767" width="19.7109375" style="167" customWidth="1"/>
    <col min="3768" max="3768" width="49.85546875" style="167" customWidth="1"/>
    <col min="3769" max="3769" width="14.5703125" style="167" customWidth="1"/>
    <col min="3770" max="3770" width="13.7109375" style="167" customWidth="1"/>
    <col min="3771" max="3771" width="13.42578125" style="167" customWidth="1"/>
    <col min="3772" max="3772" width="15.42578125" style="167" customWidth="1"/>
    <col min="3773" max="3774" width="10.28515625" style="167" bestFit="1" customWidth="1"/>
    <col min="3775" max="4019" width="9.140625" style="167"/>
    <col min="4020" max="4020" width="5" style="167" customWidth="1"/>
    <col min="4021" max="4021" width="4.7109375" style="167" customWidth="1"/>
    <col min="4022" max="4022" width="5" style="167" customWidth="1"/>
    <col min="4023" max="4023" width="19.7109375" style="167" customWidth="1"/>
    <col min="4024" max="4024" width="49.85546875" style="167" customWidth="1"/>
    <col min="4025" max="4025" width="14.5703125" style="167" customWidth="1"/>
    <col min="4026" max="4026" width="13.7109375" style="167" customWidth="1"/>
    <col min="4027" max="4027" width="13.42578125" style="167" customWidth="1"/>
    <col min="4028" max="4028" width="15.42578125" style="167" customWidth="1"/>
    <col min="4029" max="4030" width="10.28515625" style="167" bestFit="1" customWidth="1"/>
    <col min="4031" max="4275" width="9.140625" style="167"/>
    <col min="4276" max="4276" width="5" style="167" customWidth="1"/>
    <col min="4277" max="4277" width="4.7109375" style="167" customWidth="1"/>
    <col min="4278" max="4278" width="5" style="167" customWidth="1"/>
    <col min="4279" max="4279" width="19.7109375" style="167" customWidth="1"/>
    <col min="4280" max="4280" width="49.85546875" style="167" customWidth="1"/>
    <col min="4281" max="4281" width="14.5703125" style="167" customWidth="1"/>
    <col min="4282" max="4282" width="13.7109375" style="167" customWidth="1"/>
    <col min="4283" max="4283" width="13.42578125" style="167" customWidth="1"/>
    <col min="4284" max="4284" width="15.42578125" style="167" customWidth="1"/>
    <col min="4285" max="4286" width="10.28515625" style="167" bestFit="1" customWidth="1"/>
    <col min="4287" max="4531" width="9.140625" style="167"/>
    <col min="4532" max="4532" width="5" style="167" customWidth="1"/>
    <col min="4533" max="4533" width="4.7109375" style="167" customWidth="1"/>
    <col min="4534" max="4534" width="5" style="167" customWidth="1"/>
    <col min="4535" max="4535" width="19.7109375" style="167" customWidth="1"/>
    <col min="4536" max="4536" width="49.85546875" style="167" customWidth="1"/>
    <col min="4537" max="4537" width="14.5703125" style="167" customWidth="1"/>
    <col min="4538" max="4538" width="13.7109375" style="167" customWidth="1"/>
    <col min="4539" max="4539" width="13.42578125" style="167" customWidth="1"/>
    <col min="4540" max="4540" width="15.42578125" style="167" customWidth="1"/>
    <col min="4541" max="4542" width="10.28515625" style="167" bestFit="1" customWidth="1"/>
    <col min="4543" max="4787" width="9.140625" style="167"/>
    <col min="4788" max="4788" width="5" style="167" customWidth="1"/>
    <col min="4789" max="4789" width="4.7109375" style="167" customWidth="1"/>
    <col min="4790" max="4790" width="5" style="167" customWidth="1"/>
    <col min="4791" max="4791" width="19.7109375" style="167" customWidth="1"/>
    <col min="4792" max="4792" width="49.85546875" style="167" customWidth="1"/>
    <col min="4793" max="4793" width="14.5703125" style="167" customWidth="1"/>
    <col min="4794" max="4794" width="13.7109375" style="167" customWidth="1"/>
    <col min="4795" max="4795" width="13.42578125" style="167" customWidth="1"/>
    <col min="4796" max="4796" width="15.42578125" style="167" customWidth="1"/>
    <col min="4797" max="4798" width="10.28515625" style="167" bestFit="1" customWidth="1"/>
    <col min="4799" max="5043" width="9.140625" style="167"/>
    <col min="5044" max="5044" width="5" style="167" customWidth="1"/>
    <col min="5045" max="5045" width="4.7109375" style="167" customWidth="1"/>
    <col min="5046" max="5046" width="5" style="167" customWidth="1"/>
    <col min="5047" max="5047" width="19.7109375" style="167" customWidth="1"/>
    <col min="5048" max="5048" width="49.85546875" style="167" customWidth="1"/>
    <col min="5049" max="5049" width="14.5703125" style="167" customWidth="1"/>
    <col min="5050" max="5050" width="13.7109375" style="167" customWidth="1"/>
    <col min="5051" max="5051" width="13.42578125" style="167" customWidth="1"/>
    <col min="5052" max="5052" width="15.42578125" style="167" customWidth="1"/>
    <col min="5053" max="5054" width="10.28515625" style="167" bestFit="1" customWidth="1"/>
    <col min="5055" max="5299" width="9.140625" style="167"/>
    <col min="5300" max="5300" width="5" style="167" customWidth="1"/>
    <col min="5301" max="5301" width="4.7109375" style="167" customWidth="1"/>
    <col min="5302" max="5302" width="5" style="167" customWidth="1"/>
    <col min="5303" max="5303" width="19.7109375" style="167" customWidth="1"/>
    <col min="5304" max="5304" width="49.85546875" style="167" customWidth="1"/>
    <col min="5305" max="5305" width="14.5703125" style="167" customWidth="1"/>
    <col min="5306" max="5306" width="13.7109375" style="167" customWidth="1"/>
    <col min="5307" max="5307" width="13.42578125" style="167" customWidth="1"/>
    <col min="5308" max="5308" width="15.42578125" style="167" customWidth="1"/>
    <col min="5309" max="5310" width="10.28515625" style="167" bestFit="1" customWidth="1"/>
    <col min="5311" max="5555" width="9.140625" style="167"/>
    <col min="5556" max="5556" width="5" style="167" customWidth="1"/>
    <col min="5557" max="5557" width="4.7109375" style="167" customWidth="1"/>
    <col min="5558" max="5558" width="5" style="167" customWidth="1"/>
    <col min="5559" max="5559" width="19.7109375" style="167" customWidth="1"/>
    <col min="5560" max="5560" width="49.85546875" style="167" customWidth="1"/>
    <col min="5561" max="5561" width="14.5703125" style="167" customWidth="1"/>
    <col min="5562" max="5562" width="13.7109375" style="167" customWidth="1"/>
    <col min="5563" max="5563" width="13.42578125" style="167" customWidth="1"/>
    <col min="5564" max="5564" width="15.42578125" style="167" customWidth="1"/>
    <col min="5565" max="5566" width="10.28515625" style="167" bestFit="1" customWidth="1"/>
    <col min="5567" max="5811" width="9.140625" style="167"/>
    <col min="5812" max="5812" width="5" style="167" customWidth="1"/>
    <col min="5813" max="5813" width="4.7109375" style="167" customWidth="1"/>
    <col min="5814" max="5814" width="5" style="167" customWidth="1"/>
    <col min="5815" max="5815" width="19.7109375" style="167" customWidth="1"/>
    <col min="5816" max="5816" width="49.85546875" style="167" customWidth="1"/>
    <col min="5817" max="5817" width="14.5703125" style="167" customWidth="1"/>
    <col min="5818" max="5818" width="13.7109375" style="167" customWidth="1"/>
    <col min="5819" max="5819" width="13.42578125" style="167" customWidth="1"/>
    <col min="5820" max="5820" width="15.42578125" style="167" customWidth="1"/>
    <col min="5821" max="5822" width="10.28515625" style="167" bestFit="1" customWidth="1"/>
    <col min="5823" max="6067" width="9.140625" style="167"/>
    <col min="6068" max="6068" width="5" style="167" customWidth="1"/>
    <col min="6069" max="6069" width="4.7109375" style="167" customWidth="1"/>
    <col min="6070" max="6070" width="5" style="167" customWidth="1"/>
    <col min="6071" max="6071" width="19.7109375" style="167" customWidth="1"/>
    <col min="6072" max="6072" width="49.85546875" style="167" customWidth="1"/>
    <col min="6073" max="6073" width="14.5703125" style="167" customWidth="1"/>
    <col min="6074" max="6074" width="13.7109375" style="167" customWidth="1"/>
    <col min="6075" max="6075" width="13.42578125" style="167" customWidth="1"/>
    <col min="6076" max="6076" width="15.42578125" style="167" customWidth="1"/>
    <col min="6077" max="6078" width="10.28515625" style="167" bestFit="1" customWidth="1"/>
    <col min="6079" max="6323" width="9.140625" style="167"/>
    <col min="6324" max="6324" width="5" style="167" customWidth="1"/>
    <col min="6325" max="6325" width="4.7109375" style="167" customWidth="1"/>
    <col min="6326" max="6326" width="5" style="167" customWidth="1"/>
    <col min="6327" max="6327" width="19.7109375" style="167" customWidth="1"/>
    <col min="6328" max="6328" width="49.85546875" style="167" customWidth="1"/>
    <col min="6329" max="6329" width="14.5703125" style="167" customWidth="1"/>
    <col min="6330" max="6330" width="13.7109375" style="167" customWidth="1"/>
    <col min="6331" max="6331" width="13.42578125" style="167" customWidth="1"/>
    <col min="6332" max="6332" width="15.42578125" style="167" customWidth="1"/>
    <col min="6333" max="6334" width="10.28515625" style="167" bestFit="1" customWidth="1"/>
    <col min="6335" max="6579" width="9.140625" style="167"/>
    <col min="6580" max="6580" width="5" style="167" customWidth="1"/>
    <col min="6581" max="6581" width="4.7109375" style="167" customWidth="1"/>
    <col min="6582" max="6582" width="5" style="167" customWidth="1"/>
    <col min="6583" max="6583" width="19.7109375" style="167" customWidth="1"/>
    <col min="6584" max="6584" width="49.85546875" style="167" customWidth="1"/>
    <col min="6585" max="6585" width="14.5703125" style="167" customWidth="1"/>
    <col min="6586" max="6586" width="13.7109375" style="167" customWidth="1"/>
    <col min="6587" max="6587" width="13.42578125" style="167" customWidth="1"/>
    <col min="6588" max="6588" width="15.42578125" style="167" customWidth="1"/>
    <col min="6589" max="6590" width="10.28515625" style="167" bestFit="1" customWidth="1"/>
    <col min="6591" max="6835" width="9.140625" style="167"/>
    <col min="6836" max="6836" width="5" style="167" customWidth="1"/>
    <col min="6837" max="6837" width="4.7109375" style="167" customWidth="1"/>
    <col min="6838" max="6838" width="5" style="167" customWidth="1"/>
    <col min="6839" max="6839" width="19.7109375" style="167" customWidth="1"/>
    <col min="6840" max="6840" width="49.85546875" style="167" customWidth="1"/>
    <col min="6841" max="6841" width="14.5703125" style="167" customWidth="1"/>
    <col min="6842" max="6842" width="13.7109375" style="167" customWidth="1"/>
    <col min="6843" max="6843" width="13.42578125" style="167" customWidth="1"/>
    <col min="6844" max="6844" width="15.42578125" style="167" customWidth="1"/>
    <col min="6845" max="6846" width="10.28515625" style="167" bestFit="1" customWidth="1"/>
    <col min="6847" max="7091" width="9.140625" style="167"/>
    <col min="7092" max="7092" width="5" style="167" customWidth="1"/>
    <col min="7093" max="7093" width="4.7109375" style="167" customWidth="1"/>
    <col min="7094" max="7094" width="5" style="167" customWidth="1"/>
    <col min="7095" max="7095" width="19.7109375" style="167" customWidth="1"/>
    <col min="7096" max="7096" width="49.85546875" style="167" customWidth="1"/>
    <col min="7097" max="7097" width="14.5703125" style="167" customWidth="1"/>
    <col min="7098" max="7098" width="13.7109375" style="167" customWidth="1"/>
    <col min="7099" max="7099" width="13.42578125" style="167" customWidth="1"/>
    <col min="7100" max="7100" width="15.42578125" style="167" customWidth="1"/>
    <col min="7101" max="7102" width="10.28515625" style="167" bestFit="1" customWidth="1"/>
    <col min="7103" max="7347" width="9.140625" style="167"/>
    <col min="7348" max="7348" width="5" style="167" customWidth="1"/>
    <col min="7349" max="7349" width="4.7109375" style="167" customWidth="1"/>
    <col min="7350" max="7350" width="5" style="167" customWidth="1"/>
    <col min="7351" max="7351" width="19.7109375" style="167" customWidth="1"/>
    <col min="7352" max="7352" width="49.85546875" style="167" customWidth="1"/>
    <col min="7353" max="7353" width="14.5703125" style="167" customWidth="1"/>
    <col min="7354" max="7354" width="13.7109375" style="167" customWidth="1"/>
    <col min="7355" max="7355" width="13.42578125" style="167" customWidth="1"/>
    <col min="7356" max="7356" width="15.42578125" style="167" customWidth="1"/>
    <col min="7357" max="7358" width="10.28515625" style="167" bestFit="1" customWidth="1"/>
    <col min="7359" max="7603" width="9.140625" style="167"/>
    <col min="7604" max="7604" width="5" style="167" customWidth="1"/>
    <col min="7605" max="7605" width="4.7109375" style="167" customWidth="1"/>
    <col min="7606" max="7606" width="5" style="167" customWidth="1"/>
    <col min="7607" max="7607" width="19.7109375" style="167" customWidth="1"/>
    <col min="7608" max="7608" width="49.85546875" style="167" customWidth="1"/>
    <col min="7609" max="7609" width="14.5703125" style="167" customWidth="1"/>
    <col min="7610" max="7610" width="13.7109375" style="167" customWidth="1"/>
    <col min="7611" max="7611" width="13.42578125" style="167" customWidth="1"/>
    <col min="7612" max="7612" width="15.42578125" style="167" customWidth="1"/>
    <col min="7613" max="7614" width="10.28515625" style="167" bestFit="1" customWidth="1"/>
    <col min="7615" max="7859" width="9.140625" style="167"/>
    <col min="7860" max="7860" width="5" style="167" customWidth="1"/>
    <col min="7861" max="7861" width="4.7109375" style="167" customWidth="1"/>
    <col min="7862" max="7862" width="5" style="167" customWidth="1"/>
    <col min="7863" max="7863" width="19.7109375" style="167" customWidth="1"/>
    <col min="7864" max="7864" width="49.85546875" style="167" customWidth="1"/>
    <col min="7865" max="7865" width="14.5703125" style="167" customWidth="1"/>
    <col min="7866" max="7866" width="13.7109375" style="167" customWidth="1"/>
    <col min="7867" max="7867" width="13.42578125" style="167" customWidth="1"/>
    <col min="7868" max="7868" width="15.42578125" style="167" customWidth="1"/>
    <col min="7869" max="7870" width="10.28515625" style="167" bestFit="1" customWidth="1"/>
    <col min="7871" max="8115" width="9.140625" style="167"/>
    <col min="8116" max="8116" width="5" style="167" customWidth="1"/>
    <col min="8117" max="8117" width="4.7109375" style="167" customWidth="1"/>
    <col min="8118" max="8118" width="5" style="167" customWidth="1"/>
    <col min="8119" max="8119" width="19.7109375" style="167" customWidth="1"/>
    <col min="8120" max="8120" width="49.85546875" style="167" customWidth="1"/>
    <col min="8121" max="8121" width="14.5703125" style="167" customWidth="1"/>
    <col min="8122" max="8122" width="13.7109375" style="167" customWidth="1"/>
    <col min="8123" max="8123" width="13.42578125" style="167" customWidth="1"/>
    <col min="8124" max="8124" width="15.42578125" style="167" customWidth="1"/>
    <col min="8125" max="8126" width="10.28515625" style="167" bestFit="1" customWidth="1"/>
    <col min="8127" max="8371" width="9.140625" style="167"/>
    <col min="8372" max="8372" width="5" style="167" customWidth="1"/>
    <col min="8373" max="8373" width="4.7109375" style="167" customWidth="1"/>
    <col min="8374" max="8374" width="5" style="167" customWidth="1"/>
    <col min="8375" max="8375" width="19.7109375" style="167" customWidth="1"/>
    <col min="8376" max="8376" width="49.85546875" style="167" customWidth="1"/>
    <col min="8377" max="8377" width="14.5703125" style="167" customWidth="1"/>
    <col min="8378" max="8378" width="13.7109375" style="167" customWidth="1"/>
    <col min="8379" max="8379" width="13.42578125" style="167" customWidth="1"/>
    <col min="8380" max="8380" width="15.42578125" style="167" customWidth="1"/>
    <col min="8381" max="8382" width="10.28515625" style="167" bestFit="1" customWidth="1"/>
    <col min="8383" max="8627" width="9.140625" style="167"/>
    <col min="8628" max="8628" width="5" style="167" customWidth="1"/>
    <col min="8629" max="8629" width="4.7109375" style="167" customWidth="1"/>
    <col min="8630" max="8630" width="5" style="167" customWidth="1"/>
    <col min="8631" max="8631" width="19.7109375" style="167" customWidth="1"/>
    <col min="8632" max="8632" width="49.85546875" style="167" customWidth="1"/>
    <col min="8633" max="8633" width="14.5703125" style="167" customWidth="1"/>
    <col min="8634" max="8634" width="13.7109375" style="167" customWidth="1"/>
    <col min="8635" max="8635" width="13.42578125" style="167" customWidth="1"/>
    <col min="8636" max="8636" width="15.42578125" style="167" customWidth="1"/>
    <col min="8637" max="8638" width="10.28515625" style="167" bestFit="1" customWidth="1"/>
    <col min="8639" max="8883" width="9.140625" style="167"/>
    <col min="8884" max="8884" width="5" style="167" customWidth="1"/>
    <col min="8885" max="8885" width="4.7109375" style="167" customWidth="1"/>
    <col min="8886" max="8886" width="5" style="167" customWidth="1"/>
    <col min="8887" max="8887" width="19.7109375" style="167" customWidth="1"/>
    <col min="8888" max="8888" width="49.85546875" style="167" customWidth="1"/>
    <col min="8889" max="8889" width="14.5703125" style="167" customWidth="1"/>
    <col min="8890" max="8890" width="13.7109375" style="167" customWidth="1"/>
    <col min="8891" max="8891" width="13.42578125" style="167" customWidth="1"/>
    <col min="8892" max="8892" width="15.42578125" style="167" customWidth="1"/>
    <col min="8893" max="8894" width="10.28515625" style="167" bestFit="1" customWidth="1"/>
    <col min="8895" max="9139" width="9.140625" style="167"/>
    <col min="9140" max="9140" width="5" style="167" customWidth="1"/>
    <col min="9141" max="9141" width="4.7109375" style="167" customWidth="1"/>
    <col min="9142" max="9142" width="5" style="167" customWidth="1"/>
    <col min="9143" max="9143" width="19.7109375" style="167" customWidth="1"/>
    <col min="9144" max="9144" width="49.85546875" style="167" customWidth="1"/>
    <col min="9145" max="9145" width="14.5703125" style="167" customWidth="1"/>
    <col min="9146" max="9146" width="13.7109375" style="167" customWidth="1"/>
    <col min="9147" max="9147" width="13.42578125" style="167" customWidth="1"/>
    <col min="9148" max="9148" width="15.42578125" style="167" customWidth="1"/>
    <col min="9149" max="9150" width="10.28515625" style="167" bestFit="1" customWidth="1"/>
    <col min="9151" max="9395" width="9.140625" style="167"/>
    <col min="9396" max="9396" width="5" style="167" customWidth="1"/>
    <col min="9397" max="9397" width="4.7109375" style="167" customWidth="1"/>
    <col min="9398" max="9398" width="5" style="167" customWidth="1"/>
    <col min="9399" max="9399" width="19.7109375" style="167" customWidth="1"/>
    <col min="9400" max="9400" width="49.85546875" style="167" customWidth="1"/>
    <col min="9401" max="9401" width="14.5703125" style="167" customWidth="1"/>
    <col min="9402" max="9402" width="13.7109375" style="167" customWidth="1"/>
    <col min="9403" max="9403" width="13.42578125" style="167" customWidth="1"/>
    <col min="9404" max="9404" width="15.42578125" style="167" customWidth="1"/>
    <col min="9405" max="9406" width="10.28515625" style="167" bestFit="1" customWidth="1"/>
    <col min="9407" max="9651" width="9.140625" style="167"/>
    <col min="9652" max="9652" width="5" style="167" customWidth="1"/>
    <col min="9653" max="9653" width="4.7109375" style="167" customWidth="1"/>
    <col min="9654" max="9654" width="5" style="167" customWidth="1"/>
    <col min="9655" max="9655" width="19.7109375" style="167" customWidth="1"/>
    <col min="9656" max="9656" width="49.85546875" style="167" customWidth="1"/>
    <col min="9657" max="9657" width="14.5703125" style="167" customWidth="1"/>
    <col min="9658" max="9658" width="13.7109375" style="167" customWidth="1"/>
    <col min="9659" max="9659" width="13.42578125" style="167" customWidth="1"/>
    <col min="9660" max="9660" width="15.42578125" style="167" customWidth="1"/>
    <col min="9661" max="9662" width="10.28515625" style="167" bestFit="1" customWidth="1"/>
    <col min="9663" max="9907" width="9.140625" style="167"/>
    <col min="9908" max="9908" width="5" style="167" customWidth="1"/>
    <col min="9909" max="9909" width="4.7109375" style="167" customWidth="1"/>
    <col min="9910" max="9910" width="5" style="167" customWidth="1"/>
    <col min="9911" max="9911" width="19.7109375" style="167" customWidth="1"/>
    <col min="9912" max="9912" width="49.85546875" style="167" customWidth="1"/>
    <col min="9913" max="9913" width="14.5703125" style="167" customWidth="1"/>
    <col min="9914" max="9914" width="13.7109375" style="167" customWidth="1"/>
    <col min="9915" max="9915" width="13.42578125" style="167" customWidth="1"/>
    <col min="9916" max="9916" width="15.42578125" style="167" customWidth="1"/>
    <col min="9917" max="9918" width="10.28515625" style="167" bestFit="1" customWidth="1"/>
    <col min="9919" max="10163" width="9.140625" style="167"/>
    <col min="10164" max="10164" width="5" style="167" customWidth="1"/>
    <col min="10165" max="10165" width="4.7109375" style="167" customWidth="1"/>
    <col min="10166" max="10166" width="5" style="167" customWidth="1"/>
    <col min="10167" max="10167" width="19.7109375" style="167" customWidth="1"/>
    <col min="10168" max="10168" width="49.85546875" style="167" customWidth="1"/>
    <col min="10169" max="10169" width="14.5703125" style="167" customWidth="1"/>
    <col min="10170" max="10170" width="13.7109375" style="167" customWidth="1"/>
    <col min="10171" max="10171" width="13.42578125" style="167" customWidth="1"/>
    <col min="10172" max="10172" width="15.42578125" style="167" customWidth="1"/>
    <col min="10173" max="10174" width="10.28515625" style="167" bestFit="1" customWidth="1"/>
    <col min="10175" max="10419" width="9.140625" style="167"/>
    <col min="10420" max="10420" width="5" style="167" customWidth="1"/>
    <col min="10421" max="10421" width="4.7109375" style="167" customWidth="1"/>
    <col min="10422" max="10422" width="5" style="167" customWidth="1"/>
    <col min="10423" max="10423" width="19.7109375" style="167" customWidth="1"/>
    <col min="10424" max="10424" width="49.85546875" style="167" customWidth="1"/>
    <col min="10425" max="10425" width="14.5703125" style="167" customWidth="1"/>
    <col min="10426" max="10426" width="13.7109375" style="167" customWidth="1"/>
    <col min="10427" max="10427" width="13.42578125" style="167" customWidth="1"/>
    <col min="10428" max="10428" width="15.42578125" style="167" customWidth="1"/>
    <col min="10429" max="10430" width="10.28515625" style="167" bestFit="1" customWidth="1"/>
    <col min="10431" max="10675" width="9.140625" style="167"/>
    <col min="10676" max="10676" width="5" style="167" customWidth="1"/>
    <col min="10677" max="10677" width="4.7109375" style="167" customWidth="1"/>
    <col min="10678" max="10678" width="5" style="167" customWidth="1"/>
    <col min="10679" max="10679" width="19.7109375" style="167" customWidth="1"/>
    <col min="10680" max="10680" width="49.85546875" style="167" customWidth="1"/>
    <col min="10681" max="10681" width="14.5703125" style="167" customWidth="1"/>
    <col min="10682" max="10682" width="13.7109375" style="167" customWidth="1"/>
    <col min="10683" max="10683" width="13.42578125" style="167" customWidth="1"/>
    <col min="10684" max="10684" width="15.42578125" style="167" customWidth="1"/>
    <col min="10685" max="10686" width="10.28515625" style="167" bestFit="1" customWidth="1"/>
    <col min="10687" max="10931" width="9.140625" style="167"/>
    <col min="10932" max="10932" width="5" style="167" customWidth="1"/>
    <col min="10933" max="10933" width="4.7109375" style="167" customWidth="1"/>
    <col min="10934" max="10934" width="5" style="167" customWidth="1"/>
    <col min="10935" max="10935" width="19.7109375" style="167" customWidth="1"/>
    <col min="10936" max="10936" width="49.85546875" style="167" customWidth="1"/>
    <col min="10937" max="10937" width="14.5703125" style="167" customWidth="1"/>
    <col min="10938" max="10938" width="13.7109375" style="167" customWidth="1"/>
    <col min="10939" max="10939" width="13.42578125" style="167" customWidth="1"/>
    <col min="10940" max="10940" width="15.42578125" style="167" customWidth="1"/>
    <col min="10941" max="10942" width="10.28515625" style="167" bestFit="1" customWidth="1"/>
    <col min="10943" max="11187" width="9.140625" style="167"/>
    <col min="11188" max="11188" width="5" style="167" customWidth="1"/>
    <col min="11189" max="11189" width="4.7109375" style="167" customWidth="1"/>
    <col min="11190" max="11190" width="5" style="167" customWidth="1"/>
    <col min="11191" max="11191" width="19.7109375" style="167" customWidth="1"/>
    <col min="11192" max="11192" width="49.85546875" style="167" customWidth="1"/>
    <col min="11193" max="11193" width="14.5703125" style="167" customWidth="1"/>
    <col min="11194" max="11194" width="13.7109375" style="167" customWidth="1"/>
    <col min="11195" max="11195" width="13.42578125" style="167" customWidth="1"/>
    <col min="11196" max="11196" width="15.42578125" style="167" customWidth="1"/>
    <col min="11197" max="11198" width="10.28515625" style="167" bestFit="1" customWidth="1"/>
    <col min="11199" max="11443" width="9.140625" style="167"/>
    <col min="11444" max="11444" width="5" style="167" customWidth="1"/>
    <col min="11445" max="11445" width="4.7109375" style="167" customWidth="1"/>
    <col min="11446" max="11446" width="5" style="167" customWidth="1"/>
    <col min="11447" max="11447" width="19.7109375" style="167" customWidth="1"/>
    <col min="11448" max="11448" width="49.85546875" style="167" customWidth="1"/>
    <col min="11449" max="11449" width="14.5703125" style="167" customWidth="1"/>
    <col min="11450" max="11450" width="13.7109375" style="167" customWidth="1"/>
    <col min="11451" max="11451" width="13.42578125" style="167" customWidth="1"/>
    <col min="11452" max="11452" width="15.42578125" style="167" customWidth="1"/>
    <col min="11453" max="11454" width="10.28515625" style="167" bestFit="1" customWidth="1"/>
    <col min="11455" max="11699" width="9.140625" style="167"/>
    <col min="11700" max="11700" width="5" style="167" customWidth="1"/>
    <col min="11701" max="11701" width="4.7109375" style="167" customWidth="1"/>
    <col min="11702" max="11702" width="5" style="167" customWidth="1"/>
    <col min="11703" max="11703" width="19.7109375" style="167" customWidth="1"/>
    <col min="11704" max="11704" width="49.85546875" style="167" customWidth="1"/>
    <col min="11705" max="11705" width="14.5703125" style="167" customWidth="1"/>
    <col min="11706" max="11706" width="13.7109375" style="167" customWidth="1"/>
    <col min="11707" max="11707" width="13.42578125" style="167" customWidth="1"/>
    <col min="11708" max="11708" width="15.42578125" style="167" customWidth="1"/>
    <col min="11709" max="11710" width="10.28515625" style="167" bestFit="1" customWidth="1"/>
    <col min="11711" max="11955" width="9.140625" style="167"/>
    <col min="11956" max="11956" width="5" style="167" customWidth="1"/>
    <col min="11957" max="11957" width="4.7109375" style="167" customWidth="1"/>
    <col min="11958" max="11958" width="5" style="167" customWidth="1"/>
    <col min="11959" max="11959" width="19.7109375" style="167" customWidth="1"/>
    <col min="11960" max="11960" width="49.85546875" style="167" customWidth="1"/>
    <col min="11961" max="11961" width="14.5703125" style="167" customWidth="1"/>
    <col min="11962" max="11962" width="13.7109375" style="167" customWidth="1"/>
    <col min="11963" max="11963" width="13.42578125" style="167" customWidth="1"/>
    <col min="11964" max="11964" width="15.42578125" style="167" customWidth="1"/>
    <col min="11965" max="11966" width="10.28515625" style="167" bestFit="1" customWidth="1"/>
    <col min="11967" max="12211" width="9.140625" style="167"/>
    <col min="12212" max="12212" width="5" style="167" customWidth="1"/>
    <col min="12213" max="12213" width="4.7109375" style="167" customWidth="1"/>
    <col min="12214" max="12214" width="5" style="167" customWidth="1"/>
    <col min="12215" max="12215" width="19.7109375" style="167" customWidth="1"/>
    <col min="12216" max="12216" width="49.85546875" style="167" customWidth="1"/>
    <col min="12217" max="12217" width="14.5703125" style="167" customWidth="1"/>
    <col min="12218" max="12218" width="13.7109375" style="167" customWidth="1"/>
    <col min="12219" max="12219" width="13.42578125" style="167" customWidth="1"/>
    <col min="12220" max="12220" width="15.42578125" style="167" customWidth="1"/>
    <col min="12221" max="12222" width="10.28515625" style="167" bestFit="1" customWidth="1"/>
    <col min="12223" max="12467" width="9.140625" style="167"/>
    <col min="12468" max="12468" width="5" style="167" customWidth="1"/>
    <col min="12469" max="12469" width="4.7109375" style="167" customWidth="1"/>
    <col min="12470" max="12470" width="5" style="167" customWidth="1"/>
    <col min="12471" max="12471" width="19.7109375" style="167" customWidth="1"/>
    <col min="12472" max="12472" width="49.85546875" style="167" customWidth="1"/>
    <col min="12473" max="12473" width="14.5703125" style="167" customWidth="1"/>
    <col min="12474" max="12474" width="13.7109375" style="167" customWidth="1"/>
    <col min="12475" max="12475" width="13.42578125" style="167" customWidth="1"/>
    <col min="12476" max="12476" width="15.42578125" style="167" customWidth="1"/>
    <col min="12477" max="12478" width="10.28515625" style="167" bestFit="1" customWidth="1"/>
    <col min="12479" max="12723" width="9.140625" style="167"/>
    <col min="12724" max="12724" width="5" style="167" customWidth="1"/>
    <col min="12725" max="12725" width="4.7109375" style="167" customWidth="1"/>
    <col min="12726" max="12726" width="5" style="167" customWidth="1"/>
    <col min="12727" max="12727" width="19.7109375" style="167" customWidth="1"/>
    <col min="12728" max="12728" width="49.85546875" style="167" customWidth="1"/>
    <col min="12729" max="12729" width="14.5703125" style="167" customWidth="1"/>
    <col min="12730" max="12730" width="13.7109375" style="167" customWidth="1"/>
    <col min="12731" max="12731" width="13.42578125" style="167" customWidth="1"/>
    <col min="12732" max="12732" width="15.42578125" style="167" customWidth="1"/>
    <col min="12733" max="12734" width="10.28515625" style="167" bestFit="1" customWidth="1"/>
    <col min="12735" max="12979" width="9.140625" style="167"/>
    <col min="12980" max="12980" width="5" style="167" customWidth="1"/>
    <col min="12981" max="12981" width="4.7109375" style="167" customWidth="1"/>
    <col min="12982" max="12982" width="5" style="167" customWidth="1"/>
    <col min="12983" max="12983" width="19.7109375" style="167" customWidth="1"/>
    <col min="12984" max="12984" width="49.85546875" style="167" customWidth="1"/>
    <col min="12985" max="12985" width="14.5703125" style="167" customWidth="1"/>
    <col min="12986" max="12986" width="13.7109375" style="167" customWidth="1"/>
    <col min="12987" max="12987" width="13.42578125" style="167" customWidth="1"/>
    <col min="12988" max="12988" width="15.42578125" style="167" customWidth="1"/>
    <col min="12989" max="12990" width="10.28515625" style="167" bestFit="1" customWidth="1"/>
    <col min="12991" max="13235" width="9.140625" style="167"/>
    <col min="13236" max="13236" width="5" style="167" customWidth="1"/>
    <col min="13237" max="13237" width="4.7109375" style="167" customWidth="1"/>
    <col min="13238" max="13238" width="5" style="167" customWidth="1"/>
    <col min="13239" max="13239" width="19.7109375" style="167" customWidth="1"/>
    <col min="13240" max="13240" width="49.85546875" style="167" customWidth="1"/>
    <col min="13241" max="13241" width="14.5703125" style="167" customWidth="1"/>
    <col min="13242" max="13242" width="13.7109375" style="167" customWidth="1"/>
    <col min="13243" max="13243" width="13.42578125" style="167" customWidth="1"/>
    <col min="13244" max="13244" width="15.42578125" style="167" customWidth="1"/>
    <col min="13245" max="13246" width="10.28515625" style="167" bestFit="1" customWidth="1"/>
    <col min="13247" max="13491" width="9.140625" style="167"/>
    <col min="13492" max="13492" width="5" style="167" customWidth="1"/>
    <col min="13493" max="13493" width="4.7109375" style="167" customWidth="1"/>
    <col min="13494" max="13494" width="5" style="167" customWidth="1"/>
    <col min="13495" max="13495" width="19.7109375" style="167" customWidth="1"/>
    <col min="13496" max="13496" width="49.85546875" style="167" customWidth="1"/>
    <col min="13497" max="13497" width="14.5703125" style="167" customWidth="1"/>
    <col min="13498" max="13498" width="13.7109375" style="167" customWidth="1"/>
    <col min="13499" max="13499" width="13.42578125" style="167" customWidth="1"/>
    <col min="13500" max="13500" width="15.42578125" style="167" customWidth="1"/>
    <col min="13501" max="13502" width="10.28515625" style="167" bestFit="1" customWidth="1"/>
    <col min="13503" max="13747" width="9.140625" style="167"/>
    <col min="13748" max="13748" width="5" style="167" customWidth="1"/>
    <col min="13749" max="13749" width="4.7109375" style="167" customWidth="1"/>
    <col min="13750" max="13750" width="5" style="167" customWidth="1"/>
    <col min="13751" max="13751" width="19.7109375" style="167" customWidth="1"/>
    <col min="13752" max="13752" width="49.85546875" style="167" customWidth="1"/>
    <col min="13753" max="13753" width="14.5703125" style="167" customWidth="1"/>
    <col min="13754" max="13754" width="13.7109375" style="167" customWidth="1"/>
    <col min="13755" max="13755" width="13.42578125" style="167" customWidth="1"/>
    <col min="13756" max="13756" width="15.42578125" style="167" customWidth="1"/>
    <col min="13757" max="13758" width="10.28515625" style="167" bestFit="1" customWidth="1"/>
    <col min="13759" max="14003" width="9.140625" style="167"/>
    <col min="14004" max="14004" width="5" style="167" customWidth="1"/>
    <col min="14005" max="14005" width="4.7109375" style="167" customWidth="1"/>
    <col min="14006" max="14006" width="5" style="167" customWidth="1"/>
    <col min="14007" max="14007" width="19.7109375" style="167" customWidth="1"/>
    <col min="14008" max="14008" width="49.85546875" style="167" customWidth="1"/>
    <col min="14009" max="14009" width="14.5703125" style="167" customWidth="1"/>
    <col min="14010" max="14010" width="13.7109375" style="167" customWidth="1"/>
    <col min="14011" max="14011" width="13.42578125" style="167" customWidth="1"/>
    <col min="14012" max="14012" width="15.42578125" style="167" customWidth="1"/>
    <col min="14013" max="14014" width="10.28515625" style="167" bestFit="1" customWidth="1"/>
    <col min="14015" max="14259" width="9.140625" style="167"/>
    <col min="14260" max="14260" width="5" style="167" customWidth="1"/>
    <col min="14261" max="14261" width="4.7109375" style="167" customWidth="1"/>
    <col min="14262" max="14262" width="5" style="167" customWidth="1"/>
    <col min="14263" max="14263" width="19.7109375" style="167" customWidth="1"/>
    <col min="14264" max="14264" width="49.85546875" style="167" customWidth="1"/>
    <col min="14265" max="14265" width="14.5703125" style="167" customWidth="1"/>
    <col min="14266" max="14266" width="13.7109375" style="167" customWidth="1"/>
    <col min="14267" max="14267" width="13.42578125" style="167" customWidth="1"/>
    <col min="14268" max="14268" width="15.42578125" style="167" customWidth="1"/>
    <col min="14269" max="14270" width="10.28515625" style="167" bestFit="1" customWidth="1"/>
    <col min="14271" max="14515" width="9.140625" style="167"/>
    <col min="14516" max="14516" width="5" style="167" customWidth="1"/>
    <col min="14517" max="14517" width="4.7109375" style="167" customWidth="1"/>
    <col min="14518" max="14518" width="5" style="167" customWidth="1"/>
    <col min="14519" max="14519" width="19.7109375" style="167" customWidth="1"/>
    <col min="14520" max="14520" width="49.85546875" style="167" customWidth="1"/>
    <col min="14521" max="14521" width="14.5703125" style="167" customWidth="1"/>
    <col min="14522" max="14522" width="13.7109375" style="167" customWidth="1"/>
    <col min="14523" max="14523" width="13.42578125" style="167" customWidth="1"/>
    <col min="14524" max="14524" width="15.42578125" style="167" customWidth="1"/>
    <col min="14525" max="14526" width="10.28515625" style="167" bestFit="1" customWidth="1"/>
    <col min="14527" max="14771" width="9.140625" style="167"/>
    <col min="14772" max="14772" width="5" style="167" customWidth="1"/>
    <col min="14773" max="14773" width="4.7109375" style="167" customWidth="1"/>
    <col min="14774" max="14774" width="5" style="167" customWidth="1"/>
    <col min="14775" max="14775" width="19.7109375" style="167" customWidth="1"/>
    <col min="14776" max="14776" width="49.85546875" style="167" customWidth="1"/>
    <col min="14777" max="14777" width="14.5703125" style="167" customWidth="1"/>
    <col min="14778" max="14778" width="13.7109375" style="167" customWidth="1"/>
    <col min="14779" max="14779" width="13.42578125" style="167" customWidth="1"/>
    <col min="14780" max="14780" width="15.42578125" style="167" customWidth="1"/>
    <col min="14781" max="14782" width="10.28515625" style="167" bestFit="1" customWidth="1"/>
    <col min="14783" max="15027" width="9.140625" style="167"/>
    <col min="15028" max="15028" width="5" style="167" customWidth="1"/>
    <col min="15029" max="15029" width="4.7109375" style="167" customWidth="1"/>
    <col min="15030" max="15030" width="5" style="167" customWidth="1"/>
    <col min="15031" max="15031" width="19.7109375" style="167" customWidth="1"/>
    <col min="15032" max="15032" width="49.85546875" style="167" customWidth="1"/>
    <col min="15033" max="15033" width="14.5703125" style="167" customWidth="1"/>
    <col min="15034" max="15034" width="13.7109375" style="167" customWidth="1"/>
    <col min="15035" max="15035" width="13.42578125" style="167" customWidth="1"/>
    <col min="15036" max="15036" width="15.42578125" style="167" customWidth="1"/>
    <col min="15037" max="15038" width="10.28515625" style="167" bestFit="1" customWidth="1"/>
    <col min="15039" max="15283" width="9.140625" style="167"/>
    <col min="15284" max="15284" width="5" style="167" customWidth="1"/>
    <col min="15285" max="15285" width="4.7109375" style="167" customWidth="1"/>
    <col min="15286" max="15286" width="5" style="167" customWidth="1"/>
    <col min="15287" max="15287" width="19.7109375" style="167" customWidth="1"/>
    <col min="15288" max="15288" width="49.85546875" style="167" customWidth="1"/>
    <col min="15289" max="15289" width="14.5703125" style="167" customWidth="1"/>
    <col min="15290" max="15290" width="13.7109375" style="167" customWidth="1"/>
    <col min="15291" max="15291" width="13.42578125" style="167" customWidth="1"/>
    <col min="15292" max="15292" width="15.42578125" style="167" customWidth="1"/>
    <col min="15293" max="15294" width="10.28515625" style="167" bestFit="1" customWidth="1"/>
    <col min="15295" max="15539" width="9.140625" style="167"/>
    <col min="15540" max="15540" width="5" style="167" customWidth="1"/>
    <col min="15541" max="15541" width="4.7109375" style="167" customWidth="1"/>
    <col min="15542" max="15542" width="5" style="167" customWidth="1"/>
    <col min="15543" max="15543" width="19.7109375" style="167" customWidth="1"/>
    <col min="15544" max="15544" width="49.85546875" style="167" customWidth="1"/>
    <col min="15545" max="15545" width="14.5703125" style="167" customWidth="1"/>
    <col min="15546" max="15546" width="13.7109375" style="167" customWidth="1"/>
    <col min="15547" max="15547" width="13.42578125" style="167" customWidth="1"/>
    <col min="15548" max="15548" width="15.42578125" style="167" customWidth="1"/>
    <col min="15549" max="15550" width="10.28515625" style="167" bestFit="1" customWidth="1"/>
    <col min="15551" max="15795" width="9.140625" style="167"/>
    <col min="15796" max="15796" width="5" style="167" customWidth="1"/>
    <col min="15797" max="15797" width="4.7109375" style="167" customWidth="1"/>
    <col min="15798" max="15798" width="5" style="167" customWidth="1"/>
    <col min="15799" max="15799" width="19.7109375" style="167" customWidth="1"/>
    <col min="15800" max="15800" width="49.85546875" style="167" customWidth="1"/>
    <col min="15801" max="15801" width="14.5703125" style="167" customWidth="1"/>
    <col min="15802" max="15802" width="13.7109375" style="167" customWidth="1"/>
    <col min="15803" max="15803" width="13.42578125" style="167" customWidth="1"/>
    <col min="15804" max="15804" width="15.42578125" style="167" customWidth="1"/>
    <col min="15805" max="15806" width="10.28515625" style="167" bestFit="1" customWidth="1"/>
    <col min="15807" max="16051" width="9.140625" style="167"/>
    <col min="16052" max="16052" width="5" style="167" customWidth="1"/>
    <col min="16053" max="16053" width="4.7109375" style="167" customWidth="1"/>
    <col min="16054" max="16054" width="5" style="167" customWidth="1"/>
    <col min="16055" max="16055" width="19.7109375" style="167" customWidth="1"/>
    <col min="16056" max="16056" width="49.85546875" style="167" customWidth="1"/>
    <col min="16057" max="16057" width="14.5703125" style="167" customWidth="1"/>
    <col min="16058" max="16058" width="13.7109375" style="167" customWidth="1"/>
    <col min="16059" max="16059" width="13.42578125" style="167" customWidth="1"/>
    <col min="16060" max="16060" width="15.42578125" style="167" customWidth="1"/>
    <col min="16061" max="16062" width="10.28515625" style="167" bestFit="1" customWidth="1"/>
    <col min="16063" max="16384" width="9.140625" style="167"/>
  </cols>
  <sheetData>
    <row r="1" spans="1:4" s="4" customFormat="1" ht="16.5" customHeight="1">
      <c r="D1" s="129" t="s">
        <v>193</v>
      </c>
    </row>
    <row r="2" spans="1:4" s="4" customFormat="1" ht="16.5" customHeight="1">
      <c r="D2" s="129" t="s">
        <v>44</v>
      </c>
    </row>
    <row r="3" spans="1:4" s="4" customFormat="1" ht="16.5" customHeight="1">
      <c r="D3" s="129" t="s">
        <v>0</v>
      </c>
    </row>
    <row r="4" spans="1:4">
      <c r="C4" s="168"/>
      <c r="D4" s="168"/>
    </row>
    <row r="5" spans="1:4">
      <c r="B5" s="169"/>
      <c r="C5" s="169"/>
      <c r="D5" s="169"/>
    </row>
    <row r="6" spans="1:4" ht="73.150000000000006" customHeight="1">
      <c r="A6" s="202" t="s">
        <v>207</v>
      </c>
      <c r="B6" s="202"/>
      <c r="C6" s="202"/>
      <c r="D6" s="202"/>
    </row>
    <row r="7" spans="1:4">
      <c r="B7" s="170"/>
      <c r="C7" s="170"/>
      <c r="D7" s="170"/>
    </row>
    <row r="8" spans="1:4" s="171" customFormat="1" ht="86.25">
      <c r="A8" s="203" t="s">
        <v>1</v>
      </c>
      <c r="B8" s="204"/>
      <c r="C8" s="205" t="s">
        <v>184</v>
      </c>
      <c r="D8" s="172" t="s">
        <v>90</v>
      </c>
    </row>
    <row r="9" spans="1:4" s="171" customFormat="1" ht="27" customHeight="1">
      <c r="A9" s="172" t="s">
        <v>185</v>
      </c>
      <c r="B9" s="173" t="s">
        <v>186</v>
      </c>
      <c r="C9" s="206"/>
      <c r="D9" s="172" t="s">
        <v>17</v>
      </c>
    </row>
    <row r="10" spans="1:4" s="171" customFormat="1">
      <c r="A10" s="174"/>
      <c r="B10" s="174"/>
      <c r="C10" s="174" t="s">
        <v>187</v>
      </c>
      <c r="D10" s="159">
        <f t="shared" ref="D10" si="0">+D12</f>
        <v>1312283</v>
      </c>
    </row>
    <row r="11" spans="1:4" s="171" customFormat="1">
      <c r="A11" s="174"/>
      <c r="B11" s="174"/>
      <c r="C11" s="174" t="s">
        <v>188</v>
      </c>
      <c r="D11" s="159"/>
    </row>
    <row r="12" spans="1:4" s="4" customFormat="1" ht="22.5" customHeight="1">
      <c r="A12" s="26"/>
      <c r="B12" s="175"/>
      <c r="C12" s="174" t="s">
        <v>189</v>
      </c>
      <c r="D12" s="159">
        <f t="shared" ref="D12" si="1">+D14</f>
        <v>1312283</v>
      </c>
    </row>
    <row r="13" spans="1:4" s="4" customFormat="1" ht="19.5" customHeight="1">
      <c r="A13" s="26"/>
      <c r="B13" s="174"/>
      <c r="C13" s="174" t="s">
        <v>6</v>
      </c>
      <c r="D13" s="159"/>
    </row>
    <row r="14" spans="1:4" ht="36" customHeight="1">
      <c r="A14" s="176"/>
      <c r="B14" s="174"/>
      <c r="C14" s="174" t="s">
        <v>19</v>
      </c>
      <c r="D14" s="159">
        <f t="shared" ref="D14" si="2">+D16</f>
        <v>1312283</v>
      </c>
    </row>
    <row r="15" spans="1:4" ht="17.25" customHeight="1">
      <c r="A15" s="176"/>
      <c r="B15" s="174"/>
      <c r="C15" s="174" t="s">
        <v>23</v>
      </c>
      <c r="D15" s="159"/>
    </row>
    <row r="16" spans="1:4" ht="17.25" customHeight="1">
      <c r="A16" s="177">
        <v>1212</v>
      </c>
      <c r="B16" s="176"/>
      <c r="C16" s="174" t="s">
        <v>173</v>
      </c>
      <c r="D16" s="159">
        <f t="shared" ref="D16" si="3">+D18</f>
        <v>1312283</v>
      </c>
    </row>
    <row r="17" spans="1:4" s="4" customFormat="1">
      <c r="A17" s="174"/>
      <c r="B17" s="174"/>
      <c r="C17" s="174" t="s">
        <v>6</v>
      </c>
      <c r="D17" s="159"/>
    </row>
    <row r="18" spans="1:4" ht="39" customHeight="1">
      <c r="A18" s="174"/>
      <c r="B18" s="177">
        <v>12007</v>
      </c>
      <c r="C18" s="174" t="s">
        <v>190</v>
      </c>
      <c r="D18" s="159">
        <f>D20</f>
        <v>1312283</v>
      </c>
    </row>
    <row r="19" spans="1:4" s="4" customFormat="1">
      <c r="A19" s="178"/>
      <c r="B19" s="178"/>
      <c r="C19" s="178" t="s">
        <v>7</v>
      </c>
      <c r="D19" s="179"/>
    </row>
    <row r="20" spans="1:4">
      <c r="A20" s="180"/>
      <c r="B20" s="181"/>
      <c r="C20" s="186" t="s">
        <v>61</v>
      </c>
      <c r="D20" s="174">
        <f>'1'!D33</f>
        <v>1312283</v>
      </c>
    </row>
  </sheetData>
  <mergeCells count="3">
    <mergeCell ref="A6:D6"/>
    <mergeCell ref="A8:B8"/>
    <mergeCell ref="C8:C9"/>
  </mergeCells>
  <pageMargins left="0.2" right="0" top="0.75" bottom="0.75" header="0.3" footer="0.3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zoomScaleNormal="100" workbookViewId="0">
      <selection activeCell="A7" sqref="A7"/>
    </sheetView>
  </sheetViews>
  <sheetFormatPr defaultRowHeight="15"/>
  <cols>
    <col min="1" max="1" width="11.42578125" customWidth="1"/>
    <col min="2" max="2" width="16.28515625" customWidth="1"/>
    <col min="3" max="3" width="80.42578125" customWidth="1"/>
    <col min="4" max="4" width="19.42578125" customWidth="1"/>
    <col min="5" max="5" width="8.140625" customWidth="1"/>
    <col min="6" max="6" width="11.140625" customWidth="1"/>
    <col min="8" max="8" width="12.5703125" bestFit="1" customWidth="1"/>
  </cols>
  <sheetData>
    <row r="1" spans="1:8" ht="17.25" customHeight="1">
      <c r="A1" s="110"/>
      <c r="B1" s="110"/>
      <c r="C1" s="110"/>
      <c r="D1" s="110"/>
      <c r="E1" s="111"/>
    </row>
    <row r="2" spans="1:8" ht="24" customHeight="1">
      <c r="A2" s="112"/>
      <c r="B2" s="2"/>
      <c r="C2" s="125"/>
      <c r="D2" s="125" t="s">
        <v>161</v>
      </c>
    </row>
    <row r="3" spans="1:8" s="17" customFormat="1" ht="17.25" customHeight="1">
      <c r="A3" s="18"/>
      <c r="B3" s="208" t="s">
        <v>30</v>
      </c>
      <c r="C3" s="208"/>
      <c r="D3" s="208"/>
      <c r="E3" s="2"/>
      <c r="F3" s="2"/>
      <c r="G3" s="2"/>
    </row>
    <row r="4" spans="1:8" s="17" customFormat="1" ht="17.25" customHeight="1">
      <c r="A4" s="18"/>
      <c r="B4" s="208" t="s">
        <v>0</v>
      </c>
      <c r="C4" s="208"/>
      <c r="D4" s="208"/>
      <c r="E4" s="2"/>
      <c r="F4" s="2"/>
      <c r="G4" s="2"/>
    </row>
    <row r="5" spans="1:8" ht="16.5">
      <c r="A5" s="112"/>
      <c r="B5" s="112"/>
      <c r="C5" s="110"/>
      <c r="D5" s="110"/>
    </row>
    <row r="6" spans="1:8" ht="87" customHeight="1">
      <c r="A6" s="210" t="s">
        <v>209</v>
      </c>
      <c r="B6" s="210"/>
      <c r="C6" s="210"/>
      <c r="D6" s="210"/>
      <c r="E6" s="83"/>
      <c r="F6" s="83"/>
    </row>
    <row r="7" spans="1:8" s="123" customFormat="1" ht="17.25" customHeight="1">
      <c r="A7" s="55"/>
      <c r="B7" s="55"/>
      <c r="C7" s="55"/>
      <c r="D7" s="55"/>
      <c r="E7" s="55"/>
      <c r="F7" s="55"/>
    </row>
    <row r="8" spans="1:8" s="123" customFormat="1" ht="30" customHeight="1">
      <c r="A8" s="2"/>
      <c r="B8" s="2"/>
      <c r="C8" s="2"/>
      <c r="D8" s="3" t="s">
        <v>45</v>
      </c>
    </row>
    <row r="9" spans="1:8" s="123" customFormat="1" ht="26.25" customHeight="1">
      <c r="A9" s="211" t="s">
        <v>20</v>
      </c>
      <c r="B9" s="212"/>
      <c r="C9" s="213" t="s">
        <v>151</v>
      </c>
      <c r="D9" s="215" t="s">
        <v>17</v>
      </c>
      <c r="E9" s="207"/>
    </row>
    <row r="10" spans="1:8" s="123" customFormat="1" ht="48" customHeight="1">
      <c r="A10" s="124" t="s">
        <v>21</v>
      </c>
      <c r="B10" s="124" t="s">
        <v>22</v>
      </c>
      <c r="C10" s="214"/>
      <c r="D10" s="215"/>
      <c r="E10" s="207"/>
    </row>
    <row r="11" spans="1:8" s="123" customFormat="1" ht="27" customHeight="1">
      <c r="A11" s="113">
        <v>1049</v>
      </c>
      <c r="B11" s="114"/>
      <c r="C11" s="209" t="s">
        <v>152</v>
      </c>
      <c r="D11" s="209"/>
      <c r="E11" s="120"/>
    </row>
    <row r="12" spans="1:8" s="123" customFormat="1" ht="72" customHeight="1">
      <c r="A12" s="115"/>
      <c r="B12" s="113">
        <v>11001</v>
      </c>
      <c r="C12" s="116" t="s">
        <v>153</v>
      </c>
      <c r="D12" s="117">
        <f>D13+D17</f>
        <v>-1691937.1</v>
      </c>
      <c r="E12" s="120"/>
      <c r="H12" s="153"/>
    </row>
    <row r="13" spans="1:8" ht="43.5" customHeight="1">
      <c r="A13" s="118"/>
      <c r="B13" s="118"/>
      <c r="C13" s="119" t="s">
        <v>154</v>
      </c>
      <c r="D13" s="117">
        <f>D14+D15+D16</f>
        <v>-1556614.1</v>
      </c>
      <c r="E13" s="120"/>
    </row>
    <row r="14" spans="1:8" ht="59.25" customHeight="1">
      <c r="A14" s="118"/>
      <c r="B14" s="118"/>
      <c r="C14" s="121" t="s">
        <v>155</v>
      </c>
      <c r="D14" s="122">
        <v>-620000</v>
      </c>
      <c r="E14" s="126"/>
    </row>
    <row r="15" spans="1:8" ht="23.25" customHeight="1">
      <c r="A15" s="118"/>
      <c r="B15" s="118"/>
      <c r="C15" s="121" t="s">
        <v>156</v>
      </c>
      <c r="D15" s="183">
        <f>-379654.1-304260</f>
        <v>-683914.1</v>
      </c>
      <c r="E15" s="120"/>
    </row>
    <row r="16" spans="1:8" ht="39" customHeight="1">
      <c r="A16" s="118"/>
      <c r="B16" s="118"/>
      <c r="C16" s="121" t="s">
        <v>157</v>
      </c>
      <c r="D16" s="122">
        <v>-252700</v>
      </c>
      <c r="E16" s="120"/>
    </row>
    <row r="17" spans="1:5" ht="43.5" customHeight="1">
      <c r="A17" s="118"/>
      <c r="B17" s="118"/>
      <c r="C17" s="119" t="s">
        <v>158</v>
      </c>
      <c r="D17" s="117">
        <f>SUM(D18:D24)</f>
        <v>-135323</v>
      </c>
      <c r="E17" s="120"/>
    </row>
    <row r="18" spans="1:5" ht="43.5" customHeight="1">
      <c r="A18" s="118"/>
      <c r="B18" s="118"/>
      <c r="C18" s="152" t="s">
        <v>159</v>
      </c>
      <c r="D18" s="122">
        <v>-26194</v>
      </c>
      <c r="E18" s="120"/>
    </row>
    <row r="19" spans="1:5" ht="33" customHeight="1">
      <c r="A19" s="118"/>
      <c r="B19" s="118"/>
      <c r="C19" s="152" t="s">
        <v>167</v>
      </c>
      <c r="D19" s="122">
        <v>-63600</v>
      </c>
      <c r="E19" s="120"/>
    </row>
    <row r="20" spans="1:5" ht="27">
      <c r="A20" s="118"/>
      <c r="B20" s="118"/>
      <c r="C20" s="152" t="s">
        <v>160</v>
      </c>
      <c r="D20" s="122">
        <v>-21363</v>
      </c>
    </row>
    <row r="21" spans="1:5" ht="40.5">
      <c r="A21" s="118"/>
      <c r="B21" s="118"/>
      <c r="C21" s="152" t="s">
        <v>168</v>
      </c>
      <c r="D21" s="122">
        <v>-7208</v>
      </c>
    </row>
    <row r="22" spans="1:5" ht="27">
      <c r="A22" s="118"/>
      <c r="B22" s="118"/>
      <c r="C22" s="152" t="s">
        <v>169</v>
      </c>
      <c r="D22" s="122">
        <v>-8000</v>
      </c>
    </row>
    <row r="23" spans="1:5" ht="27">
      <c r="A23" s="118"/>
      <c r="B23" s="118"/>
      <c r="C23" s="152" t="s">
        <v>170</v>
      </c>
      <c r="D23" s="122">
        <v>-2480</v>
      </c>
    </row>
    <row r="24" spans="1:5" ht="27">
      <c r="A24" s="118"/>
      <c r="B24" s="118"/>
      <c r="C24" s="152" t="s">
        <v>171</v>
      </c>
      <c r="D24" s="122">
        <v>-6478</v>
      </c>
    </row>
  </sheetData>
  <mergeCells count="8">
    <mergeCell ref="E9:E10"/>
    <mergeCell ref="B3:D3"/>
    <mergeCell ref="B4:D4"/>
    <mergeCell ref="C11:D11"/>
    <mergeCell ref="A6:D6"/>
    <mergeCell ref="A9:B9"/>
    <mergeCell ref="C9:C10"/>
    <mergeCell ref="D9:D10"/>
  </mergeCells>
  <pageMargins left="0.2" right="0" top="0.75" bottom="0.75" header="0.3" footer="0.3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5"/>
  <sheetViews>
    <sheetView topLeftCell="A25" zoomScaleNormal="100" workbookViewId="0">
      <selection activeCell="D46" sqref="D46"/>
    </sheetView>
  </sheetViews>
  <sheetFormatPr defaultColWidth="9.140625" defaultRowHeight="17.25"/>
  <cols>
    <col min="1" max="1" width="32.28515625" style="2" customWidth="1"/>
    <col min="2" max="2" width="57" style="2" customWidth="1"/>
    <col min="3" max="3" width="36.28515625" style="48" customWidth="1"/>
    <col min="4" max="5" width="10.5703125" style="2" customWidth="1"/>
    <col min="6" max="16384" width="9.140625" style="2"/>
  </cols>
  <sheetData>
    <row r="2" spans="1:4" ht="18" customHeight="1">
      <c r="C2" s="48" t="s">
        <v>192</v>
      </c>
    </row>
    <row r="3" spans="1:4" ht="18" customHeight="1">
      <c r="C3" s="54" t="s">
        <v>44</v>
      </c>
    </row>
    <row r="4" spans="1:4" ht="18" customHeight="1">
      <c r="C4" s="54" t="s">
        <v>0</v>
      </c>
    </row>
    <row r="6" spans="1:4" ht="58.5" customHeight="1">
      <c r="A6" s="210" t="s">
        <v>206</v>
      </c>
      <c r="B6" s="210"/>
      <c r="C6" s="210"/>
    </row>
    <row r="7" spans="1:4">
      <c r="A7" s="55"/>
      <c r="B7" s="55"/>
      <c r="C7" s="55" t="s">
        <v>78</v>
      </c>
    </row>
    <row r="8" spans="1:4">
      <c r="A8" s="225"/>
      <c r="B8" s="225"/>
    </row>
    <row r="9" spans="1:4" s="47" customFormat="1">
      <c r="A9" s="222" t="s">
        <v>43</v>
      </c>
      <c r="B9" s="222"/>
      <c r="C9" s="222"/>
      <c r="D9" s="222"/>
    </row>
    <row r="10" spans="1:4" s="47" customFormat="1">
      <c r="A10" s="40" t="s">
        <v>89</v>
      </c>
      <c r="B10" s="40"/>
      <c r="C10" s="40"/>
      <c r="D10" s="40"/>
    </row>
    <row r="11" spans="1:4" s="47" customFormat="1">
      <c r="A11" s="75" t="s">
        <v>63</v>
      </c>
      <c r="B11" s="76" t="s">
        <v>64</v>
      </c>
      <c r="C11" s="77"/>
      <c r="D11" s="77"/>
    </row>
    <row r="12" spans="1:4" s="47" customFormat="1">
      <c r="A12" s="78" t="s">
        <v>65</v>
      </c>
      <c r="B12" s="79" t="s">
        <v>66</v>
      </c>
      <c r="C12" s="45"/>
      <c r="D12" s="45"/>
    </row>
    <row r="13" spans="1:4" s="47" customFormat="1">
      <c r="A13" s="46"/>
      <c r="B13" s="46"/>
      <c r="C13" s="46"/>
      <c r="D13" s="46"/>
    </row>
    <row r="14" spans="1:4" s="47" customFormat="1">
      <c r="A14" s="40" t="s">
        <v>67</v>
      </c>
      <c r="B14" s="77"/>
      <c r="C14" s="77"/>
      <c r="D14" s="77"/>
    </row>
    <row r="15" spans="1:4" s="47" customFormat="1">
      <c r="A15" s="46"/>
      <c r="B15" s="46"/>
      <c r="C15" s="46"/>
      <c r="D15" s="46"/>
    </row>
    <row r="16" spans="1:4" s="85" customFormat="1" ht="53.25" customHeight="1">
      <c r="A16" s="57" t="s">
        <v>51</v>
      </c>
      <c r="B16" s="58" t="s">
        <v>65</v>
      </c>
      <c r="C16" s="52" t="s">
        <v>205</v>
      </c>
      <c r="D16" s="84"/>
    </row>
    <row r="17" spans="1:3" s="85" customFormat="1" ht="30.75" customHeight="1">
      <c r="A17" s="57" t="s">
        <v>52</v>
      </c>
      <c r="B17" s="58" t="s">
        <v>91</v>
      </c>
      <c r="C17" s="80" t="s">
        <v>3</v>
      </c>
    </row>
    <row r="18" spans="1:3" s="85" customFormat="1" ht="69">
      <c r="A18" s="57" t="s">
        <v>53</v>
      </c>
      <c r="B18" s="58" t="s">
        <v>92</v>
      </c>
      <c r="C18" s="223"/>
    </row>
    <row r="19" spans="1:3" s="85" customFormat="1" ht="69">
      <c r="A19" s="57" t="s">
        <v>54</v>
      </c>
      <c r="B19" s="58" t="s">
        <v>93</v>
      </c>
      <c r="C19" s="223"/>
    </row>
    <row r="20" spans="1:3" s="85" customFormat="1">
      <c r="A20" s="57" t="s">
        <v>55</v>
      </c>
      <c r="B20" s="58" t="s">
        <v>94</v>
      </c>
      <c r="C20" s="223"/>
    </row>
    <row r="21" spans="1:3" s="85" customFormat="1" ht="69">
      <c r="A21" s="81" t="s">
        <v>68</v>
      </c>
      <c r="B21" s="82" t="s">
        <v>95</v>
      </c>
      <c r="C21" s="146"/>
    </row>
    <row r="22" spans="1:3" s="85" customFormat="1">
      <c r="A22" s="223" t="s">
        <v>69</v>
      </c>
      <c r="B22" s="223"/>
      <c r="C22" s="75"/>
    </row>
    <row r="23" spans="1:3" s="85" customFormat="1" ht="39" customHeight="1">
      <c r="A23" s="217" t="s">
        <v>166</v>
      </c>
      <c r="B23" s="218"/>
      <c r="C23" s="159">
        <v>-34.299999999999997</v>
      </c>
    </row>
    <row r="24" spans="1:3" s="85" customFormat="1" ht="39" customHeight="1">
      <c r="A24" s="217" t="s">
        <v>162</v>
      </c>
      <c r="B24" s="218"/>
      <c r="C24" s="159">
        <v>-618.4</v>
      </c>
    </row>
    <row r="25" spans="1:3" s="85" customFormat="1">
      <c r="A25" s="217" t="s">
        <v>70</v>
      </c>
      <c r="B25" s="224"/>
      <c r="C25" s="147">
        <f>'1'!D25</f>
        <v>-1312283</v>
      </c>
    </row>
    <row r="27" spans="1:3">
      <c r="A27" s="46"/>
      <c r="B27" s="45"/>
      <c r="C27" s="51"/>
    </row>
    <row r="28" spans="1:3" ht="15.75" customHeight="1">
      <c r="A28" s="41" t="s">
        <v>63</v>
      </c>
      <c r="B28" s="42" t="s">
        <v>64</v>
      </c>
      <c r="C28" s="50"/>
    </row>
    <row r="29" spans="1:3">
      <c r="A29" s="43">
        <f>+'1'!A26</f>
        <v>1212</v>
      </c>
      <c r="B29" s="44" t="str">
        <f>+'1'!C27</f>
        <v xml:space="preserve"> Տարածքային զարգացում</v>
      </c>
      <c r="C29" s="51"/>
    </row>
    <row r="30" spans="1:3">
      <c r="A30" s="46"/>
      <c r="B30" s="45"/>
      <c r="C30" s="51"/>
    </row>
    <row r="31" spans="1:3">
      <c r="A31" s="219" t="s">
        <v>67</v>
      </c>
      <c r="B31" s="219"/>
      <c r="C31" s="219"/>
    </row>
    <row r="32" spans="1:3">
      <c r="A32" s="47"/>
      <c r="B32" s="47"/>
      <c r="C32" s="50"/>
    </row>
    <row r="33" spans="1:3" ht="52.5" customHeight="1">
      <c r="A33" s="41" t="s">
        <v>51</v>
      </c>
      <c r="B33" s="43">
        <f>+'1'!A26</f>
        <v>1212</v>
      </c>
      <c r="C33" s="76" t="s">
        <v>90</v>
      </c>
    </row>
    <row r="34" spans="1:3">
      <c r="A34" s="41" t="s">
        <v>52</v>
      </c>
      <c r="B34" s="43">
        <f>+'1'!B33</f>
        <v>12007</v>
      </c>
      <c r="C34" s="20" t="s">
        <v>3</v>
      </c>
    </row>
    <row r="35" spans="1:3" ht="34.5">
      <c r="A35" s="41" t="s">
        <v>53</v>
      </c>
      <c r="B35" s="43" t="str">
        <f>+'1'!C34</f>
        <v xml:space="preserve"> ՀՀ մարզերին սուբվենցիաների տրամադրում՛ ենթակառուցվածքների զարգացման նպատակով</v>
      </c>
      <c r="C35" s="220"/>
    </row>
    <row r="36" spans="1:3" ht="34.5">
      <c r="A36" s="41" t="s">
        <v>54</v>
      </c>
      <c r="B36" s="43" t="str">
        <f>+'1'!C36</f>
        <v xml:space="preserve"> ՀՀ մարզերին սուբվենցիաների տրամադրում` ենթակառուցվածքների զարգացման նպատակով </v>
      </c>
      <c r="C36" s="221"/>
    </row>
    <row r="37" spans="1:3">
      <c r="A37" s="41" t="s">
        <v>55</v>
      </c>
      <c r="B37" s="43" t="str">
        <f>+'1'!C38</f>
        <v xml:space="preserve"> Տրանսֆերտների տրամադրում </v>
      </c>
      <c r="C37" s="221"/>
    </row>
    <row r="38" spans="1:3">
      <c r="A38" s="216" t="s">
        <v>69</v>
      </c>
      <c r="B38" s="216"/>
      <c r="C38" s="20"/>
    </row>
    <row r="39" spans="1:3">
      <c r="A39" s="217" t="s">
        <v>70</v>
      </c>
      <c r="B39" s="218"/>
      <c r="C39" s="16">
        <f>'1'!D33</f>
        <v>1312283</v>
      </c>
    </row>
    <row r="42" spans="1:3">
      <c r="A42" s="22"/>
      <c r="B42" s="22"/>
      <c r="C42" s="23"/>
    </row>
    <row r="43" spans="1:3">
      <c r="A43" s="24" t="s">
        <v>24</v>
      </c>
      <c r="C43" s="53"/>
    </row>
    <row r="44" spans="1:3">
      <c r="A44" s="24" t="s">
        <v>25</v>
      </c>
    </row>
    <row r="45" spans="1:3">
      <c r="A45" s="24" t="s">
        <v>26</v>
      </c>
      <c r="B45" s="2" t="s">
        <v>33</v>
      </c>
    </row>
  </sheetData>
  <mergeCells count="12">
    <mergeCell ref="A38:B38"/>
    <mergeCell ref="A39:B39"/>
    <mergeCell ref="A31:C31"/>
    <mergeCell ref="C35:C37"/>
    <mergeCell ref="A6:C6"/>
    <mergeCell ref="A9:D9"/>
    <mergeCell ref="C18:C20"/>
    <mergeCell ref="A22:B22"/>
    <mergeCell ref="A25:B25"/>
    <mergeCell ref="A23:B23"/>
    <mergeCell ref="A8:B8"/>
    <mergeCell ref="A24:B24"/>
  </mergeCells>
  <pageMargins left="0" right="0" top="0" bottom="0" header="0.3" footer="0.3"/>
  <pageSetup paperSize="9" scale="74" orientation="portrait" r:id="rId1"/>
  <colBreaks count="1" manualBreakCount="1">
    <brk id="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52"/>
  <sheetViews>
    <sheetView zoomScaleNormal="100" workbookViewId="0">
      <selection activeCell="A6" sqref="A6:C6"/>
    </sheetView>
  </sheetViews>
  <sheetFormatPr defaultColWidth="9.140625" defaultRowHeight="17.25"/>
  <cols>
    <col min="1" max="1" width="32.28515625" style="4" customWidth="1"/>
    <col min="2" max="2" width="57" style="4" customWidth="1"/>
    <col min="3" max="3" width="36.28515625" style="148" customWidth="1"/>
    <col min="4" max="4" width="10.7109375" style="4" customWidth="1"/>
    <col min="5" max="5" width="11.28515625" style="4" customWidth="1"/>
    <col min="6" max="6" width="10.7109375" style="4" customWidth="1"/>
    <col min="7" max="16384" width="9.140625" style="4"/>
  </cols>
  <sheetData>
    <row r="2" spans="1:4" ht="18" customHeight="1">
      <c r="C2" s="148" t="s">
        <v>80</v>
      </c>
    </row>
    <row r="3" spans="1:4" ht="18" customHeight="1">
      <c r="C3" s="149" t="s">
        <v>44</v>
      </c>
    </row>
    <row r="4" spans="1:4" ht="18" customHeight="1">
      <c r="C4" s="149" t="s">
        <v>0</v>
      </c>
    </row>
    <row r="6" spans="1:4" ht="58.5" customHeight="1">
      <c r="A6" s="189" t="s">
        <v>79</v>
      </c>
      <c r="B6" s="189"/>
      <c r="C6" s="189"/>
    </row>
    <row r="7" spans="1:4">
      <c r="A7" s="19"/>
      <c r="B7" s="19"/>
      <c r="C7" s="19" t="s">
        <v>81</v>
      </c>
    </row>
    <row r="8" spans="1:4">
      <c r="A8" s="194"/>
      <c r="B8" s="194"/>
    </row>
    <row r="9" spans="1:4" s="86" customFormat="1" ht="20.45" customHeight="1">
      <c r="A9" s="226" t="s">
        <v>43</v>
      </c>
      <c r="B9" s="226"/>
      <c r="C9" s="226"/>
      <c r="D9" s="226"/>
    </row>
    <row r="10" spans="1:4" s="86" customFormat="1" ht="21.75" customHeight="1">
      <c r="A10" s="87" t="s">
        <v>96</v>
      </c>
      <c r="B10" s="87"/>
      <c r="C10" s="87"/>
      <c r="D10" s="87"/>
    </row>
    <row r="11" spans="1:4" s="86" customFormat="1">
      <c r="A11" s="88" t="s">
        <v>63</v>
      </c>
      <c r="B11" s="89" t="s">
        <v>64</v>
      </c>
      <c r="C11" s="90"/>
      <c r="D11" s="90"/>
    </row>
    <row r="12" spans="1:4" s="86" customFormat="1" ht="18.75" customHeight="1">
      <c r="A12" s="91" t="s">
        <v>65</v>
      </c>
      <c r="B12" s="92" t="s">
        <v>66</v>
      </c>
      <c r="C12" s="93"/>
      <c r="D12" s="93"/>
    </row>
    <row r="13" spans="1:4" s="86" customFormat="1" ht="18.75" customHeight="1">
      <c r="A13" s="94"/>
      <c r="B13" s="94"/>
      <c r="C13" s="94"/>
      <c r="D13" s="94"/>
    </row>
    <row r="14" spans="1:4" s="86" customFormat="1">
      <c r="A14" s="87" t="s">
        <v>67</v>
      </c>
      <c r="B14" s="90"/>
      <c r="C14" s="90"/>
      <c r="D14" s="90"/>
    </row>
    <row r="15" spans="1:4" s="86" customFormat="1" ht="14.25" customHeight="1">
      <c r="A15" s="94"/>
      <c r="B15" s="94"/>
      <c r="C15" s="94"/>
      <c r="D15" s="90"/>
    </row>
    <row r="16" spans="1:4" s="86" customFormat="1" ht="54.75" customHeight="1">
      <c r="A16" s="57" t="s">
        <v>51</v>
      </c>
      <c r="B16" s="58" t="s">
        <v>65</v>
      </c>
      <c r="C16" s="52" t="s">
        <v>205</v>
      </c>
      <c r="D16" s="90"/>
    </row>
    <row r="17" spans="1:4" s="86" customFormat="1">
      <c r="A17" s="57" t="s">
        <v>52</v>
      </c>
      <c r="B17" s="58" t="s">
        <v>91</v>
      </c>
      <c r="C17" s="95" t="s">
        <v>3</v>
      </c>
      <c r="D17" s="90"/>
    </row>
    <row r="18" spans="1:4" s="86" customFormat="1" ht="69">
      <c r="A18" s="57" t="s">
        <v>53</v>
      </c>
      <c r="B18" s="58" t="s">
        <v>92</v>
      </c>
      <c r="C18" s="229"/>
    </row>
    <row r="19" spans="1:4" s="86" customFormat="1" ht="69">
      <c r="A19" s="57" t="s">
        <v>54</v>
      </c>
      <c r="B19" s="58" t="s">
        <v>93</v>
      </c>
      <c r="C19" s="229"/>
    </row>
    <row r="20" spans="1:4" s="86" customFormat="1">
      <c r="A20" s="57" t="s">
        <v>55</v>
      </c>
      <c r="B20" s="58" t="s">
        <v>94</v>
      </c>
      <c r="C20" s="229"/>
    </row>
    <row r="21" spans="1:4" s="86" customFormat="1" ht="69">
      <c r="A21" s="81" t="s">
        <v>68</v>
      </c>
      <c r="B21" s="82" t="s">
        <v>95</v>
      </c>
      <c r="C21" s="146"/>
    </row>
    <row r="22" spans="1:4" s="86" customFormat="1" ht="17.25" customHeight="1">
      <c r="A22" s="229" t="s">
        <v>69</v>
      </c>
      <c r="B22" s="229"/>
      <c r="C22" s="88"/>
    </row>
    <row r="23" spans="1:4" s="86" customFormat="1" ht="36" customHeight="1">
      <c r="A23" s="227" t="str">
        <f>'5'!A23:B23</f>
        <v xml:space="preserve">Պարբերական պահպանման/ միջին նորոգման ենթակա ճանապարհների երկարությունը, կիլոմետր </v>
      </c>
      <c r="B23" s="228"/>
      <c r="C23" s="159">
        <f>'5'!C23</f>
        <v>-34.299999999999997</v>
      </c>
    </row>
    <row r="24" spans="1:4" s="86" customFormat="1" ht="40.5" customHeight="1">
      <c r="A24" s="227" t="str">
        <f>'5'!A24:B24</f>
        <v xml:space="preserve"> Ամառային պահպանման ենթակա ավտոճանապարհների ընդհանուր երկարությունը (ոչ կուտակային ցուցանիշ), կիլոմետր </v>
      </c>
      <c r="B24" s="228"/>
      <c r="C24" s="159">
        <f>'5'!C24</f>
        <v>-618.4</v>
      </c>
    </row>
    <row r="25" spans="1:4" s="86" customFormat="1" ht="21.75" customHeight="1">
      <c r="A25" s="227" t="s">
        <v>70</v>
      </c>
      <c r="B25" s="230"/>
      <c r="C25" s="150">
        <f>'5'!C25</f>
        <v>-1312283</v>
      </c>
    </row>
    <row r="27" spans="1:4">
      <c r="A27" s="40"/>
      <c r="B27" s="40"/>
      <c r="C27" s="49"/>
    </row>
    <row r="28" spans="1:4">
      <c r="A28" s="41" t="s">
        <v>63</v>
      </c>
      <c r="B28" s="42" t="s">
        <v>64</v>
      </c>
      <c r="C28" s="50"/>
    </row>
    <row r="29" spans="1:4">
      <c r="A29" s="43" t="s">
        <v>65</v>
      </c>
      <c r="B29" s="44" t="s">
        <v>66</v>
      </c>
      <c r="C29" s="51"/>
    </row>
    <row r="30" spans="1:4">
      <c r="A30" s="46"/>
      <c r="B30" s="45"/>
      <c r="C30" s="51"/>
    </row>
    <row r="32" spans="1:4">
      <c r="A32" s="19"/>
      <c r="B32" s="19"/>
      <c r="C32" s="19" t="s">
        <v>82</v>
      </c>
    </row>
    <row r="33" spans="1:3" ht="28.5" customHeight="1">
      <c r="A33" s="231" t="s">
        <v>62</v>
      </c>
      <c r="B33" s="231"/>
      <c r="C33" s="231"/>
    </row>
    <row r="34" spans="1:3">
      <c r="A34" s="22"/>
      <c r="B34" s="22"/>
      <c r="C34" s="23"/>
    </row>
    <row r="35" spans="1:3" ht="15.75" customHeight="1">
      <c r="A35" s="41" t="s">
        <v>63</v>
      </c>
      <c r="B35" s="42" t="s">
        <v>64</v>
      </c>
      <c r="C35" s="50"/>
    </row>
    <row r="36" spans="1:3">
      <c r="A36" s="43">
        <f>+'1'!A26</f>
        <v>1212</v>
      </c>
      <c r="B36" s="44" t="str">
        <f>+'1'!C27</f>
        <v xml:space="preserve"> Տարածքային զարգացում</v>
      </c>
      <c r="C36" s="51"/>
    </row>
    <row r="37" spans="1:3">
      <c r="A37" s="46"/>
      <c r="B37" s="45"/>
      <c r="C37" s="51"/>
    </row>
    <row r="38" spans="1:3">
      <c r="A38" s="219" t="s">
        <v>67</v>
      </c>
      <c r="B38" s="219"/>
      <c r="C38" s="219"/>
    </row>
    <row r="39" spans="1:3">
      <c r="A39" s="47"/>
      <c r="B39" s="47"/>
      <c r="C39" s="50"/>
    </row>
    <row r="40" spans="1:3" ht="52.5" customHeight="1">
      <c r="A40" s="41" t="s">
        <v>51</v>
      </c>
      <c r="B40" s="43">
        <f>+'1'!A26</f>
        <v>1212</v>
      </c>
      <c r="C40" s="89" t="s">
        <v>90</v>
      </c>
    </row>
    <row r="41" spans="1:3">
      <c r="A41" s="41" t="s">
        <v>52</v>
      </c>
      <c r="B41" s="43">
        <f>+'1'!B33</f>
        <v>12007</v>
      </c>
      <c r="C41" s="20" t="s">
        <v>3</v>
      </c>
    </row>
    <row r="42" spans="1:3" ht="34.5">
      <c r="A42" s="41" t="s">
        <v>53</v>
      </c>
      <c r="B42" s="43" t="str">
        <f>+'1'!C34</f>
        <v xml:space="preserve"> ՀՀ մարզերին սուբվենցիաների տրամադրում՛ ենթակառուցվածքների զարգացման նպատակով</v>
      </c>
      <c r="C42" s="220"/>
    </row>
    <row r="43" spans="1:3" ht="34.5">
      <c r="A43" s="41" t="s">
        <v>54</v>
      </c>
      <c r="B43" s="43" t="str">
        <f>+'1'!C36</f>
        <v xml:space="preserve"> ՀՀ մարզերին սուբվենցիաների տրամադրում` ենթակառուցվածքների զարգացման նպատակով </v>
      </c>
      <c r="C43" s="221"/>
    </row>
    <row r="44" spans="1:3">
      <c r="A44" s="41" t="s">
        <v>55</v>
      </c>
      <c r="B44" s="43" t="str">
        <f>+'1'!C38</f>
        <v xml:space="preserve"> Տրանսֆերտների տրամադրում </v>
      </c>
      <c r="C44" s="221"/>
    </row>
    <row r="45" spans="1:3">
      <c r="A45" s="216" t="s">
        <v>69</v>
      </c>
      <c r="B45" s="216"/>
      <c r="C45" s="20"/>
    </row>
    <row r="46" spans="1:3">
      <c r="A46" s="217" t="s">
        <v>70</v>
      </c>
      <c r="B46" s="218"/>
      <c r="C46" s="16">
        <f>'1'!D33</f>
        <v>1312283</v>
      </c>
    </row>
    <row r="49" spans="1:3">
      <c r="A49" s="22"/>
      <c r="B49" s="22"/>
      <c r="C49" s="23"/>
    </row>
    <row r="50" spans="1:3">
      <c r="A50" s="137" t="s">
        <v>24</v>
      </c>
      <c r="C50" s="151"/>
    </row>
    <row r="51" spans="1:3">
      <c r="A51" s="137" t="s">
        <v>25</v>
      </c>
    </row>
    <row r="52" spans="1:3">
      <c r="A52" s="137" t="s">
        <v>26</v>
      </c>
      <c r="B52" s="4" t="s">
        <v>33</v>
      </c>
    </row>
  </sheetData>
  <mergeCells count="13">
    <mergeCell ref="A46:B46"/>
    <mergeCell ref="A8:B8"/>
    <mergeCell ref="A22:B22"/>
    <mergeCell ref="C18:C20"/>
    <mergeCell ref="A25:B25"/>
    <mergeCell ref="A24:B24"/>
    <mergeCell ref="A33:C33"/>
    <mergeCell ref="A38:C38"/>
    <mergeCell ref="A6:C6"/>
    <mergeCell ref="A9:D9"/>
    <mergeCell ref="A23:B23"/>
    <mergeCell ref="C42:C44"/>
    <mergeCell ref="A45:B45"/>
  </mergeCells>
  <pageMargins left="0" right="0" top="0" bottom="0" header="0.3" footer="0.3"/>
  <pageSetup paperSize="9" scale="78" orientation="portrait" r:id="rId1"/>
  <colBreaks count="1" manualBreakCount="1">
    <brk id="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49" zoomScaleNormal="100" workbookViewId="0">
      <selection activeCell="B69" sqref="B69"/>
    </sheetView>
  </sheetViews>
  <sheetFormatPr defaultRowHeight="17.25"/>
  <cols>
    <col min="1" max="1" width="16" style="104" customWidth="1"/>
    <col min="2" max="2" width="53.85546875" style="96" customWidth="1"/>
    <col min="3" max="3" width="11.5703125" style="96" bestFit="1" customWidth="1"/>
    <col min="4" max="4" width="10.7109375" style="96" customWidth="1"/>
    <col min="5" max="5" width="19" style="108" customWidth="1"/>
    <col min="6" max="6" width="10.28515625" style="108" customWidth="1"/>
    <col min="7" max="7" width="18.5703125" style="108" customWidth="1"/>
    <col min="8" max="8" width="19.42578125" style="96" customWidth="1"/>
    <col min="9" max="9" width="18" style="96" customWidth="1"/>
    <col min="10" max="10" width="16.85546875" style="96" bestFit="1" customWidth="1"/>
    <col min="11" max="16384" width="9.140625" style="96"/>
  </cols>
  <sheetData>
    <row r="1" spans="1:10" s="9" customFormat="1">
      <c r="A1" s="236" t="s">
        <v>191</v>
      </c>
      <c r="B1" s="236"/>
      <c r="C1" s="236"/>
      <c r="D1" s="236"/>
      <c r="E1" s="236"/>
      <c r="F1" s="236"/>
      <c r="G1" s="236"/>
    </row>
    <row r="2" spans="1:10" s="9" customFormat="1">
      <c r="A2" s="236" t="s">
        <v>97</v>
      </c>
      <c r="B2" s="236"/>
      <c r="C2" s="236"/>
      <c r="D2" s="236"/>
      <c r="E2" s="236"/>
      <c r="F2" s="236"/>
      <c r="G2" s="236"/>
    </row>
    <row r="3" spans="1:10" s="9" customFormat="1">
      <c r="A3" s="236" t="s">
        <v>0</v>
      </c>
      <c r="B3" s="236"/>
      <c r="C3" s="236"/>
      <c r="D3" s="236"/>
      <c r="E3" s="236"/>
      <c r="F3" s="236"/>
      <c r="G3" s="236"/>
    </row>
    <row r="5" spans="1:10" ht="49.5" customHeight="1">
      <c r="A5" s="189" t="s">
        <v>98</v>
      </c>
      <c r="B5" s="189"/>
      <c r="C5" s="189"/>
      <c r="D5" s="189"/>
      <c r="E5" s="189"/>
      <c r="F5" s="189"/>
      <c r="G5" s="189"/>
    </row>
    <row r="6" spans="1:10" ht="108" customHeight="1">
      <c r="A6" s="237" t="s">
        <v>99</v>
      </c>
      <c r="B6" s="238" t="s">
        <v>100</v>
      </c>
      <c r="C6" s="238" t="s">
        <v>101</v>
      </c>
      <c r="D6" s="238" t="s">
        <v>102</v>
      </c>
      <c r="E6" s="239" t="s">
        <v>103</v>
      </c>
      <c r="F6" s="239" t="s">
        <v>204</v>
      </c>
      <c r="G6" s="239"/>
    </row>
    <row r="7" spans="1:10" ht="51.75">
      <c r="A7" s="237"/>
      <c r="B7" s="238"/>
      <c r="C7" s="238"/>
      <c r="D7" s="238"/>
      <c r="E7" s="239"/>
      <c r="F7" s="56" t="s">
        <v>104</v>
      </c>
      <c r="G7" s="56" t="s">
        <v>105</v>
      </c>
    </row>
    <row r="8" spans="1:10" ht="27" customHeight="1">
      <c r="A8" s="232" t="s">
        <v>19</v>
      </c>
      <c r="B8" s="232"/>
      <c r="C8" s="232"/>
      <c r="D8" s="232"/>
      <c r="E8" s="232"/>
      <c r="F8" s="232"/>
      <c r="G8" s="127">
        <f>+G9</f>
        <v>-1312283.0049999999</v>
      </c>
      <c r="H8" s="182"/>
      <c r="I8" s="184"/>
      <c r="J8" s="184"/>
    </row>
    <row r="9" spans="1:10" ht="28.5" customHeight="1">
      <c r="A9" s="97" t="s">
        <v>106</v>
      </c>
      <c r="B9" s="98" t="s">
        <v>107</v>
      </c>
      <c r="C9" s="98" t="s">
        <v>108</v>
      </c>
      <c r="D9" s="232" t="s">
        <v>109</v>
      </c>
      <c r="E9" s="232"/>
      <c r="F9" s="232"/>
      <c r="G9" s="127">
        <f>+G10</f>
        <v>-1312283.0049999999</v>
      </c>
      <c r="I9" s="100"/>
    </row>
    <row r="10" spans="1:10" ht="48" customHeight="1">
      <c r="A10" s="97" t="s">
        <v>110</v>
      </c>
      <c r="B10" s="232" t="str">
        <f>+'[1]4'!B15</f>
        <v xml:space="preserve"> Միջպետական և հանրապետական նշանակության ավտոճանապարհների պահպանման և անվտանգ երթևեկության ծառայություններ </v>
      </c>
      <c r="C10" s="232"/>
      <c r="D10" s="232"/>
      <c r="E10" s="232"/>
      <c r="F10" s="232"/>
      <c r="G10" s="127">
        <f>G11</f>
        <v>-1312283.0049999999</v>
      </c>
    </row>
    <row r="11" spans="1:10" ht="17.25" customHeight="1">
      <c r="A11" s="233" t="s">
        <v>111</v>
      </c>
      <c r="B11" s="234"/>
      <c r="C11" s="234"/>
      <c r="D11" s="234"/>
      <c r="E11" s="234"/>
      <c r="F11" s="235"/>
      <c r="G11" s="109">
        <f>SUM(G12:G57)</f>
        <v>-1312283.0049999999</v>
      </c>
    </row>
    <row r="12" spans="1:10" ht="22.5" customHeight="1">
      <c r="A12" s="101" t="s">
        <v>112</v>
      </c>
      <c r="B12" s="102" t="s">
        <v>194</v>
      </c>
      <c r="C12" s="98" t="s">
        <v>114</v>
      </c>
      <c r="D12" s="98" t="s">
        <v>115</v>
      </c>
      <c r="E12" s="99">
        <v>0</v>
      </c>
      <c r="F12" s="99">
        <v>0</v>
      </c>
      <c r="G12" s="103">
        <v>-2218.8389999999999</v>
      </c>
    </row>
    <row r="13" spans="1:10" ht="24.75" customHeight="1">
      <c r="A13" s="101" t="s">
        <v>116</v>
      </c>
      <c r="B13" s="102" t="s">
        <v>194</v>
      </c>
      <c r="C13" s="98" t="s">
        <v>114</v>
      </c>
      <c r="D13" s="98" t="s">
        <v>115</v>
      </c>
      <c r="E13" s="99">
        <v>0</v>
      </c>
      <c r="F13" s="99">
        <v>0</v>
      </c>
      <c r="G13" s="103">
        <v>-38154.478999999999</v>
      </c>
    </row>
    <row r="14" spans="1:10" ht="24.75" customHeight="1">
      <c r="A14" s="101" t="s">
        <v>117</v>
      </c>
      <c r="B14" s="102" t="s">
        <v>194</v>
      </c>
      <c r="C14" s="98" t="s">
        <v>114</v>
      </c>
      <c r="D14" s="98" t="s">
        <v>115</v>
      </c>
      <c r="E14" s="99">
        <v>0</v>
      </c>
      <c r="F14" s="99">
        <v>0</v>
      </c>
      <c r="G14" s="103">
        <v>-1465.3050000000001</v>
      </c>
    </row>
    <row r="15" spans="1:10" ht="24.75" customHeight="1">
      <c r="A15" s="101" t="s">
        <v>118</v>
      </c>
      <c r="B15" s="102" t="s">
        <v>194</v>
      </c>
      <c r="C15" s="98" t="s">
        <v>114</v>
      </c>
      <c r="D15" s="98" t="s">
        <v>115</v>
      </c>
      <c r="E15" s="99">
        <v>0</v>
      </c>
      <c r="F15" s="99">
        <v>0</v>
      </c>
      <c r="G15" s="103">
        <v>-2929.971</v>
      </c>
    </row>
    <row r="16" spans="1:10" ht="24.75" customHeight="1">
      <c r="A16" s="101" t="s">
        <v>119</v>
      </c>
      <c r="B16" s="102" t="s">
        <v>194</v>
      </c>
      <c r="C16" s="98" t="s">
        <v>114</v>
      </c>
      <c r="D16" s="98" t="s">
        <v>115</v>
      </c>
      <c r="E16" s="99">
        <v>0</v>
      </c>
      <c r="F16" s="99">
        <v>0</v>
      </c>
      <c r="G16" s="103">
        <v>-11877.958000000001</v>
      </c>
    </row>
    <row r="17" spans="1:8" s="19" customFormat="1" ht="24.75" customHeight="1">
      <c r="A17" s="101" t="s">
        <v>120</v>
      </c>
      <c r="B17" s="102" t="s">
        <v>194</v>
      </c>
      <c r="C17" s="98" t="s">
        <v>114</v>
      </c>
      <c r="D17" s="98" t="s">
        <v>115</v>
      </c>
      <c r="E17" s="99">
        <v>0</v>
      </c>
      <c r="F17" s="99">
        <v>0</v>
      </c>
      <c r="G17" s="103">
        <v>-5935.0990000000002</v>
      </c>
      <c r="H17" s="104"/>
    </row>
    <row r="18" spans="1:8" ht="24.75" customHeight="1">
      <c r="A18" s="101" t="s">
        <v>121</v>
      </c>
      <c r="B18" s="102" t="s">
        <v>194</v>
      </c>
      <c r="C18" s="98" t="s">
        <v>114</v>
      </c>
      <c r="D18" s="98" t="s">
        <v>115</v>
      </c>
      <c r="E18" s="99">
        <v>0</v>
      </c>
      <c r="F18" s="99">
        <v>0</v>
      </c>
      <c r="G18" s="103">
        <v>-19653.907999999999</v>
      </c>
    </row>
    <row r="19" spans="1:8" ht="24.75" customHeight="1">
      <c r="A19" s="101" t="s">
        <v>122</v>
      </c>
      <c r="B19" s="102" t="s">
        <v>194</v>
      </c>
      <c r="C19" s="98" t="s">
        <v>114</v>
      </c>
      <c r="D19" s="98" t="s">
        <v>115</v>
      </c>
      <c r="E19" s="99">
        <v>0</v>
      </c>
      <c r="F19" s="99">
        <v>0</v>
      </c>
      <c r="G19" s="103">
        <v>-1978.8489999999999</v>
      </c>
    </row>
    <row r="20" spans="1:8" ht="24.75" customHeight="1">
      <c r="A20" s="101" t="s">
        <v>123</v>
      </c>
      <c r="B20" s="102" t="s">
        <v>194</v>
      </c>
      <c r="C20" s="98" t="s">
        <v>114</v>
      </c>
      <c r="D20" s="98" t="s">
        <v>115</v>
      </c>
      <c r="E20" s="99">
        <v>0</v>
      </c>
      <c r="F20" s="99">
        <v>0</v>
      </c>
      <c r="G20" s="103">
        <v>-2597.058</v>
      </c>
    </row>
    <row r="21" spans="1:8" ht="24.75" customHeight="1">
      <c r="A21" s="101" t="s">
        <v>124</v>
      </c>
      <c r="B21" s="102" t="s">
        <v>194</v>
      </c>
      <c r="C21" s="98" t="s">
        <v>114</v>
      </c>
      <c r="D21" s="98" t="s">
        <v>115</v>
      </c>
      <c r="E21" s="99">
        <v>0</v>
      </c>
      <c r="F21" s="99">
        <v>0</v>
      </c>
      <c r="G21" s="103">
        <v>-2399.7109999999998</v>
      </c>
    </row>
    <row r="22" spans="1:8" ht="24.75" customHeight="1">
      <c r="A22" s="101" t="s">
        <v>125</v>
      </c>
      <c r="B22" s="102" t="s">
        <v>194</v>
      </c>
      <c r="C22" s="98" t="s">
        <v>114</v>
      </c>
      <c r="D22" s="98" t="s">
        <v>115</v>
      </c>
      <c r="E22" s="99">
        <v>0</v>
      </c>
      <c r="F22" s="99">
        <v>0</v>
      </c>
      <c r="G22" s="103">
        <v>-44822.815999999999</v>
      </c>
    </row>
    <row r="23" spans="1:8" ht="24.75" customHeight="1">
      <c r="A23" s="101" t="s">
        <v>126</v>
      </c>
      <c r="B23" s="102" t="s">
        <v>194</v>
      </c>
      <c r="C23" s="98" t="s">
        <v>114</v>
      </c>
      <c r="D23" s="98" t="s">
        <v>115</v>
      </c>
      <c r="E23" s="99">
        <v>0</v>
      </c>
      <c r="F23" s="99">
        <v>0</v>
      </c>
      <c r="G23" s="103">
        <v>-64247.781000000003</v>
      </c>
    </row>
    <row r="24" spans="1:8" ht="24.75" customHeight="1">
      <c r="A24" s="101" t="s">
        <v>127</v>
      </c>
      <c r="B24" s="102" t="s">
        <v>194</v>
      </c>
      <c r="C24" s="98" t="s">
        <v>114</v>
      </c>
      <c r="D24" s="98" t="s">
        <v>115</v>
      </c>
      <c r="E24" s="99">
        <v>0</v>
      </c>
      <c r="F24" s="99">
        <v>0</v>
      </c>
      <c r="G24" s="103">
        <v>-3058.5940000000001</v>
      </c>
    </row>
    <row r="25" spans="1:8" ht="24.75" customHeight="1">
      <c r="A25" s="101" t="s">
        <v>128</v>
      </c>
      <c r="B25" s="102" t="s">
        <v>194</v>
      </c>
      <c r="C25" s="98" t="s">
        <v>114</v>
      </c>
      <c r="D25" s="98" t="s">
        <v>115</v>
      </c>
      <c r="E25" s="99">
        <v>0</v>
      </c>
      <c r="F25" s="99">
        <v>0</v>
      </c>
      <c r="G25" s="103">
        <v>-4481.5749999999998</v>
      </c>
    </row>
    <row r="26" spans="1:8" ht="24.75" customHeight="1">
      <c r="A26" s="101" t="s">
        <v>129</v>
      </c>
      <c r="B26" s="102" t="s">
        <v>194</v>
      </c>
      <c r="C26" s="98" t="s">
        <v>114</v>
      </c>
      <c r="D26" s="98" t="s">
        <v>115</v>
      </c>
      <c r="E26" s="99">
        <v>0</v>
      </c>
      <c r="F26" s="99">
        <v>0</v>
      </c>
      <c r="G26" s="103">
        <v>-12201.807000000001</v>
      </c>
    </row>
    <row r="27" spans="1:8" ht="24.75" customHeight="1">
      <c r="A27" s="101" t="s">
        <v>130</v>
      </c>
      <c r="B27" s="102" t="s">
        <v>194</v>
      </c>
      <c r="C27" s="98" t="s">
        <v>114</v>
      </c>
      <c r="D27" s="98" t="s">
        <v>115</v>
      </c>
      <c r="E27" s="99">
        <v>0</v>
      </c>
      <c r="F27" s="99">
        <v>0</v>
      </c>
      <c r="G27" s="103">
        <v>-8966.143</v>
      </c>
    </row>
    <row r="28" spans="1:8" ht="24.75" customHeight="1">
      <c r="A28" s="101" t="s">
        <v>131</v>
      </c>
      <c r="B28" s="102" t="s">
        <v>194</v>
      </c>
      <c r="C28" s="98" t="s">
        <v>114</v>
      </c>
      <c r="D28" s="98" t="s">
        <v>115</v>
      </c>
      <c r="E28" s="99">
        <v>0</v>
      </c>
      <c r="F28" s="99">
        <v>0</v>
      </c>
      <c r="G28" s="103">
        <v>-18460.111000000001</v>
      </c>
    </row>
    <row r="29" spans="1:8" ht="24.75" customHeight="1">
      <c r="A29" s="101" t="s">
        <v>132</v>
      </c>
      <c r="B29" s="102" t="s">
        <v>194</v>
      </c>
      <c r="C29" s="98" t="s">
        <v>114</v>
      </c>
      <c r="D29" s="98" t="s">
        <v>115</v>
      </c>
      <c r="E29" s="99">
        <v>0</v>
      </c>
      <c r="F29" s="99">
        <v>0</v>
      </c>
      <c r="G29" s="103">
        <v>-5123.3450000000003</v>
      </c>
    </row>
    <row r="30" spans="1:8" ht="24.75" customHeight="1">
      <c r="A30" s="101" t="s">
        <v>133</v>
      </c>
      <c r="B30" s="102" t="s">
        <v>194</v>
      </c>
      <c r="C30" s="98" t="s">
        <v>114</v>
      </c>
      <c r="D30" s="98" t="s">
        <v>115</v>
      </c>
      <c r="E30" s="99">
        <v>0</v>
      </c>
      <c r="F30" s="99">
        <v>0</v>
      </c>
      <c r="G30" s="103">
        <v>-9125.4840000000004</v>
      </c>
    </row>
    <row r="31" spans="1:8" ht="24.75" customHeight="1">
      <c r="A31" s="101" t="s">
        <v>134</v>
      </c>
      <c r="B31" s="102" t="s">
        <v>194</v>
      </c>
      <c r="C31" s="98" t="s">
        <v>114</v>
      </c>
      <c r="D31" s="98" t="s">
        <v>115</v>
      </c>
      <c r="E31" s="99">
        <v>0</v>
      </c>
      <c r="F31" s="99">
        <v>0</v>
      </c>
      <c r="G31" s="103">
        <v>-31349.73</v>
      </c>
    </row>
    <row r="32" spans="1:8" ht="24.75" customHeight="1">
      <c r="A32" s="101" t="s">
        <v>135</v>
      </c>
      <c r="B32" s="102" t="s">
        <v>194</v>
      </c>
      <c r="C32" s="98" t="s">
        <v>114</v>
      </c>
      <c r="D32" s="98" t="s">
        <v>115</v>
      </c>
      <c r="E32" s="99">
        <v>0</v>
      </c>
      <c r="F32" s="99">
        <v>0</v>
      </c>
      <c r="G32" s="103">
        <v>-16496.971000000001</v>
      </c>
    </row>
    <row r="33" spans="1:9" ht="24.75" customHeight="1">
      <c r="A33" s="101" t="s">
        <v>136</v>
      </c>
      <c r="B33" s="102" t="s">
        <v>194</v>
      </c>
      <c r="C33" s="98" t="s">
        <v>114</v>
      </c>
      <c r="D33" s="98" t="s">
        <v>115</v>
      </c>
      <c r="E33" s="99">
        <v>0</v>
      </c>
      <c r="F33" s="99">
        <v>0</v>
      </c>
      <c r="G33" s="103">
        <v>-47210.997000000003</v>
      </c>
    </row>
    <row r="34" spans="1:9" ht="24.75" customHeight="1">
      <c r="A34" s="101" t="s">
        <v>137</v>
      </c>
      <c r="B34" s="102" t="s">
        <v>194</v>
      </c>
      <c r="C34" s="98" t="s">
        <v>114</v>
      </c>
      <c r="D34" s="98" t="s">
        <v>115</v>
      </c>
      <c r="E34" s="99">
        <v>0</v>
      </c>
      <c r="F34" s="99">
        <v>0</v>
      </c>
      <c r="G34" s="103">
        <v>-21122.807000000001</v>
      </c>
    </row>
    <row r="35" spans="1:9" ht="24.75" customHeight="1">
      <c r="A35" s="101" t="s">
        <v>138</v>
      </c>
      <c r="B35" s="102" t="s">
        <v>194</v>
      </c>
      <c r="C35" s="98" t="s">
        <v>114</v>
      </c>
      <c r="D35" s="98" t="s">
        <v>115</v>
      </c>
      <c r="E35" s="99">
        <v>0</v>
      </c>
      <c r="F35" s="99">
        <v>0</v>
      </c>
      <c r="G35" s="103">
        <v>-14514.485000000001</v>
      </c>
    </row>
    <row r="36" spans="1:9" ht="24.75" customHeight="1">
      <c r="A36" s="101" t="s">
        <v>139</v>
      </c>
      <c r="B36" s="102" t="s">
        <v>194</v>
      </c>
      <c r="C36" s="98" t="s">
        <v>114</v>
      </c>
      <c r="D36" s="98" t="s">
        <v>115</v>
      </c>
      <c r="E36" s="99">
        <v>0</v>
      </c>
      <c r="F36" s="99">
        <v>0</v>
      </c>
      <c r="G36" s="103">
        <v>-5650.5709999999999</v>
      </c>
    </row>
    <row r="37" spans="1:9" ht="24.75" customHeight="1">
      <c r="A37" s="101" t="s">
        <v>140</v>
      </c>
      <c r="B37" s="102" t="s">
        <v>194</v>
      </c>
      <c r="C37" s="98" t="s">
        <v>114</v>
      </c>
      <c r="D37" s="98" t="s">
        <v>115</v>
      </c>
      <c r="E37" s="99">
        <v>0</v>
      </c>
      <c r="F37" s="99">
        <v>0</v>
      </c>
      <c r="G37" s="103">
        <v>-22159.696</v>
      </c>
    </row>
    <row r="38" spans="1:9" ht="24.75" customHeight="1">
      <c r="A38" s="101" t="s">
        <v>141</v>
      </c>
      <c r="B38" s="102" t="s">
        <v>194</v>
      </c>
      <c r="C38" s="98" t="s">
        <v>114</v>
      </c>
      <c r="D38" s="98" t="s">
        <v>115</v>
      </c>
      <c r="E38" s="99">
        <v>0</v>
      </c>
      <c r="F38" s="99">
        <v>0</v>
      </c>
      <c r="G38" s="103">
        <v>-5204.5870000000004</v>
      </c>
    </row>
    <row r="39" spans="1:9" ht="24.75" customHeight="1">
      <c r="A39" s="101" t="s">
        <v>142</v>
      </c>
      <c r="B39" s="102" t="s">
        <v>194</v>
      </c>
      <c r="C39" s="98" t="s">
        <v>114</v>
      </c>
      <c r="D39" s="98" t="s">
        <v>115</v>
      </c>
      <c r="E39" s="99">
        <v>0</v>
      </c>
      <c r="F39" s="99">
        <v>0</v>
      </c>
      <c r="G39" s="103">
        <v>-38625.087</v>
      </c>
    </row>
    <row r="40" spans="1:9" ht="24.75" customHeight="1">
      <c r="A40" s="101" t="s">
        <v>143</v>
      </c>
      <c r="B40" s="102" t="s">
        <v>194</v>
      </c>
      <c r="C40" s="98" t="s">
        <v>114</v>
      </c>
      <c r="D40" s="98" t="s">
        <v>115</v>
      </c>
      <c r="E40" s="99">
        <v>0</v>
      </c>
      <c r="F40" s="99">
        <v>0</v>
      </c>
      <c r="G40" s="103">
        <v>-2530.7159999999999</v>
      </c>
    </row>
    <row r="41" spans="1:9" ht="24.75" customHeight="1">
      <c r="A41" s="101" t="s">
        <v>144</v>
      </c>
      <c r="B41" s="102" t="s">
        <v>194</v>
      </c>
      <c r="C41" s="65" t="s">
        <v>114</v>
      </c>
      <c r="D41" s="65" t="s">
        <v>115</v>
      </c>
      <c r="E41" s="106">
        <v>0</v>
      </c>
      <c r="F41" s="106">
        <v>0</v>
      </c>
      <c r="G41" s="107">
        <v>-19129.718000000001</v>
      </c>
      <c r="H41" s="104"/>
    </row>
    <row r="42" spans="1:9" ht="24.75" customHeight="1">
      <c r="A42" s="101" t="s">
        <v>145</v>
      </c>
      <c r="B42" s="102" t="s">
        <v>194</v>
      </c>
      <c r="C42" s="65" t="s">
        <v>114</v>
      </c>
      <c r="D42" s="65" t="s">
        <v>115</v>
      </c>
      <c r="E42" s="106">
        <v>0</v>
      </c>
      <c r="F42" s="106">
        <v>0</v>
      </c>
      <c r="G42" s="107">
        <v>-8747.6319999999996</v>
      </c>
    </row>
    <row r="43" spans="1:9" ht="24.75" customHeight="1">
      <c r="A43" s="101" t="s">
        <v>146</v>
      </c>
      <c r="B43" s="102" t="s">
        <v>194</v>
      </c>
      <c r="C43" s="65" t="s">
        <v>114</v>
      </c>
      <c r="D43" s="65" t="s">
        <v>115</v>
      </c>
      <c r="E43" s="106">
        <v>0</v>
      </c>
      <c r="F43" s="106">
        <v>0</v>
      </c>
      <c r="G43" s="107">
        <v>-2531.1990000000001</v>
      </c>
    </row>
    <row r="44" spans="1:9" ht="24.75" customHeight="1">
      <c r="A44" s="101" t="s">
        <v>147</v>
      </c>
      <c r="B44" s="102" t="s">
        <v>194</v>
      </c>
      <c r="C44" s="65" t="s">
        <v>114</v>
      </c>
      <c r="D44" s="65" t="s">
        <v>115</v>
      </c>
      <c r="E44" s="106">
        <v>0</v>
      </c>
      <c r="F44" s="106">
        <v>0</v>
      </c>
      <c r="G44" s="107">
        <v>-3823.7840000000001</v>
      </c>
      <c r="I44" s="100"/>
    </row>
    <row r="45" spans="1:9" ht="24.75" customHeight="1">
      <c r="A45" s="101" t="s">
        <v>148</v>
      </c>
      <c r="B45" s="102" t="s">
        <v>194</v>
      </c>
      <c r="C45" s="65" t="s">
        <v>114</v>
      </c>
      <c r="D45" s="65" t="s">
        <v>115</v>
      </c>
      <c r="E45" s="106">
        <v>0</v>
      </c>
      <c r="F45" s="106">
        <v>0</v>
      </c>
      <c r="G45" s="107">
        <v>-4229.1120000000001</v>
      </c>
    </row>
    <row r="46" spans="1:9" ht="24.75" customHeight="1">
      <c r="A46" s="101" t="s">
        <v>149</v>
      </c>
      <c r="B46" s="102" t="s">
        <v>194</v>
      </c>
      <c r="C46" s="65" t="s">
        <v>114</v>
      </c>
      <c r="D46" s="65" t="s">
        <v>115</v>
      </c>
      <c r="E46" s="106">
        <v>0</v>
      </c>
      <c r="F46" s="106">
        <v>0</v>
      </c>
      <c r="G46" s="107">
        <v>-4211.3540000000003</v>
      </c>
    </row>
    <row r="47" spans="1:9" ht="24.75" customHeight="1">
      <c r="A47" s="101" t="s">
        <v>150</v>
      </c>
      <c r="B47" s="102" t="s">
        <v>194</v>
      </c>
      <c r="C47" s="65" t="s">
        <v>114</v>
      </c>
      <c r="D47" s="65" t="s">
        <v>115</v>
      </c>
      <c r="E47" s="106">
        <v>0</v>
      </c>
      <c r="F47" s="106">
        <v>0</v>
      </c>
      <c r="G47" s="107">
        <v>-1905.816</v>
      </c>
      <c r="H47" s="104"/>
    </row>
    <row r="48" spans="1:9" ht="24.75" customHeight="1">
      <c r="A48" s="101" t="s">
        <v>163</v>
      </c>
      <c r="B48" s="105" t="s">
        <v>113</v>
      </c>
      <c r="C48" s="65" t="s">
        <v>114</v>
      </c>
      <c r="D48" s="65" t="s">
        <v>115</v>
      </c>
      <c r="E48" s="106">
        <v>0</v>
      </c>
      <c r="F48" s="106">
        <v>0</v>
      </c>
      <c r="G48" s="107">
        <v>-195128.5</v>
      </c>
      <c r="H48" s="128"/>
    </row>
    <row r="49" spans="1:10" ht="26.25" customHeight="1">
      <c r="A49" s="101" t="s">
        <v>164</v>
      </c>
      <c r="B49" s="105" t="s">
        <v>194</v>
      </c>
      <c r="C49" s="65" t="s">
        <v>114</v>
      </c>
      <c r="D49" s="65" t="s">
        <v>115</v>
      </c>
      <c r="E49" s="106">
        <v>0</v>
      </c>
      <c r="F49" s="106">
        <v>0</v>
      </c>
      <c r="G49" s="107">
        <v>-16512.599999999999</v>
      </c>
    </row>
    <row r="50" spans="1:10" ht="21.75" customHeight="1">
      <c r="A50" s="101" t="s">
        <v>165</v>
      </c>
      <c r="B50" s="105" t="s">
        <v>194</v>
      </c>
      <c r="C50" s="65" t="s">
        <v>114</v>
      </c>
      <c r="D50" s="65" t="s">
        <v>115</v>
      </c>
      <c r="E50" s="106">
        <v>0</v>
      </c>
      <c r="F50" s="106">
        <v>0</v>
      </c>
      <c r="G50" s="107">
        <v>-10914</v>
      </c>
    </row>
    <row r="51" spans="1:10" ht="22.5" customHeight="1">
      <c r="A51" s="101" t="s">
        <v>195</v>
      </c>
      <c r="B51" s="105" t="s">
        <v>113</v>
      </c>
      <c r="C51" s="65" t="s">
        <v>114</v>
      </c>
      <c r="D51" s="65" t="s">
        <v>115</v>
      </c>
      <c r="E51" s="106">
        <v>0</v>
      </c>
      <c r="F51" s="106">
        <v>0</v>
      </c>
      <c r="G51" s="107">
        <v>-151.63200000000001</v>
      </c>
    </row>
    <row r="52" spans="1:10" ht="23.25" customHeight="1">
      <c r="A52" s="101" t="s">
        <v>196</v>
      </c>
      <c r="B52" s="105" t="s">
        <v>113</v>
      </c>
      <c r="C52" s="65" t="s">
        <v>114</v>
      </c>
      <c r="D52" s="65" t="s">
        <v>115</v>
      </c>
      <c r="E52" s="106">
        <v>0</v>
      </c>
      <c r="F52" s="106">
        <v>0</v>
      </c>
      <c r="G52" s="107">
        <v>-1563.489</v>
      </c>
    </row>
    <row r="53" spans="1:10" ht="23.25" customHeight="1">
      <c r="A53" s="101" t="s">
        <v>197</v>
      </c>
      <c r="B53" s="105" t="s">
        <v>113</v>
      </c>
      <c r="C53" s="65" t="s">
        <v>114</v>
      </c>
      <c r="D53" s="65" t="s">
        <v>115</v>
      </c>
      <c r="E53" s="106">
        <v>0</v>
      </c>
      <c r="F53" s="106">
        <v>0</v>
      </c>
      <c r="G53" s="107">
        <v>-42227.406999999999</v>
      </c>
    </row>
    <row r="54" spans="1:10" ht="23.25" customHeight="1">
      <c r="A54" s="101" t="s">
        <v>198</v>
      </c>
      <c r="B54" s="105" t="s">
        <v>113</v>
      </c>
      <c r="C54" s="65" t="s">
        <v>114</v>
      </c>
      <c r="D54" s="65" t="s">
        <v>115</v>
      </c>
      <c r="E54" s="106">
        <v>0</v>
      </c>
      <c r="F54" s="106">
        <v>0</v>
      </c>
      <c r="G54" s="107">
        <v>-29589.82</v>
      </c>
    </row>
    <row r="55" spans="1:10" ht="23.25" customHeight="1">
      <c r="A55" s="101" t="s">
        <v>199</v>
      </c>
      <c r="B55" s="105" t="s">
        <v>113</v>
      </c>
      <c r="C55" s="65" t="s">
        <v>114</v>
      </c>
      <c r="D55" s="65" t="s">
        <v>115</v>
      </c>
      <c r="E55" s="106">
        <v>0</v>
      </c>
      <c r="F55" s="106">
        <v>0</v>
      </c>
      <c r="G55" s="107">
        <v>-84799.471999999994</v>
      </c>
    </row>
    <row r="56" spans="1:10" ht="23.25" customHeight="1">
      <c r="A56" s="101" t="s">
        <v>200</v>
      </c>
      <c r="B56" s="105" t="s">
        <v>113</v>
      </c>
      <c r="C56" s="65" t="s">
        <v>114</v>
      </c>
      <c r="D56" s="65" t="s">
        <v>115</v>
      </c>
      <c r="E56" s="106">
        <v>0</v>
      </c>
      <c r="F56" s="106">
        <v>0</v>
      </c>
      <c r="G56" s="107">
        <v>-8667.81</v>
      </c>
    </row>
    <row r="57" spans="1:10">
      <c r="A57" s="101" t="s">
        <v>201</v>
      </c>
      <c r="B57" s="105" t="s">
        <v>194</v>
      </c>
      <c r="C57" s="65" t="s">
        <v>202</v>
      </c>
      <c r="D57" s="65" t="s">
        <v>115</v>
      </c>
      <c r="E57" s="106">
        <v>0</v>
      </c>
      <c r="F57" s="106">
        <v>0</v>
      </c>
      <c r="G57" s="107">
        <v>-413585.18</v>
      </c>
      <c r="H57" s="185"/>
      <c r="I57" s="184"/>
      <c r="J57" s="184"/>
    </row>
  </sheetData>
  <mergeCells count="14">
    <mergeCell ref="A8:F8"/>
    <mergeCell ref="D9:F9"/>
    <mergeCell ref="B10:F10"/>
    <mergeCell ref="A11:F11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</mergeCells>
  <phoneticPr fontId="101" type="noConversion"/>
  <pageMargins left="0.70866141732283472" right="0.70866141732283472" top="0.74803149606299213" bottom="0.74803149606299213" header="0.31496062992125984" footer="0.31496062992125984"/>
  <pageSetup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'2'!Print_Area</vt:lpstr>
      <vt:lpstr>'4'!Print_Area</vt:lpstr>
      <vt:lpstr>'5'!Print_Area</vt:lpstr>
      <vt:lpstr>'6'!Print_Area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Martirosyan</dc:creator>
  <cp:keywords>Mulberry 2.0</cp:keywords>
  <cp:lastModifiedBy>Arpine Martirosyan</cp:lastModifiedBy>
  <cp:lastPrinted>2022-12-06T06:50:52Z</cp:lastPrinted>
  <dcterms:created xsi:type="dcterms:W3CDTF">2019-11-13T13:19:06Z</dcterms:created>
  <dcterms:modified xsi:type="dcterms:W3CDTF">2022-12-07T11:44:51Z</dcterms:modified>
</cp:coreProperties>
</file>