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0" yWindow="0" windowWidth="17250" windowHeight="5775" activeTab="6"/>
  </bookViews>
  <sheets>
    <sheet name="1" sheetId="32" r:id="rId1"/>
    <sheet name="2" sheetId="33" r:id="rId2"/>
    <sheet name="3" sheetId="38" r:id="rId3"/>
    <sheet name="4" sheetId="39" r:id="rId4"/>
    <sheet name="5" sheetId="31" r:id="rId5"/>
    <sheet name="6" sheetId="27" r:id="rId6"/>
    <sheet name="7 " sheetId="46" r:id="rId7"/>
  </sheets>
  <definedNames>
    <definedName name="_xlnm._FilterDatabase" localSheetId="1" hidden="1">'2'!#REF!</definedName>
    <definedName name="_xlnm._FilterDatabase" localSheetId="2" hidden="1">'3'!$A$1:$H$18</definedName>
    <definedName name="_xlnm._FilterDatabase" localSheetId="6" hidden="1">'7 '!$G$1:$G$343</definedName>
    <definedName name="AgencyCode" localSheetId="0">#REF!</definedName>
    <definedName name="AgencyCode" localSheetId="2">#REF!</definedName>
    <definedName name="AgencyCode" localSheetId="3">#REF!</definedName>
    <definedName name="AgencyCode" localSheetId="6">#REF!</definedName>
    <definedName name="AgencyCode">#REF!</definedName>
    <definedName name="AgencyName" localSheetId="0">#REF!</definedName>
    <definedName name="AgencyName" localSheetId="2">#REF!</definedName>
    <definedName name="AgencyName" localSheetId="3">#REF!</definedName>
    <definedName name="AgencyName" localSheetId="6">#REF!</definedName>
    <definedName name="AgencyName">#REF!</definedName>
    <definedName name="alisa" localSheetId="6">#REF!</definedName>
    <definedName name="alisa">#REF!</definedName>
    <definedName name="barev">#REF!</definedName>
    <definedName name="Functional1" localSheetId="0">#REF!</definedName>
    <definedName name="Functional1" localSheetId="2">#REF!</definedName>
    <definedName name="Functional1" localSheetId="3">#REF!</definedName>
    <definedName name="Functional1" localSheetId="6">#REF!</definedName>
    <definedName name="Functional1">#REF!</definedName>
    <definedName name="havelvac" localSheetId="2">#REF!</definedName>
    <definedName name="havelvac" localSheetId="3">#REF!</definedName>
    <definedName name="havelvac" localSheetId="6">#REF!</definedName>
    <definedName name="havelvac">#REF!</definedName>
    <definedName name="havelvac50">#REF!</definedName>
    <definedName name="havelvac7" localSheetId="6">#REF!</definedName>
    <definedName name="havelvac7">#REF!</definedName>
    <definedName name="PANature" localSheetId="0">#REF!</definedName>
    <definedName name="PANature" localSheetId="2">#REF!</definedName>
    <definedName name="PANature" localSheetId="3">#REF!</definedName>
    <definedName name="PANature" localSheetId="6">#REF!</definedName>
    <definedName name="PANature">#REF!</definedName>
    <definedName name="PAType" localSheetId="0">#REF!</definedName>
    <definedName name="PAType" localSheetId="2">#REF!</definedName>
    <definedName name="PAType" localSheetId="3">#REF!</definedName>
    <definedName name="PAType" localSheetId="6">#REF!</definedName>
    <definedName name="PAType">#REF!</definedName>
    <definedName name="Performance2" localSheetId="0">#REF!</definedName>
    <definedName name="Performance2" localSheetId="2">#REF!</definedName>
    <definedName name="Performance2" localSheetId="3">#REF!</definedName>
    <definedName name="Performance2" localSheetId="6">#REF!</definedName>
    <definedName name="Performance2">#REF!</definedName>
    <definedName name="PerformanceType" localSheetId="0">#REF!</definedName>
    <definedName name="PerformanceType" localSheetId="2">#REF!</definedName>
    <definedName name="PerformanceType" localSheetId="3">#REF!</definedName>
    <definedName name="PerformanceType" localSheetId="6">#REF!</definedName>
    <definedName name="PerformanceType">#REF!</definedName>
    <definedName name="sheet1" localSheetId="6">#REF!</definedName>
    <definedName name="sheet1">#REF!</definedName>
    <definedName name="sheet4" localSheetId="6">#REF!</definedName>
    <definedName name="sheet4">#REF!</definedName>
    <definedName name="sheet7" localSheetId="6">#REF!</definedName>
    <definedName name="sheet7">#REF!</definedName>
    <definedName name="_xlnm.Print_Area" localSheetId="0">'1'!$A$1:$E$92</definedName>
    <definedName name="_xlnm.Print_Area" localSheetId="1">'2'!$A$1:$G$135</definedName>
    <definedName name="_xlnm.Print_Area" localSheetId="2">'3'!$A$1:$H$18</definedName>
    <definedName name="_xlnm.Print_Area" localSheetId="3">'4'!$A$3:$D$29</definedName>
    <definedName name="_xlnm.Print_Area" localSheetId="4">'5'!$A$1:$C$115</definedName>
    <definedName name="_xlnm.Print_Area" localSheetId="5">'6'!$A$1:$B$5</definedName>
    <definedName name="_xlnm.Print_Area" localSheetId="6">'7 '!$A$1:$G$304</definedName>
    <definedName name="գնումներ" localSheetId="6">#REF!</definedName>
    <definedName name="գնումներ">#REF!</definedName>
    <definedName name="հավ5" localSheetId="6">#REF!</definedName>
    <definedName name="հավ5">#REF!</definedName>
  </definedNames>
  <calcPr calcId="125725"/>
</workbook>
</file>

<file path=xl/calcChain.xml><?xml version="1.0" encoding="utf-8"?>
<calcChain xmlns="http://schemas.openxmlformats.org/spreadsheetml/2006/main">
  <c r="D70" i="32"/>
  <c r="D45"/>
  <c r="D39"/>
  <c r="D25"/>
  <c r="D18"/>
  <c r="D77"/>
  <c r="G132" i="33"/>
  <c r="G16"/>
  <c r="G32"/>
  <c r="G29" s="1"/>
  <c r="G43" l="1"/>
  <c r="G332" i="46" l="1"/>
  <c r="G245"/>
  <c r="G299"/>
  <c r="G288" l="1"/>
  <c r="G287"/>
  <c r="G90" i="33" l="1"/>
  <c r="G87"/>
  <c r="G85"/>
  <c r="G104"/>
  <c r="G105"/>
  <c r="G92"/>
  <c r="G84" l="1"/>
  <c r="G83" s="1"/>
  <c r="G82" s="1"/>
  <c r="G80" s="1"/>
  <c r="G78" s="1"/>
  <c r="C111" i="31"/>
  <c r="C100"/>
  <c r="C98" i="27"/>
  <c r="C108"/>
  <c r="C38" l="1"/>
  <c r="C28"/>
  <c r="C18"/>
  <c r="C39" i="31"/>
  <c r="C29"/>
  <c r="C19"/>
  <c r="C51" l="1"/>
  <c r="D14" i="39"/>
  <c r="D23"/>
  <c r="C84" i="31" s="1"/>
  <c r="H9" i="38"/>
  <c r="G131" i="33"/>
  <c r="G130" s="1"/>
  <c r="G129" s="1"/>
  <c r="G127" s="1"/>
  <c r="G125" s="1"/>
  <c r="G65"/>
  <c r="G64" s="1"/>
  <c r="G63" s="1"/>
  <c r="G61" s="1"/>
  <c r="G59" s="1"/>
  <c r="G57"/>
  <c r="G48"/>
  <c r="G46"/>
  <c r="G25"/>
  <c r="G27"/>
  <c r="D11" i="38" l="1"/>
  <c r="D22" i="39"/>
  <c r="G24" i="33"/>
  <c r="G42"/>
  <c r="G41" s="1"/>
  <c r="G40" s="1"/>
  <c r="G38" s="1"/>
  <c r="D11" i="32" l="1"/>
  <c r="D69" l="1"/>
  <c r="D51"/>
  <c r="G343" i="46"/>
  <c r="G342"/>
  <c r="G309"/>
  <c r="G306"/>
  <c r="G305"/>
  <c r="G304"/>
  <c r="G303"/>
  <c r="G302"/>
  <c r="G298"/>
  <c r="G297"/>
  <c r="G296"/>
  <c r="G295"/>
  <c r="G294"/>
  <c r="G293"/>
  <c r="G292"/>
  <c r="G291"/>
  <c r="G290"/>
  <c r="G289"/>
  <c r="G286"/>
  <c r="G285"/>
  <c r="G244"/>
  <c r="I244" s="1"/>
  <c r="G243"/>
  <c r="I243" s="1"/>
  <c r="G242"/>
  <c r="I242" s="1"/>
  <c r="G241"/>
  <c r="I241" s="1"/>
  <c r="G240"/>
  <c r="I240" s="1"/>
  <c r="G239"/>
  <c r="I239" s="1"/>
  <c r="G11" l="1"/>
  <c r="G10" s="1"/>
  <c r="G9" s="1"/>
  <c r="G301"/>
  <c r="G300" s="1"/>
  <c r="G269"/>
  <c r="G268" s="1"/>
  <c r="G341"/>
  <c r="G340" s="1"/>
  <c r="G308"/>
  <c r="G307" l="1"/>
  <c r="G8" s="1"/>
  <c r="D18" i="39"/>
  <c r="F12" i="38"/>
  <c r="D17" i="39" s="1"/>
  <c r="D15" l="1"/>
  <c r="F9" i="38"/>
  <c r="G9"/>
  <c r="E12"/>
  <c r="D9" l="1"/>
  <c r="G103" i="33"/>
  <c r="G73"/>
  <c r="G101" l="1"/>
  <c r="G99" s="1"/>
  <c r="G97" s="1"/>
  <c r="G76" s="1"/>
  <c r="G102"/>
  <c r="G72"/>
  <c r="G71" s="1"/>
  <c r="G69" l="1"/>
  <c r="G67" s="1"/>
  <c r="C63" i="31" s="1"/>
  <c r="C62" i="27" s="1"/>
  <c r="D12" i="38"/>
  <c r="C83" i="27"/>
  <c r="F7" i="38"/>
  <c r="E9"/>
  <c r="E7" s="1"/>
  <c r="G7" l="1"/>
  <c r="G56" i="33" l="1"/>
  <c r="G55" s="1"/>
  <c r="G53" s="1"/>
  <c r="G51" l="1"/>
  <c r="G23" l="1"/>
  <c r="G22" s="1"/>
  <c r="G18" s="1"/>
  <c r="G36"/>
  <c r="D11" i="39"/>
  <c r="D9" s="1"/>
  <c r="D7" s="1"/>
  <c r="D10" i="32"/>
  <c r="G14" i="33" l="1"/>
  <c r="G12" s="1"/>
  <c r="G10" s="1"/>
  <c r="C50" i="27"/>
  <c r="G123" i="33" l="1"/>
  <c r="G122" s="1"/>
  <c r="G121" s="1"/>
  <c r="G119" s="1"/>
  <c r="G117" s="1"/>
  <c r="G115" s="1"/>
  <c r="G113" l="1"/>
  <c r="D7" i="38"/>
  <c r="H7"/>
  <c r="G111" i="33" l="1"/>
  <c r="G109" s="1"/>
  <c r="G107" l="1"/>
  <c r="G9" s="1"/>
  <c r="D9" i="32"/>
</calcChain>
</file>

<file path=xl/sharedStrings.xml><?xml version="1.0" encoding="utf-8"?>
<sst xmlns="http://schemas.openxmlformats.org/spreadsheetml/2006/main" count="1954" uniqueCount="734">
  <si>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</si>
  <si>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</si>
  <si>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</si>
  <si>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</si>
  <si>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</si>
  <si>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</si>
  <si>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</si>
  <si>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</si>
  <si>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</si>
  <si>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(հազար դրամ)</t>
  </si>
  <si>
    <t>Փրկարարական ծառայություններ</t>
  </si>
  <si>
    <t xml:space="preserve">ՀՀ  արտակարգ իրավիճակների նախարարություն </t>
  </si>
  <si>
    <t>ՄԱՍ 1 ՊԵՏԱԿԱՆ ՄԱՐՄՆԻ ԳԾՈՎ ԱՐԴՅՈՒՆՔԱՅԻՆ (ԿԱՏԱՐՈՂԱԿԱՆ) ՑՈՒՑԱՆԻՇՆԵՐԸ</t>
  </si>
  <si>
    <t>______________ ի    ___Ն որոշման</t>
  </si>
  <si>
    <t>Կոդը</t>
  </si>
  <si>
    <t>Անվանումը</t>
  </si>
  <si>
    <t>Չափման միավորը</t>
  </si>
  <si>
    <t>Միավորի գինը</t>
  </si>
  <si>
    <t>Քանակը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</si>
  <si>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</si>
  <si>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</si>
  <si>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</si>
  <si>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</si>
  <si>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</si>
  <si>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</si>
  <si>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</si>
  <si>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>այդ թվում</t>
  </si>
  <si>
    <t xml:space="preserve"> ՀՀ արտակարգ իրավիճակների նախարարություն</t>
  </si>
  <si>
    <t xml:space="preserve"> Փրկարարական ծառայություններ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</si>
  <si>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</si>
  <si>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</si>
  <si>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</si>
  <si>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</si>
  <si>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01</t>
  </si>
  <si>
    <t>Գնման առարկայի</t>
  </si>
  <si>
    <t xml:space="preserve">Գնման ձև </t>
  </si>
  <si>
    <t xml:space="preserve">ՄԱՍ 2. ՊԵՏԱԿԱՆ ՄԱՐՄՆԻ ԳԾՈՎ ԱՐԴՅՈՒՆՔԱՅԻՆ (ԿԱՏԱՐՈՂԱԿԱՆ) ՑՈՒՑԱՆԻՇՆԵՐԸ     </t>
  </si>
  <si>
    <t>Միջոցառումն իրականացնողի անվանումը`</t>
  </si>
  <si>
    <t>Øß³ÏíáÕ ÝáñÙ³ïÇí Çñ³í³Ï³Ý ³Ïï»ñÇ Ý³Ë³·Í»ñÇ ù³Ý³Ï, Ñ³ï</t>
  </si>
  <si>
    <t>Ð³Ù³Ï³ñ·íáÕ, Çñ³Ï³Ý³óíáÕ ¨ í»ñ³ÑëÏÙ³Ý »ÝÃ³ñÏíáÕ ÙÇçáó³éáõÙÝ»ñÇ ù³Ý³Ï, Ñ³ï</t>
  </si>
  <si>
    <t xml:space="preserve"> Բյուջետային հատկացումների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</si>
  <si>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</si>
  <si>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</si>
  <si>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</si>
  <si>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>Միջոցառման նկարագրությունը՝</t>
  </si>
  <si>
    <t xml:space="preserve"> Արտակարգ իրավիճակների արդյունավետ արձագանք</t>
  </si>
  <si>
    <t xml:space="preserve">ՀՀ արտակարգ իրավիճակների նախարարություն </t>
  </si>
  <si>
    <t xml:space="preserve"> Արտակարգ իրավիճակների հնարավոր դեպքերի կանխում՝ դրանց ժամանակին արձագանքում՝ հետևանքների նվազեցում և բնակչության պաշտպանություն
</t>
  </si>
  <si>
    <t>___________  ___-ի N _______ -Ն    որոշման</t>
  </si>
  <si>
    <t xml:space="preserve"> 03</t>
  </si>
  <si>
    <t xml:space="preserve"> ՀԱՍԱՐԱԿԱԿԱՆ ԿԱՐԳ,  ԱՆՎՏԱՆԳՈՒԹՅՈՒՆ ԵՎ ԴԱՏԱԿԱՆ ԳՈՐԾՈՒՆԵՈՒԹՅՈՒՆ</t>
  </si>
  <si>
    <t xml:space="preserve"> 02</t>
  </si>
  <si>
    <t xml:space="preserve"> Փրկարար  ծառայություն</t>
  </si>
  <si>
    <t xml:space="preserve"> Փրկարար ծառայություն</t>
  </si>
  <si>
    <t>ՀԱՅԱՍՏԱՆԻ ՀԱՆՐԱՊԵՏՈՒԹՅԱՆ ՎԱՐՉԱՊԵՏԻ ԱՇԽԱՏԱԿԱԶՄԻ</t>
  </si>
  <si>
    <t xml:space="preserve">Փրկարարական ծառայություններ
</t>
  </si>
  <si>
    <t xml:space="preserve"> ԸՆԹԱՑԻԿ ԾԱԽՍԵՐ</t>
  </si>
  <si>
    <t>Բաժին N 03</t>
  </si>
  <si>
    <t>Խումբ N 02</t>
  </si>
  <si>
    <t>Դաս N 01</t>
  </si>
  <si>
    <t xml:space="preserve"> Տարի </t>
  </si>
  <si>
    <t>ԳՀ</t>
  </si>
  <si>
    <t xml:space="preserve"> ԸՆԴԱՄԵՆԸ</t>
  </si>
  <si>
    <t xml:space="preserve"> Ծրագրի միջոցառումներ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</si>
  <si>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</si>
  <si>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</si>
  <si>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</si>
  <si>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</si>
  <si>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ՀՀ արտակարգ իրավիճակների նախարարություն </t>
  </si>
  <si>
    <t>Քանակական</t>
  </si>
  <si>
    <t>Ժամկետային</t>
  </si>
  <si>
    <t>Պետական մարմինների կողմից օգտագործվող ոչ ֆինանասական ակտիվների հետ գործառնություններ</t>
  </si>
  <si>
    <t xml:space="preserve"> ՂԵԿԱՎԱՐ                               Ա.  ՀԱՐՈՒԹՅՈՒՆՅԱՆ</t>
  </si>
  <si>
    <t>1090 31001</t>
  </si>
  <si>
    <t xml:space="preserve"> Փրկարար ծառայության տեխնիկական հագեցվածության բարելավում</t>
  </si>
  <si>
    <t>Ընդամենը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</si>
  <si>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</si>
  <si>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</si>
  <si>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</si>
  <si>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</si>
  <si>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Ցուցանիշների փոփոխությունը (ավելացումները նշված են դրական նշանով)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</si>
  <si>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</si>
  <si>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</si>
  <si>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</si>
  <si>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</si>
  <si>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</si>
  <si>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</si>
  <si>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այդ թվում՝ </t>
  </si>
  <si>
    <t>ՀՀ ԱՐՏԱԿԱՐԳ ԻՐԱՎԻՃԱԿՆԵՐԻ ՆԱԽԱՐԱՐՈՒԹՅՈՒՆ</t>
  </si>
  <si>
    <t>այդ թվում`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</si>
  <si>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</si>
  <si>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Տարի</t>
  </si>
  <si>
    <t>այդ թվում` ըստ կատարողների</t>
  </si>
  <si>
    <t>ՀՀ արտակարգ իրավիճակների նախարարություն</t>
  </si>
  <si>
    <t>Ցուցանիշների փոփոխությունները (Ավելացումները նշված են դրական նշանով)</t>
  </si>
  <si>
    <t xml:space="preserve">ՀՀ կառավարության 2022 թվականի 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</si>
  <si>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2021ԹՎԱԿԱՆԻ ԴԵԿՏԵՄԲԵՐԻ 23-Ի N2121-Ն ՈՐՈՇՄԱՆ N5  ՀԱՎԵԼՎԱԾԻ  N1  ԱՂՅՈՒՍԱԿՈՒՄ ԿԱՏԱՐՎՈՂ ՓՈՓՈԽՈՒԹՅՈՒՆՆԵՐԸ ԵՎ ԼՐԱՑՈՒՄՆԵՐԸ</t>
  </si>
  <si>
    <t>ՀԱՅԱՍՏԱՆԻ ՀԱՆՐԱՊԵՏՈՒԹՅԱՆ ԿԱՌԱՎԱՐՈՒԹՅԱՆ 2021 ԹՎԱԿԱՆԻ ԴԵԿՏԵՄԲԵՐԻ 23-Ի N 2121-Ն ՈՐՈՇՄԱՆ N 3 ԵՎ N 4 ՀԱՎԵԼՎԱԾՆԵՐՈՒՄ ԿԱՏԱՐՎՈՂ  ՓՈՓՈԽՈՒԹՅՈՒՆՆԵՐԸ ԵՎ ԼՐԱՑՈՒՄՆԵՐԸ</t>
  </si>
  <si>
    <t xml:space="preserve">ՀՀ կառավարության 2022 թվականի
-ի  N       -Ն որոշման 
</t>
  </si>
  <si>
    <t>«ՀԱՅԱՍՏԱՆԻ  ՀԱՆՐԱՊԵՏՈՒԹՅԱՆ 2022 ԹՎԱԿԱՆԻ ՊԵՏԱԿԱՆ ԲՅՈՒՋԵԻ ՄԱՍԻՆ» ՀԱՅԱՍՏԱՆԻ  ՀԱՆՐԱՊԵՏՈՒԹՅԱՆ ՕՐԵՆՔԻ N 1 ՀԱՎԵԼՎԱԾԻ N3  ԱՂՅՈՒՍԱԿՈՒՄ ԿԱՏԱՐՎՈՂ  ՓՈՓՈԽՈՒԹՅՈՒՆՆԵՐԸ ԵՎ ԼՐԱՑՈՒՄՆԵՐԸ</t>
  </si>
  <si>
    <t>ՀԱՅԱՍՏԱՆԻ ՀԱՆՐԱՊԵՏՈՒԹՅԱՆ ԿԱՌԱՎԱՐՈՒԹՅԱՆ 2021 ԹՎԱԿԱՆԻ ԴԵԿՏԵՄԲԵՐԻ 23-Ի N 2121-Ն ՈՐՈՇՄԱՆ N 5 ՀԱՎԵԼՎԱԾԻ N 2 ԱՂՅՈՒՍԱԿՈՒՄ ԿԱՏԱՐՎՈՂ ՓՈՓՈԽՈՒԹՅՈՒՆՆԵՐԸ ԵՎ ԼՐԱՑՈՒՄՆԵՐԸ</t>
  </si>
  <si>
    <t xml:space="preserve"> Տարի</t>
  </si>
  <si>
    <t>Ցուցանիշների փոփոխությունները (Ավելացումները նշված են դրական նշանով, իսկ նվազեցումները՝ փակագծերում)</t>
  </si>
  <si>
    <t xml:space="preserve"> ՀՀ կառավարություն</t>
  </si>
  <si>
    <t xml:space="preserve"> 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</si>
  <si>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</si>
  <si>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</si>
  <si>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</si>
  <si>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Միջոցառման անվանումը`</t>
  </si>
  <si>
    <t>ՀՀ կառավարության պահուստային ֆոնդ</t>
  </si>
  <si>
    <t xml:space="preserve"> Միջոցառման նկարագրությունը`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</si>
  <si>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</si>
  <si>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</si>
  <si>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</si>
  <si>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ԱԻՆ Փրկարար ծառայության շենքային ապահովվածության և պայմանների բարելավում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</si>
  <si>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</si>
  <si>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</si>
  <si>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</si>
  <si>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</si>
  <si>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ԱՅԼ  ԾԱԽՍԵՐ</t>
  </si>
  <si>
    <t xml:space="preserve"> Պահուստային միջոցներ</t>
  </si>
  <si>
    <t>Ցուցանիշների փոփոխությունը (ավելացումները նշված են դրական նշանով)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</si>
  <si>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</si>
  <si>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</si>
  <si>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</si>
  <si>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ՀՀ կառավարության պահուստային ֆոնդ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</si>
  <si>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</si>
  <si>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</si>
  <si>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</si>
  <si>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</si>
  <si>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</si>
  <si>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</si>
  <si>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</si>
  <si>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</si>
  <si>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</si>
  <si>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</t>
  </si>
  <si>
    <t xml:space="preserve"> ՀՀ կառավարություն </t>
  </si>
  <si>
    <t xml:space="preserve"> Արդյունքի չափորոշիչներ </t>
  </si>
  <si>
    <t xml:space="preserve"> Միջոցառման վրա կատարվող ծախսը (հազար դրամ) </t>
  </si>
  <si>
    <t>ՀԱՅԱՍՏԱՆԻ ՀԱՆՐԱՊԵՏՈՒԹՅԱՆ ԿԱՌԱՎԱՐՈՒԹՅԱՆ 2021ԹՎԱԿԱՆԻ ԴԵԿՏԵՄԲԵՐԻ 23-Ի N  2121-Ն ՈՐՈՇՄԱՆ N9.1 ՀԱՎԵԼՎԱԾԻ  9.1.19 ԵՎ 9.1.59 ԱՂՅՈՒՍԱԿՆԵՐՈՒՄ ԿԱՏԱՐՎՈՂ ՓՈՓՈԽՈՒԹՅՈՒՆՆԵՐԸ</t>
  </si>
  <si>
    <t>ՀԱՅԱՍՏԱՆԻ ՀԱՆՐԱՊԵՏՈՒԹՅԱՆ ԿԱՌԱՎԱՐՈՒԹՅԱՆ 2021 ԹՎԱԿԱՆԻ ԴԵԿՏԵՄԲԵՐԻ 23-Ի N  2121-Ն ՈՐՈՇՄԱՆ N9 ՀԱՎԵԼՎԱԾԻ  9.18 ԵՎ 9.47 ԱՂՅՈՒՍԱԿՆԵՐՈՒՄ ԿԱՏԱՐՎՈՂ ՓՈՓՈԽՈՒԹՅՈՒՆՆԵՐԸ ԵՎ ԼՐԱՑՈՒՄՆԵՐԸ</t>
  </si>
  <si>
    <t>ՄԱ</t>
  </si>
  <si>
    <t>դրամ</t>
  </si>
  <si>
    <t xml:space="preserve">ԸՆԴԱՄԵՆԸ </t>
  </si>
  <si>
    <t xml:space="preserve"> Արտակարգ իրավիճակների բնագավառի պետական քաղաքականության մշակում, ծրագրերի համակարգում և մոնիտորինգ</t>
  </si>
  <si>
    <t xml:space="preserve"> Արտակարգ իրավիճակների բնագավառում պետական արդյունավետ քաղաքականության մշակման և իրականացման ապահովում</t>
  </si>
  <si>
    <t xml:space="preserve"> Արտակարգ իրավիճակների  քաղաքականության իրագործմանն ուղղված ծրագրերի ազդեցության և արդյունավետության բարելավում</t>
  </si>
  <si>
    <t xml:space="preserve">Փրկարար ծառայության շենքերի, շինությունների կառուցում  և կապիտալ վերանորոգում  </t>
  </si>
  <si>
    <t xml:space="preserve"> - Շենքերի և շինությունների կապիտալ վերանորոգում</t>
  </si>
  <si>
    <t>Պետական մարմինների կողմից օգտագործվող ոչ ֆինանասական ակտիվների հետ գործառույթներ</t>
  </si>
  <si>
    <t xml:space="preserve"> - Նախագծահետազոտական ծախսեր</t>
  </si>
  <si>
    <t xml:space="preserve"> 1112</t>
  </si>
  <si>
    <t>Մասնագիտացված կազմակերպություն</t>
  </si>
  <si>
    <t xml:space="preserve"> Արտակարգ իրավիճակների բնագավառի պետական քաղաքականության մշակում՝ ծրագրերի համակարգում և մոնիտորինգ</t>
  </si>
  <si>
    <t>Տրանսպորտային միջոցների և սարքավորումների ձեռքբերում</t>
  </si>
  <si>
    <t>Նախագծահետազոտական ծախսեր</t>
  </si>
  <si>
    <t>Ցուցանիշների փոփոխությունները (Նվազեցումները նշված են փակագծերում)</t>
  </si>
  <si>
    <t>ԷԱՃ</t>
  </si>
  <si>
    <t>Հավելված N 6
ՀՀ կառավարության 2022 թվականի
 __________-ի ____-ի N _____-Ն որոշման</t>
  </si>
  <si>
    <t>Հավելված N  1</t>
  </si>
  <si>
    <t>Հավելված N 3</t>
  </si>
  <si>
    <t>Հավելված N 4
ՀՀ կառավարության 2022 թվականի
 __________-ի ____-ի N _____-Ն որոշման</t>
  </si>
  <si>
    <t>Հավելված N 5
ՀՀ կառավարության 2022 թվականի
 __________-ի ____-ի N _____-Ն որոշման</t>
  </si>
  <si>
    <t>Հավելված  N 7</t>
  </si>
  <si>
    <t>Հավելված N 2</t>
  </si>
  <si>
    <t xml:space="preserve">այդ թվում` </t>
  </si>
  <si>
    <t>Ցուցանիշների փոփոխությունը (Ավելացումները նշված են դրական նշանով)</t>
  </si>
  <si>
    <t xml:space="preserve">ՀՀ կառավարության  2020 թվականի </t>
  </si>
  <si>
    <t>ՀԱՅԱՍՏԱՆԻ ՀԱՆՐԱՊԵՏՈՒԹՅԱՆ ԿԱՌԱՎԱՐՈՒԹՅԱՆ 2020 ԹՎԱԿԱՆԻ ԴԵԿՏԵՄԲԵՐԻ 30-Ի N 2215-Ն ՈՐՈՇՄԱՆ N 10 ՀԱՎԵԼՎԱԾՈՒՄ ԿԱՏԱՐՎՈՂ փոփոխությունները և ԼՐԱՑՈՒՄՆԵՐԸ</t>
  </si>
  <si>
    <t>Գումարը (հազար դրամով) Ցուցանիշների փոփոխությունը (ավելացումները նշված են դրական նշանով, իսկ վազեցումները նշված են փակագծերում)</t>
  </si>
  <si>
    <t>1090 11001</t>
  </si>
  <si>
    <t xml:space="preserve"> ՄԱՍI, ԱՊՐԱՆՔՆԵՐ</t>
  </si>
  <si>
    <t>18231600/6</t>
  </si>
  <si>
    <t>սվիտերներ</t>
  </si>
  <si>
    <t>հատ</t>
  </si>
  <si>
    <t>18811210/2</t>
  </si>
  <si>
    <t>ճտքավոր կոշիկներ</t>
  </si>
  <si>
    <t>զույգ</t>
  </si>
  <si>
    <t>35811180/9</t>
  </si>
  <si>
    <t>հատուկ հանդերձանք ― պարագաներ</t>
  </si>
  <si>
    <t>44163300/8</t>
  </si>
  <si>
    <t>ռետինափողրակներ</t>
  </si>
  <si>
    <t>մետր</t>
  </si>
  <si>
    <t>18811210/4</t>
  </si>
  <si>
    <t>09211100/12</t>
  </si>
  <si>
    <t>շարժիչի յուղեր</t>
  </si>
  <si>
    <t>լիտր</t>
  </si>
  <si>
    <t>09211100/14</t>
  </si>
  <si>
    <t>44163300/12</t>
  </si>
  <si>
    <t>09132200/2</t>
  </si>
  <si>
    <t>բենզին, ռեգուլյար</t>
  </si>
  <si>
    <t>18231600/5</t>
  </si>
  <si>
    <t>44163300/11</t>
  </si>
  <si>
    <t>18231600/4</t>
  </si>
  <si>
    <t>09211650/2</t>
  </si>
  <si>
    <t>արգելակի հեղուկ</t>
  </si>
  <si>
    <t>44541200/4</t>
  </si>
  <si>
    <t>շղթայի մասեր</t>
  </si>
  <si>
    <t>24951310/3</t>
  </si>
  <si>
    <t>հակասառիչ հեղուկ` A դասի կոնցենտրանտ,  A-40 դասի` 40 C աստիճան սառման ջերմաստիճանով,A-65 դասի` 65 C սառման ջերմաստիճանով</t>
  </si>
  <si>
    <t>30197622/2</t>
  </si>
  <si>
    <t>թուղթ, A4 ֆորմատի</t>
  </si>
  <si>
    <t>կիլոգրամ</t>
  </si>
  <si>
    <t>30121460/16</t>
  </si>
  <si>
    <t>տոներային քարտրիջներ</t>
  </si>
  <si>
    <t>18511190/2</t>
  </si>
  <si>
    <t>մեդալների ― շքանշանների տուփեր</t>
  </si>
  <si>
    <t>09134100/3</t>
  </si>
  <si>
    <t>դիզելային յուղեր</t>
  </si>
  <si>
    <t>09211410/4</t>
  </si>
  <si>
    <t>փոխանցման տուփի յուղեր</t>
  </si>
  <si>
    <t>30192320/1</t>
  </si>
  <si>
    <t>տպիչների ժապավեններ</t>
  </si>
  <si>
    <t>18511180/15</t>
  </si>
  <si>
    <t>մեդալներ, կրծքանշաններ</t>
  </si>
  <si>
    <t>31442100/15</t>
  </si>
  <si>
    <t>կուտակիչ մարտկոցներ</t>
  </si>
  <si>
    <t>39831245/503</t>
  </si>
  <si>
    <t>օճառ, հեղուկ</t>
  </si>
  <si>
    <t>30192122/2</t>
  </si>
  <si>
    <t>ինքնահոս գրիչ</t>
  </si>
  <si>
    <t>39292110/2</t>
  </si>
  <si>
    <t>գրատախտակներ</t>
  </si>
  <si>
    <t>35811180/8</t>
  </si>
  <si>
    <t>18511180/9</t>
  </si>
  <si>
    <t>30197622/8</t>
  </si>
  <si>
    <t>44163300/9</t>
  </si>
  <si>
    <t>18511180/5</t>
  </si>
  <si>
    <t>18511180/3</t>
  </si>
  <si>
    <t>30192710/2</t>
  </si>
  <si>
    <t>սոսնձամատիտ, գրասենյակային</t>
  </si>
  <si>
    <t>24451140/1</t>
  </si>
  <si>
    <t>ախտահանիչ նյութեր</t>
  </si>
  <si>
    <t>35811180/10</t>
  </si>
  <si>
    <t>44921500/2</t>
  </si>
  <si>
    <t>ծեփամածիկ` գիպսային</t>
  </si>
  <si>
    <t>18511180/10</t>
  </si>
  <si>
    <t>18511180/11</t>
  </si>
  <si>
    <t>09211600/5</t>
  </si>
  <si>
    <t>հիդրավլիկ համակարգերում ― այլ նպատակներով օգտագործվող յուղեր</t>
  </si>
  <si>
    <t>30192720/2</t>
  </si>
  <si>
    <t>գծանշիչ</t>
  </si>
  <si>
    <t>30197234/4</t>
  </si>
  <si>
    <t>թղթապանակ, կոշտ կազմով</t>
  </si>
  <si>
    <t>44163300/7</t>
  </si>
  <si>
    <t>18511180/4</t>
  </si>
  <si>
    <t>15711300/504</t>
  </si>
  <si>
    <t>ընտանի կենդանիների կեր</t>
  </si>
  <si>
    <t>30192130/2</t>
  </si>
  <si>
    <t>մատիտներ</t>
  </si>
  <si>
    <t>35111140/2</t>
  </si>
  <si>
    <t>կրակմարիչների փրփուր</t>
  </si>
  <si>
    <t>31651400/2</t>
  </si>
  <si>
    <t>մեկուսիչ ժապավեններ</t>
  </si>
  <si>
    <t>33761100/502</t>
  </si>
  <si>
    <t>զուգարանի թուղթ</t>
  </si>
  <si>
    <t>42412100/6</t>
  </si>
  <si>
    <t>փոխադրամիջոցների ամբարձիչներ</t>
  </si>
  <si>
    <t>34311140/22</t>
  </si>
  <si>
    <t>շարժիչների մասեր</t>
  </si>
  <si>
    <t>32341130/1</t>
  </si>
  <si>
    <t>ականջներին դրվող ականջակալներ</t>
  </si>
  <si>
    <t>22811180/2</t>
  </si>
  <si>
    <t>օրագրեր</t>
  </si>
  <si>
    <t>31321260/2</t>
  </si>
  <si>
    <t>էլեկտրական լար` ԱՊՊՎ, 2x2,5 մմ2</t>
  </si>
  <si>
    <t>30192133/2</t>
  </si>
  <si>
    <t>սրիչներ</t>
  </si>
  <si>
    <t>31211240/1</t>
  </si>
  <si>
    <t>բաշխիչ սարքեր</t>
  </si>
  <si>
    <t>18511180/7</t>
  </si>
  <si>
    <t>03411120/3</t>
  </si>
  <si>
    <t>փայտանյութից պատրաստված արտադրանք</t>
  </si>
  <si>
    <t>30197322/2</t>
  </si>
  <si>
    <t>կարիչ, 20-50 թերթի համար</t>
  </si>
  <si>
    <t>44112140/6</t>
  </si>
  <si>
    <t>լամինատ</t>
  </si>
  <si>
    <t>քմ</t>
  </si>
  <si>
    <t>30199430/2</t>
  </si>
  <si>
    <t>թուղթ նշումների, տրցակներով</t>
  </si>
  <si>
    <t>35111100/2</t>
  </si>
  <si>
    <t>հակահրդեհային սարքեր</t>
  </si>
  <si>
    <t>30237411/2</t>
  </si>
  <si>
    <t>մկնիկ, համակարգչային, լարով</t>
  </si>
  <si>
    <t>34351200/63</t>
  </si>
  <si>
    <t>ավտոմեքենաների անիվներ</t>
  </si>
  <si>
    <t>39831283/506</t>
  </si>
  <si>
    <t>հատակի լվացման լաթ</t>
  </si>
  <si>
    <t>30237460/2</t>
  </si>
  <si>
    <t>համակարգչային ստեղնաշարեր</t>
  </si>
  <si>
    <t>18511180/14</t>
  </si>
  <si>
    <t>30199420/2</t>
  </si>
  <si>
    <t>թուղթ նշումների համար, սոսնձվածքով</t>
  </si>
  <si>
    <t>14811300/2</t>
  </si>
  <si>
    <t>հղկող սկավառակներ</t>
  </si>
  <si>
    <t>33131190/1</t>
  </si>
  <si>
    <t>ատամնաբուժական ամբարձիչներ (էլ―ատորներ)</t>
  </si>
  <si>
    <t>39831247/503</t>
  </si>
  <si>
    <t>ախտահանող հեղուկ` սանհանգույցի համար (խտանյութ)</t>
  </si>
  <si>
    <t>44111400/2</t>
  </si>
  <si>
    <t>կախովի առաստաղ</t>
  </si>
  <si>
    <t>03411120/4</t>
  </si>
  <si>
    <t>34311140/23</t>
  </si>
  <si>
    <t>44112240/2</t>
  </si>
  <si>
    <t>տանիքի փայտամածեր</t>
  </si>
  <si>
    <t>18141100/3</t>
  </si>
  <si>
    <t>աշխատանքային ձեռնոցներ</t>
  </si>
  <si>
    <t>39241210/2</t>
  </si>
  <si>
    <t>մկրատ, գրասենյակային</t>
  </si>
  <si>
    <t>42121530/5</t>
  </si>
  <si>
    <t>մեքենաների կամ շարժիչների մասեր</t>
  </si>
  <si>
    <t>34311140/19</t>
  </si>
  <si>
    <t>34311140/15</t>
  </si>
  <si>
    <t>44921100/2</t>
  </si>
  <si>
    <t>գիպս, սպիտակ</t>
  </si>
  <si>
    <t>30197234/3</t>
  </si>
  <si>
    <t>22811160/3</t>
  </si>
  <si>
    <t>սղագրության տետրեր</t>
  </si>
  <si>
    <t>30234650/2</t>
  </si>
  <si>
    <t>ֆլեշ հիշողություն, 32GB</t>
  </si>
  <si>
    <t>30192100/2</t>
  </si>
  <si>
    <t>ռետին հասարակ</t>
  </si>
  <si>
    <t>30234400/2</t>
  </si>
  <si>
    <t>դատարկ սկավառակ, առանց տուփի, DVD</t>
  </si>
  <si>
    <t>42131100/2</t>
  </si>
  <si>
    <t>փականներ` ըստ գործառույթների</t>
  </si>
  <si>
    <t>33191310/1</t>
  </si>
  <si>
    <t>փորձանոթներ</t>
  </si>
  <si>
    <t>18231600/7</t>
  </si>
  <si>
    <t>18421130/16</t>
  </si>
  <si>
    <t>ձեռնոցներ</t>
  </si>
  <si>
    <t>33131130/1</t>
  </si>
  <si>
    <t>ատամնաբուժական աքցաններ</t>
  </si>
  <si>
    <t>22851500/2</t>
  </si>
  <si>
    <t>կաշվեպանակ</t>
  </si>
  <si>
    <t>44118300/2</t>
  </si>
  <si>
    <t>թիթեղ` մետաղական</t>
  </si>
  <si>
    <t>30192730/2</t>
  </si>
  <si>
    <t>կազմ, լամինացիայի թաղանթ, A4 ձ―աչափի</t>
  </si>
  <si>
    <t>30197230/4</t>
  </si>
  <si>
    <t>թղթապանակ</t>
  </si>
  <si>
    <t>31531300/11</t>
  </si>
  <si>
    <t>տնտեսող լամպեր</t>
  </si>
  <si>
    <t>33621642/2</t>
  </si>
  <si>
    <t>հականեխիչ (անտիսեպտիկ) միջոցներ</t>
  </si>
  <si>
    <t>42121530/6</t>
  </si>
  <si>
    <t>31611300/1</t>
  </si>
  <si>
    <t>ստարտերներ</t>
  </si>
  <si>
    <t>31321190/2</t>
  </si>
  <si>
    <t>էլեկտրական լար` 2x4 մմ</t>
  </si>
  <si>
    <t>30193200/2</t>
  </si>
  <si>
    <t>փաստաթղթերի համար նախատեսված, սեղանի վրա դրվող դարակաշարեր</t>
  </si>
  <si>
    <t>34311180/4</t>
  </si>
  <si>
    <t>մխոցներ</t>
  </si>
  <si>
    <t>18231400/3</t>
  </si>
  <si>
    <t>տաբատներ</t>
  </si>
  <si>
    <t>44161130/4</t>
  </si>
  <si>
    <t>ջրատար խողովակաշարեր</t>
  </si>
  <si>
    <t>30234300/2</t>
  </si>
  <si>
    <t>դատարկ սկավառակ, առանց տուփի, CD</t>
  </si>
  <si>
    <t>42121530/7</t>
  </si>
  <si>
    <t>42121530/2</t>
  </si>
  <si>
    <t>44163300/13</t>
  </si>
  <si>
    <t>34311140/10</t>
  </si>
  <si>
    <t>34311140/31</t>
  </si>
  <si>
    <t>19641000/5</t>
  </si>
  <si>
    <t>պոլիէթիլենային պարկ, աղբի համար</t>
  </si>
  <si>
    <t>31521270/503</t>
  </si>
  <si>
    <t>լամպ` գնդաձ―, շիկացման թելիկով, 40 Վտ, E-27, 220Վ</t>
  </si>
  <si>
    <t>44111414/2</t>
  </si>
  <si>
    <t>ներկ` լատեքսային</t>
  </si>
  <si>
    <t>34311140/25</t>
  </si>
  <si>
    <t>30197622/3</t>
  </si>
  <si>
    <t>44111413/3</t>
  </si>
  <si>
    <t>յուղաներկ</t>
  </si>
  <si>
    <t>30192160/3</t>
  </si>
  <si>
    <t>շտրիխներ</t>
  </si>
  <si>
    <t>33141212/53</t>
  </si>
  <si>
    <t>բժշկական այլ նյութեր</t>
  </si>
  <si>
    <t>42121230/2</t>
  </si>
  <si>
    <t>վառելիքի պոմպեր</t>
  </si>
  <si>
    <t>24951580/2</t>
  </si>
  <si>
    <t>աէրոզոլներ</t>
  </si>
  <si>
    <t>31442000/2</t>
  </si>
  <si>
    <t>մարտկոց, AA տեսակի</t>
  </si>
  <si>
    <t>31531300/12</t>
  </si>
  <si>
    <t>33141212/51</t>
  </si>
  <si>
    <t>31211300/1</t>
  </si>
  <si>
    <t>կոմուտատորներ</t>
  </si>
  <si>
    <t>31611100/7</t>
  </si>
  <si>
    <t>լարանցման հավաքածուներ</t>
  </si>
  <si>
    <t>42121530/3</t>
  </si>
  <si>
    <t>34311180/2</t>
  </si>
  <si>
    <t>34311140/28</t>
  </si>
  <si>
    <t>34311140/29</t>
  </si>
  <si>
    <t>33141160/2</t>
  </si>
  <si>
    <t>սոնոգել 250,0</t>
  </si>
  <si>
    <t>33141194/1</t>
  </si>
  <si>
    <t>ատամնալիցքի նյութեր</t>
  </si>
  <si>
    <t>42121530/9</t>
  </si>
  <si>
    <t>22811160/2</t>
  </si>
  <si>
    <t>33411570/1</t>
  </si>
  <si>
    <t>3M ESPE բոնդ</t>
  </si>
  <si>
    <t>39292150/2</t>
  </si>
  <si>
    <t>գծագրական գործիքներ</t>
  </si>
  <si>
    <t>33121180/1</t>
  </si>
  <si>
    <t>արյան ճնշման չափման սարք (տոնոմետր)</t>
  </si>
  <si>
    <t>42121530/8</t>
  </si>
  <si>
    <t>30141200/2</t>
  </si>
  <si>
    <t>հաշվասարք, գրասենյակային</t>
  </si>
  <si>
    <t>44163300/10</t>
  </si>
  <si>
    <t>34311140/27</t>
  </si>
  <si>
    <t>42121250/1</t>
  </si>
  <si>
    <t>հետադարձ-առաջընթաց շարժումներ կատարող ներմղիչ պոմպեր հեղուկների համար</t>
  </si>
  <si>
    <t>34351200/612</t>
  </si>
  <si>
    <t>44322550/1</t>
  </si>
  <si>
    <t>մալուխի անուրներ</t>
  </si>
  <si>
    <t>39836000/505</t>
  </si>
  <si>
    <t>ավել, սովորական</t>
  </si>
  <si>
    <t>30194320/3</t>
  </si>
  <si>
    <t>գծագրական թուղթ</t>
  </si>
  <si>
    <t>34311140/20</t>
  </si>
  <si>
    <t>35111130/4</t>
  </si>
  <si>
    <t>կրակմարիչներ</t>
  </si>
  <si>
    <t>31211180/2</t>
  </si>
  <si>
    <t>ավտոմատ անջատիչներ</t>
  </si>
  <si>
    <t>31442100/526</t>
  </si>
  <si>
    <t>30197112/2</t>
  </si>
  <si>
    <t>կարիչի մետաղալարե կապեր, միջին</t>
  </si>
  <si>
    <t>տուփ</t>
  </si>
  <si>
    <t>31221100/1</t>
  </si>
  <si>
    <t>էլեկտրական ռելեներ</t>
  </si>
  <si>
    <t>31531300/7</t>
  </si>
  <si>
    <t>33141159/1</t>
  </si>
  <si>
    <t>ձեռնոցներ բժշկան ոչ ստերիլ</t>
  </si>
  <si>
    <t>33131200/1</t>
  </si>
  <si>
    <t>ատամնաբուժական էքսկավատորներ</t>
  </si>
  <si>
    <t>33211190/2</t>
  </si>
  <si>
    <t>Ցոլիկլոն անտի-A /արյան խմբի II որոշման  թեսթ/</t>
  </si>
  <si>
    <t>44423612/2</t>
  </si>
  <si>
    <t>կպչուն ժապավեններ</t>
  </si>
  <si>
    <t>30197230/3</t>
  </si>
  <si>
    <t>31151170/3</t>
  </si>
  <si>
    <t>մարտկոցների լիցքավորիչներ</t>
  </si>
  <si>
    <t>77111300/503</t>
  </si>
  <si>
    <t>այլ սարքավորումների վարձակալություն</t>
  </si>
  <si>
    <t>18811210/3</t>
  </si>
  <si>
    <t>15897100/1</t>
  </si>
  <si>
    <t>դաշտային օրապարեն</t>
  </si>
  <si>
    <t>34321130/5</t>
  </si>
  <si>
    <t>արգելակման սարքեր</t>
  </si>
  <si>
    <t>42121530/4</t>
  </si>
  <si>
    <t>44161130/3</t>
  </si>
  <si>
    <t>35111390/1</t>
  </si>
  <si>
    <t>պաշտպանիչ գոգնոց</t>
  </si>
  <si>
    <t>39241141/2</t>
  </si>
  <si>
    <t>դանակ` գրասենյակային</t>
  </si>
  <si>
    <t>33111230/2</t>
  </si>
  <si>
    <t>ավտոմատ բաժանավորիչի ծայրակալներ 10-200 մկլ</t>
  </si>
  <si>
    <t>33131430/1</t>
  </si>
  <si>
    <t>պտտվող ― հղկող գործիքներ</t>
  </si>
  <si>
    <t>39263400/4</t>
  </si>
  <si>
    <t>ամրակ, միջին</t>
  </si>
  <si>
    <t>15911100/1</t>
  </si>
  <si>
    <t>սպիրտ</t>
  </si>
  <si>
    <t>35821300/1</t>
  </si>
  <si>
    <t>դրոշակաձող</t>
  </si>
  <si>
    <t>31442100/527</t>
  </si>
  <si>
    <t>31531300/25</t>
  </si>
  <si>
    <t>33211180/1</t>
  </si>
  <si>
    <t>Տրիգլեցիրիդ TRIGLECERIDES /Եռգլիցերիդների որոշման թեսթ-հավաքախու</t>
  </si>
  <si>
    <t>34351200/604</t>
  </si>
  <si>
    <t>44111200/8</t>
  </si>
  <si>
    <t>ցեմենտ</t>
  </si>
  <si>
    <t>44192610/1</t>
  </si>
  <si>
    <t>մեխ շինարարական</t>
  </si>
  <si>
    <t>33121180/2</t>
  </si>
  <si>
    <t>34351200/615</t>
  </si>
  <si>
    <t>34351200/566</t>
  </si>
  <si>
    <t>44191700/7</t>
  </si>
  <si>
    <t>այլ զանազան շինարարական նյութեր</t>
  </si>
  <si>
    <t>44331300/1</t>
  </si>
  <si>
    <t>մետաղալարեր</t>
  </si>
  <si>
    <t>31442100/523</t>
  </si>
  <si>
    <t>33141212/5</t>
  </si>
  <si>
    <t>33211150/1</t>
  </si>
  <si>
    <t>Միզանյութ Urea-Col/Միզանյութի որոշման թեսթ-հաավաքածու</t>
  </si>
  <si>
    <t>33211140/1</t>
  </si>
  <si>
    <t>Բիլիռուբին  Bilirubin /Ընդհանուր ― ուղիղ բիլիռուբինի որոշման թեսթ-հավաքածու</t>
  </si>
  <si>
    <t>33211240/1</t>
  </si>
  <si>
    <t>Ռ―մատոիդ ֆակտոր Լատեքս Rematuoid factor-lex /Ռ―մատոիդային ֆակտորների որոշման թեսթ-հավաքածու/</t>
  </si>
  <si>
    <t>33211250/1</t>
  </si>
  <si>
    <t>U-ռեակտիվ պրոտեին-լատեքս C-Reactiv Protein-lex /C-ռեակտիվ սպիտակուցի որոշման թեսթ-հավաքածու/</t>
  </si>
  <si>
    <t>30194320/2</t>
  </si>
  <si>
    <t>22451140/2</t>
  </si>
  <si>
    <t>անձը հաստատող քարտեր</t>
  </si>
  <si>
    <t>35111110/1</t>
  </si>
  <si>
    <t>շնչառական սարքավորումներ հրդեհի մարման համար</t>
  </si>
  <si>
    <t>33151200/3</t>
  </si>
  <si>
    <t>թթվածնային թերապիայի ― շնչառական սարքեր</t>
  </si>
  <si>
    <t>30197230/8</t>
  </si>
  <si>
    <t>34351200/614</t>
  </si>
  <si>
    <t>24951130/2</t>
  </si>
  <si>
    <t>սիլիկոնե քսուկներ</t>
  </si>
  <si>
    <t>39221460/1</t>
  </si>
  <si>
    <t>վրձին` ներկարարական</t>
  </si>
  <si>
    <t>44541200/5</t>
  </si>
  <si>
    <t>44211610/2</t>
  </si>
  <si>
    <t>անկյուններ</t>
  </si>
  <si>
    <t>18421130/6</t>
  </si>
  <si>
    <t>44111413/2</t>
  </si>
  <si>
    <t>30197232/5</t>
  </si>
  <si>
    <t>թղթապանակ, արագակար, թղթյա</t>
  </si>
  <si>
    <t>33141110/2</t>
  </si>
  <si>
    <t>վիրակապեր</t>
  </si>
  <si>
    <t>31685000/2</t>
  </si>
  <si>
    <t>էլեկտրական երկարացման լար</t>
  </si>
  <si>
    <t>33131230/1</t>
  </si>
  <si>
    <t>ատամնաբուժական հայելիներ</t>
  </si>
  <si>
    <t>44192700/1</t>
  </si>
  <si>
    <t>ներկագլանիկ, ներկարարական աշխատանքների համար</t>
  </si>
  <si>
    <t>34321121/2</t>
  </si>
  <si>
    <t>ավտոմեքենաների յուղի զտիչներ</t>
  </si>
  <si>
    <t>34311180/3</t>
  </si>
  <si>
    <t>18511180/8</t>
  </si>
  <si>
    <t>44531192/2</t>
  </si>
  <si>
    <t>երկաթե ժապավեն</t>
  </si>
  <si>
    <t>34351200/610</t>
  </si>
  <si>
    <t>34351200/569</t>
  </si>
  <si>
    <t>34351200/563</t>
  </si>
  <si>
    <t>34351200/570</t>
  </si>
  <si>
    <t>34351200/622</t>
  </si>
  <si>
    <t>34351200/565</t>
  </si>
  <si>
    <t>31442100/16</t>
  </si>
  <si>
    <t>33691176/32</t>
  </si>
  <si>
    <t>այլ դեղորայք</t>
  </si>
  <si>
    <t>34311140/21</t>
  </si>
  <si>
    <t>34311140/16</t>
  </si>
  <si>
    <t>33211210/1</t>
  </si>
  <si>
    <t>Ցոլիկլոն անտի- Սուպեր /rh C ռեզուս համակարգի անտիգենի որոշման  թեսթ</t>
  </si>
  <si>
    <t>33211220/1</t>
  </si>
  <si>
    <t>Ցոլիկլոն անտի- Սուպեր / rh D ռեզուս համակարգի անտիգենի որոշման  թեսթ</t>
  </si>
  <si>
    <t>33211200/1</t>
  </si>
  <si>
    <t>Ցոլիկլոն անտի-B/արյան խմբի III որոշման  թեսթ/</t>
  </si>
  <si>
    <t>33211190/1</t>
  </si>
  <si>
    <t>35111130/3</t>
  </si>
  <si>
    <t>34351200/621</t>
  </si>
  <si>
    <t>44423610/1</t>
  </si>
  <si>
    <t>արտացոլող ժապավեններ</t>
  </si>
  <si>
    <t>34351200/562</t>
  </si>
  <si>
    <t>34351200/613</t>
  </si>
  <si>
    <t>34351200/620</t>
  </si>
  <si>
    <t xml:space="preserve"> տնտեսող լամպեր</t>
  </si>
  <si>
    <t xml:space="preserve"> փետրաներքնակներ</t>
  </si>
  <si>
    <t>բարձ` բամբակյա</t>
  </si>
  <si>
    <t xml:space="preserve"> անկողնային ծածկոց</t>
  </si>
  <si>
    <t xml:space="preserve"> սավաններ</t>
  </si>
  <si>
    <t xml:space="preserve"> ՄԱՍII, ԾԱՌԱՅՈՒԹՅՈՒՆՆԵՐ</t>
  </si>
  <si>
    <t>79821200/663</t>
  </si>
  <si>
    <t>այլ պոլիգրաֆիական արտադրանքի տպագրման ծառայություն</t>
  </si>
  <si>
    <t>79821200/700</t>
  </si>
  <si>
    <t>79821200/658</t>
  </si>
  <si>
    <t>79821200/709</t>
  </si>
  <si>
    <t>79821200/684</t>
  </si>
  <si>
    <t>79821200/664</t>
  </si>
  <si>
    <t>79821200/708</t>
  </si>
  <si>
    <t>79821200/683</t>
  </si>
  <si>
    <t>79821200/697</t>
  </si>
  <si>
    <t>79821200/670</t>
  </si>
  <si>
    <t>79821200/667</t>
  </si>
  <si>
    <t>79821200/702</t>
  </si>
  <si>
    <t>79821200/692</t>
  </si>
  <si>
    <t>79821200/699</t>
  </si>
  <si>
    <t>79821200/661</t>
  </si>
  <si>
    <t>79821200/686</t>
  </si>
  <si>
    <t>79821200/671</t>
  </si>
  <si>
    <t>Փրկարար ծառայության տեխնիկական հագեցվածության բարելավում</t>
  </si>
  <si>
    <t>32531100/1</t>
  </si>
  <si>
    <t>տեղեկատվության փոխանցման արբանյակային սարքեր</t>
  </si>
  <si>
    <t>39121330/501</t>
  </si>
  <si>
    <t>սեղան` լսարանային</t>
  </si>
  <si>
    <t>39138310/501</t>
  </si>
  <si>
    <t>բազկաթոռ, շարժական</t>
  </si>
  <si>
    <t>տպիչ սարք, բազմաֆունկցիոնալ, A3, 13 էջ/րոպե արագության</t>
  </si>
  <si>
    <t>39121360/502</t>
  </si>
  <si>
    <t>սեղան ղեկավարի</t>
  </si>
  <si>
    <t>39141250/501</t>
  </si>
  <si>
    <t>զինվորական մահճակալ</t>
  </si>
  <si>
    <t>39121520/502</t>
  </si>
  <si>
    <t xml:space="preserve"> գրապահարաններ</t>
  </si>
  <si>
    <t>39141260/503</t>
  </si>
  <si>
    <t xml:space="preserve"> զգեստապահարաններ</t>
  </si>
  <si>
    <t>39121330/502</t>
  </si>
  <si>
    <t>39141290/502</t>
  </si>
  <si>
    <t xml:space="preserve"> ճաշասենյակի կահույք</t>
  </si>
  <si>
    <t xml:space="preserve"> կենցաղային սառնարաններ</t>
  </si>
  <si>
    <t>39141290/501</t>
  </si>
  <si>
    <t>32324900/501</t>
  </si>
  <si>
    <t xml:space="preserve"> հեռուստացույցներ</t>
  </si>
  <si>
    <t>39711140/502</t>
  </si>
  <si>
    <t>գազի ճնշման սարքեր</t>
  </si>
  <si>
    <t>1090  31007</t>
  </si>
  <si>
    <t xml:space="preserve"> ՄԱՍII, ԱՇԽԱՏԱՆՔՆԵՐ</t>
  </si>
  <si>
    <t>45231131/501</t>
  </si>
  <si>
    <t>Ջրամատակարարման խողովակաշարերի հետ կապված աշխատանքներ</t>
  </si>
  <si>
    <t>45231116/1</t>
  </si>
  <si>
    <t>Գազի մատակարարաման մագիստրալային խողովակների կառուցման աշխատանքներ</t>
  </si>
  <si>
    <t>Նախագծերի պատրաստում, ծախսերի գնահատում</t>
  </si>
  <si>
    <t>Տեխնիկական պլանավորման ծառայություններ</t>
  </si>
  <si>
    <t>ՀՄԱ</t>
  </si>
  <si>
    <t>39831245/2</t>
  </si>
  <si>
    <t>33761100/1</t>
  </si>
  <si>
    <t>09132200/3</t>
  </si>
  <si>
    <t>24451190/3</t>
  </si>
  <si>
    <t>կրծողների դեմ պայքարի նյութեր</t>
  </si>
  <si>
    <t>30197622/6</t>
  </si>
  <si>
    <t>09132100/2</t>
  </si>
  <si>
    <t>բենզին, պրեմիում</t>
  </si>
  <si>
    <t>30197332/8</t>
  </si>
  <si>
    <t>դակիչ միջին</t>
  </si>
  <si>
    <t>31531300/24</t>
  </si>
  <si>
    <t>31531300/23</t>
  </si>
  <si>
    <t>39263521/3</t>
  </si>
  <si>
    <t>սեղմակ, միջին</t>
  </si>
  <si>
    <t>32421100/4</t>
  </si>
  <si>
    <t>ցանցային մալուխներ</t>
  </si>
  <si>
    <t>30197232/7</t>
  </si>
  <si>
    <t>30199420/3</t>
  </si>
  <si>
    <t>31531300/21</t>
  </si>
  <si>
    <t>31531300/19</t>
  </si>
  <si>
    <t>30234640/2</t>
  </si>
  <si>
    <t>ֆլեշ հիշողություն, 16GB</t>
  </si>
  <si>
    <t>30192121/4</t>
  </si>
  <si>
    <t>գրիչ գնդիկավոր</t>
  </si>
  <si>
    <t>30192111/2</t>
  </si>
  <si>
    <t>թանաքի բարձիկներ</t>
  </si>
  <si>
    <t>39263521/4</t>
  </si>
  <si>
    <t>30192710/3</t>
  </si>
  <si>
    <t>30121460/17</t>
  </si>
  <si>
    <t>30121460/26</t>
  </si>
  <si>
    <t>50711100/2</t>
  </si>
  <si>
    <t>շենքերում տեղակայված էլեկտրական սարքերի վերանորոգման ― պահպանման ծառայություններ</t>
  </si>
  <si>
    <t>50731100/1</t>
  </si>
  <si>
    <t>սառնարանային սարքերի վերանորոգման ― պահպանման ծառայություններ</t>
  </si>
  <si>
    <t>90921100/1</t>
  </si>
  <si>
    <t>ախտահանման ― մակաբույծների ոչնչացման ծառայություններ</t>
  </si>
  <si>
    <t>79821200/92</t>
  </si>
  <si>
    <t>79821200/91</t>
  </si>
  <si>
    <t>79821200/90</t>
  </si>
  <si>
    <t>79821200/86</t>
  </si>
  <si>
    <t>տպիչ սարք, բազմաֆունկցիոնալ, A4, 18 էջ/րոպե արագության</t>
  </si>
  <si>
    <t>անլար հեռախոսներ</t>
  </si>
  <si>
    <t>Հրդեհաշիջման, հակահրդեհային քարոզչության, բնական և տեխնածին աղետների ժամանակ բնակչության և կառույցների պաշտպանություն</t>
  </si>
  <si>
    <t>Ծառայությունների մատուցում</t>
  </si>
  <si>
    <t>39121520/501</t>
  </si>
  <si>
    <t>գրապահարաններ</t>
  </si>
  <si>
    <t>39151300/501</t>
  </si>
  <si>
    <t>փափուկ կահույք</t>
  </si>
  <si>
    <t>լրակազմ</t>
  </si>
  <si>
    <t>39121100/501</t>
  </si>
  <si>
    <t>գրասեղաններ</t>
  </si>
  <si>
    <t>39121360/501</t>
  </si>
  <si>
    <t>սեղան` ղեկավարի</t>
  </si>
  <si>
    <t>30239210/501</t>
  </si>
  <si>
    <t>39711140/501</t>
  </si>
  <si>
    <t>կենցաղային սառնարաններ</t>
  </si>
  <si>
    <t>37421210/502</t>
  </si>
  <si>
    <t>վարժասարքեր</t>
  </si>
  <si>
    <t>37421210/503</t>
  </si>
  <si>
    <t>37421210/501</t>
  </si>
  <si>
    <t>37421210/505</t>
  </si>
  <si>
    <t>37421210/504</t>
  </si>
  <si>
    <t>30211290/1</t>
  </si>
  <si>
    <t>համակարգչային պլանշետ</t>
  </si>
  <si>
    <t>39121100//502</t>
  </si>
  <si>
    <t xml:space="preserve"> գրասեղաններ</t>
  </si>
  <si>
    <t>բազկաթոռ շարժական</t>
  </si>
  <si>
    <t>Արտակարգ իրավիճակների բնագավառում քաղաքականության մշակում, խորհրդատվական ծառայությունների տրամադրում և մոնիտորինգի իրականացում</t>
  </si>
  <si>
    <t xml:space="preserve"> Արտակարգ իրավիճակների բնագավառում քաղաքականության մշակում, խորհրդատվական ծառայությունների տրամադրում և մոնիտորինգի իրականացում</t>
  </si>
  <si>
    <t xml:space="preserve"> Արտակարգ իրավիճակների նախարարության աշխատակազմի աշխատանքային պայմանների բարելավման համար վարչական սարքավորումների ձեռքբերում</t>
  </si>
  <si>
    <t>Արտակարգ իրավիճակների նախարարության տեխնիկական հագեցվածության բարելավում</t>
  </si>
  <si>
    <t xml:space="preserve"> ԾԱՌԱՅՈՒԹՅՈՒՆՆԵՐԻ  ԵՎ   ԱՊՐԱՆՔՆԵՐԻ  ՁԵՌՔԲԵՐՈՒՄ</t>
  </si>
  <si>
    <t xml:space="preserve"> Շարունակական ծախսեր</t>
  </si>
  <si>
    <t xml:space="preserve"> - Գույքի և սարքավորումների վարձակալություն</t>
  </si>
  <si>
    <t xml:space="preserve"> Պայմանագրային այլ ծառայությունների ձեռքբերում</t>
  </si>
  <si>
    <t xml:space="preserve"> -Տեղեկատվական ծառայություններ</t>
  </si>
  <si>
    <t xml:space="preserve"> Նյութեր (Ապրանքներ)</t>
  </si>
  <si>
    <t xml:space="preserve">  -Գրասենյակային նյութեր և հագուստ</t>
  </si>
  <si>
    <t xml:space="preserve"> - Տրանսպորտային նյութեր</t>
  </si>
  <si>
    <t xml:space="preserve"> - Առողջապահական և լաբորատոր նյութեր</t>
  </si>
  <si>
    <t xml:space="preserve"> - Կենցաղային և հանրային սննդի նյութեր</t>
  </si>
  <si>
    <t xml:space="preserve">  -Հատուկ նպատակային այլ նյութեր</t>
  </si>
  <si>
    <t xml:space="preserve"> - Գյուղատնտեսական ապրանքներ</t>
  </si>
  <si>
    <t xml:space="preserve"> - Կապի ծառայություններ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</si>
  <si>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</si>
  <si>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</si>
  <si>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 xml:space="preserve"> - Վարչական սարքավորումներ</t>
  </si>
  <si>
    <t>Վարչական սարքավորումներ</t>
  </si>
  <si>
    <t>Սարքավորումների ծառայության կանխատեսվող միջին ժամկետ, տարի</t>
  </si>
  <si>
    <t>ջրամատակարարման  խողովակաշարերի տեղադրում, մետր</t>
  </si>
  <si>
    <t>գազի մատակարարաման մագիստրալային խողովակների տեղադրում, մետր</t>
  </si>
  <si>
    <t xml:space="preserve"> Նախագծանախահաշվային փաստաթղթեր փաթեթ,հատ </t>
  </si>
  <si>
    <t>Վարչական սարքավորումների ձեռքբերում</t>
  </si>
  <si>
    <t xml:space="preserve"> Արտակարգ իրավիճակների նախարարության տեխնիկական հագեցվածության բարելավում</t>
  </si>
  <si>
    <t>Գրասենյակային գույքի և սարքավորումների քանակ, հատ</t>
  </si>
  <si>
    <t>Ցուցանիշների փոփոխությունը (նվազեցումները նշված են փակագծերում)</t>
  </si>
  <si>
    <t xml:space="preserve"> Արտակարգ իրավիճակների բնագավառում քաղաքականության մշակում, խորհրդատվական ծառայությունների տրամադրում և մոնիտորինգի իրականացում </t>
  </si>
  <si>
    <t xml:space="preserve">1112 </t>
  </si>
  <si>
    <t>1112 11001</t>
  </si>
  <si>
    <t>1112 31001</t>
  </si>
  <si>
    <t>Համակարգչային և գրասենյակային սարքավորումների ձեռքբերում</t>
  </si>
  <si>
    <t xml:space="preserve">Փրկարար ծառայության շենքերի և շինությունների  վերանորոգում </t>
  </si>
  <si>
    <t xml:space="preserve"> հանրային հեռախոսային ծառայություններ</t>
  </si>
  <si>
    <t>ավտոմեքենաների վերանորոգման ծառայություններ</t>
  </si>
  <si>
    <t>50111130/508</t>
  </si>
  <si>
    <t xml:space="preserve"> - Ընդհանուր բնույթի այլ ծառայություններ</t>
  </si>
  <si>
    <t xml:space="preserve"> - Կոմունալ ծառայություններ</t>
  </si>
  <si>
    <t>39138310/503</t>
  </si>
  <si>
    <t>39711140/504</t>
  </si>
  <si>
    <t>30232110/501</t>
  </si>
  <si>
    <t>30239120/502</t>
  </si>
  <si>
    <t>Լազերային տպիչներ</t>
  </si>
  <si>
    <t>տպիչ սարք, բազմաֆունկցիոնալ, A4, 23 էջ/րոպե արագության</t>
  </si>
  <si>
    <t>31531300/530</t>
  </si>
  <si>
    <t>31531300/531</t>
  </si>
  <si>
    <t>39511160/501</t>
  </si>
  <si>
    <t>39511190/501</t>
  </si>
  <si>
    <t>19212600/503</t>
  </si>
  <si>
    <t>39511130/503</t>
  </si>
  <si>
    <t>64211100/503</t>
  </si>
  <si>
    <t>64211100/508</t>
  </si>
  <si>
    <t>79111200/1</t>
  </si>
  <si>
    <t>ներկայացուցչական ծառայություններ</t>
  </si>
  <si>
    <t>-Ներկայացուցչական ծախսեր</t>
  </si>
</sst>
</file>

<file path=xl/styles.xml><?xml version="1.0" encoding="utf-8"?>
<styleSheet xmlns="http://schemas.openxmlformats.org/spreadsheetml/2006/main">
  <numFmts count="15">
    <numFmt numFmtId="43" formatCode="_-* #,##0.00\ _₽_-;\-* #,##0.00\ _₽_-;_-* &quot;-&quot;??\ _₽_-;_-@_-"/>
    <numFmt numFmtId="164" formatCode="_(* #,##0.00_);_(* \(#,##0.00\);_(* &quot;-&quot;??_);_(@_)"/>
    <numFmt numFmtId="165" formatCode="_-* #,##0.00\ _֏_-;\-* #,##0.00\ _֏_-;_-* &quot;-&quot;??\ _֏_-;_-@_-"/>
    <numFmt numFmtId="166" formatCode="0.0"/>
    <numFmt numFmtId="167" formatCode="_ * #,##0_)\ &quot;$&quot;_ ;_ * \(#,##0\)\ &quot;$&quot;_ ;_ * &quot;-&quot;_)\ &quot;$&quot;_ ;_ @_ "/>
    <numFmt numFmtId="168" formatCode="_-* #,##0.00_р_._-;\-* #,##0.00_р_._-;_-* &quot;-&quot;??_р_._-;_-@_-"/>
    <numFmt numFmtId="169" formatCode="##,##0.0;\(##,##0.0\);\-"/>
    <numFmt numFmtId="170" formatCode="#,##0.0"/>
    <numFmt numFmtId="171" formatCode="#,##0.0_);\(#,##0.0\)"/>
    <numFmt numFmtId="172" formatCode="_(* #,##0.0_);_(* \(#,##0.0\);_(* &quot;-&quot;??_);_(@_)"/>
    <numFmt numFmtId="173" formatCode="_ * #,##0_)_€_ ;_ * \(#,##0\)_€_ ;_ * &quot;-&quot;??_)_€_ ;_ @_ "/>
    <numFmt numFmtId="174" formatCode="_ * #,##0.0_)_€_ ;_ * \(#,##0.0\)_€_ ;_ * &quot;-&quot;??_)_€_ ;_ @_ "/>
    <numFmt numFmtId="175" formatCode="#,##0.0000_);\(#,##0.0000\)"/>
    <numFmt numFmtId="176" formatCode="#,##0.00000_);\(#,##0.00000\)"/>
    <numFmt numFmtId="177" formatCode="#,##0.000_);\(#,##0.000\)"/>
  </numFmts>
  <fonts count="6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b/>
      <sz val="12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2"/>
    </font>
    <font>
      <i/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sz val="12"/>
      <color theme="1"/>
      <name val="Calibri"/>
      <family val="2"/>
      <scheme val="minor"/>
    </font>
    <font>
      <b/>
      <i/>
      <sz val="12"/>
      <name val="GHEA Grapalat"/>
      <family val="3"/>
    </font>
    <font>
      <sz val="10"/>
      <name val="GHEA Grapalat"/>
      <family val="3"/>
    </font>
    <font>
      <b/>
      <i/>
      <sz val="12"/>
      <color theme="1"/>
      <name val="GHEA Grapalat"/>
      <family val="3"/>
    </font>
    <font>
      <i/>
      <sz val="12"/>
      <name val="GHEA Grapalat"/>
      <family val="2"/>
    </font>
    <font>
      <b/>
      <i/>
      <sz val="11"/>
      <name val="GHEA Grapalat"/>
      <family val="3"/>
    </font>
    <font>
      <b/>
      <sz val="10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sz val="12"/>
      <color rgb="FFFF0000"/>
      <name val="GHEA Grapalat"/>
      <family val="3"/>
    </font>
    <font>
      <sz val="12"/>
      <color indexed="8"/>
      <name val="GHEA Grapalat"/>
      <family val="3"/>
    </font>
    <font>
      <b/>
      <sz val="11"/>
      <name val="GHEA Grapalat"/>
      <family val="3"/>
    </font>
    <font>
      <b/>
      <sz val="10"/>
      <color indexed="8"/>
      <name val="GHEA Grapalat"/>
      <family val="3"/>
    </font>
    <font>
      <sz val="10"/>
      <color theme="1"/>
      <name val="GHEA Grapalat"/>
      <family val="3"/>
    </font>
    <font>
      <b/>
      <sz val="8"/>
      <name val="GHEA Grapalat"/>
      <family val="2"/>
    </font>
    <font>
      <i/>
      <sz val="8"/>
      <name val="GHEA Grapalat"/>
      <family val="2"/>
    </font>
    <font>
      <sz val="11"/>
      <name val="GHEA Grapalat"/>
      <family val="3"/>
    </font>
    <font>
      <i/>
      <sz val="12"/>
      <color theme="1"/>
      <name val="Calibri"/>
      <family val="2"/>
      <scheme val="minor"/>
    </font>
    <font>
      <b/>
      <i/>
      <sz val="12"/>
      <name val="GHEA Grapalat"/>
      <family val="2"/>
    </font>
    <font>
      <b/>
      <sz val="12"/>
      <color rgb="FFFF0000"/>
      <name val="GHEA Grapalat"/>
      <family val="3"/>
    </font>
    <font>
      <i/>
      <sz val="11"/>
      <name val="GHEA Grapalat"/>
      <family val="2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92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8" fillId="0" borderId="0"/>
    <xf numFmtId="0" fontId="7" fillId="0" borderId="0"/>
    <xf numFmtId="43" fontId="8" fillId="0" borderId="0" applyFont="0" applyFill="0" applyBorder="0" applyAlignment="0" applyProtection="0"/>
    <xf numFmtId="0" fontId="9" fillId="0" borderId="0"/>
    <xf numFmtId="0" fontId="10" fillId="0" borderId="0"/>
    <xf numFmtId="0" fontId="8" fillId="0" borderId="0"/>
    <xf numFmtId="0" fontId="6" fillId="0" borderId="0"/>
    <xf numFmtId="0" fontId="3" fillId="0" borderId="0"/>
    <xf numFmtId="0" fontId="11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2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13" fillId="0" borderId="0"/>
    <xf numFmtId="0" fontId="10" fillId="0" borderId="0"/>
    <xf numFmtId="0" fontId="3" fillId="0" borderId="0"/>
    <xf numFmtId="0" fontId="14" fillId="0" borderId="0"/>
    <xf numFmtId="9" fontId="10" fillId="0" borderId="0" applyFont="0" applyFill="0" applyBorder="0" applyAlignment="0" applyProtection="0"/>
    <xf numFmtId="0" fontId="15" fillId="0" borderId="0"/>
    <xf numFmtId="0" fontId="10" fillId="0" borderId="0"/>
    <xf numFmtId="0" fontId="11" fillId="0" borderId="0"/>
    <xf numFmtId="0" fontId="15" fillId="0" borderId="0"/>
    <xf numFmtId="168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7" fillId="0" borderId="0">
      <alignment horizontal="left" vertical="top" wrapText="1"/>
    </xf>
    <xf numFmtId="169" fontId="17" fillId="0" borderId="0" applyFill="0" applyBorder="0" applyProtection="0">
      <alignment horizontal="right" vertical="top"/>
    </xf>
    <xf numFmtId="0" fontId="10" fillId="0" borderId="0"/>
    <xf numFmtId="0" fontId="14" fillId="0" borderId="0">
      <alignment horizontal="left" vertical="top" wrapText="1"/>
    </xf>
    <xf numFmtId="0" fontId="2" fillId="0" borderId="0"/>
    <xf numFmtId="0" fontId="17" fillId="0" borderId="0">
      <alignment horizontal="left" vertical="top" wrapText="1"/>
    </xf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24" fillId="13" borderId="0" applyNumberFormat="0" applyBorder="0" applyAlignment="0" applyProtection="0"/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24" fillId="25" borderId="0" applyNumberFormat="0" applyBorder="0" applyAlignment="0" applyProtection="0"/>
    <xf numFmtId="0" fontId="24" fillId="29" borderId="0" applyNumberFormat="0" applyBorder="0" applyAlignment="0" applyProtection="0"/>
    <xf numFmtId="0" fontId="24" fillId="33" borderId="0" applyNumberFormat="0" applyBorder="0" applyAlignment="0" applyProtection="0"/>
    <xf numFmtId="0" fontId="24" fillId="10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5" fillId="4" borderId="0" applyNumberFormat="0" applyBorder="0" applyAlignment="0" applyProtection="0"/>
    <xf numFmtId="0" fontId="26" fillId="7" borderId="11" applyNumberFormat="0" applyAlignment="0" applyProtection="0"/>
    <xf numFmtId="0" fontId="27" fillId="8" borderId="14" applyNumberFormat="0" applyAlignment="0" applyProtection="0"/>
    <xf numFmtId="0" fontId="28" fillId="0" borderId="0" applyNumberFormat="0" applyFill="0" applyBorder="0" applyAlignment="0" applyProtection="0"/>
    <xf numFmtId="0" fontId="29" fillId="3" borderId="0" applyNumberFormat="0" applyBorder="0" applyAlignment="0" applyProtection="0"/>
    <xf numFmtId="0" fontId="30" fillId="0" borderId="8" applyNumberFormat="0" applyFill="0" applyAlignment="0" applyProtection="0"/>
    <xf numFmtId="0" fontId="31" fillId="0" borderId="9" applyNumberFormat="0" applyFill="0" applyAlignment="0" applyProtection="0"/>
    <xf numFmtId="0" fontId="32" fillId="0" borderId="10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11" applyNumberFormat="0" applyAlignment="0" applyProtection="0"/>
    <xf numFmtId="0" fontId="34" fillId="0" borderId="13" applyNumberFormat="0" applyFill="0" applyAlignment="0" applyProtection="0"/>
    <xf numFmtId="0" fontId="35" fillId="5" borderId="0" applyNumberFormat="0" applyBorder="0" applyAlignment="0" applyProtection="0"/>
    <xf numFmtId="0" fontId="7" fillId="9" borderId="15" applyNumberFormat="0" applyFont="0" applyAlignment="0" applyProtection="0"/>
    <xf numFmtId="0" fontId="36" fillId="7" borderId="12" applyNumberFormat="0" applyAlignment="0" applyProtection="0"/>
    <xf numFmtId="0" fontId="37" fillId="0" borderId="0" applyNumberFormat="0" applyFill="0" applyBorder="0" applyAlignment="0" applyProtection="0"/>
    <xf numFmtId="0" fontId="38" fillId="0" borderId="16" applyNumberFormat="0" applyFill="0" applyAlignment="0" applyProtection="0"/>
    <xf numFmtId="0" fontId="39" fillId="0" borderId="0" applyNumberFormat="0" applyFill="0" applyBorder="0" applyAlignment="0" applyProtection="0"/>
    <xf numFmtId="0" fontId="6" fillId="0" borderId="0"/>
    <xf numFmtId="168" fontId="6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165" fontId="8" fillId="0" borderId="0" applyFont="0" applyFill="0" applyBorder="0" applyAlignment="0" applyProtection="0"/>
    <xf numFmtId="0" fontId="7" fillId="0" borderId="0"/>
    <xf numFmtId="0" fontId="11" fillId="0" borderId="0"/>
    <xf numFmtId="164" fontId="10" fillId="0" borderId="0" applyFont="0" applyFill="0" applyBorder="0" applyAlignment="0" applyProtection="0"/>
    <xf numFmtId="0" fontId="10" fillId="0" borderId="0"/>
    <xf numFmtId="0" fontId="6" fillId="0" borderId="0"/>
    <xf numFmtId="0" fontId="6" fillId="0" borderId="0"/>
    <xf numFmtId="0" fontId="6" fillId="0" borderId="0"/>
    <xf numFmtId="169" fontId="56" fillId="0" borderId="0" applyFill="0" applyBorder="0" applyProtection="0">
      <alignment horizontal="right" vertical="top"/>
    </xf>
    <xf numFmtId="169" fontId="57" fillId="0" borderId="0" applyFill="0" applyBorder="0" applyProtection="0">
      <alignment horizontal="right" vertical="top"/>
    </xf>
    <xf numFmtId="0" fontId="1" fillId="0" borderId="0"/>
  </cellStyleXfs>
  <cellXfs count="481">
    <xf numFmtId="0" fontId="0" fillId="0" borderId="0" xfId="0"/>
    <xf numFmtId="0" fontId="16" fillId="2" borderId="0" xfId="4" applyFont="1" applyFill="1"/>
    <xf numFmtId="0" fontId="18" fillId="2" borderId="0" xfId="4" applyFont="1" applyFill="1"/>
    <xf numFmtId="0" fontId="18" fillId="2" borderId="0" xfId="0" applyFont="1" applyFill="1"/>
    <xf numFmtId="0" fontId="21" fillId="2" borderId="0" xfId="34" applyFont="1" applyFill="1"/>
    <xf numFmtId="0" fontId="21" fillId="2" borderId="6" xfId="34" applyFont="1" applyFill="1" applyBorder="1" applyAlignment="1">
      <alignment horizontal="left" vertical="top"/>
    </xf>
    <xf numFmtId="0" fontId="21" fillId="2" borderId="4" xfId="34" applyFont="1" applyFill="1" applyBorder="1" applyAlignment="1">
      <alignment horizontal="left" vertical="top" wrapText="1"/>
    </xf>
    <xf numFmtId="0" fontId="21" fillId="0" borderId="0" xfId="9" applyFont="1"/>
    <xf numFmtId="0" fontId="21" fillId="0" borderId="0" xfId="9" applyFont="1" applyBorder="1"/>
    <xf numFmtId="0" fontId="20" fillId="0" borderId="0" xfId="9" applyFont="1" applyFill="1" applyAlignment="1">
      <alignment horizontal="center" wrapText="1"/>
    </xf>
    <xf numFmtId="0" fontId="22" fillId="0" borderId="0" xfId="30" applyFont="1">
      <alignment horizontal="left" vertical="top" wrapText="1"/>
    </xf>
    <xf numFmtId="0" fontId="22" fillId="2" borderId="17" xfId="30" applyFont="1" applyFill="1" applyBorder="1" applyAlignment="1">
      <alignment horizontal="center" vertical="top" wrapText="1"/>
    </xf>
    <xf numFmtId="0" fontId="22" fillId="0" borderId="17" xfId="30" applyFont="1" applyBorder="1" applyAlignment="1">
      <alignment horizontal="center" vertical="center" wrapText="1"/>
    </xf>
    <xf numFmtId="0" fontId="22" fillId="2" borderId="0" xfId="30" applyFont="1" applyFill="1">
      <alignment horizontal="left" vertical="top" wrapText="1"/>
    </xf>
    <xf numFmtId="0" fontId="40" fillId="2" borderId="17" xfId="30" applyFont="1" applyFill="1" applyBorder="1" applyAlignment="1">
      <alignment horizontal="left" vertical="top" wrapText="1"/>
    </xf>
    <xf numFmtId="0" fontId="42" fillId="0" borderId="0" xfId="9" applyFont="1" applyAlignment="1">
      <alignment horizontal="left" vertical="top" wrapText="1"/>
    </xf>
    <xf numFmtId="0" fontId="18" fillId="2" borderId="17" xfId="30" applyFont="1" applyFill="1" applyBorder="1" applyAlignment="1">
      <alignment horizontal="left" vertical="top" wrapText="1"/>
    </xf>
    <xf numFmtId="0" fontId="42" fillId="2" borderId="0" xfId="9" applyFont="1" applyFill="1" applyAlignment="1">
      <alignment horizontal="left" vertical="top" wrapText="1"/>
    </xf>
    <xf numFmtId="0" fontId="22" fillId="2" borderId="17" xfId="30" applyFont="1" applyFill="1" applyBorder="1">
      <alignment horizontal="left" vertical="top" wrapText="1"/>
    </xf>
    <xf numFmtId="0" fontId="22" fillId="2" borderId="17" xfId="30" applyFont="1" applyFill="1" applyBorder="1" applyAlignment="1">
      <alignment horizontal="left" vertical="top" wrapText="1"/>
    </xf>
    <xf numFmtId="0" fontId="42" fillId="0" borderId="17" xfId="9" applyFont="1" applyBorder="1" applyAlignment="1">
      <alignment horizontal="left" vertical="top" wrapText="1"/>
    </xf>
    <xf numFmtId="0" fontId="22" fillId="0" borderId="17" xfId="30" applyFont="1" applyBorder="1" applyAlignment="1">
      <alignment horizontal="left" vertical="top" wrapText="1"/>
    </xf>
    <xf numFmtId="0" fontId="42" fillId="2" borderId="17" xfId="9" applyFont="1" applyFill="1" applyBorder="1" applyAlignment="1">
      <alignment horizontal="left" vertical="top" wrapText="1"/>
    </xf>
    <xf numFmtId="0" fontId="22" fillId="2" borderId="17" xfId="30" applyFont="1" applyFill="1" applyBorder="1" applyAlignment="1">
      <alignment horizontal="left" vertical="center" wrapText="1"/>
    </xf>
    <xf numFmtId="0" fontId="22" fillId="0" borderId="0" xfId="30" applyFont="1" applyAlignment="1">
      <alignment horizontal="left" vertical="top" wrapText="1"/>
    </xf>
    <xf numFmtId="0" fontId="20" fillId="2" borderId="17" xfId="9" applyFont="1" applyFill="1" applyBorder="1" applyAlignment="1">
      <alignment horizontal="left" vertical="top" wrapText="1"/>
    </xf>
    <xf numFmtId="0" fontId="16" fillId="0" borderId="17" xfId="30" applyFont="1" applyBorder="1" applyAlignment="1">
      <alignment horizontal="left" vertical="top" wrapText="1"/>
    </xf>
    <xf numFmtId="0" fontId="21" fillId="2" borderId="0" xfId="5" applyFont="1" applyFill="1"/>
    <xf numFmtId="0" fontId="20" fillId="2" borderId="0" xfId="5" applyFont="1" applyFill="1" applyAlignment="1"/>
    <xf numFmtId="0" fontId="23" fillId="2" borderId="17" xfId="0" applyFont="1" applyFill="1" applyBorder="1" applyAlignment="1">
      <alignment wrapText="1"/>
    </xf>
    <xf numFmtId="0" fontId="0" fillId="0" borderId="0" xfId="0" applyFont="1" applyAlignment="1">
      <alignment horizontal="left" vertical="top" wrapText="1"/>
    </xf>
    <xf numFmtId="0" fontId="22" fillId="0" borderId="0" xfId="30" applyFont="1" applyBorder="1">
      <alignment horizontal="left" vertical="top" wrapText="1"/>
    </xf>
    <xf numFmtId="0" fontId="22" fillId="0" borderId="0" xfId="30" applyFont="1" applyBorder="1" applyAlignment="1">
      <alignment horizontal="left" vertical="top" wrapText="1"/>
    </xf>
    <xf numFmtId="0" fontId="19" fillId="2" borderId="17" xfId="0" applyFont="1" applyFill="1" applyBorder="1" applyAlignment="1">
      <alignment vertical="top" wrapText="1"/>
    </xf>
    <xf numFmtId="0" fontId="21" fillId="2" borderId="17" xfId="9" applyFont="1" applyFill="1" applyBorder="1" applyAlignment="1">
      <alignment horizontal="left" vertical="top" wrapText="1"/>
    </xf>
    <xf numFmtId="0" fontId="23" fillId="2" borderId="17" xfId="9" applyFont="1" applyFill="1" applyBorder="1" applyAlignment="1">
      <alignment horizontal="left" vertical="top" wrapText="1"/>
    </xf>
    <xf numFmtId="0" fontId="21" fillId="2" borderId="18" xfId="34" applyFont="1" applyFill="1" applyBorder="1" applyAlignment="1">
      <alignment vertical="top"/>
    </xf>
    <xf numFmtId="0" fontId="21" fillId="2" borderId="19" xfId="34" applyFont="1" applyFill="1" applyBorder="1" applyAlignment="1">
      <alignment vertical="top"/>
    </xf>
    <xf numFmtId="0" fontId="16" fillId="2" borderId="17" xfId="34" applyFont="1" applyFill="1" applyBorder="1" applyAlignment="1">
      <alignment vertical="top"/>
    </xf>
    <xf numFmtId="0" fontId="19" fillId="2" borderId="17" xfId="34" applyFont="1" applyFill="1" applyBorder="1" applyAlignment="1">
      <alignment vertical="top"/>
    </xf>
    <xf numFmtId="0" fontId="16" fillId="2" borderId="21" xfId="34" applyFont="1" applyFill="1" applyBorder="1" applyAlignment="1">
      <alignment vertical="top"/>
    </xf>
    <xf numFmtId="0" fontId="16" fillId="2" borderId="18" xfId="34" applyFont="1" applyFill="1" applyBorder="1" applyAlignment="1">
      <alignment vertical="center"/>
    </xf>
    <xf numFmtId="0" fontId="16" fillId="2" borderId="18" xfId="34" applyFont="1" applyFill="1" applyBorder="1" applyAlignment="1">
      <alignment horizontal="left" vertical="top"/>
    </xf>
    <xf numFmtId="0" fontId="45" fillId="2" borderId="4" xfId="34" applyFont="1" applyFill="1" applyBorder="1" applyAlignment="1">
      <alignment horizontal="center" vertical="center"/>
    </xf>
    <xf numFmtId="0" fontId="21" fillId="2" borderId="4" xfId="34" applyFont="1" applyFill="1" applyBorder="1" applyAlignment="1">
      <alignment horizontal="left" vertical="top"/>
    </xf>
    <xf numFmtId="0" fontId="21" fillId="2" borderId="0" xfId="34" applyFont="1" applyFill="1" applyAlignment="1">
      <alignment horizontal="center"/>
    </xf>
    <xf numFmtId="0" fontId="16" fillId="2" borderId="0" xfId="4" applyFont="1" applyFill="1" applyAlignment="1"/>
    <xf numFmtId="0" fontId="21" fillId="2" borderId="17" xfId="34" applyFont="1" applyFill="1" applyBorder="1"/>
    <xf numFmtId="0" fontId="21" fillId="2" borderId="17" xfId="0" applyFont="1" applyFill="1" applyBorder="1" applyAlignment="1">
      <alignment horizontal="left" vertical="top" wrapText="1"/>
    </xf>
    <xf numFmtId="0" fontId="19" fillId="2" borderId="19" xfId="0" applyFont="1" applyFill="1" applyBorder="1" applyAlignment="1">
      <alignment horizontal="left" vertical="top" wrapText="1"/>
    </xf>
    <xf numFmtId="0" fontId="21" fillId="2" borderId="17" xfId="0" applyFont="1" applyFill="1" applyBorder="1" applyAlignment="1">
      <alignment vertical="center" wrapText="1"/>
    </xf>
    <xf numFmtId="0" fontId="16" fillId="2" borderId="17" xfId="30" applyFont="1" applyFill="1" applyBorder="1">
      <alignment horizontal="left" vertical="top" wrapText="1"/>
    </xf>
    <xf numFmtId="0" fontId="45" fillId="2" borderId="17" xfId="9" applyFont="1" applyFill="1" applyBorder="1" applyAlignment="1">
      <alignment horizontal="left" vertical="top" wrapText="1"/>
    </xf>
    <xf numFmtId="0" fontId="21" fillId="2" borderId="18" xfId="0" applyFont="1" applyFill="1" applyBorder="1" applyAlignment="1">
      <alignment vertical="top" wrapText="1"/>
    </xf>
    <xf numFmtId="0" fontId="21" fillId="2" borderId="17" xfId="0" applyFont="1" applyFill="1" applyBorder="1" applyAlignment="1">
      <alignment vertical="top" wrapText="1"/>
    </xf>
    <xf numFmtId="0" fontId="23" fillId="2" borderId="17" xfId="0" applyFont="1" applyFill="1" applyBorder="1" applyAlignment="1">
      <alignment horizontal="left" vertical="center"/>
    </xf>
    <xf numFmtId="0" fontId="21" fillId="2" borderId="17" xfId="0" applyFont="1" applyFill="1" applyBorder="1" applyAlignment="1">
      <alignment horizontal="left" vertical="top"/>
    </xf>
    <xf numFmtId="0" fontId="21" fillId="0" borderId="0" xfId="0" applyFont="1" applyAlignment="1">
      <alignment horizontal="right"/>
    </xf>
    <xf numFmtId="169" fontId="19" fillId="2" borderId="17" xfId="30" applyNumberFormat="1" applyFont="1" applyFill="1" applyBorder="1" applyAlignment="1">
      <alignment horizontal="right" vertical="top" wrapText="1"/>
    </xf>
    <xf numFmtId="0" fontId="21" fillId="2" borderId="18" xfId="0" applyFont="1" applyFill="1" applyBorder="1" applyAlignment="1">
      <alignment horizontal="center" vertical="top" wrapText="1"/>
    </xf>
    <xf numFmtId="0" fontId="21" fillId="2" borderId="0" xfId="0" applyFont="1" applyFill="1"/>
    <xf numFmtId="0" fontId="41" fillId="2" borderId="0" xfId="0" applyFont="1" applyFill="1" applyAlignment="1">
      <alignment horizontal="left" vertical="top" wrapText="1"/>
    </xf>
    <xf numFmtId="0" fontId="21" fillId="2" borderId="4" xfId="0" applyFont="1" applyFill="1" applyBorder="1" applyAlignment="1">
      <alignment vertical="top" wrapText="1"/>
    </xf>
    <xf numFmtId="0" fontId="21" fillId="2" borderId="4" xfId="0" applyFont="1" applyFill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center" vertical="top" wrapText="1"/>
    </xf>
    <xf numFmtId="0" fontId="18" fillId="2" borderId="17" xfId="0" applyFont="1" applyFill="1" applyBorder="1" applyAlignment="1">
      <alignment horizontal="center" vertical="center" wrapText="1"/>
    </xf>
    <xf numFmtId="169" fontId="18" fillId="2" borderId="17" xfId="31" applyNumberFormat="1" applyFont="1" applyFill="1" applyBorder="1" applyAlignment="1">
      <alignment horizontal="center" vertical="top"/>
    </xf>
    <xf numFmtId="0" fontId="21" fillId="2" borderId="4" xfId="0" applyFont="1" applyFill="1" applyBorder="1"/>
    <xf numFmtId="0" fontId="20" fillId="2" borderId="18" xfId="0" applyFont="1" applyFill="1" applyBorder="1" applyAlignment="1"/>
    <xf numFmtId="0" fontId="20" fillId="2" borderId="5" xfId="0" applyFont="1" applyFill="1" applyBorder="1" applyAlignment="1"/>
    <xf numFmtId="0" fontId="21" fillId="2" borderId="19" xfId="0" applyFont="1" applyFill="1" applyBorder="1" applyAlignment="1">
      <alignment horizontal="left" vertical="top" wrapText="1"/>
    </xf>
    <xf numFmtId="0" fontId="21" fillId="2" borderId="17" xfId="0" applyFont="1" applyFill="1" applyBorder="1"/>
    <xf numFmtId="0" fontId="21" fillId="2" borderId="0" xfId="0" applyFont="1" applyFill="1" applyAlignment="1">
      <alignment horizontal="left" vertical="top" wrapText="1"/>
    </xf>
    <xf numFmtId="0" fontId="23" fillId="2" borderId="4" xfId="0" applyFont="1" applyFill="1" applyBorder="1" applyAlignment="1">
      <alignment horizontal="left" vertical="top" wrapText="1"/>
    </xf>
    <xf numFmtId="0" fontId="21" fillId="2" borderId="0" xfId="0" applyFont="1" applyFill="1" applyBorder="1" applyAlignment="1">
      <alignment horizontal="center" vertical="top" wrapText="1"/>
    </xf>
    <xf numFmtId="0" fontId="21" fillId="2" borderId="23" xfId="0" applyFont="1" applyFill="1" applyBorder="1" applyAlignment="1">
      <alignment horizontal="center" vertical="top" wrapText="1"/>
    </xf>
    <xf numFmtId="166" fontId="20" fillId="2" borderId="0" xfId="0" applyNumberFormat="1" applyFont="1" applyFill="1"/>
    <xf numFmtId="169" fontId="19" fillId="2" borderId="17" xfId="31" applyNumberFormat="1" applyFont="1" applyFill="1" applyBorder="1" applyAlignment="1">
      <alignment horizontal="right" vertical="top"/>
    </xf>
    <xf numFmtId="0" fontId="18" fillId="0" borderId="2" xfId="30" applyFont="1" applyBorder="1" applyAlignment="1">
      <alignment horizontal="center" vertical="center" wrapText="1"/>
    </xf>
    <xf numFmtId="0" fontId="21" fillId="2" borderId="0" xfId="34" applyFont="1" applyFill="1" applyBorder="1" applyAlignment="1">
      <alignment horizontal="left" vertical="top"/>
    </xf>
    <xf numFmtId="0" fontId="16" fillId="2" borderId="0" xfId="4" applyFont="1" applyFill="1" applyAlignment="1">
      <alignment horizontal="center"/>
    </xf>
    <xf numFmtId="0" fontId="16" fillId="2" borderId="0" xfId="4" applyFont="1" applyFill="1" applyAlignment="1">
      <alignment horizontal="center" wrapText="1"/>
    </xf>
    <xf numFmtId="0" fontId="18" fillId="0" borderId="17" xfId="0" applyFont="1" applyBorder="1" applyAlignment="1">
      <alignment horizontal="center" vertical="center" wrapText="1"/>
    </xf>
    <xf numFmtId="0" fontId="21" fillId="0" borderId="0" xfId="0" applyFont="1"/>
    <xf numFmtId="0" fontId="18" fillId="2" borderId="0" xfId="20" applyFont="1" applyFill="1" applyAlignment="1">
      <alignment vertical="center" wrapText="1"/>
    </xf>
    <xf numFmtId="0" fontId="16" fillId="2" borderId="0" xfId="20" applyNumberFormat="1" applyFont="1" applyFill="1" applyAlignment="1">
      <alignment vertical="center" wrapText="1"/>
    </xf>
    <xf numFmtId="49" fontId="16" fillId="2" borderId="0" xfId="20" applyNumberFormat="1" applyFont="1" applyFill="1" applyAlignment="1">
      <alignment horizontal="center" vertical="center" wrapText="1"/>
    </xf>
    <xf numFmtId="0" fontId="16" fillId="2" borderId="0" xfId="20" applyNumberFormat="1" applyFont="1" applyFill="1" applyAlignment="1">
      <alignment horizontal="center" vertical="center" wrapText="1"/>
    </xf>
    <xf numFmtId="171" fontId="16" fillId="2" borderId="0" xfId="20" applyNumberFormat="1" applyFont="1" applyFill="1" applyAlignment="1">
      <alignment horizontal="center" vertical="center" wrapText="1"/>
    </xf>
    <xf numFmtId="0" fontId="18" fillId="2" borderId="0" xfId="20" applyFont="1" applyFill="1" applyAlignment="1">
      <alignment horizontal="center" vertical="center" wrapText="1"/>
    </xf>
    <xf numFmtId="49" fontId="49" fillId="2" borderId="17" xfId="20" applyNumberFormat="1" applyFont="1" applyFill="1" applyBorder="1" applyAlignment="1">
      <alignment horizontal="center" vertical="center" textRotation="90" wrapText="1"/>
    </xf>
    <xf numFmtId="171" fontId="49" fillId="2" borderId="2" xfId="20" applyNumberFormat="1" applyFont="1" applyFill="1" applyBorder="1" applyAlignment="1">
      <alignment horizontal="center" wrapText="1"/>
    </xf>
    <xf numFmtId="171" fontId="49" fillId="2" borderId="2" xfId="20" applyNumberFormat="1" applyFont="1" applyFill="1" applyBorder="1" applyAlignment="1">
      <alignment horizontal="center" vertical="center" wrapText="1"/>
    </xf>
    <xf numFmtId="0" fontId="18" fillId="2" borderId="17" xfId="20" applyFont="1" applyFill="1" applyBorder="1" applyAlignment="1">
      <alignment horizontal="center" vertical="center" wrapText="1"/>
    </xf>
    <xf numFmtId="0" fontId="50" fillId="2" borderId="17" xfId="20" applyFont="1" applyFill="1" applyBorder="1" applyAlignment="1">
      <alignment horizontal="center" vertical="center" wrapText="1"/>
    </xf>
    <xf numFmtId="171" fontId="51" fillId="2" borderId="17" xfId="20" applyNumberFormat="1" applyFont="1" applyFill="1" applyBorder="1" applyAlignment="1">
      <alignment horizontal="center" vertical="center" wrapText="1"/>
    </xf>
    <xf numFmtId="171" fontId="18" fillId="2" borderId="17" xfId="20" applyNumberFormat="1" applyFont="1" applyFill="1" applyBorder="1" applyAlignment="1">
      <alignment horizontal="center" vertical="center" wrapText="1"/>
    </xf>
    <xf numFmtId="49" fontId="21" fillId="2" borderId="0" xfId="0" applyNumberFormat="1" applyFont="1" applyFill="1" applyBorder="1" applyAlignment="1">
      <alignment vertical="top" wrapText="1"/>
    </xf>
    <xf numFmtId="171" fontId="52" fillId="2" borderId="0" xfId="20" applyNumberFormat="1" applyFont="1" applyFill="1" applyBorder="1" applyAlignment="1">
      <alignment horizontal="center" vertical="center" wrapText="1"/>
    </xf>
    <xf numFmtId="171" fontId="49" fillId="2" borderId="0" xfId="20" applyNumberFormat="1" applyFont="1" applyFill="1" applyBorder="1" applyAlignment="1">
      <alignment horizontal="center" vertical="center" wrapText="1"/>
    </xf>
    <xf numFmtId="171" fontId="18" fillId="2" borderId="0" xfId="20" applyNumberFormat="1" applyFont="1" applyFill="1" applyBorder="1" applyAlignment="1">
      <alignment horizontal="center" vertical="center" wrapText="1"/>
    </xf>
    <xf numFmtId="171" fontId="43" fillId="2" borderId="0" xfId="20" applyNumberFormat="1" applyFont="1" applyFill="1" applyBorder="1" applyAlignment="1">
      <alignment horizontal="center" vertical="center" wrapText="1"/>
    </xf>
    <xf numFmtId="171" fontId="18" fillId="2" borderId="0" xfId="20" applyNumberFormat="1" applyFont="1" applyFill="1" applyAlignment="1">
      <alignment vertical="center" wrapText="1"/>
    </xf>
    <xf numFmtId="0" fontId="18" fillId="0" borderId="0" xfId="20" applyFont="1" applyAlignment="1">
      <alignment vertical="center" wrapText="1"/>
    </xf>
    <xf numFmtId="49" fontId="48" fillId="0" borderId="0" xfId="20" applyNumberFormat="1" applyFont="1" applyFill="1" applyAlignment="1">
      <alignment horizontal="center" vertical="center" wrapText="1"/>
    </xf>
    <xf numFmtId="0" fontId="53" fillId="0" borderId="0" xfId="20" applyNumberFormat="1" applyFont="1" applyFill="1" applyAlignment="1">
      <alignment horizontal="center" vertical="center" wrapText="1"/>
    </xf>
    <xf numFmtId="0" fontId="44" fillId="0" borderId="0" xfId="20" applyFont="1" applyAlignment="1">
      <alignment horizontal="center" vertical="center" wrapText="1"/>
    </xf>
    <xf numFmtId="49" fontId="54" fillId="0" borderId="17" xfId="20" applyNumberFormat="1" applyFont="1" applyFill="1" applyBorder="1" applyAlignment="1">
      <alignment horizontal="center" vertical="center" textRotation="90" wrapText="1"/>
    </xf>
    <xf numFmtId="49" fontId="49" fillId="0" borderId="17" xfId="20" applyNumberFormat="1" applyFont="1" applyFill="1" applyBorder="1" applyAlignment="1">
      <alignment horizontal="center" vertical="center" textRotation="90" wrapText="1"/>
    </xf>
    <xf numFmtId="0" fontId="18" fillId="0" borderId="17" xfId="20" applyFont="1" applyBorder="1" applyAlignment="1">
      <alignment horizontal="center" vertical="center" wrapText="1"/>
    </xf>
    <xf numFmtId="0" fontId="50" fillId="0" borderId="17" xfId="20" applyFont="1" applyBorder="1" applyAlignment="1">
      <alignment horizontal="center" vertical="center" wrapText="1"/>
    </xf>
    <xf numFmtId="171" fontId="18" fillId="0" borderId="17" xfId="20" applyNumberFormat="1" applyFont="1" applyBorder="1" applyAlignment="1">
      <alignment horizontal="right" vertical="center" wrapText="1"/>
    </xf>
    <xf numFmtId="0" fontId="16" fillId="0" borderId="17" xfId="20" applyFont="1" applyBorder="1" applyAlignment="1">
      <alignment horizontal="center" vertical="center" wrapText="1"/>
    </xf>
    <xf numFmtId="171" fontId="49" fillId="0" borderId="17" xfId="20" applyNumberFormat="1" applyFont="1" applyFill="1" applyBorder="1" applyAlignment="1">
      <alignment horizontal="center" wrapText="1"/>
    </xf>
    <xf numFmtId="0" fontId="16" fillId="0" borderId="0" xfId="20" applyFont="1" applyAlignment="1">
      <alignment vertical="center" wrapText="1"/>
    </xf>
    <xf numFmtId="0" fontId="43" fillId="0" borderId="17" xfId="0" applyFont="1" applyBorder="1" applyAlignment="1">
      <alignment horizontal="left" vertical="center" wrapText="1"/>
    </xf>
    <xf numFmtId="2" fontId="18" fillId="0" borderId="0" xfId="0" applyNumberFormat="1" applyFont="1" applyFill="1" applyBorder="1" applyAlignment="1">
      <alignment horizontal="right" vertical="center"/>
    </xf>
    <xf numFmtId="0" fontId="18" fillId="0" borderId="0" xfId="20" applyFont="1" applyAlignment="1">
      <alignment horizontal="center" vertical="center" wrapText="1"/>
    </xf>
    <xf numFmtId="171" fontId="18" fillId="0" borderId="0" xfId="20" applyNumberFormat="1" applyFont="1" applyAlignment="1">
      <alignment horizontal="right" vertical="center" wrapText="1"/>
    </xf>
    <xf numFmtId="0" fontId="16" fillId="2" borderId="3" xfId="34" applyFont="1" applyFill="1" applyBorder="1" applyAlignment="1">
      <alignment vertical="top"/>
    </xf>
    <xf numFmtId="0" fontId="21" fillId="2" borderId="3" xfId="34" applyFont="1" applyFill="1" applyBorder="1" applyAlignment="1">
      <alignment vertical="top"/>
    </xf>
    <xf numFmtId="0" fontId="23" fillId="2" borderId="17" xfId="0" applyFont="1" applyFill="1" applyBorder="1" applyAlignment="1">
      <alignment vertical="center" wrapText="1"/>
    </xf>
    <xf numFmtId="0" fontId="45" fillId="2" borderId="6" xfId="34" applyFont="1" applyFill="1" applyBorder="1" applyAlignment="1">
      <alignment horizontal="right" vertical="center"/>
    </xf>
    <xf numFmtId="0" fontId="45" fillId="2" borderId="17" xfId="0" applyFont="1" applyFill="1" applyBorder="1" applyAlignment="1">
      <alignment horizontal="right" vertical="top" wrapText="1"/>
    </xf>
    <xf numFmtId="0" fontId="52" fillId="2" borderId="17" xfId="1" applyFont="1" applyFill="1" applyBorder="1" applyAlignment="1">
      <alignment horizontal="center" vertical="top" wrapText="1"/>
    </xf>
    <xf numFmtId="0" fontId="19" fillId="2" borderId="17" xfId="0" applyFont="1" applyFill="1" applyBorder="1" applyAlignment="1">
      <alignment horizontal="center" vertical="center" wrapText="1"/>
    </xf>
    <xf numFmtId="0" fontId="46" fillId="2" borderId="17" xfId="0" applyFont="1" applyFill="1" applyBorder="1" applyAlignment="1">
      <alignment horizontal="left" vertical="center" wrapText="1"/>
    </xf>
    <xf numFmtId="0" fontId="23" fillId="2" borderId="17" xfId="34" applyFont="1" applyFill="1" applyBorder="1" applyAlignment="1">
      <alignment horizontal="center" vertical="center"/>
    </xf>
    <xf numFmtId="0" fontId="16" fillId="2" borderId="17" xfId="85" applyFont="1" applyFill="1" applyBorder="1" applyAlignment="1">
      <alignment horizontal="center" vertical="center" wrapText="1"/>
    </xf>
    <xf numFmtId="0" fontId="43" fillId="0" borderId="0" xfId="9" applyFont="1" applyFill="1" applyBorder="1" applyAlignment="1">
      <alignment vertical="center" wrapText="1"/>
    </xf>
    <xf numFmtId="164" fontId="43" fillId="0" borderId="0" xfId="81" applyNumberFormat="1" applyFont="1" applyFill="1" applyBorder="1" applyAlignment="1">
      <alignment vertical="center" wrapText="1"/>
    </xf>
    <xf numFmtId="0" fontId="43" fillId="0" borderId="17" xfId="9" applyFont="1" applyFill="1" applyBorder="1" applyAlignment="1">
      <alignment vertical="center" wrapText="1"/>
    </xf>
    <xf numFmtId="0" fontId="18" fillId="2" borderId="0" xfId="20" applyNumberFormat="1" applyFont="1" applyFill="1" applyAlignment="1">
      <alignment vertical="center" wrapText="1"/>
    </xf>
    <xf numFmtId="0" fontId="16" fillId="0" borderId="0" xfId="20" applyFont="1" applyBorder="1" applyAlignment="1">
      <alignment horizontal="center" vertical="top" wrapText="1"/>
    </xf>
    <xf numFmtId="169" fontId="43" fillId="2" borderId="17" xfId="30" applyNumberFormat="1" applyFont="1" applyFill="1" applyBorder="1" applyAlignment="1">
      <alignment horizontal="right" vertical="top" wrapText="1"/>
    </xf>
    <xf numFmtId="171" fontId="43" fillId="2" borderId="17" xfId="85" applyNumberFormat="1" applyFont="1" applyFill="1" applyBorder="1" applyAlignment="1">
      <alignment horizontal="center" vertical="center" wrapText="1"/>
    </xf>
    <xf numFmtId="0" fontId="18" fillId="2" borderId="0" xfId="82" applyFont="1" applyFill="1" applyAlignment="1">
      <alignment vertical="center" wrapText="1"/>
    </xf>
    <xf numFmtId="171" fontId="18" fillId="0" borderId="3" xfId="20" applyNumberFormat="1" applyFont="1" applyFill="1" applyBorder="1" applyAlignment="1">
      <alignment horizontal="center" vertical="center" wrapText="1"/>
    </xf>
    <xf numFmtId="171" fontId="18" fillId="0" borderId="3" xfId="20" applyNumberFormat="1" applyFont="1" applyFill="1" applyBorder="1" applyAlignment="1">
      <alignment horizontal="right" vertical="center" wrapText="1"/>
    </xf>
    <xf numFmtId="0" fontId="21" fillId="0" borderId="0" xfId="0" applyFont="1" applyAlignment="1">
      <alignment horizontal="left"/>
    </xf>
    <xf numFmtId="0" fontId="21" fillId="0" borderId="0" xfId="9" applyFont="1" applyFill="1" applyAlignment="1">
      <alignment horizontal="left"/>
    </xf>
    <xf numFmtId="0" fontId="19" fillId="2" borderId="26" xfId="0" applyFont="1" applyFill="1" applyBorder="1" applyAlignment="1">
      <alignment horizontal="center" vertical="top" wrapText="1"/>
    </xf>
    <xf numFmtId="0" fontId="22" fillId="0" borderId="26" xfId="0" applyFont="1" applyBorder="1" applyAlignment="1">
      <alignment horizontal="center" vertical="top" wrapText="1"/>
    </xf>
    <xf numFmtId="0" fontId="21" fillId="0" borderId="26" xfId="0" applyFont="1" applyBorder="1" applyAlignment="1">
      <alignment vertical="top" wrapText="1"/>
    </xf>
    <xf numFmtId="170" fontId="21" fillId="0" borderId="17" xfId="0" applyNumberFormat="1" applyFont="1" applyBorder="1" applyAlignment="1">
      <alignment vertical="top" wrapText="1"/>
    </xf>
    <xf numFmtId="0" fontId="0" fillId="0" borderId="17" xfId="0" applyFill="1" applyBorder="1" applyAlignment="1">
      <alignment vertical="top" wrapText="1"/>
    </xf>
    <xf numFmtId="0" fontId="18" fillId="2" borderId="0" xfId="0" applyFont="1" applyFill="1" applyAlignment="1">
      <alignment horizontal="left" vertical="top" wrapText="1"/>
    </xf>
    <xf numFmtId="0" fontId="19" fillId="2" borderId="17" xfId="0" applyFont="1" applyFill="1" applyBorder="1" applyAlignment="1">
      <alignment horizontal="left" vertical="top" wrapText="1"/>
    </xf>
    <xf numFmtId="0" fontId="18" fillId="2" borderId="17" xfId="0" applyFont="1" applyFill="1" applyBorder="1" applyAlignment="1">
      <alignment horizontal="left" vertical="top" wrapText="1"/>
    </xf>
    <xf numFmtId="49" fontId="20" fillId="2" borderId="17" xfId="0" applyNumberFormat="1" applyFont="1" applyFill="1" applyBorder="1" applyAlignment="1">
      <alignment vertical="top" wrapText="1"/>
    </xf>
    <xf numFmtId="0" fontId="21" fillId="0" borderId="17" xfId="0" applyFont="1" applyBorder="1"/>
    <xf numFmtId="0" fontId="16" fillId="0" borderId="30" xfId="0" applyFont="1" applyBorder="1" applyAlignment="1">
      <alignment horizontal="left" vertical="top" wrapText="1"/>
    </xf>
    <xf numFmtId="0" fontId="18" fillId="0" borderId="30" xfId="0" applyFont="1" applyBorder="1" applyAlignment="1">
      <alignment horizontal="left" vertical="top" wrapText="1"/>
    </xf>
    <xf numFmtId="169" fontId="43" fillId="0" borderId="17" xfId="89" applyNumberFormat="1" applyFont="1" applyBorder="1" applyAlignment="1">
      <alignment horizontal="right" vertical="top"/>
    </xf>
    <xf numFmtId="0" fontId="18" fillId="0" borderId="0" xfId="0" applyFont="1" applyAlignment="1">
      <alignment horizontal="left" vertical="top" wrapText="1"/>
    </xf>
    <xf numFmtId="0" fontId="18" fillId="0" borderId="31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6" fillId="0" borderId="31" xfId="0" applyFont="1" applyBorder="1" applyAlignment="1">
      <alignment horizontal="left" vertical="top" wrapText="1"/>
    </xf>
    <xf numFmtId="0" fontId="18" fillId="0" borderId="32" xfId="0" applyFont="1" applyBorder="1" applyAlignment="1">
      <alignment horizontal="left" vertical="top" wrapText="1"/>
    </xf>
    <xf numFmtId="0" fontId="18" fillId="0" borderId="17" xfId="0" applyFont="1" applyBorder="1"/>
    <xf numFmtId="0" fontId="18" fillId="0" borderId="17" xfId="3" applyFont="1" applyBorder="1" applyAlignment="1">
      <alignment horizontal="left" vertical="top" wrapText="1"/>
    </xf>
    <xf numFmtId="0" fontId="16" fillId="0" borderId="17" xfId="0" applyFont="1" applyBorder="1" applyAlignment="1">
      <alignment horizontal="left" vertical="top" wrapText="1"/>
    </xf>
    <xf numFmtId="169" fontId="43" fillId="0" borderId="17" xfId="3" applyNumberFormat="1" applyFont="1" applyBorder="1" applyAlignment="1">
      <alignment horizontal="right" vertical="top" wrapText="1"/>
    </xf>
    <xf numFmtId="0" fontId="18" fillId="0" borderId="0" xfId="0" applyFont="1"/>
    <xf numFmtId="0" fontId="18" fillId="0" borderId="17" xfId="0" applyFont="1" applyBorder="1" applyAlignment="1">
      <alignment horizontal="left" vertical="top" wrapText="1"/>
    </xf>
    <xf numFmtId="0" fontId="19" fillId="0" borderId="17" xfId="3" applyFont="1" applyBorder="1" applyAlignment="1">
      <alignment horizontal="left" vertical="top" wrapText="1"/>
    </xf>
    <xf numFmtId="169" fontId="19" fillId="0" borderId="17" xfId="31" applyNumberFormat="1" applyFont="1" applyBorder="1" applyAlignment="1">
      <alignment horizontal="right" vertical="top"/>
    </xf>
    <xf numFmtId="0" fontId="18" fillId="2" borderId="17" xfId="0" applyFont="1" applyFill="1" applyBorder="1" applyAlignment="1">
      <alignment vertical="center" wrapText="1"/>
    </xf>
    <xf numFmtId="0" fontId="21" fillId="2" borderId="17" xfId="34" applyFont="1" applyFill="1" applyBorder="1" applyAlignment="1">
      <alignment horizontal="left" vertical="top"/>
    </xf>
    <xf numFmtId="0" fontId="21" fillId="2" borderId="26" xfId="34" applyFont="1" applyFill="1" applyBorder="1" applyAlignment="1">
      <alignment horizontal="left" vertical="top"/>
    </xf>
    <xf numFmtId="0" fontId="21" fillId="2" borderId="17" xfId="34" applyFont="1" applyFill="1" applyBorder="1" applyAlignment="1">
      <alignment horizontal="left" vertical="top" wrapText="1"/>
    </xf>
    <xf numFmtId="0" fontId="16" fillId="2" borderId="17" xfId="3" applyFont="1" applyFill="1" applyBorder="1" applyAlignment="1">
      <alignment horizontal="left" vertical="top" wrapText="1"/>
    </xf>
    <xf numFmtId="0" fontId="16" fillId="2" borderId="17" xfId="0" applyFont="1" applyFill="1" applyBorder="1" applyAlignment="1">
      <alignment horizontal="center" vertical="top" wrapText="1"/>
    </xf>
    <xf numFmtId="0" fontId="18" fillId="2" borderId="18" xfId="0" applyFont="1" applyFill="1" applyBorder="1" applyAlignment="1">
      <alignment horizontal="left" vertical="top" wrapText="1"/>
    </xf>
    <xf numFmtId="171" fontId="52" fillId="2" borderId="17" xfId="20" applyNumberFormat="1" applyFont="1" applyFill="1" applyBorder="1" applyAlignment="1">
      <alignment horizontal="center" vertical="center" wrapText="1"/>
    </xf>
    <xf numFmtId="0" fontId="16" fillId="2" borderId="0" xfId="85" applyFont="1" applyFill="1" applyBorder="1" applyAlignment="1">
      <alignment horizontal="center" vertical="center" wrapText="1"/>
    </xf>
    <xf numFmtId="0" fontId="19" fillId="0" borderId="0" xfId="30" applyFont="1" applyBorder="1" applyAlignment="1">
      <alignment horizontal="left" vertical="top" wrapText="1"/>
    </xf>
    <xf numFmtId="0" fontId="18" fillId="0" borderId="0" xfId="20" applyFont="1" applyBorder="1" applyAlignment="1">
      <alignment horizontal="center" vertical="center" wrapText="1"/>
    </xf>
    <xf numFmtId="0" fontId="43" fillId="0" borderId="0" xfId="0" applyFont="1" applyBorder="1" applyAlignment="1">
      <alignment horizontal="left" vertical="center" wrapText="1"/>
    </xf>
    <xf numFmtId="171" fontId="52" fillId="0" borderId="17" xfId="20" applyNumberFormat="1" applyFont="1" applyFill="1" applyBorder="1" applyAlignment="1">
      <alignment horizontal="center" wrapText="1"/>
    </xf>
    <xf numFmtId="171" fontId="18" fillId="2" borderId="17" xfId="82" applyNumberFormat="1" applyFont="1" applyFill="1" applyBorder="1" applyAlignment="1">
      <alignment horizontal="left" vertical="center" wrapText="1"/>
    </xf>
    <xf numFmtId="49" fontId="43" fillId="2" borderId="17" xfId="82" applyNumberFormat="1" applyFont="1" applyFill="1" applyBorder="1" applyAlignment="1">
      <alignment horizontal="left" vertical="center" wrapText="1"/>
    </xf>
    <xf numFmtId="49" fontId="16" fillId="2" borderId="17" xfId="0" applyNumberFormat="1" applyFont="1" applyFill="1" applyBorder="1" applyAlignment="1">
      <alignment horizontal="center" vertical="center" textRotation="90" wrapText="1"/>
    </xf>
    <xf numFmtId="0" fontId="16" fillId="2" borderId="17" xfId="0" applyNumberFormat="1" applyFont="1" applyFill="1" applyBorder="1" applyAlignment="1">
      <alignment horizontal="center" vertical="center" wrapText="1"/>
    </xf>
    <xf numFmtId="170" fontId="16" fillId="2" borderId="2" xfId="0" applyNumberFormat="1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16" fillId="2" borderId="17" xfId="20" applyFont="1" applyFill="1" applyBorder="1" applyAlignment="1">
      <alignment horizontal="center" vertical="center" wrapText="1"/>
    </xf>
    <xf numFmtId="170" fontId="49" fillId="2" borderId="17" xfId="0" applyNumberFormat="1" applyFont="1" applyFill="1" applyBorder="1" applyAlignment="1">
      <alignment vertical="center" wrapText="1"/>
    </xf>
    <xf numFmtId="0" fontId="52" fillId="0" borderId="17" xfId="20" applyNumberFormat="1" applyFont="1" applyFill="1" applyBorder="1" applyAlignment="1">
      <alignment horizontal="center" vertical="center" wrapText="1"/>
    </xf>
    <xf numFmtId="170" fontId="49" fillId="2" borderId="17" xfId="0" applyNumberFormat="1" applyFont="1" applyFill="1" applyBorder="1" applyAlignment="1">
      <alignment horizontal="center" vertical="center" wrapText="1"/>
    </xf>
    <xf numFmtId="170" fontId="52" fillId="2" borderId="26" xfId="0" applyNumberFormat="1" applyFont="1" applyFill="1" applyBorder="1" applyAlignment="1">
      <alignment horizontal="center" vertical="center" wrapText="1"/>
    </xf>
    <xf numFmtId="171" fontId="18" fillId="0" borderId="0" xfId="20" applyNumberFormat="1" applyFont="1" applyFill="1" applyBorder="1" applyAlignment="1">
      <alignment horizontal="right" vertical="center" wrapText="1"/>
    </xf>
    <xf numFmtId="0" fontId="19" fillId="0" borderId="19" xfId="0" applyFont="1" applyBorder="1" applyAlignment="1">
      <alignment horizontal="left" vertical="top" wrapText="1"/>
    </xf>
    <xf numFmtId="0" fontId="21" fillId="0" borderId="17" xfId="0" applyFont="1" applyBorder="1" applyAlignment="1">
      <alignment horizontal="left" vertical="top" wrapText="1"/>
    </xf>
    <xf numFmtId="0" fontId="21" fillId="0" borderId="17" xfId="0" applyFont="1" applyBorder="1" applyAlignment="1">
      <alignment horizontal="right"/>
    </xf>
    <xf numFmtId="0" fontId="23" fillId="0" borderId="17" xfId="0" applyFont="1" applyBorder="1" applyAlignment="1">
      <alignment horizontal="left" vertical="top" wrapText="1"/>
    </xf>
    <xf numFmtId="169" fontId="21" fillId="0" borderId="0" xfId="0" applyNumberFormat="1" applyFont="1"/>
    <xf numFmtId="49" fontId="21" fillId="2" borderId="17" xfId="0" applyNumberFormat="1" applyFont="1" applyFill="1" applyBorder="1" applyAlignment="1">
      <alignment vertical="top" wrapText="1"/>
    </xf>
    <xf numFmtId="169" fontId="42" fillId="0" borderId="0" xfId="9" applyNumberFormat="1" applyFont="1" applyAlignment="1">
      <alignment horizontal="left" vertical="top" wrapText="1"/>
    </xf>
    <xf numFmtId="0" fontId="43" fillId="0" borderId="17" xfId="30" applyFont="1" applyBorder="1" applyAlignment="1">
      <alignment horizontal="left" vertical="top" wrapText="1"/>
    </xf>
    <xf numFmtId="0" fontId="42" fillId="0" borderId="0" xfId="9" applyFont="1" applyAlignment="1">
      <alignment horizontal="center" vertical="top" wrapText="1"/>
    </xf>
    <xf numFmtId="166" fontId="21" fillId="0" borderId="0" xfId="0" applyNumberFormat="1" applyFont="1"/>
    <xf numFmtId="0" fontId="20" fillId="0" borderId="17" xfId="0" applyFont="1" applyBorder="1" applyAlignment="1">
      <alignment horizontal="left" vertical="top" wrapText="1"/>
    </xf>
    <xf numFmtId="169" fontId="19" fillId="0" borderId="17" xfId="30" applyNumberFormat="1" applyFont="1" applyBorder="1" applyAlignment="1">
      <alignment vertical="center" wrapText="1"/>
    </xf>
    <xf numFmtId="0" fontId="16" fillId="2" borderId="17" xfId="30" applyFont="1" applyFill="1" applyBorder="1" applyAlignment="1">
      <alignment horizontal="left" vertical="top" wrapText="1"/>
    </xf>
    <xf numFmtId="0" fontId="21" fillId="2" borderId="0" xfId="9" applyFont="1" applyFill="1" applyAlignment="1">
      <alignment horizontal="left" vertical="top" wrapText="1"/>
    </xf>
    <xf numFmtId="0" fontId="0" fillId="2" borderId="17" xfId="0" applyFill="1" applyBorder="1" applyAlignment="1">
      <alignment horizontal="left" vertical="top" wrapText="1"/>
    </xf>
    <xf numFmtId="0" fontId="20" fillId="2" borderId="17" xfId="0" applyFont="1" applyFill="1" applyBorder="1" applyAlignment="1">
      <alignment horizontal="left" vertical="top" wrapText="1"/>
    </xf>
    <xf numFmtId="0" fontId="20" fillId="2" borderId="0" xfId="5" applyFont="1" applyFill="1" applyAlignment="1">
      <alignment horizontal="left"/>
    </xf>
    <xf numFmtId="0" fontId="18" fillId="2" borderId="17" xfId="0" applyFont="1" applyFill="1" applyBorder="1" applyAlignment="1">
      <alignment horizontal="left" vertical="top" wrapText="1"/>
    </xf>
    <xf numFmtId="0" fontId="19" fillId="2" borderId="25" xfId="0" applyFont="1" applyFill="1" applyBorder="1" applyAlignment="1">
      <alignment horizontal="center" vertical="top" wrapText="1"/>
    </xf>
    <xf numFmtId="171" fontId="49" fillId="2" borderId="2" xfId="20" applyNumberFormat="1" applyFont="1" applyFill="1" applyBorder="1" applyAlignment="1">
      <alignment horizontal="center" vertical="center" wrapText="1"/>
    </xf>
    <xf numFmtId="0" fontId="16" fillId="0" borderId="17" xfId="20" applyFont="1" applyBorder="1" applyAlignment="1">
      <alignment horizontal="center" vertical="top" wrapText="1"/>
    </xf>
    <xf numFmtId="169" fontId="19" fillId="2" borderId="17" xfId="31" applyNumberFormat="1" applyFont="1" applyFill="1" applyBorder="1" applyAlignment="1">
      <alignment horizontal="center" vertical="top"/>
    </xf>
    <xf numFmtId="0" fontId="59" fillId="0" borderId="17" xfId="9" applyFont="1" applyBorder="1" applyAlignment="1">
      <alignment horizontal="left" vertical="top" wrapText="1"/>
    </xf>
    <xf numFmtId="169" fontId="60" fillId="2" borderId="17" xfId="30" applyNumberFormat="1" applyFont="1" applyFill="1" applyBorder="1" applyAlignment="1">
      <alignment horizontal="right" vertical="top" wrapText="1"/>
    </xf>
    <xf numFmtId="0" fontId="59" fillId="2" borderId="17" xfId="9" applyFont="1" applyFill="1" applyBorder="1" applyAlignment="1">
      <alignment horizontal="left" vertical="top" wrapText="1"/>
    </xf>
    <xf numFmtId="0" fontId="46" fillId="2" borderId="17" xfId="30" applyFont="1" applyFill="1" applyBorder="1">
      <alignment horizontal="left" vertical="top" wrapText="1"/>
    </xf>
    <xf numFmtId="169" fontId="43" fillId="0" borderId="17" xfId="30" applyNumberFormat="1" applyFont="1" applyBorder="1" applyAlignment="1">
      <alignment horizontal="right" vertical="top" wrapText="1"/>
    </xf>
    <xf numFmtId="169" fontId="46" fillId="2" borderId="17" xfId="30" applyNumberFormat="1" applyFont="1" applyFill="1" applyBorder="1" applyAlignment="1">
      <alignment horizontal="right" vertical="top" wrapText="1"/>
    </xf>
    <xf numFmtId="0" fontId="19" fillId="0" borderId="17" xfId="30" applyFont="1" applyBorder="1" applyAlignment="1">
      <alignment horizontal="right" vertical="top" wrapText="1"/>
    </xf>
    <xf numFmtId="169" fontId="19" fillId="0" borderId="17" xfId="30" applyNumberFormat="1" applyFont="1" applyBorder="1" applyAlignment="1">
      <alignment horizontal="right" vertical="top" wrapText="1"/>
    </xf>
    <xf numFmtId="170" fontId="45" fillId="2" borderId="17" xfId="0" applyNumberFormat="1" applyFont="1" applyFill="1" applyBorder="1" applyAlignment="1">
      <alignment horizontal="right" vertical="center" wrapText="1"/>
    </xf>
    <xf numFmtId="0" fontId="19" fillId="2" borderId="17" xfId="30" applyFont="1" applyFill="1" applyBorder="1" applyAlignment="1">
      <alignment horizontal="right" vertical="top" wrapText="1"/>
    </xf>
    <xf numFmtId="171" fontId="49" fillId="2" borderId="17" xfId="20" applyNumberFormat="1" applyFont="1" applyFill="1" applyBorder="1" applyAlignment="1">
      <alignment horizontal="center" vertical="center" wrapText="1"/>
    </xf>
    <xf numFmtId="171" fontId="16" fillId="2" borderId="17" xfId="20" applyNumberFormat="1" applyFont="1" applyFill="1" applyBorder="1" applyAlignment="1">
      <alignment horizontal="center" vertical="center" wrapText="1"/>
    </xf>
    <xf numFmtId="0" fontId="18" fillId="2" borderId="17" xfId="34" applyFont="1" applyFill="1" applyBorder="1" applyAlignment="1">
      <alignment horizontal="center" vertical="center"/>
    </xf>
    <xf numFmtId="0" fontId="18" fillId="2" borderId="17" xfId="34" applyFont="1" applyFill="1" applyBorder="1" applyAlignment="1">
      <alignment vertical="center"/>
    </xf>
    <xf numFmtId="170" fontId="21" fillId="2" borderId="17" xfId="34" applyNumberFormat="1" applyFont="1" applyFill="1" applyBorder="1" applyAlignment="1">
      <alignment horizontal="center" vertical="center"/>
    </xf>
    <xf numFmtId="0" fontId="20" fillId="2" borderId="17" xfId="34" applyFont="1" applyFill="1" applyBorder="1" applyAlignment="1">
      <alignment horizontal="right" vertical="top"/>
    </xf>
    <xf numFmtId="0" fontId="20" fillId="2" borderId="26" xfId="34" applyFont="1" applyFill="1" applyBorder="1" applyAlignment="1">
      <alignment horizontal="right" vertical="center"/>
    </xf>
    <xf numFmtId="0" fontId="20" fillId="2" borderId="17" xfId="0" applyFont="1" applyFill="1" applyBorder="1" applyAlignment="1">
      <alignment vertical="top" wrapText="1"/>
    </xf>
    <xf numFmtId="0" fontId="20" fillId="2" borderId="0" xfId="0" applyFont="1" applyFill="1" applyBorder="1" applyAlignment="1">
      <alignment vertical="top" wrapText="1"/>
    </xf>
    <xf numFmtId="0" fontId="62" fillId="0" borderId="17" xfId="0" applyFont="1" applyBorder="1" applyAlignment="1">
      <alignment horizontal="left" vertical="top" wrapText="1"/>
    </xf>
    <xf numFmtId="0" fontId="62" fillId="0" borderId="0" xfId="0" applyFont="1" applyBorder="1" applyAlignment="1">
      <alignment horizontal="left" vertical="top" wrapText="1"/>
    </xf>
    <xf numFmtId="0" fontId="16" fillId="0" borderId="0" xfId="0" applyFont="1" applyFill="1" applyBorder="1" applyAlignment="1">
      <alignment vertical="top" wrapText="1"/>
    </xf>
    <xf numFmtId="0" fontId="55" fillId="0" borderId="0" xfId="0" applyFont="1"/>
    <xf numFmtId="0" fontId="47" fillId="0" borderId="17" xfId="0" applyFont="1" applyBorder="1" applyAlignment="1">
      <alignment horizontal="left" vertical="top" wrapText="1"/>
    </xf>
    <xf numFmtId="0" fontId="45" fillId="2" borderId="17" xfId="0" applyFont="1" applyFill="1" applyBorder="1" applyAlignment="1">
      <alignment horizontal="right" vertical="center" wrapText="1"/>
    </xf>
    <xf numFmtId="0" fontId="16" fillId="2" borderId="0" xfId="20" applyFont="1" applyFill="1" applyBorder="1" applyAlignment="1">
      <alignment horizontal="center" vertical="center" wrapText="1"/>
    </xf>
    <xf numFmtId="49" fontId="20" fillId="2" borderId="0" xfId="0" applyNumberFormat="1" applyFont="1" applyFill="1" applyBorder="1" applyAlignment="1">
      <alignment vertical="top" wrapText="1"/>
    </xf>
    <xf numFmtId="171" fontId="16" fillId="2" borderId="0" xfId="20" applyNumberFormat="1" applyFont="1" applyFill="1" applyBorder="1" applyAlignment="1">
      <alignment horizontal="center" vertical="center" wrapText="1"/>
    </xf>
    <xf numFmtId="171" fontId="61" fillId="2" borderId="0" xfId="20" applyNumberFormat="1" applyFont="1" applyFill="1" applyBorder="1" applyAlignment="1">
      <alignment horizontal="center" vertical="center" wrapText="1"/>
    </xf>
    <xf numFmtId="49" fontId="23" fillId="2" borderId="17" xfId="0" applyNumberFormat="1" applyFont="1" applyFill="1" applyBorder="1" applyAlignment="1">
      <alignment vertical="top" wrapText="1"/>
    </xf>
    <xf numFmtId="171" fontId="52" fillId="0" borderId="0" xfId="20" applyNumberFormat="1" applyFont="1" applyFill="1" applyBorder="1" applyAlignment="1">
      <alignment horizontal="center" wrapText="1"/>
    </xf>
    <xf numFmtId="0" fontId="21" fillId="0" borderId="0" xfId="0" applyFont="1" applyBorder="1" applyAlignment="1">
      <alignment wrapText="1"/>
    </xf>
    <xf numFmtId="169" fontId="18" fillId="2" borderId="17" xfId="30" applyNumberFormat="1" applyFont="1" applyFill="1" applyBorder="1" applyAlignment="1">
      <alignment horizontal="right" vertical="center" wrapText="1"/>
    </xf>
    <xf numFmtId="169" fontId="43" fillId="0" borderId="17" xfId="31" applyNumberFormat="1" applyFont="1" applyBorder="1" applyAlignment="1">
      <alignment horizontal="right" vertical="top"/>
    </xf>
    <xf numFmtId="169" fontId="19" fillId="0" borderId="17" xfId="90" applyNumberFormat="1" applyFont="1" applyBorder="1" applyAlignment="1">
      <alignment horizontal="right" vertical="top"/>
    </xf>
    <xf numFmtId="170" fontId="23" fillId="2" borderId="17" xfId="34" applyNumberFormat="1" applyFont="1" applyFill="1" applyBorder="1" applyAlignment="1">
      <alignment horizontal="center" vertical="center"/>
    </xf>
    <xf numFmtId="0" fontId="20" fillId="2" borderId="17" xfId="34" applyFont="1" applyFill="1" applyBorder="1" applyAlignment="1">
      <alignment horizontal="right" vertical="center"/>
    </xf>
    <xf numFmtId="0" fontId="16" fillId="0" borderId="2" xfId="20" applyFont="1" applyBorder="1" applyAlignment="1">
      <alignment horizontal="center" vertical="top" wrapText="1"/>
    </xf>
    <xf numFmtId="0" fontId="18" fillId="2" borderId="17" xfId="0" applyFont="1" applyFill="1" applyBorder="1" applyAlignment="1">
      <alignment horizontal="left" vertical="top" wrapText="1"/>
    </xf>
    <xf numFmtId="169" fontId="16" fillId="2" borderId="17" xfId="31" applyNumberFormat="1" applyFont="1" applyFill="1" applyBorder="1" applyAlignment="1">
      <alignment horizontal="center" vertical="top"/>
    </xf>
    <xf numFmtId="169" fontId="16" fillId="2" borderId="17" xfId="30" applyNumberFormat="1" applyFont="1" applyFill="1" applyBorder="1" applyAlignment="1">
      <alignment horizontal="center" vertical="center" wrapText="1"/>
    </xf>
    <xf numFmtId="170" fontId="43" fillId="0" borderId="19" xfId="0" applyNumberFormat="1" applyFont="1" applyBorder="1" applyAlignment="1">
      <alignment horizontal="right" vertical="top" wrapText="1"/>
    </xf>
    <xf numFmtId="0" fontId="18" fillId="0" borderId="18" xfId="2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21" fillId="0" borderId="2" xfId="0" applyFont="1" applyBorder="1" applyAlignment="1">
      <alignment wrapText="1"/>
    </xf>
    <xf numFmtId="0" fontId="20" fillId="2" borderId="17" xfId="0" applyFont="1" applyFill="1" applyBorder="1" applyAlignment="1">
      <alignment horizontal="left" vertical="center" wrapText="1"/>
    </xf>
    <xf numFmtId="0" fontId="19" fillId="2" borderId="17" xfId="0" applyFont="1" applyFill="1" applyBorder="1" applyAlignment="1">
      <alignment vertical="center" wrapText="1"/>
    </xf>
    <xf numFmtId="0" fontId="45" fillId="0" borderId="17" xfId="0" applyFont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left" vertical="center" wrapText="1"/>
    </xf>
    <xf numFmtId="0" fontId="16" fillId="2" borderId="17" xfId="0" applyFont="1" applyFill="1" applyBorder="1" applyAlignment="1">
      <alignment horizontal="right" vertical="top" wrapText="1"/>
    </xf>
    <xf numFmtId="0" fontId="21" fillId="2" borderId="23" xfId="0" applyFont="1" applyFill="1" applyBorder="1" applyAlignment="1">
      <alignment horizontal="center" vertical="top" wrapText="1"/>
    </xf>
    <xf numFmtId="0" fontId="20" fillId="2" borderId="0" xfId="0" applyFont="1" applyFill="1" applyBorder="1" applyAlignment="1">
      <alignment horizontal="center" vertical="top" wrapText="1"/>
    </xf>
    <xf numFmtId="0" fontId="18" fillId="2" borderId="17" xfId="0" applyFont="1" applyFill="1" applyBorder="1" applyAlignment="1">
      <alignment horizontal="left" vertical="top" wrapText="1"/>
    </xf>
    <xf numFmtId="0" fontId="21" fillId="2" borderId="0" xfId="82" applyFont="1" applyFill="1" applyAlignment="1">
      <alignment vertical="center"/>
    </xf>
    <xf numFmtId="0" fontId="21" fillId="2" borderId="0" xfId="82" applyFont="1" applyFill="1" applyAlignment="1">
      <alignment horizontal="center" vertical="center" wrapText="1"/>
    </xf>
    <xf numFmtId="0" fontId="21" fillId="2" borderId="0" xfId="82" applyFont="1" applyFill="1"/>
    <xf numFmtId="169" fontId="16" fillId="2" borderId="17" xfId="30" applyNumberFormat="1" applyFont="1" applyFill="1" applyBorder="1" applyAlignment="1">
      <alignment horizontal="right" vertical="center" wrapText="1"/>
    </xf>
    <xf numFmtId="171" fontId="18" fillId="2" borderId="17" xfId="82" applyNumberFormat="1" applyFont="1" applyFill="1" applyBorder="1" applyAlignment="1">
      <alignment horizontal="center" vertical="center" wrapText="1"/>
    </xf>
    <xf numFmtId="0" fontId="21" fillId="2" borderId="26" xfId="82" applyFont="1" applyFill="1" applyBorder="1" applyAlignment="1">
      <alignment vertical="center"/>
    </xf>
    <xf numFmtId="0" fontId="21" fillId="2" borderId="34" xfId="82" applyFont="1" applyFill="1" applyBorder="1" applyAlignment="1">
      <alignment horizontal="center" vertical="center" wrapText="1"/>
    </xf>
    <xf numFmtId="0" fontId="21" fillId="2" borderId="34" xfId="82" applyFont="1" applyFill="1" applyBorder="1" applyAlignment="1">
      <alignment horizontal="left" vertical="center"/>
    </xf>
    <xf numFmtId="0" fontId="21" fillId="2" borderId="29" xfId="82" applyFont="1" applyFill="1" applyBorder="1" applyAlignment="1">
      <alignment horizontal="left" vertical="center"/>
    </xf>
    <xf numFmtId="169" fontId="43" fillId="2" borderId="17" xfId="30" applyNumberFormat="1" applyFont="1" applyFill="1" applyBorder="1" applyAlignment="1">
      <alignment horizontal="right" vertical="center" wrapText="1"/>
    </xf>
    <xf numFmtId="1" fontId="18" fillId="2" borderId="26" xfId="82" applyNumberFormat="1" applyFont="1" applyFill="1" applyBorder="1" applyAlignment="1">
      <alignment horizontal="center" vertical="center"/>
    </xf>
    <xf numFmtId="1" fontId="18" fillId="2" borderId="26" xfId="82" applyNumberFormat="1" applyFont="1" applyFill="1" applyBorder="1" applyAlignment="1">
      <alignment horizontal="center" vertical="center" wrapText="1"/>
    </xf>
    <xf numFmtId="173" fontId="18" fillId="2" borderId="17" xfId="82" applyNumberFormat="1" applyFont="1" applyFill="1" applyBorder="1" applyAlignment="1">
      <alignment horizontal="left" vertical="center" wrapText="1"/>
    </xf>
    <xf numFmtId="174" fontId="18" fillId="2" borderId="17" xfId="82" applyNumberFormat="1" applyFont="1" applyFill="1" applyBorder="1" applyAlignment="1">
      <alignment horizontal="left" vertical="center" wrapText="1"/>
    </xf>
    <xf numFmtId="3" fontId="18" fillId="2" borderId="17" xfId="82" applyNumberFormat="1" applyFont="1" applyFill="1" applyBorder="1" applyAlignment="1">
      <alignment horizontal="center" vertical="center"/>
    </xf>
    <xf numFmtId="0" fontId="18" fillId="2" borderId="17" xfId="83" applyFont="1" applyFill="1" applyBorder="1" applyAlignment="1">
      <alignment horizontal="center" vertical="center"/>
    </xf>
    <xf numFmtId="169" fontId="21" fillId="2" borderId="17" xfId="91" applyNumberFormat="1" applyFont="1" applyFill="1" applyBorder="1" applyAlignment="1">
      <alignment vertical="center"/>
    </xf>
    <xf numFmtId="49" fontId="47" fillId="2" borderId="17" xfId="82" applyNumberFormat="1" applyFont="1" applyFill="1" applyBorder="1" applyAlignment="1">
      <alignment horizontal="left" vertical="center" wrapText="1"/>
    </xf>
    <xf numFmtId="169" fontId="20" fillId="2" borderId="17" xfId="91" applyNumberFormat="1" applyFont="1" applyFill="1" applyBorder="1" applyAlignment="1">
      <alignment vertical="center"/>
    </xf>
    <xf numFmtId="3" fontId="20" fillId="2" borderId="17" xfId="82" applyNumberFormat="1" applyFont="1" applyFill="1" applyBorder="1" applyAlignment="1">
      <alignment horizontal="left" vertical="center"/>
    </xf>
    <xf numFmtId="169" fontId="20" fillId="2" borderId="17" xfId="82" applyNumberFormat="1" applyFont="1" applyFill="1" applyBorder="1" applyAlignment="1">
      <alignment vertical="center"/>
    </xf>
    <xf numFmtId="0" fontId="21" fillId="2" borderId="26" xfId="91" applyFont="1" applyFill="1" applyBorder="1" applyAlignment="1">
      <alignment vertical="center"/>
    </xf>
    <xf numFmtId="0" fontId="21" fillId="2" borderId="34" xfId="91" applyFont="1" applyFill="1" applyBorder="1" applyAlignment="1">
      <alignment horizontal="center" vertical="center" wrapText="1"/>
    </xf>
    <xf numFmtId="0" fontId="21" fillId="2" borderId="34" xfId="91" applyFont="1" applyFill="1" applyBorder="1" applyAlignment="1">
      <alignment horizontal="left" vertical="center"/>
    </xf>
    <xf numFmtId="0" fontId="21" fillId="2" borderId="29" xfId="91" applyFont="1" applyFill="1" applyBorder="1" applyAlignment="1">
      <alignment horizontal="left" vertical="center"/>
    </xf>
    <xf numFmtId="169" fontId="21" fillId="2" borderId="17" xfId="82" applyNumberFormat="1" applyFont="1" applyFill="1" applyBorder="1" applyAlignment="1">
      <alignment horizontal="right" vertical="center" wrapText="1"/>
    </xf>
    <xf numFmtId="0" fontId="18" fillId="2" borderId="17" xfId="83" applyFont="1" applyFill="1" applyBorder="1" applyAlignment="1">
      <alignment horizontal="center" vertical="center" wrapText="1"/>
    </xf>
    <xf numFmtId="0" fontId="20" fillId="2" borderId="26" xfId="82" applyFont="1" applyFill="1" applyBorder="1" applyAlignment="1">
      <alignment vertical="center"/>
    </xf>
    <xf numFmtId="0" fontId="20" fillId="2" borderId="34" xfId="82" applyFont="1" applyFill="1" applyBorder="1" applyAlignment="1">
      <alignment horizontal="center" vertical="center" wrapText="1"/>
    </xf>
    <xf numFmtId="0" fontId="20" fillId="2" borderId="34" xfId="82" applyFont="1" applyFill="1" applyBorder="1" applyAlignment="1">
      <alignment horizontal="left" vertical="center"/>
    </xf>
    <xf numFmtId="0" fontId="20" fillId="2" borderId="29" xfId="82" applyFont="1" applyFill="1" applyBorder="1" applyAlignment="1">
      <alignment horizontal="left" vertical="center"/>
    </xf>
    <xf numFmtId="169" fontId="21" fillId="2" borderId="0" xfId="82" applyNumberFormat="1" applyFont="1" applyFill="1" applyAlignment="1">
      <alignment vertical="center"/>
    </xf>
    <xf numFmtId="169" fontId="19" fillId="2" borderId="17" xfId="30" applyNumberFormat="1" applyFont="1" applyFill="1" applyBorder="1" applyAlignment="1">
      <alignment vertical="top" wrapText="1"/>
    </xf>
    <xf numFmtId="0" fontId="18" fillId="2" borderId="17" xfId="0" applyFont="1" applyFill="1" applyBorder="1" applyAlignment="1">
      <alignment vertical="top" wrapText="1"/>
    </xf>
    <xf numFmtId="0" fontId="18" fillId="2" borderId="2" xfId="0" applyFont="1" applyFill="1" applyBorder="1" applyAlignment="1">
      <alignment vertical="top" wrapText="1"/>
    </xf>
    <xf numFmtId="169" fontId="21" fillId="2" borderId="17" xfId="0" applyNumberFormat="1" applyFont="1" applyFill="1" applyBorder="1"/>
    <xf numFmtId="0" fontId="18" fillId="2" borderId="1" xfId="0" applyFont="1" applyFill="1" applyBorder="1" applyAlignment="1">
      <alignment vertical="top" wrapText="1"/>
    </xf>
    <xf numFmtId="3" fontId="18" fillId="2" borderId="17" xfId="82" applyNumberFormat="1" applyFont="1" applyFill="1" applyBorder="1" applyAlignment="1" applyProtection="1">
      <alignment horizontal="center" vertical="center" wrapText="1"/>
      <protection locked="0"/>
    </xf>
    <xf numFmtId="0" fontId="20" fillId="2" borderId="17" xfId="0" applyFont="1" applyFill="1" applyBorder="1"/>
    <xf numFmtId="169" fontId="21" fillId="2" borderId="0" xfId="0" applyNumberFormat="1" applyFont="1" applyFill="1"/>
    <xf numFmtId="0" fontId="22" fillId="2" borderId="17" xfId="0" applyFont="1" applyFill="1" applyBorder="1" applyAlignment="1">
      <alignment horizontal="left" vertical="top" wrapText="1"/>
    </xf>
    <xf numFmtId="166" fontId="21" fillId="2" borderId="0" xfId="0" applyNumberFormat="1" applyFont="1" applyFill="1"/>
    <xf numFmtId="0" fontId="21" fillId="2" borderId="17" xfId="0" applyFont="1" applyFill="1" applyBorder="1" applyAlignment="1">
      <alignment wrapText="1"/>
    </xf>
    <xf numFmtId="0" fontId="42" fillId="0" borderId="17" xfId="91" applyFont="1" applyBorder="1" applyAlignment="1">
      <alignment horizontal="left" vertical="top" wrapText="1"/>
    </xf>
    <xf numFmtId="0" fontId="42" fillId="0" borderId="0" xfId="91" applyFont="1" applyAlignment="1">
      <alignment horizontal="left" vertical="top" wrapText="1"/>
    </xf>
    <xf numFmtId="169" fontId="18" fillId="0" borderId="17" xfId="30" applyNumberFormat="1" applyFont="1" applyBorder="1" applyAlignment="1">
      <alignment horizontal="right" vertical="top" wrapText="1"/>
    </xf>
    <xf numFmtId="0" fontId="42" fillId="2" borderId="17" xfId="91" applyFont="1" applyFill="1" applyBorder="1" applyAlignment="1">
      <alignment horizontal="left" vertical="top" wrapText="1"/>
    </xf>
    <xf numFmtId="0" fontId="21" fillId="2" borderId="17" xfId="91" applyFont="1" applyFill="1" applyBorder="1" applyAlignment="1">
      <alignment horizontal="left" vertical="top" wrapText="1"/>
    </xf>
    <xf numFmtId="0" fontId="18" fillId="0" borderId="17" xfId="30" applyFont="1" applyBorder="1" applyAlignment="1">
      <alignment horizontal="right" vertical="top" wrapText="1"/>
    </xf>
    <xf numFmtId="0" fontId="16" fillId="2" borderId="0" xfId="4" applyFont="1" applyFill="1" applyAlignment="1">
      <alignment horizontal="center"/>
    </xf>
    <xf numFmtId="0" fontId="18" fillId="2" borderId="17" xfId="0" applyFont="1" applyFill="1" applyBorder="1" applyAlignment="1">
      <alignment horizontal="left" vertical="top" wrapText="1"/>
    </xf>
    <xf numFmtId="0" fontId="18" fillId="2" borderId="17" xfId="35" applyFont="1" applyFill="1" applyBorder="1" applyAlignment="1">
      <alignment horizontal="center" wrapText="1"/>
    </xf>
    <xf numFmtId="0" fontId="21" fillId="2" borderId="17" xfId="0" applyFont="1" applyFill="1" applyBorder="1" applyAlignment="1">
      <alignment horizontal="center" vertical="center" wrapText="1"/>
    </xf>
    <xf numFmtId="0" fontId="21" fillId="2" borderId="17" xfId="82" applyFont="1" applyFill="1" applyBorder="1" applyAlignment="1">
      <alignment horizontal="center" vertical="center" wrapText="1"/>
    </xf>
    <xf numFmtId="176" fontId="21" fillId="2" borderId="0" xfId="82" applyNumberFormat="1" applyFont="1" applyFill="1"/>
    <xf numFmtId="49" fontId="21" fillId="2" borderId="17" xfId="9" applyNumberFormat="1" applyFont="1" applyFill="1" applyBorder="1" applyAlignment="1">
      <alignment horizontal="left" vertical="top" wrapText="1"/>
    </xf>
    <xf numFmtId="0" fontId="18" fillId="0" borderId="17" xfId="30" applyFont="1" applyBorder="1" applyAlignment="1">
      <alignment horizontal="left" vertical="top" wrapText="1"/>
    </xf>
    <xf numFmtId="169" fontId="42" fillId="0" borderId="17" xfId="9" applyNumberFormat="1" applyFont="1" applyBorder="1" applyAlignment="1">
      <alignment horizontal="left" vertical="top" wrapText="1"/>
    </xf>
    <xf numFmtId="169" fontId="18" fillId="2" borderId="17" xfId="30" applyNumberFormat="1" applyFont="1" applyFill="1" applyBorder="1" applyAlignment="1">
      <alignment horizontal="right" vertical="top" wrapText="1"/>
    </xf>
    <xf numFmtId="171" fontId="21" fillId="2" borderId="0" xfId="82" applyNumberFormat="1" applyFont="1" applyFill="1"/>
    <xf numFmtId="166" fontId="58" fillId="0" borderId="17" xfId="20" applyNumberFormat="1" applyFont="1" applyFill="1" applyBorder="1" applyAlignment="1">
      <alignment horizontal="center" vertical="center" wrapText="1"/>
    </xf>
    <xf numFmtId="0" fontId="23" fillId="0" borderId="17" xfId="0" applyFont="1" applyBorder="1" applyAlignment="1">
      <alignment wrapText="1"/>
    </xf>
    <xf numFmtId="0" fontId="23" fillId="2" borderId="17" xfId="0" applyFont="1" applyFill="1" applyBorder="1" applyAlignment="1">
      <alignment horizontal="center" vertical="top" wrapText="1"/>
    </xf>
    <xf numFmtId="0" fontId="19" fillId="2" borderId="26" xfId="0" applyFont="1" applyFill="1" applyBorder="1" applyAlignment="1">
      <alignment horizontal="center" vertical="top" wrapText="1"/>
    </xf>
    <xf numFmtId="0" fontId="23" fillId="0" borderId="17" xfId="0" applyFont="1" applyBorder="1" applyAlignment="1">
      <alignment vertical="center" wrapText="1"/>
    </xf>
    <xf numFmtId="0" fontId="19" fillId="2" borderId="1" xfId="0" applyFont="1" applyFill="1" applyBorder="1" applyAlignment="1">
      <alignment vertical="top" wrapText="1"/>
    </xf>
    <xf numFmtId="0" fontId="19" fillId="2" borderId="2" xfId="0" applyFont="1" applyFill="1" applyBorder="1" applyAlignment="1">
      <alignment vertical="top" wrapText="1"/>
    </xf>
    <xf numFmtId="0" fontId="23" fillId="0" borderId="17" xfId="0" applyFont="1" applyBorder="1" applyAlignment="1">
      <alignment vertical="top" wrapText="1"/>
    </xf>
    <xf numFmtId="0" fontId="18" fillId="2" borderId="17" xfId="35" applyFont="1" applyFill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top" wrapText="1"/>
    </xf>
    <xf numFmtId="0" fontId="45" fillId="2" borderId="17" xfId="34" applyFont="1" applyFill="1" applyBorder="1" applyAlignment="1">
      <alignment horizontal="right" vertical="center"/>
    </xf>
    <xf numFmtId="0" fontId="45" fillId="2" borderId="26" xfId="34" applyFont="1" applyFill="1" applyBorder="1" applyAlignment="1">
      <alignment horizontal="right" vertical="center"/>
    </xf>
    <xf numFmtId="0" fontId="46" fillId="2" borderId="17" xfId="0" applyFont="1" applyFill="1" applyBorder="1" applyAlignment="1">
      <alignment horizontal="left" vertical="top" wrapText="1"/>
    </xf>
    <xf numFmtId="170" fontId="18" fillId="2" borderId="0" xfId="0" applyNumberFormat="1" applyFont="1" applyFill="1"/>
    <xf numFmtId="169" fontId="18" fillId="2" borderId="17" xfId="30" applyNumberFormat="1" applyFont="1" applyFill="1" applyBorder="1" applyAlignment="1">
      <alignment horizontal="center" vertical="top" wrapText="1"/>
    </xf>
    <xf numFmtId="169" fontId="23" fillId="2" borderId="17" xfId="9" applyNumberFormat="1" applyFont="1" applyFill="1" applyBorder="1" applyAlignment="1">
      <alignment horizontal="center" vertical="top" wrapText="1"/>
    </xf>
    <xf numFmtId="169" fontId="16" fillId="2" borderId="17" xfId="30" applyNumberFormat="1" applyFont="1" applyFill="1" applyBorder="1" applyAlignment="1">
      <alignment horizontal="right" vertical="top" wrapText="1"/>
    </xf>
    <xf numFmtId="0" fontId="18" fillId="2" borderId="0" xfId="82" applyFont="1" applyFill="1"/>
    <xf numFmtId="49" fontId="47" fillId="2" borderId="17" xfId="0" applyNumberFormat="1" applyFont="1" applyFill="1" applyBorder="1" applyAlignment="1">
      <alignment horizontal="left" vertical="center" wrapText="1"/>
    </xf>
    <xf numFmtId="169" fontId="16" fillId="0" borderId="17" xfId="30" applyNumberFormat="1" applyFont="1" applyBorder="1" applyAlignment="1">
      <alignment horizontal="right" vertical="top" wrapText="1"/>
    </xf>
    <xf numFmtId="169" fontId="21" fillId="2" borderId="17" xfId="82" applyNumberFormat="1" applyFont="1" applyFill="1" applyBorder="1" applyAlignment="1">
      <alignment vertical="center"/>
    </xf>
    <xf numFmtId="1" fontId="18" fillId="2" borderId="17" xfId="82" applyNumberFormat="1" applyFont="1" applyFill="1" applyBorder="1" applyAlignment="1">
      <alignment horizontal="center" vertical="center" wrapText="1"/>
    </xf>
    <xf numFmtId="1" fontId="18" fillId="2" borderId="17" xfId="82" applyNumberFormat="1" applyFont="1" applyFill="1" applyBorder="1" applyAlignment="1">
      <alignment horizontal="center" vertical="center"/>
    </xf>
    <xf numFmtId="0" fontId="42" fillId="2" borderId="0" xfId="91" applyFont="1" applyFill="1" applyAlignment="1">
      <alignment horizontal="left" vertical="top" wrapText="1"/>
    </xf>
    <xf numFmtId="171" fontId="49" fillId="2" borderId="2" xfId="20" applyNumberFormat="1" applyFont="1" applyFill="1" applyBorder="1" applyAlignment="1">
      <alignment horizontal="center" vertical="center" wrapText="1"/>
    </xf>
    <xf numFmtId="0" fontId="19" fillId="2" borderId="17" xfId="0" applyFont="1" applyFill="1" applyBorder="1" applyAlignment="1">
      <alignment horizontal="left" vertical="center" wrapText="1"/>
    </xf>
    <xf numFmtId="0" fontId="21" fillId="2" borderId="0" xfId="82" applyFont="1" applyFill="1" applyBorder="1"/>
    <xf numFmtId="175" fontId="21" fillId="2" borderId="0" xfId="82" applyNumberFormat="1" applyFont="1" applyFill="1" applyBorder="1"/>
    <xf numFmtId="171" fontId="21" fillId="2" borderId="0" xfId="82" applyNumberFormat="1" applyFont="1" applyFill="1" applyBorder="1"/>
    <xf numFmtId="177" fontId="21" fillId="2" borderId="0" xfId="82" applyNumberFormat="1" applyFont="1" applyFill="1" applyBorder="1"/>
    <xf numFmtId="1" fontId="18" fillId="34" borderId="26" xfId="82" applyNumberFormat="1" applyFont="1" applyFill="1" applyBorder="1" applyAlignment="1">
      <alignment horizontal="center" vertical="center"/>
    </xf>
    <xf numFmtId="1" fontId="21" fillId="2" borderId="0" xfId="82" applyNumberFormat="1" applyFont="1" applyFill="1"/>
    <xf numFmtId="0" fontId="21" fillId="34" borderId="0" xfId="82" applyFont="1" applyFill="1"/>
    <xf numFmtId="169" fontId="51" fillId="2" borderId="17" xfId="30" applyNumberFormat="1" applyFont="1" applyFill="1" applyBorder="1" applyAlignment="1">
      <alignment horizontal="right" vertical="center" wrapText="1"/>
    </xf>
    <xf numFmtId="172" fontId="43" fillId="34" borderId="17" xfId="81" applyNumberFormat="1" applyFont="1" applyFill="1" applyBorder="1" applyAlignment="1">
      <alignment vertical="center" wrapText="1"/>
    </xf>
    <xf numFmtId="171" fontId="49" fillId="34" borderId="17" xfId="20" applyNumberFormat="1" applyFont="1" applyFill="1" applyBorder="1" applyAlignment="1">
      <alignment horizontal="center" wrapText="1"/>
    </xf>
    <xf numFmtId="169" fontId="18" fillId="2" borderId="26" xfId="30" applyNumberFormat="1" applyFont="1" applyFill="1" applyBorder="1" applyAlignment="1">
      <alignment horizontal="center" vertical="center" wrapText="1"/>
    </xf>
    <xf numFmtId="169" fontId="18" fillId="2" borderId="1" xfId="30" applyNumberFormat="1" applyFont="1" applyFill="1" applyBorder="1" applyAlignment="1">
      <alignment horizontal="center" vertical="center" wrapText="1"/>
    </xf>
    <xf numFmtId="169" fontId="18" fillId="2" borderId="2" xfId="30" applyNumberFormat="1" applyFont="1" applyFill="1" applyBorder="1" applyAlignment="1">
      <alignment horizontal="center" vertical="center" wrapText="1"/>
    </xf>
    <xf numFmtId="0" fontId="21" fillId="0" borderId="0" xfId="9" applyFont="1" applyFill="1" applyAlignment="1">
      <alignment horizontal="right"/>
    </xf>
    <xf numFmtId="0" fontId="18" fillId="2" borderId="17" xfId="0" applyFont="1" applyFill="1" applyBorder="1" applyAlignment="1">
      <alignment horizontal="center" vertical="top" wrapText="1"/>
    </xf>
    <xf numFmtId="0" fontId="18" fillId="2" borderId="26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20" fillId="2" borderId="26" xfId="0" applyFont="1" applyFill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20" fillId="2" borderId="2" xfId="0" applyFont="1" applyFill="1" applyBorder="1" applyAlignment="1">
      <alignment horizontal="center"/>
    </xf>
    <xf numFmtId="0" fontId="21" fillId="2" borderId="26" xfId="0" applyFont="1" applyFill="1" applyBorder="1" applyAlignment="1">
      <alignment horizontal="center" vertical="top"/>
    </xf>
    <xf numFmtId="0" fontId="21" fillId="2" borderId="1" xfId="0" applyFont="1" applyFill="1" applyBorder="1" applyAlignment="1">
      <alignment horizontal="center" vertical="top"/>
    </xf>
    <xf numFmtId="0" fontId="21" fillId="2" borderId="2" xfId="0" applyFont="1" applyFill="1" applyBorder="1" applyAlignment="1">
      <alignment horizontal="center" vertical="top"/>
    </xf>
    <xf numFmtId="0" fontId="20" fillId="2" borderId="0" xfId="5" applyFont="1" applyFill="1" applyAlignment="1">
      <alignment horizontal="center" wrapText="1"/>
    </xf>
    <xf numFmtId="0" fontId="21" fillId="2" borderId="4" xfId="0" applyFont="1" applyFill="1" applyBorder="1" applyAlignment="1">
      <alignment horizontal="center" vertical="top" wrapText="1"/>
    </xf>
    <xf numFmtId="0" fontId="16" fillId="2" borderId="17" xfId="3" applyFont="1" applyFill="1" applyBorder="1" applyAlignment="1">
      <alignment horizontal="center" vertical="top" wrapText="1"/>
    </xf>
    <xf numFmtId="0" fontId="20" fillId="0" borderId="26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 vertical="top" wrapText="1"/>
    </xf>
    <xf numFmtId="0" fontId="21" fillId="0" borderId="33" xfId="0" applyFont="1" applyBorder="1" applyAlignment="1">
      <alignment horizontal="center" vertical="top" wrapText="1"/>
    </xf>
    <xf numFmtId="0" fontId="21" fillId="0" borderId="23" xfId="0" applyFont="1" applyBorder="1" applyAlignment="1">
      <alignment horizontal="center" vertical="top" wrapText="1"/>
    </xf>
    <xf numFmtId="0" fontId="21" fillId="0" borderId="20" xfId="0" applyFont="1" applyBorder="1" applyAlignment="1">
      <alignment horizontal="center" vertical="top" wrapText="1"/>
    </xf>
    <xf numFmtId="0" fontId="21" fillId="2" borderId="22" xfId="0" applyFont="1" applyFill="1" applyBorder="1" applyAlignment="1">
      <alignment horizontal="center" vertical="top" wrapText="1"/>
    </xf>
    <xf numFmtId="0" fontId="21" fillId="2" borderId="23" xfId="0" applyFont="1" applyFill="1" applyBorder="1" applyAlignment="1">
      <alignment horizontal="center" vertical="top" wrapText="1"/>
    </xf>
    <xf numFmtId="0" fontId="21" fillId="2" borderId="20" xfId="0" applyFont="1" applyFill="1" applyBorder="1" applyAlignment="1">
      <alignment horizontal="center" vertical="top" wrapText="1"/>
    </xf>
    <xf numFmtId="0" fontId="20" fillId="2" borderId="24" xfId="0" applyFont="1" applyFill="1" applyBorder="1" applyAlignment="1">
      <alignment horizontal="center" vertical="top" wrapText="1"/>
    </xf>
    <xf numFmtId="0" fontId="20" fillId="2" borderId="0" xfId="0" applyFont="1" applyFill="1" applyBorder="1" applyAlignment="1">
      <alignment horizontal="center" vertical="top" wrapText="1"/>
    </xf>
    <xf numFmtId="0" fontId="20" fillId="2" borderId="3" xfId="0" applyFont="1" applyFill="1" applyBorder="1" applyAlignment="1">
      <alignment horizontal="center" vertical="top" wrapText="1"/>
    </xf>
    <xf numFmtId="0" fontId="22" fillId="2" borderId="18" xfId="30" applyFont="1" applyFill="1" applyBorder="1" applyAlignment="1">
      <alignment horizontal="center" vertical="top" wrapText="1"/>
    </xf>
    <xf numFmtId="0" fontId="22" fillId="2" borderId="5" xfId="30" applyFont="1" applyFill="1" applyBorder="1" applyAlignment="1">
      <alignment horizontal="center" vertical="top" wrapText="1"/>
    </xf>
    <xf numFmtId="0" fontId="22" fillId="2" borderId="19" xfId="30" applyFont="1" applyFill="1" applyBorder="1" applyAlignment="1">
      <alignment horizontal="center" vertical="top" wrapText="1"/>
    </xf>
    <xf numFmtId="0" fontId="22" fillId="0" borderId="18" xfId="30" applyFont="1" applyBorder="1" applyAlignment="1">
      <alignment horizontal="center" vertical="center" wrapText="1"/>
    </xf>
    <xf numFmtId="0" fontId="22" fillId="0" borderId="19" xfId="30" applyFont="1" applyBorder="1" applyAlignment="1">
      <alignment horizontal="center" vertical="center" wrapText="1"/>
    </xf>
    <xf numFmtId="0" fontId="18" fillId="0" borderId="25" xfId="30" applyFont="1" applyBorder="1" applyAlignment="1">
      <alignment horizontal="center" vertical="center" wrapText="1"/>
    </xf>
    <xf numFmtId="0" fontId="18" fillId="0" borderId="2" xfId="30" applyFont="1" applyBorder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20" fillId="2" borderId="0" xfId="5" applyFont="1" applyFill="1" applyAlignment="1">
      <alignment horizontal="left"/>
    </xf>
    <xf numFmtId="171" fontId="18" fillId="2" borderId="0" xfId="20" applyNumberFormat="1" applyFont="1" applyFill="1" applyAlignment="1">
      <alignment horizontal="right" vertical="center" wrapText="1"/>
    </xf>
    <xf numFmtId="2" fontId="18" fillId="2" borderId="0" xfId="20" applyNumberFormat="1" applyFont="1" applyFill="1" applyAlignment="1">
      <alignment horizontal="right" vertical="center" wrapText="1"/>
    </xf>
    <xf numFmtId="0" fontId="16" fillId="2" borderId="0" xfId="20" applyFont="1" applyFill="1" applyAlignment="1">
      <alignment horizontal="center" vertical="center" wrapText="1"/>
    </xf>
    <xf numFmtId="171" fontId="18" fillId="2" borderId="3" xfId="20" applyNumberFormat="1" applyFont="1" applyFill="1" applyBorder="1" applyAlignment="1">
      <alignment horizontal="right" vertical="center" wrapText="1"/>
    </xf>
    <xf numFmtId="49" fontId="49" fillId="2" borderId="18" xfId="20" applyNumberFormat="1" applyFont="1" applyFill="1" applyBorder="1" applyAlignment="1">
      <alignment horizontal="center" vertical="center" wrapText="1"/>
    </xf>
    <xf numFmtId="49" fontId="49" fillId="2" borderId="19" xfId="20" applyNumberFormat="1" applyFont="1" applyFill="1" applyBorder="1" applyAlignment="1">
      <alignment horizontal="center" vertical="center" wrapText="1"/>
    </xf>
    <xf numFmtId="0" fontId="49" fillId="2" borderId="26" xfId="20" applyNumberFormat="1" applyFont="1" applyFill="1" applyBorder="1" applyAlignment="1">
      <alignment horizontal="center" vertical="center" wrapText="1"/>
    </xf>
    <xf numFmtId="0" fontId="49" fillId="2" borderId="2" xfId="20" applyNumberFormat="1" applyFont="1" applyFill="1" applyBorder="1" applyAlignment="1">
      <alignment horizontal="center" vertical="center" wrapText="1"/>
    </xf>
    <xf numFmtId="171" fontId="49" fillId="2" borderId="26" xfId="20" applyNumberFormat="1" applyFont="1" applyFill="1" applyBorder="1" applyAlignment="1">
      <alignment horizontal="center" vertical="center" wrapText="1"/>
    </xf>
    <xf numFmtId="171" fontId="49" fillId="2" borderId="2" xfId="20" applyNumberFormat="1" applyFont="1" applyFill="1" applyBorder="1" applyAlignment="1">
      <alignment horizontal="center" vertical="center" wrapText="1"/>
    </xf>
    <xf numFmtId="171" fontId="49" fillId="2" borderId="18" xfId="20" applyNumberFormat="1" applyFont="1" applyFill="1" applyBorder="1" applyAlignment="1">
      <alignment horizontal="center" vertical="center" wrapText="1"/>
    </xf>
    <xf numFmtId="171" fontId="49" fillId="2" borderId="27" xfId="20" applyNumberFormat="1" applyFont="1" applyFill="1" applyBorder="1" applyAlignment="1">
      <alignment horizontal="center" vertical="center" wrapText="1"/>
    </xf>
    <xf numFmtId="171" fontId="49" fillId="2" borderId="19" xfId="20" applyNumberFormat="1" applyFont="1" applyFill="1" applyBorder="1" applyAlignment="1">
      <alignment horizontal="center" vertical="center" wrapText="1"/>
    </xf>
    <xf numFmtId="0" fontId="16" fillId="2" borderId="29" xfId="85" applyFont="1" applyFill="1" applyBorder="1" applyAlignment="1">
      <alignment horizontal="center" vertical="center" wrapText="1"/>
    </xf>
    <xf numFmtId="0" fontId="16" fillId="2" borderId="23" xfId="85" applyFont="1" applyFill="1" applyBorder="1" applyAlignment="1">
      <alignment horizontal="center" vertical="center" wrapText="1"/>
    </xf>
    <xf numFmtId="0" fontId="21" fillId="2" borderId="0" xfId="34" applyFont="1" applyFill="1" applyAlignment="1">
      <alignment horizontal="right" vertical="center" wrapText="1"/>
    </xf>
    <xf numFmtId="0" fontId="16" fillId="0" borderId="26" xfId="20" applyFont="1" applyBorder="1" applyAlignment="1">
      <alignment horizontal="center" vertical="top" wrapText="1"/>
    </xf>
    <xf numFmtId="0" fontId="16" fillId="0" borderId="2" xfId="20" applyFont="1" applyBorder="1" applyAlignment="1">
      <alignment horizontal="center" vertical="top" wrapText="1"/>
    </xf>
    <xf numFmtId="0" fontId="16" fillId="0" borderId="0" xfId="20" applyNumberFormat="1" applyFont="1" applyFill="1" applyAlignment="1">
      <alignment horizontal="center" vertical="center" wrapText="1"/>
    </xf>
    <xf numFmtId="49" fontId="49" fillId="0" borderId="18" xfId="20" applyNumberFormat="1" applyFont="1" applyFill="1" applyBorder="1" applyAlignment="1">
      <alignment horizontal="center" vertical="center" wrapText="1"/>
    </xf>
    <xf numFmtId="49" fontId="49" fillId="0" borderId="19" xfId="20" applyNumberFormat="1" applyFont="1" applyFill="1" applyBorder="1" applyAlignment="1">
      <alignment horizontal="center" vertical="center" wrapText="1"/>
    </xf>
    <xf numFmtId="0" fontId="49" fillId="0" borderId="26" xfId="20" applyNumberFormat="1" applyFont="1" applyFill="1" applyBorder="1" applyAlignment="1">
      <alignment horizontal="center" vertical="center" wrapText="1"/>
    </xf>
    <xf numFmtId="0" fontId="49" fillId="0" borderId="2" xfId="20" applyNumberFormat="1" applyFont="1" applyFill="1" applyBorder="1" applyAlignment="1">
      <alignment horizontal="center" vertical="center" wrapText="1"/>
    </xf>
    <xf numFmtId="0" fontId="16" fillId="0" borderId="1" xfId="20" applyFont="1" applyBorder="1" applyAlignment="1">
      <alignment horizontal="center" vertical="top" wrapText="1"/>
    </xf>
    <xf numFmtId="0" fontId="21" fillId="2" borderId="18" xfId="34" applyFont="1" applyFill="1" applyBorder="1" applyAlignment="1">
      <alignment horizontal="left" vertical="top"/>
    </xf>
    <xf numFmtId="0" fontId="21" fillId="2" borderId="19" xfId="34" applyFont="1" applyFill="1" applyBorder="1" applyAlignment="1">
      <alignment horizontal="left" vertical="top"/>
    </xf>
    <xf numFmtId="0" fontId="21" fillId="2" borderId="26" xfId="34" applyFont="1" applyFill="1" applyBorder="1" applyAlignment="1">
      <alignment horizontal="center"/>
    </xf>
    <xf numFmtId="0" fontId="41" fillId="2" borderId="1" xfId="0" applyFont="1" applyFill="1" applyBorder="1"/>
    <xf numFmtId="0" fontId="41" fillId="2" borderId="2" xfId="0" applyFont="1" applyFill="1" applyBorder="1"/>
    <xf numFmtId="0" fontId="18" fillId="2" borderId="18" xfId="34" applyFont="1" applyFill="1" applyBorder="1" applyAlignment="1">
      <alignment horizontal="center" vertical="top"/>
    </xf>
    <xf numFmtId="0" fontId="18" fillId="2" borderId="19" xfId="34" applyFont="1" applyFill="1" applyBorder="1" applyAlignment="1">
      <alignment horizontal="center" vertical="top"/>
    </xf>
    <xf numFmtId="0" fontId="21" fillId="2" borderId="1" xfId="34" applyFont="1" applyFill="1" applyBorder="1" applyAlignment="1">
      <alignment horizontal="center"/>
    </xf>
    <xf numFmtId="0" fontId="21" fillId="2" borderId="2" xfId="34" applyFont="1" applyFill="1" applyBorder="1" applyAlignment="1">
      <alignment horizontal="center"/>
    </xf>
    <xf numFmtId="0" fontId="16" fillId="2" borderId="17" xfId="0" applyFont="1" applyFill="1" applyBorder="1" applyAlignment="1">
      <alignment horizontal="left" vertical="top" wrapText="1"/>
    </xf>
    <xf numFmtId="0" fontId="18" fillId="2" borderId="26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18" fillId="2" borderId="2" xfId="0" applyFont="1" applyFill="1" applyBorder="1" applyAlignment="1">
      <alignment horizontal="center"/>
    </xf>
    <xf numFmtId="0" fontId="18" fillId="2" borderId="17" xfId="0" applyFont="1" applyFill="1" applyBorder="1" applyAlignment="1">
      <alignment horizontal="left" vertical="top" wrapText="1"/>
    </xf>
    <xf numFmtId="0" fontId="20" fillId="2" borderId="0" xfId="0" applyFont="1" applyFill="1" applyAlignment="1">
      <alignment horizontal="center" wrapText="1"/>
    </xf>
    <xf numFmtId="0" fontId="19" fillId="2" borderId="26" xfId="0" applyFont="1" applyFill="1" applyBorder="1" applyAlignment="1">
      <alignment horizontal="center" vertical="top" wrapText="1"/>
    </xf>
    <xf numFmtId="0" fontId="19" fillId="2" borderId="1" xfId="0" applyFont="1" applyFill="1" applyBorder="1" applyAlignment="1">
      <alignment horizontal="center" vertical="top" wrapText="1"/>
    </xf>
    <xf numFmtId="0" fontId="19" fillId="2" borderId="2" xfId="0" applyFont="1" applyFill="1" applyBorder="1" applyAlignment="1">
      <alignment horizontal="center" vertical="top" wrapText="1"/>
    </xf>
    <xf numFmtId="0" fontId="16" fillId="2" borderId="0" xfId="4" applyFont="1" applyFill="1" applyAlignment="1">
      <alignment horizontal="center"/>
    </xf>
    <xf numFmtId="0" fontId="16" fillId="2" borderId="0" xfId="0" applyFont="1" applyFill="1" applyAlignment="1">
      <alignment horizontal="center" vertical="top"/>
    </xf>
    <xf numFmtId="0" fontId="16" fillId="2" borderId="0" xfId="0" applyFont="1" applyFill="1" applyAlignment="1">
      <alignment horizontal="left" vertical="top" wrapText="1"/>
    </xf>
    <xf numFmtId="0" fontId="16" fillId="2" borderId="0" xfId="4" applyFont="1" applyFill="1" applyAlignment="1">
      <alignment horizontal="center" wrapText="1"/>
    </xf>
    <xf numFmtId="49" fontId="45" fillId="2" borderId="18" xfId="82" applyNumberFormat="1" applyFont="1" applyFill="1" applyBorder="1" applyAlignment="1">
      <alignment horizontal="left" vertical="top" wrapText="1"/>
    </xf>
    <xf numFmtId="49" fontId="45" fillId="2" borderId="27" xfId="82" applyNumberFormat="1" applyFont="1" applyFill="1" applyBorder="1" applyAlignment="1">
      <alignment horizontal="left" vertical="top" wrapText="1"/>
    </xf>
    <xf numFmtId="49" fontId="45" fillId="2" borderId="19" xfId="82" applyNumberFormat="1" applyFont="1" applyFill="1" applyBorder="1" applyAlignment="1">
      <alignment horizontal="left" vertical="top" wrapText="1"/>
    </xf>
    <xf numFmtId="49" fontId="45" fillId="2" borderId="18" xfId="82" applyNumberFormat="1" applyFont="1" applyFill="1" applyBorder="1" applyAlignment="1">
      <alignment horizontal="left" vertical="center" wrapText="1"/>
    </xf>
    <xf numFmtId="49" fontId="45" fillId="2" borderId="27" xfId="82" applyNumberFormat="1" applyFont="1" applyFill="1" applyBorder="1" applyAlignment="1">
      <alignment horizontal="left" vertical="center" wrapText="1"/>
    </xf>
    <xf numFmtId="49" fontId="45" fillId="2" borderId="19" xfId="82" applyNumberFormat="1" applyFont="1" applyFill="1" applyBorder="1" applyAlignment="1">
      <alignment horizontal="left" vertical="center" wrapText="1"/>
    </xf>
    <xf numFmtId="49" fontId="43" fillId="2" borderId="18" xfId="82" applyNumberFormat="1" applyFont="1" applyFill="1" applyBorder="1" applyAlignment="1">
      <alignment horizontal="left" vertical="center" wrapText="1"/>
    </xf>
    <xf numFmtId="49" fontId="43" fillId="2" borderId="27" xfId="82" applyNumberFormat="1" applyFont="1" applyFill="1" applyBorder="1" applyAlignment="1">
      <alignment horizontal="left" vertical="center" wrapText="1"/>
    </xf>
    <xf numFmtId="49" fontId="43" fillId="2" borderId="19" xfId="82" applyNumberFormat="1" applyFont="1" applyFill="1" applyBorder="1" applyAlignment="1">
      <alignment horizontal="left" vertical="center" wrapText="1"/>
    </xf>
    <xf numFmtId="49" fontId="45" fillId="2" borderId="18" xfId="0" applyNumberFormat="1" applyFont="1" applyFill="1" applyBorder="1" applyAlignment="1">
      <alignment horizontal="left" vertical="center" wrapText="1"/>
    </xf>
    <xf numFmtId="49" fontId="45" fillId="2" borderId="27" xfId="0" applyNumberFormat="1" applyFont="1" applyFill="1" applyBorder="1" applyAlignment="1">
      <alignment horizontal="left" vertical="center" wrapText="1"/>
    </xf>
    <xf numFmtId="49" fontId="45" fillId="2" borderId="19" xfId="0" applyNumberFormat="1" applyFont="1" applyFill="1" applyBorder="1" applyAlignment="1">
      <alignment horizontal="left" vertical="center" wrapText="1"/>
    </xf>
    <xf numFmtId="49" fontId="20" fillId="2" borderId="18" xfId="82" applyNumberFormat="1" applyFont="1" applyFill="1" applyBorder="1" applyAlignment="1">
      <alignment horizontal="left" vertical="center" wrapText="1"/>
    </xf>
    <xf numFmtId="49" fontId="20" fillId="2" borderId="27" xfId="82" applyNumberFormat="1" applyFont="1" applyFill="1" applyBorder="1" applyAlignment="1">
      <alignment horizontal="left" vertical="center" wrapText="1"/>
    </xf>
    <xf numFmtId="49" fontId="20" fillId="2" borderId="19" xfId="82" applyNumberFormat="1" applyFont="1" applyFill="1" applyBorder="1" applyAlignment="1">
      <alignment horizontal="left" vertical="center" wrapText="1"/>
    </xf>
    <xf numFmtId="0" fontId="20" fillId="2" borderId="18" xfId="82" applyFont="1" applyFill="1" applyBorder="1" applyAlignment="1">
      <alignment horizontal="left" vertical="center"/>
    </xf>
    <xf numFmtId="0" fontId="20" fillId="2" borderId="27" xfId="82" applyFont="1" applyFill="1" applyBorder="1" applyAlignment="1">
      <alignment horizontal="left" vertical="center"/>
    </xf>
    <xf numFmtId="0" fontId="20" fillId="2" borderId="19" xfId="82" applyFont="1" applyFill="1" applyBorder="1" applyAlignment="1">
      <alignment horizontal="left" vertical="center"/>
    </xf>
    <xf numFmtId="171" fontId="16" fillId="2" borderId="18" xfId="82" applyNumberFormat="1" applyFont="1" applyFill="1" applyBorder="1" applyAlignment="1">
      <alignment horizontal="center" vertical="center" wrapText="1"/>
    </xf>
    <xf numFmtId="171" fontId="16" fillId="2" borderId="27" xfId="82" applyNumberFormat="1" applyFont="1" applyFill="1" applyBorder="1" applyAlignment="1">
      <alignment horizontal="center" vertical="center" wrapText="1"/>
    </xf>
    <xf numFmtId="171" fontId="16" fillId="2" borderId="19" xfId="82" applyNumberFormat="1" applyFont="1" applyFill="1" applyBorder="1" applyAlignment="1">
      <alignment horizontal="center" vertical="center" wrapText="1"/>
    </xf>
    <xf numFmtId="0" fontId="21" fillId="2" borderId="0" xfId="82" applyFont="1" applyFill="1" applyAlignment="1">
      <alignment horizontal="right" vertical="center"/>
    </xf>
    <xf numFmtId="0" fontId="16" fillId="2" borderId="0" xfId="82" applyFont="1" applyFill="1" applyAlignment="1">
      <alignment horizontal="center" vertical="center" wrapText="1"/>
    </xf>
    <xf numFmtId="0" fontId="21" fillId="2" borderId="18" xfId="82" applyFont="1" applyFill="1" applyBorder="1" applyAlignment="1">
      <alignment horizontal="center" vertical="center"/>
    </xf>
    <xf numFmtId="0" fontId="21" fillId="2" borderId="27" xfId="82" applyFont="1" applyFill="1" applyBorder="1" applyAlignment="1">
      <alignment horizontal="center" vertical="center"/>
    </xf>
    <xf numFmtId="169" fontId="21" fillId="2" borderId="26" xfId="82" applyNumberFormat="1" applyFont="1" applyFill="1" applyBorder="1" applyAlignment="1">
      <alignment horizontal="center" vertical="center" wrapText="1"/>
    </xf>
    <xf numFmtId="169" fontId="21" fillId="2" borderId="1" xfId="82" applyNumberFormat="1" applyFont="1" applyFill="1" applyBorder="1" applyAlignment="1">
      <alignment horizontal="center" vertical="center" wrapText="1"/>
    </xf>
    <xf numFmtId="169" fontId="21" fillId="2" borderId="2" xfId="82" applyNumberFormat="1" applyFont="1" applyFill="1" applyBorder="1" applyAlignment="1">
      <alignment horizontal="center" vertical="center" wrapText="1"/>
    </xf>
    <xf numFmtId="0" fontId="21" fillId="2" borderId="28" xfId="82" applyFont="1" applyFill="1" applyBorder="1" applyAlignment="1">
      <alignment horizontal="center" vertical="center" wrapText="1"/>
    </xf>
    <xf numFmtId="0" fontId="21" fillId="2" borderId="7" xfId="82" applyFont="1" applyFill="1" applyBorder="1" applyAlignment="1">
      <alignment horizontal="center" vertical="center" wrapText="1"/>
    </xf>
    <xf numFmtId="0" fontId="21" fillId="2" borderId="17" xfId="82" applyFont="1" applyFill="1" applyBorder="1" applyAlignment="1">
      <alignment horizontal="center" vertical="center" wrapText="1"/>
    </xf>
    <xf numFmtId="166" fontId="43" fillId="2" borderId="17" xfId="31" applyNumberFormat="1" applyFont="1" applyFill="1" applyBorder="1" applyAlignment="1">
      <alignment horizontal="center" vertical="top"/>
    </xf>
    <xf numFmtId="166" fontId="18" fillId="2" borderId="17" xfId="0" applyNumberFormat="1" applyFont="1" applyFill="1" applyBorder="1" applyAlignment="1">
      <alignment horizontal="center" vertical="top" wrapText="1"/>
    </xf>
  </cellXfs>
  <cellStyles count="92">
    <cellStyle name="_artabyuje" xfId="12"/>
    <cellStyle name="20% - Accent1 2" xfId="36"/>
    <cellStyle name="20% - Accent2 2" xfId="37"/>
    <cellStyle name="20% - Accent3 2" xfId="38"/>
    <cellStyle name="20% - Accent4 2" xfId="39"/>
    <cellStyle name="20% - Accent5 2" xfId="40"/>
    <cellStyle name="20% - Accent6 2" xfId="41"/>
    <cellStyle name="40% - Accent1 2" xfId="42"/>
    <cellStyle name="40% - Accent2 2" xfId="43"/>
    <cellStyle name="40% - Accent3 2" xfId="44"/>
    <cellStyle name="40% - Accent4 2" xfId="45"/>
    <cellStyle name="40% - Accent5 2" xfId="46"/>
    <cellStyle name="40% - Accent6 2" xfId="47"/>
    <cellStyle name="60% - Accent1 2" xfId="48"/>
    <cellStyle name="60% - Accent2 2" xfId="49"/>
    <cellStyle name="60% - Accent3 2" xfId="50"/>
    <cellStyle name="60% - Accent4 2" xfId="51"/>
    <cellStyle name="60% - Accent5 2" xfId="52"/>
    <cellStyle name="60% - Accent6 2" xfId="53"/>
    <cellStyle name="Accent1 2" xfId="54"/>
    <cellStyle name="Accent2 2" xfId="55"/>
    <cellStyle name="Accent3 2" xfId="56"/>
    <cellStyle name="Accent4 2" xfId="57"/>
    <cellStyle name="Accent5 2" xfId="58"/>
    <cellStyle name="Accent6 2" xfId="59"/>
    <cellStyle name="Bad 2" xfId="60"/>
    <cellStyle name="Calculation 2" xfId="61"/>
    <cellStyle name="Check Cell 2" xfId="62"/>
    <cellStyle name="Comma 2" xfId="13"/>
    <cellStyle name="Comma 2 2" xfId="14"/>
    <cellStyle name="Comma 2 2 2" xfId="84"/>
    <cellStyle name="Comma 3" xfId="15"/>
    <cellStyle name="Comma 4" xfId="16"/>
    <cellStyle name="Comma 5" xfId="17"/>
    <cellStyle name="Comma 6" xfId="6"/>
    <cellStyle name="Comma 6 2" xfId="78"/>
    <cellStyle name="Comma 7" xfId="18"/>
    <cellStyle name="Comma 8" xfId="79"/>
    <cellStyle name="Comma 9" xfId="81"/>
    <cellStyle name="Explanatory Text 2" xfId="63"/>
    <cellStyle name="Good 2" xfId="64"/>
    <cellStyle name="Heading 1 2" xfId="65"/>
    <cellStyle name="Heading 2 2" xfId="66"/>
    <cellStyle name="Heading 3 2" xfId="67"/>
    <cellStyle name="Heading 4 2" xfId="68"/>
    <cellStyle name="Input 2" xfId="69"/>
    <cellStyle name="Linked Cell 2" xfId="70"/>
    <cellStyle name="Neutral 2" xfId="71"/>
    <cellStyle name="Normal 10" xfId="33"/>
    <cellStyle name="Normal 11" xfId="19"/>
    <cellStyle name="Normal 12" xfId="34"/>
    <cellStyle name="Normal 2" xfId="1"/>
    <cellStyle name="Normal 2 2" xfId="20"/>
    <cellStyle name="Normal 2 2 2" xfId="10"/>
    <cellStyle name="Normal 2 3" xfId="8"/>
    <cellStyle name="Normal 2 4" xfId="82"/>
    <cellStyle name="Normal 26" xfId="83"/>
    <cellStyle name="Normal 3" xfId="3"/>
    <cellStyle name="Normal 3 2" xfId="7"/>
    <cellStyle name="Normal 4" xfId="5"/>
    <cellStyle name="Normal 4 2" xfId="32"/>
    <cellStyle name="Normal 4 3" xfId="35"/>
    <cellStyle name="Normal 5" xfId="11"/>
    <cellStyle name="Normal 5 2" xfId="9"/>
    <cellStyle name="Normal 5 2 2" xfId="91"/>
    <cellStyle name="Normal 5 3" xfId="77"/>
    <cellStyle name="Normal 5 4" xfId="80"/>
    <cellStyle name="Normal 6" xfId="21"/>
    <cellStyle name="Normal 7" xfId="22"/>
    <cellStyle name="Normal 8" xfId="30"/>
    <cellStyle name="Normal 9" xfId="4"/>
    <cellStyle name="Note 2" xfId="72"/>
    <cellStyle name="Output 2" xfId="73"/>
    <cellStyle name="Percent 2" xfId="2"/>
    <cellStyle name="Percent 2 2" xfId="23"/>
    <cellStyle name="SN_241" xfId="31"/>
    <cellStyle name="SN_b" xfId="89"/>
    <cellStyle name="SN_it" xfId="90"/>
    <cellStyle name="Style 1" xfId="24"/>
    <cellStyle name="Title 2" xfId="74"/>
    <cellStyle name="Total 2" xfId="75"/>
    <cellStyle name="Warning Text 2" xfId="76"/>
    <cellStyle name="Обычный" xfId="0" builtinId="0"/>
    <cellStyle name="Обычный 2" xfId="25"/>
    <cellStyle name="Обычный 2 2" xfId="86"/>
    <cellStyle name="Обычный 2 3" xfId="87"/>
    <cellStyle name="Обычный 3" xfId="26"/>
    <cellStyle name="Обычный 3 2" xfId="85"/>
    <cellStyle name="Обычный 4" xfId="88"/>
    <cellStyle name="Стиль 1" xfId="27"/>
    <cellStyle name="Финансовый 2" xfId="28"/>
    <cellStyle name="Финансовый 3" xfId="29"/>
  </cellStyles>
  <dxfs count="0"/>
  <tableStyles count="0" defaultTableStyle="TableStyleMedium2" defaultPivotStyle="PivotStyleLight16"/>
  <colors>
    <mruColors>
      <color rgb="FFA7F9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AC92"/>
  <sheetViews>
    <sheetView topLeftCell="A67" zoomScaleNormal="100" zoomScaleSheetLayoutView="106" workbookViewId="0">
      <selection activeCell="G76" sqref="G76"/>
    </sheetView>
  </sheetViews>
  <sheetFormatPr defaultColWidth="9.140625" defaultRowHeight="17.25"/>
  <cols>
    <col min="1" max="1" width="10.42578125" style="60" customWidth="1"/>
    <col min="2" max="2" width="23" style="60" customWidth="1"/>
    <col min="3" max="3" width="72.5703125" style="60" customWidth="1"/>
    <col min="4" max="4" width="26.7109375" style="60" customWidth="1"/>
    <col min="5" max="16384" width="9.140625" style="60"/>
  </cols>
  <sheetData>
    <row r="1" spans="1:29" s="83" customFormat="1">
      <c r="D1" s="7"/>
      <c r="E1" s="57" t="s">
        <v>159</v>
      </c>
    </row>
    <row r="2" spans="1:29" s="7" customFormat="1">
      <c r="C2" s="366" t="s">
        <v>95</v>
      </c>
      <c r="D2" s="366"/>
      <c r="E2" s="366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</row>
    <row r="3" spans="1:29" s="7" customFormat="1" ht="15.75" customHeight="1">
      <c r="C3" s="366" t="s">
        <v>48</v>
      </c>
      <c r="D3" s="366"/>
      <c r="E3" s="366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5" spans="1:29" ht="67.5" customHeight="1">
      <c r="A5" s="377" t="s">
        <v>96</v>
      </c>
      <c r="B5" s="377"/>
      <c r="C5" s="377"/>
      <c r="D5" s="377"/>
    </row>
    <row r="6" spans="1:29" ht="17.25" customHeight="1">
      <c r="D6" s="137"/>
    </row>
    <row r="7" spans="1:29" s="61" customFormat="1" ht="116.25" customHeight="1">
      <c r="A7" s="378" t="s">
        <v>20</v>
      </c>
      <c r="B7" s="378"/>
      <c r="C7" s="378" t="s">
        <v>40</v>
      </c>
      <c r="D7" s="65" t="s">
        <v>102</v>
      </c>
    </row>
    <row r="8" spans="1:29" s="61" customFormat="1" ht="30.75" customHeight="1">
      <c r="A8" s="62" t="s">
        <v>24</v>
      </c>
      <c r="B8" s="63" t="s">
        <v>25</v>
      </c>
      <c r="C8" s="378"/>
      <c r="D8" s="142" t="s">
        <v>101</v>
      </c>
    </row>
    <row r="9" spans="1:29" s="61" customFormat="1" ht="33.75" customHeight="1">
      <c r="A9" s="64"/>
      <c r="B9" s="59"/>
      <c r="C9" s="65" t="s">
        <v>62</v>
      </c>
      <c r="D9" s="66">
        <f>+D10+D69</f>
        <v>2.4000000008527422E-2</v>
      </c>
    </row>
    <row r="10" spans="1:29" ht="24.75" customHeight="1">
      <c r="A10" s="67"/>
      <c r="B10" s="68" t="s">
        <v>46</v>
      </c>
      <c r="C10" s="69"/>
      <c r="D10" s="253">
        <f>+D11+D51</f>
        <v>2.4000000008527422E-2</v>
      </c>
    </row>
    <row r="11" spans="1:29">
      <c r="A11" s="390">
        <v>1090</v>
      </c>
      <c r="B11" s="387"/>
      <c r="C11" s="49" t="s">
        <v>41</v>
      </c>
      <c r="D11" s="254">
        <f>D18+D25+D32+D39+D45</f>
        <v>2.4000000008527422E-2</v>
      </c>
    </row>
    <row r="12" spans="1:29" ht="15" customHeight="1">
      <c r="A12" s="391"/>
      <c r="B12" s="388"/>
      <c r="C12" s="70" t="s">
        <v>28</v>
      </c>
      <c r="D12" s="71"/>
    </row>
    <row r="13" spans="1:29">
      <c r="A13" s="391"/>
      <c r="B13" s="388"/>
      <c r="C13" s="49" t="s">
        <v>42</v>
      </c>
      <c r="D13" s="71"/>
    </row>
    <row r="14" spans="1:29">
      <c r="A14" s="391"/>
      <c r="B14" s="388"/>
      <c r="C14" s="72" t="s">
        <v>45</v>
      </c>
      <c r="D14" s="71"/>
    </row>
    <row r="15" spans="1:29" ht="21" customHeight="1">
      <c r="A15" s="391"/>
      <c r="B15" s="388"/>
      <c r="C15" s="73" t="s">
        <v>43</v>
      </c>
      <c r="D15" s="71"/>
    </row>
    <row r="16" spans="1:29" ht="60.75" customHeight="1">
      <c r="A16" s="392"/>
      <c r="B16" s="389"/>
      <c r="C16" s="48" t="s">
        <v>47</v>
      </c>
      <c r="D16" s="71"/>
    </row>
    <row r="17" spans="1:5" ht="22.5" customHeight="1">
      <c r="A17" s="265"/>
      <c r="B17" s="264"/>
      <c r="C17" s="53" t="s">
        <v>63</v>
      </c>
      <c r="D17" s="71"/>
    </row>
    <row r="18" spans="1:5">
      <c r="A18" s="371"/>
      <c r="B18" s="374">
        <v>11001</v>
      </c>
      <c r="C18" s="29" t="s">
        <v>5</v>
      </c>
      <c r="D18" s="299">
        <f>+'2'!G18</f>
        <v>-42983.175999999992</v>
      </c>
    </row>
    <row r="19" spans="1:5" ht="22.5" customHeight="1">
      <c r="A19" s="372"/>
      <c r="B19" s="375"/>
      <c r="C19" s="300" t="s">
        <v>55</v>
      </c>
      <c r="D19" s="71"/>
    </row>
    <row r="20" spans="1:5" ht="14.25" customHeight="1">
      <c r="A20" s="372"/>
      <c r="B20" s="375"/>
      <c r="C20" s="29" t="s">
        <v>44</v>
      </c>
      <c r="D20" s="71"/>
    </row>
    <row r="21" spans="1:5" ht="52.5" customHeight="1">
      <c r="A21" s="372"/>
      <c r="B21" s="375"/>
      <c r="C21" s="301" t="s">
        <v>652</v>
      </c>
      <c r="D21" s="302"/>
    </row>
    <row r="22" spans="1:5">
      <c r="A22" s="372"/>
      <c r="B22" s="375"/>
      <c r="C22" s="29" t="s">
        <v>7</v>
      </c>
      <c r="D22" s="71"/>
    </row>
    <row r="23" spans="1:5" ht="22.5" customHeight="1">
      <c r="A23" s="373"/>
      <c r="B23" s="376"/>
      <c r="C23" s="303" t="s">
        <v>653</v>
      </c>
      <c r="D23" s="71"/>
    </row>
    <row r="24" spans="1:5" ht="22.5" customHeight="1">
      <c r="A24" s="265"/>
      <c r="B24" s="264"/>
      <c r="C24" s="53" t="s">
        <v>63</v>
      </c>
      <c r="D24" s="71"/>
    </row>
    <row r="25" spans="1:5">
      <c r="A25" s="371"/>
      <c r="B25" s="374">
        <v>11001</v>
      </c>
      <c r="C25" s="29" t="s">
        <v>5</v>
      </c>
      <c r="D25" s="299">
        <f>+'2'!G36</f>
        <v>8740.4</v>
      </c>
    </row>
    <row r="26" spans="1:5" ht="22.5" customHeight="1">
      <c r="A26" s="372"/>
      <c r="B26" s="375"/>
      <c r="C26" s="300" t="s">
        <v>55</v>
      </c>
      <c r="D26" s="71"/>
    </row>
    <row r="27" spans="1:5" ht="14.25" customHeight="1">
      <c r="A27" s="372"/>
      <c r="B27" s="375"/>
      <c r="C27" s="29" t="s">
        <v>44</v>
      </c>
      <c r="D27" s="71"/>
    </row>
    <row r="28" spans="1:5" ht="52.5" customHeight="1">
      <c r="A28" s="372"/>
      <c r="B28" s="375"/>
      <c r="C28" s="301" t="s">
        <v>652</v>
      </c>
      <c r="D28" s="302"/>
    </row>
    <row r="29" spans="1:5">
      <c r="A29" s="372"/>
      <c r="B29" s="375"/>
      <c r="C29" s="29" t="s">
        <v>7</v>
      </c>
      <c r="D29" s="71"/>
    </row>
    <row r="30" spans="1:5" ht="22.5" customHeight="1">
      <c r="A30" s="373"/>
      <c r="B30" s="376"/>
      <c r="C30" s="303" t="s">
        <v>653</v>
      </c>
      <c r="D30" s="71"/>
    </row>
    <row r="31" spans="1:5" ht="21" customHeight="1">
      <c r="A31" s="74"/>
      <c r="B31" s="75"/>
      <c r="C31" s="53" t="s">
        <v>63</v>
      </c>
      <c r="D31" s="54"/>
    </row>
    <row r="32" spans="1:5" ht="22.5" customHeight="1">
      <c r="A32" s="371"/>
      <c r="B32" s="374">
        <v>31001</v>
      </c>
      <c r="C32" s="29" t="s">
        <v>5</v>
      </c>
      <c r="D32" s="77">
        <v>-2232</v>
      </c>
      <c r="E32" s="76"/>
    </row>
    <row r="33" spans="1:5" ht="39" customHeight="1">
      <c r="A33" s="372"/>
      <c r="B33" s="375"/>
      <c r="C33" s="25" t="s">
        <v>74</v>
      </c>
      <c r="D33" s="71"/>
    </row>
    <row r="34" spans="1:5" ht="24" customHeight="1">
      <c r="A34" s="372"/>
      <c r="B34" s="375"/>
      <c r="C34" s="29" t="s">
        <v>44</v>
      </c>
      <c r="D34" s="71"/>
    </row>
    <row r="35" spans="1:5" ht="36" customHeight="1">
      <c r="A35" s="372"/>
      <c r="B35" s="375"/>
      <c r="C35" s="167" t="s">
        <v>154</v>
      </c>
      <c r="D35" s="71"/>
    </row>
    <row r="36" spans="1:5">
      <c r="A36" s="372"/>
      <c r="B36" s="375"/>
      <c r="C36" s="29" t="s">
        <v>7</v>
      </c>
      <c r="D36" s="71"/>
    </row>
    <row r="37" spans="1:5" ht="58.5" customHeight="1">
      <c r="A37" s="373"/>
      <c r="B37" s="376"/>
      <c r="C37" s="50" t="s">
        <v>71</v>
      </c>
      <c r="D37" s="71"/>
    </row>
    <row r="38" spans="1:5" ht="21" customHeight="1">
      <c r="A38" s="74"/>
      <c r="B38" s="264"/>
      <c r="C38" s="53" t="s">
        <v>63</v>
      </c>
      <c r="D38" s="54"/>
    </row>
    <row r="39" spans="1:5" ht="22.5" customHeight="1">
      <c r="A39" s="371"/>
      <c r="B39" s="374">
        <v>31001</v>
      </c>
      <c r="C39" s="29" t="s">
        <v>5</v>
      </c>
      <c r="D39" s="77">
        <f>+'2'!G59</f>
        <v>28838.799999999999</v>
      </c>
      <c r="E39" s="76"/>
    </row>
    <row r="40" spans="1:5" ht="39" customHeight="1">
      <c r="A40" s="372"/>
      <c r="B40" s="375"/>
      <c r="C40" s="25" t="s">
        <v>74</v>
      </c>
      <c r="D40" s="71"/>
    </row>
    <row r="41" spans="1:5" ht="24" customHeight="1">
      <c r="A41" s="372"/>
      <c r="B41" s="375"/>
      <c r="C41" s="29" t="s">
        <v>44</v>
      </c>
      <c r="D41" s="71"/>
    </row>
    <row r="42" spans="1:5" ht="36" customHeight="1">
      <c r="A42" s="372"/>
      <c r="B42" s="375"/>
      <c r="C42" s="50" t="s">
        <v>710</v>
      </c>
      <c r="D42" s="71"/>
    </row>
    <row r="43" spans="1:5">
      <c r="A43" s="372"/>
      <c r="B43" s="375"/>
      <c r="C43" s="29" t="s">
        <v>7</v>
      </c>
      <c r="D43" s="71"/>
    </row>
    <row r="44" spans="1:5" ht="58.5" customHeight="1">
      <c r="A44" s="373"/>
      <c r="B44" s="376"/>
      <c r="C44" s="50" t="s">
        <v>71</v>
      </c>
      <c r="D44" s="71"/>
    </row>
    <row r="45" spans="1:5" s="83" customFormat="1">
      <c r="A45" s="380"/>
      <c r="B45" s="374">
        <v>31007</v>
      </c>
      <c r="C45" s="29" t="s">
        <v>5</v>
      </c>
      <c r="D45" s="203">
        <f>+'2'!G67</f>
        <v>7636</v>
      </c>
    </row>
    <row r="46" spans="1:5" s="83" customFormat="1" ht="39.75" customHeight="1">
      <c r="A46" s="381"/>
      <c r="B46" s="375"/>
      <c r="C46" s="149" t="s">
        <v>114</v>
      </c>
      <c r="D46" s="150"/>
    </row>
    <row r="47" spans="1:5" s="83" customFormat="1" ht="28.5" customHeight="1">
      <c r="A47" s="381"/>
      <c r="B47" s="375"/>
      <c r="C47" s="29" t="s">
        <v>44</v>
      </c>
      <c r="D47" s="150"/>
    </row>
    <row r="48" spans="1:5" s="83" customFormat="1" ht="45" customHeight="1">
      <c r="A48" s="381"/>
      <c r="B48" s="375"/>
      <c r="C48" s="50" t="s">
        <v>147</v>
      </c>
      <c r="D48" s="150"/>
    </row>
    <row r="49" spans="1:9" s="83" customFormat="1">
      <c r="A49" s="381"/>
      <c r="B49" s="375"/>
      <c r="C49" s="29" t="s">
        <v>7</v>
      </c>
      <c r="D49" s="150"/>
    </row>
    <row r="50" spans="1:9" s="83" customFormat="1" ht="52.5" customHeight="1">
      <c r="A50" s="382"/>
      <c r="B50" s="376"/>
      <c r="C50" s="50" t="s">
        <v>71</v>
      </c>
      <c r="D50" s="150"/>
    </row>
    <row r="51" spans="1:9" s="83" customFormat="1">
      <c r="A51" s="383">
        <v>1112</v>
      </c>
      <c r="B51" s="384"/>
      <c r="C51" s="192" t="s">
        <v>41</v>
      </c>
      <c r="D51" s="255">
        <f>D58+D64</f>
        <v>0</v>
      </c>
    </row>
    <row r="52" spans="1:9" s="83" customFormat="1" ht="54" customHeight="1">
      <c r="A52" s="383"/>
      <c r="B52" s="385"/>
      <c r="C52" s="202" t="s">
        <v>144</v>
      </c>
      <c r="D52" s="194"/>
    </row>
    <row r="53" spans="1:9" s="83" customFormat="1">
      <c r="A53" s="383"/>
      <c r="B53" s="385"/>
      <c r="C53" s="192" t="s">
        <v>42</v>
      </c>
      <c r="D53" s="150"/>
    </row>
    <row r="54" spans="1:9" s="83" customFormat="1" ht="49.5" customHeight="1">
      <c r="A54" s="383"/>
      <c r="B54" s="385"/>
      <c r="C54" s="193" t="s">
        <v>145</v>
      </c>
      <c r="D54" s="150"/>
    </row>
    <row r="55" spans="1:9" s="83" customFormat="1" ht="21" customHeight="1">
      <c r="A55" s="383"/>
      <c r="B55" s="385"/>
      <c r="C55" s="195" t="s">
        <v>43</v>
      </c>
      <c r="D55" s="150"/>
    </row>
    <row r="56" spans="1:9" s="83" customFormat="1" ht="48.75" customHeight="1">
      <c r="A56" s="383"/>
      <c r="B56" s="386"/>
      <c r="C56" s="193" t="s">
        <v>146</v>
      </c>
      <c r="D56" s="150"/>
      <c r="I56" s="196"/>
    </row>
    <row r="57" spans="1:9">
      <c r="A57" s="371"/>
      <c r="B57" s="374">
        <v>11001</v>
      </c>
      <c r="C57" s="29" t="s">
        <v>5</v>
      </c>
      <c r="D57" s="305"/>
    </row>
    <row r="58" spans="1:9" ht="60.75" customHeight="1">
      <c r="A58" s="372"/>
      <c r="B58" s="375"/>
      <c r="C58" s="197" t="s">
        <v>677</v>
      </c>
      <c r="D58" s="363">
        <v>-576</v>
      </c>
    </row>
    <row r="59" spans="1:9" ht="14.25" customHeight="1">
      <c r="A59" s="372"/>
      <c r="B59" s="375"/>
      <c r="C59" s="29" t="s">
        <v>44</v>
      </c>
      <c r="D59" s="364"/>
    </row>
    <row r="60" spans="1:9" ht="49.5" customHeight="1">
      <c r="A60" s="372"/>
      <c r="B60" s="375"/>
      <c r="C60" s="50" t="s">
        <v>678</v>
      </c>
      <c r="D60" s="364"/>
      <c r="F60" s="306"/>
    </row>
    <row r="61" spans="1:9">
      <c r="A61" s="372"/>
      <c r="B61" s="375"/>
      <c r="C61" s="29" t="s">
        <v>7</v>
      </c>
      <c r="D61" s="364"/>
    </row>
    <row r="62" spans="1:9" ht="21.75" customHeight="1">
      <c r="A62" s="373"/>
      <c r="B62" s="376"/>
      <c r="C62" s="307" t="s">
        <v>113</v>
      </c>
      <c r="D62" s="365"/>
      <c r="H62" s="308"/>
    </row>
    <row r="63" spans="1:9">
      <c r="A63" s="371"/>
      <c r="B63" s="374">
        <v>31001</v>
      </c>
      <c r="C63" s="29" t="s">
        <v>5</v>
      </c>
      <c r="D63" s="305"/>
    </row>
    <row r="64" spans="1:9" ht="20.25" customHeight="1">
      <c r="A64" s="372"/>
      <c r="B64" s="375"/>
      <c r="C64" s="197" t="s">
        <v>680</v>
      </c>
      <c r="D64" s="363">
        <v>576</v>
      </c>
    </row>
    <row r="65" spans="1:8" ht="14.25" customHeight="1">
      <c r="A65" s="372"/>
      <c r="B65" s="375"/>
      <c r="C65" s="29" t="s">
        <v>44</v>
      </c>
      <c r="D65" s="364"/>
    </row>
    <row r="66" spans="1:8" ht="49.5" customHeight="1">
      <c r="A66" s="372"/>
      <c r="B66" s="375"/>
      <c r="C66" s="309" t="s">
        <v>679</v>
      </c>
      <c r="D66" s="364"/>
      <c r="F66" s="306"/>
    </row>
    <row r="67" spans="1:8">
      <c r="A67" s="372"/>
      <c r="B67" s="375"/>
      <c r="C67" s="29" t="s">
        <v>7</v>
      </c>
      <c r="D67" s="364"/>
    </row>
    <row r="68" spans="1:8" ht="40.5" customHeight="1">
      <c r="A68" s="373"/>
      <c r="B68" s="376"/>
      <c r="C68" s="50" t="s">
        <v>71</v>
      </c>
      <c r="D68" s="365"/>
      <c r="H68" s="308"/>
    </row>
    <row r="69" spans="1:8" s="146" customFormat="1" ht="26.25" customHeight="1">
      <c r="A69" s="145"/>
      <c r="B69" s="379" t="s">
        <v>103</v>
      </c>
      <c r="C69" s="379"/>
      <c r="D69" s="479">
        <f>D77+D84</f>
        <v>0</v>
      </c>
    </row>
    <row r="70" spans="1:8" s="146" customFormat="1" ht="18" customHeight="1">
      <c r="A70" s="368">
        <v>1139</v>
      </c>
      <c r="B70" s="368"/>
      <c r="C70" s="147" t="s">
        <v>41</v>
      </c>
      <c r="D70" s="480">
        <f>+D77+D84</f>
        <v>0</v>
      </c>
    </row>
    <row r="71" spans="1:8" s="146" customFormat="1" ht="18" customHeight="1">
      <c r="A71" s="369"/>
      <c r="B71" s="369"/>
      <c r="C71" s="148" t="s">
        <v>104</v>
      </c>
      <c r="D71" s="147"/>
    </row>
    <row r="72" spans="1:8" s="146" customFormat="1" ht="15.75" customHeight="1">
      <c r="A72" s="369"/>
      <c r="B72" s="369"/>
      <c r="C72" s="147" t="s">
        <v>42</v>
      </c>
      <c r="D72" s="147"/>
    </row>
    <row r="73" spans="1:8" s="146" customFormat="1" ht="60" customHeight="1">
      <c r="A73" s="369"/>
      <c r="B73" s="369"/>
      <c r="C73" s="148" t="s">
        <v>105</v>
      </c>
      <c r="D73" s="147"/>
    </row>
    <row r="74" spans="1:8" s="146" customFormat="1" ht="17.25" customHeight="1">
      <c r="A74" s="369"/>
      <c r="B74" s="369"/>
      <c r="C74" s="147" t="s">
        <v>43</v>
      </c>
      <c r="D74" s="147"/>
    </row>
    <row r="75" spans="1:8" s="146" customFormat="1" ht="38.25" customHeight="1">
      <c r="A75" s="370"/>
      <c r="B75" s="370"/>
      <c r="C75" s="148" t="s">
        <v>106</v>
      </c>
      <c r="D75" s="147"/>
    </row>
    <row r="76" spans="1:8" s="146" customFormat="1">
      <c r="A76" s="367" t="s">
        <v>63</v>
      </c>
      <c r="B76" s="367"/>
      <c r="C76" s="367"/>
      <c r="D76" s="147"/>
    </row>
    <row r="77" spans="1:8" s="146" customFormat="1" ht="22.5" customHeight="1">
      <c r="A77" s="368"/>
      <c r="B77" s="368" t="s">
        <v>107</v>
      </c>
      <c r="C77" s="147" t="s">
        <v>108</v>
      </c>
      <c r="D77" s="213">
        <f>+'2'!G117</f>
        <v>45791.199999999997</v>
      </c>
    </row>
    <row r="78" spans="1:8" s="146" customFormat="1" ht="20.25" customHeight="1">
      <c r="A78" s="369"/>
      <c r="B78" s="369"/>
      <c r="C78" s="148" t="s">
        <v>109</v>
      </c>
      <c r="D78" s="148"/>
    </row>
    <row r="79" spans="1:8" s="146" customFormat="1" ht="23.25" customHeight="1">
      <c r="A79" s="369"/>
      <c r="B79" s="369"/>
      <c r="C79" s="147" t="s">
        <v>110</v>
      </c>
      <c r="D79" s="148"/>
    </row>
    <row r="80" spans="1:8" s="146" customFormat="1" ht="77.25" customHeight="1">
      <c r="A80" s="369"/>
      <c r="B80" s="369"/>
      <c r="C80" s="148" t="s">
        <v>111</v>
      </c>
      <c r="D80" s="148"/>
    </row>
    <row r="81" spans="1:6" s="146" customFormat="1">
      <c r="A81" s="369"/>
      <c r="B81" s="369"/>
      <c r="C81" s="147" t="s">
        <v>112</v>
      </c>
      <c r="D81" s="148"/>
    </row>
    <row r="82" spans="1:6" s="146" customFormat="1" ht="23.25" customHeight="1">
      <c r="A82" s="369"/>
      <c r="B82" s="370"/>
      <c r="C82" s="48" t="s">
        <v>113</v>
      </c>
      <c r="D82" s="148"/>
    </row>
    <row r="83" spans="1:6" s="146" customFormat="1">
      <c r="A83" s="367" t="s">
        <v>63</v>
      </c>
      <c r="B83" s="367"/>
      <c r="C83" s="367"/>
      <c r="D83" s="147"/>
    </row>
    <row r="84" spans="1:6" s="146" customFormat="1" ht="22.5" customHeight="1">
      <c r="A84" s="368"/>
      <c r="B84" s="368" t="s">
        <v>107</v>
      </c>
      <c r="C84" s="147" t="s">
        <v>108</v>
      </c>
      <c r="D84" s="213">
        <v>-45791.199999999997</v>
      </c>
    </row>
    <row r="85" spans="1:6" s="146" customFormat="1" ht="20.25" customHeight="1">
      <c r="A85" s="369"/>
      <c r="B85" s="369"/>
      <c r="C85" s="266" t="s">
        <v>109</v>
      </c>
      <c r="D85" s="266"/>
    </row>
    <row r="86" spans="1:6" s="146" customFormat="1" ht="23.25" customHeight="1">
      <c r="A86" s="369"/>
      <c r="B86" s="369"/>
      <c r="C86" s="147" t="s">
        <v>110</v>
      </c>
      <c r="D86" s="266"/>
    </row>
    <row r="87" spans="1:6" s="146" customFormat="1" ht="77.25" customHeight="1">
      <c r="A87" s="369"/>
      <c r="B87" s="369"/>
      <c r="C87" s="266" t="s">
        <v>111</v>
      </c>
      <c r="D87" s="266"/>
    </row>
    <row r="88" spans="1:6" s="146" customFormat="1">
      <c r="A88" s="369"/>
      <c r="B88" s="369"/>
      <c r="C88" s="147" t="s">
        <v>112</v>
      </c>
      <c r="D88" s="266"/>
    </row>
    <row r="89" spans="1:6" s="146" customFormat="1" ht="23.25" customHeight="1">
      <c r="A89" s="369"/>
      <c r="B89" s="370"/>
      <c r="C89" s="48" t="s">
        <v>113</v>
      </c>
      <c r="D89" s="266"/>
    </row>
    <row r="91" spans="1:6" s="27" customFormat="1" ht="17.25" customHeight="1">
      <c r="A91" s="28" t="s">
        <v>54</v>
      </c>
      <c r="B91" s="28"/>
      <c r="C91" s="28"/>
      <c r="D91" s="28"/>
      <c r="F91" s="60"/>
    </row>
    <row r="92" spans="1:6" s="27" customFormat="1">
      <c r="A92" s="28" t="s">
        <v>72</v>
      </c>
      <c r="B92" s="28"/>
      <c r="C92" s="28"/>
      <c r="F92" s="60"/>
    </row>
  </sheetData>
  <mergeCells count="34">
    <mergeCell ref="C7:C8"/>
    <mergeCell ref="B11:B16"/>
    <mergeCell ref="A11:A16"/>
    <mergeCell ref="A32:A37"/>
    <mergeCell ref="B32:B37"/>
    <mergeCell ref="A39:A44"/>
    <mergeCell ref="B39:B44"/>
    <mergeCell ref="A76:C76"/>
    <mergeCell ref="A77:A82"/>
    <mergeCell ref="B77:B82"/>
    <mergeCell ref="B69:C69"/>
    <mergeCell ref="A70:A75"/>
    <mergeCell ref="B70:B75"/>
    <mergeCell ref="A45:A50"/>
    <mergeCell ref="B45:B50"/>
    <mergeCell ref="A51:A56"/>
    <mergeCell ref="B51:B56"/>
    <mergeCell ref="A57:A62"/>
    <mergeCell ref="D64:D68"/>
    <mergeCell ref="C2:E2"/>
    <mergeCell ref="C3:E3"/>
    <mergeCell ref="A83:C83"/>
    <mergeCell ref="A84:A89"/>
    <mergeCell ref="B84:B89"/>
    <mergeCell ref="A63:A68"/>
    <mergeCell ref="B63:B68"/>
    <mergeCell ref="B57:B62"/>
    <mergeCell ref="D58:D62"/>
    <mergeCell ref="A5:D5"/>
    <mergeCell ref="A7:B7"/>
    <mergeCell ref="A18:A23"/>
    <mergeCell ref="B18:B23"/>
    <mergeCell ref="A25:A30"/>
    <mergeCell ref="B25:B30"/>
  </mergeCells>
  <pageMargins left="0" right="0" top="0" bottom="0" header="0.31496062992125984" footer="0.31496062992125984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AD138"/>
  <sheetViews>
    <sheetView topLeftCell="A7" zoomScaleNormal="100" workbookViewId="0">
      <selection activeCell="J92" sqref="J92"/>
    </sheetView>
  </sheetViews>
  <sheetFormatPr defaultColWidth="9.140625" defaultRowHeight="17.25"/>
  <cols>
    <col min="1" max="3" width="9.140625" style="10"/>
    <col min="4" max="4" width="10" style="10" customWidth="1"/>
    <col min="5" max="5" width="21.28515625" style="10" customWidth="1"/>
    <col min="6" max="6" width="78.42578125" style="24" customWidth="1"/>
    <col min="7" max="7" width="27.7109375" style="10" customWidth="1"/>
    <col min="8" max="8" width="9.140625" style="10"/>
    <col min="9" max="9" width="17.140625" style="10" customWidth="1"/>
    <col min="10" max="10" width="26.28515625" style="10" customWidth="1"/>
    <col min="11" max="11" width="9.140625" style="10"/>
    <col min="12" max="12" width="41.140625" style="10" customWidth="1"/>
    <col min="13" max="16384" width="9.140625" style="10"/>
  </cols>
  <sheetData>
    <row r="1" spans="1:30" s="7" customFormat="1" ht="24" customHeight="1">
      <c r="F1" s="57" t="s">
        <v>164</v>
      </c>
    </row>
    <row r="2" spans="1:30" s="7" customFormat="1">
      <c r="D2" s="366" t="s">
        <v>95</v>
      </c>
      <c r="E2" s="366"/>
      <c r="F2" s="366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</row>
    <row r="3" spans="1:30" s="7" customFormat="1" ht="15.75" customHeight="1">
      <c r="D3" s="366" t="s">
        <v>48</v>
      </c>
      <c r="E3" s="366"/>
      <c r="F3" s="366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</row>
    <row r="4" spans="1:30" s="7" customFormat="1" ht="15.75" customHeight="1"/>
    <row r="5" spans="1:30" s="83" customFormat="1" ht="43.5" customHeight="1">
      <c r="A5" s="400" t="s">
        <v>97</v>
      </c>
      <c r="B5" s="400"/>
      <c r="C5" s="400"/>
      <c r="D5" s="400"/>
      <c r="E5" s="400"/>
      <c r="F5" s="400"/>
      <c r="G5" s="400"/>
    </row>
    <row r="6" spans="1:30" s="7" customFormat="1" ht="20.25" customHeight="1">
      <c r="E6" s="9"/>
      <c r="F6" s="9"/>
      <c r="G6" s="191" t="s">
        <v>76</v>
      </c>
    </row>
    <row r="7" spans="1:30" ht="122.25" customHeight="1">
      <c r="A7" s="393" t="s">
        <v>19</v>
      </c>
      <c r="B7" s="394"/>
      <c r="C7" s="395"/>
      <c r="D7" s="396" t="s">
        <v>20</v>
      </c>
      <c r="E7" s="397"/>
      <c r="F7" s="398" t="s">
        <v>64</v>
      </c>
      <c r="G7" s="82" t="s">
        <v>102</v>
      </c>
    </row>
    <row r="8" spans="1:30" ht="42" customHeight="1">
      <c r="A8" s="11" t="s">
        <v>21</v>
      </c>
      <c r="B8" s="11" t="s">
        <v>22</v>
      </c>
      <c r="C8" s="11" t="s">
        <v>23</v>
      </c>
      <c r="D8" s="12" t="s">
        <v>24</v>
      </c>
      <c r="E8" s="12" t="s">
        <v>25</v>
      </c>
      <c r="F8" s="399"/>
      <c r="G8" s="143" t="s">
        <v>60</v>
      </c>
    </row>
    <row r="9" spans="1:30" ht="42" customHeight="1">
      <c r="A9" s="11"/>
      <c r="B9" s="11"/>
      <c r="C9" s="11"/>
      <c r="D9" s="12"/>
      <c r="E9" s="12"/>
      <c r="F9" s="78" t="s">
        <v>75</v>
      </c>
      <c r="G9" s="144">
        <f>+G10+G107</f>
        <v>3.2300000008490315E-2</v>
      </c>
    </row>
    <row r="10" spans="1:30" s="15" customFormat="1" ht="34.5">
      <c r="A10" s="14" t="s">
        <v>49</v>
      </c>
      <c r="B10" s="14"/>
      <c r="C10" s="14"/>
      <c r="D10" s="14"/>
      <c r="E10" s="14"/>
      <c r="F10" s="14" t="s">
        <v>50</v>
      </c>
      <c r="G10" s="134">
        <f>+G12+G76</f>
        <v>3.2300000008490315E-2</v>
      </c>
    </row>
    <row r="11" spans="1:30" s="15" customFormat="1">
      <c r="A11" s="14"/>
      <c r="B11" s="14"/>
      <c r="C11" s="14"/>
      <c r="D11" s="14"/>
      <c r="E11" s="14"/>
      <c r="F11" s="16" t="s">
        <v>29</v>
      </c>
      <c r="G11" s="214"/>
    </row>
    <row r="12" spans="1:30" s="17" customFormat="1">
      <c r="A12" s="14"/>
      <c r="B12" s="14" t="s">
        <v>51</v>
      </c>
      <c r="C12" s="14"/>
      <c r="D12" s="14"/>
      <c r="E12" s="14"/>
      <c r="F12" s="14" t="s">
        <v>52</v>
      </c>
      <c r="G12" s="215">
        <f t="shared" ref="G12" si="0">+G14</f>
        <v>2.4000000008527422E-2</v>
      </c>
    </row>
    <row r="13" spans="1:30" s="17" customFormat="1">
      <c r="A13" s="14"/>
      <c r="B13" s="14"/>
      <c r="C13" s="14"/>
      <c r="D13" s="14"/>
      <c r="E13" s="14"/>
      <c r="F13" s="16" t="s">
        <v>29</v>
      </c>
      <c r="G13" s="216"/>
    </row>
    <row r="14" spans="1:30" s="17" customFormat="1">
      <c r="A14" s="14"/>
      <c r="B14" s="14"/>
      <c r="C14" s="14" t="s">
        <v>33</v>
      </c>
      <c r="D14" s="14"/>
      <c r="E14" s="14"/>
      <c r="F14" s="14" t="s">
        <v>53</v>
      </c>
      <c r="G14" s="215">
        <f t="shared" ref="G14" si="1">+G16</f>
        <v>2.4000000008527422E-2</v>
      </c>
    </row>
    <row r="15" spans="1:30" s="13" customFormat="1">
      <c r="A15" s="18"/>
      <c r="B15" s="18"/>
      <c r="C15" s="18"/>
      <c r="D15" s="18"/>
      <c r="E15" s="18"/>
      <c r="F15" s="19" t="s">
        <v>26</v>
      </c>
      <c r="G15" s="217"/>
    </row>
    <row r="16" spans="1:30" s="15" customFormat="1" ht="25.5" customHeight="1">
      <c r="A16" s="20"/>
      <c r="B16" s="20"/>
      <c r="C16" s="20"/>
      <c r="D16" s="26">
        <v>1090</v>
      </c>
      <c r="E16" s="21"/>
      <c r="F16" s="25" t="s">
        <v>28</v>
      </c>
      <c r="G16" s="218">
        <f>G18+G36+G51+G59+G67</f>
        <v>2.4000000008527422E-2</v>
      </c>
    </row>
    <row r="17" spans="1:9" s="15" customFormat="1" ht="18.75" customHeight="1">
      <c r="A17" s="20"/>
      <c r="B17" s="20"/>
      <c r="C17" s="20"/>
      <c r="D17" s="26"/>
      <c r="E17" s="21"/>
      <c r="F17" s="21" t="s">
        <v>29</v>
      </c>
      <c r="G17" s="214"/>
    </row>
    <row r="18" spans="1:9" s="311" customFormat="1" ht="22.5" customHeight="1">
      <c r="A18" s="310"/>
      <c r="B18" s="310"/>
      <c r="C18" s="310"/>
      <c r="D18" s="21"/>
      <c r="E18" s="52">
        <v>11001</v>
      </c>
      <c r="F18" s="52" t="s">
        <v>55</v>
      </c>
      <c r="G18" s="218">
        <f>G22</f>
        <v>-42983.175999999992</v>
      </c>
    </row>
    <row r="19" spans="1:9" s="311" customFormat="1" ht="18" customHeight="1">
      <c r="A19" s="310"/>
      <c r="B19" s="310"/>
      <c r="C19" s="310"/>
      <c r="D19" s="21"/>
      <c r="E19" s="21"/>
      <c r="F19" s="21" t="s">
        <v>30</v>
      </c>
      <c r="G19" s="315"/>
    </row>
    <row r="20" spans="1:9" s="311" customFormat="1" ht="18" customHeight="1">
      <c r="A20" s="310"/>
      <c r="B20" s="310"/>
      <c r="C20" s="310"/>
      <c r="D20" s="21"/>
      <c r="E20" s="21"/>
      <c r="F20" s="25" t="s">
        <v>27</v>
      </c>
      <c r="G20" s="315"/>
    </row>
    <row r="21" spans="1:9" s="13" customFormat="1" ht="35.25" customHeight="1">
      <c r="A21" s="18"/>
      <c r="B21" s="18"/>
      <c r="C21" s="18"/>
      <c r="D21" s="18"/>
      <c r="E21" s="18"/>
      <c r="F21" s="34" t="s">
        <v>31</v>
      </c>
      <c r="G21" s="217"/>
      <c r="H21" s="311"/>
      <c r="I21" s="311"/>
    </row>
    <row r="22" spans="1:9" s="311" customFormat="1" ht="19.5" customHeight="1">
      <c r="A22" s="310"/>
      <c r="B22" s="310"/>
      <c r="C22" s="310"/>
      <c r="D22" s="313"/>
      <c r="E22" s="313"/>
      <c r="F22" s="23" t="s">
        <v>32</v>
      </c>
      <c r="G22" s="346">
        <f t="shared" ref="G22:G23" si="2">+G23</f>
        <v>-42983.175999999992</v>
      </c>
    </row>
    <row r="23" spans="1:9" s="311" customFormat="1" ht="19.5" customHeight="1">
      <c r="A23" s="310"/>
      <c r="B23" s="310"/>
      <c r="C23" s="310"/>
      <c r="D23" s="313"/>
      <c r="E23" s="313"/>
      <c r="F23" s="314" t="s">
        <v>56</v>
      </c>
      <c r="G23" s="312">
        <f t="shared" si="2"/>
        <v>-42983.175999999992</v>
      </c>
    </row>
    <row r="24" spans="1:9" s="311" customFormat="1" ht="19.5" customHeight="1">
      <c r="A24" s="310"/>
      <c r="B24" s="310"/>
      <c r="C24" s="310"/>
      <c r="D24" s="313"/>
      <c r="E24" s="313"/>
      <c r="F24" s="193" t="s">
        <v>681</v>
      </c>
      <c r="G24" s="312">
        <f>G25+G27+G29</f>
        <v>-42983.175999999992</v>
      </c>
    </row>
    <row r="25" spans="1:9" s="311" customFormat="1" ht="19.5" customHeight="1">
      <c r="A25" s="310"/>
      <c r="B25" s="310"/>
      <c r="C25" s="310"/>
      <c r="D25" s="313"/>
      <c r="E25" s="313"/>
      <c r="F25" s="193" t="s">
        <v>682</v>
      </c>
      <c r="G25" s="312">
        <f>G26</f>
        <v>-4</v>
      </c>
    </row>
    <row r="26" spans="1:9" s="311" customFormat="1" ht="19.5" customHeight="1">
      <c r="A26" s="310"/>
      <c r="B26" s="310"/>
      <c r="C26" s="310"/>
      <c r="D26" s="313"/>
      <c r="E26" s="313"/>
      <c r="F26" s="34" t="s">
        <v>683</v>
      </c>
      <c r="G26" s="312">
        <v>-4</v>
      </c>
    </row>
    <row r="27" spans="1:9" s="311" customFormat="1" ht="19.5" customHeight="1">
      <c r="A27" s="310"/>
      <c r="B27" s="310"/>
      <c r="C27" s="310"/>
      <c r="D27" s="313"/>
      <c r="E27" s="313"/>
      <c r="F27" s="35" t="s">
        <v>684</v>
      </c>
      <c r="G27" s="312">
        <f>G28</f>
        <v>-574.1</v>
      </c>
    </row>
    <row r="28" spans="1:9" s="311" customFormat="1" ht="19.5" customHeight="1">
      <c r="A28" s="310"/>
      <c r="B28" s="310"/>
      <c r="C28" s="310"/>
      <c r="D28" s="313"/>
      <c r="E28" s="313"/>
      <c r="F28" s="322" t="s">
        <v>685</v>
      </c>
      <c r="G28" s="312">
        <v>-574.1</v>
      </c>
    </row>
    <row r="29" spans="1:9" s="311" customFormat="1" ht="19.5" customHeight="1">
      <c r="A29" s="310"/>
      <c r="B29" s="310"/>
      <c r="C29" s="310"/>
      <c r="D29" s="313"/>
      <c r="E29" s="313"/>
      <c r="F29" s="35" t="s">
        <v>686</v>
      </c>
      <c r="G29" s="312">
        <f>G30+G31+G32+G33+G34+G35</f>
        <v>-42405.075999999994</v>
      </c>
    </row>
    <row r="30" spans="1:9" s="350" customFormat="1" ht="19.5" customHeight="1">
      <c r="A30" s="313"/>
      <c r="B30" s="313"/>
      <c r="C30" s="313"/>
      <c r="D30" s="313"/>
      <c r="E30" s="313"/>
      <c r="F30" s="322" t="s">
        <v>687</v>
      </c>
      <c r="G30" s="325">
        <v>-28722.567999999999</v>
      </c>
    </row>
    <row r="31" spans="1:9" s="350" customFormat="1" ht="19.5" customHeight="1">
      <c r="A31" s="313"/>
      <c r="B31" s="313"/>
      <c r="C31" s="313"/>
      <c r="D31" s="313"/>
      <c r="E31" s="313"/>
      <c r="F31" s="322" t="s">
        <v>692</v>
      </c>
      <c r="G31" s="325">
        <v>-80.012</v>
      </c>
    </row>
    <row r="32" spans="1:9" s="350" customFormat="1" ht="19.5" customHeight="1">
      <c r="A32" s="313"/>
      <c r="B32" s="313"/>
      <c r="C32" s="313"/>
      <c r="D32" s="313"/>
      <c r="E32" s="313"/>
      <c r="F32" s="322" t="s">
        <v>688</v>
      </c>
      <c r="G32" s="325">
        <f>-5881.3</f>
        <v>-5881.3</v>
      </c>
    </row>
    <row r="33" spans="1:7" s="350" customFormat="1" ht="19.5" customHeight="1">
      <c r="A33" s="313"/>
      <c r="B33" s="313"/>
      <c r="C33" s="313"/>
      <c r="D33" s="313"/>
      <c r="E33" s="313"/>
      <c r="F33" s="322" t="s">
        <v>689</v>
      </c>
      <c r="G33" s="325">
        <v>-205.09800000000001</v>
      </c>
    </row>
    <row r="34" spans="1:7" s="350" customFormat="1" ht="19.5" customHeight="1">
      <c r="A34" s="313"/>
      <c r="B34" s="313"/>
      <c r="C34" s="313"/>
      <c r="D34" s="313"/>
      <c r="E34" s="313"/>
      <c r="F34" s="322" t="s">
        <v>690</v>
      </c>
      <c r="G34" s="325">
        <v>-1104.6980000000001</v>
      </c>
    </row>
    <row r="35" spans="1:7" s="350" customFormat="1" ht="19.5" customHeight="1">
      <c r="A35" s="313"/>
      <c r="B35" s="313"/>
      <c r="C35" s="313"/>
      <c r="D35" s="313"/>
      <c r="E35" s="313"/>
      <c r="F35" s="322" t="s">
        <v>691</v>
      </c>
      <c r="G35" s="325">
        <v>-6411.4</v>
      </c>
    </row>
    <row r="36" spans="1:7" s="15" customFormat="1" ht="22.5" customHeight="1">
      <c r="A36" s="20"/>
      <c r="B36" s="20"/>
      <c r="C36" s="20"/>
      <c r="D36" s="21"/>
      <c r="E36" s="323">
        <v>11001</v>
      </c>
      <c r="F36" s="33" t="s">
        <v>55</v>
      </c>
      <c r="G36" s="218">
        <f t="shared" ref="G36" si="3">+G38</f>
        <v>8740.4</v>
      </c>
    </row>
    <row r="37" spans="1:7" s="15" customFormat="1" ht="18" customHeight="1">
      <c r="A37" s="20"/>
      <c r="B37" s="20"/>
      <c r="C37" s="20"/>
      <c r="D37" s="21"/>
      <c r="E37" s="21"/>
      <c r="F37" s="21" t="s">
        <v>30</v>
      </c>
      <c r="G37" s="312"/>
    </row>
    <row r="38" spans="1:7" s="15" customFormat="1" ht="18" customHeight="1">
      <c r="A38" s="20"/>
      <c r="B38" s="20"/>
      <c r="C38" s="20"/>
      <c r="D38" s="22"/>
      <c r="E38" s="22"/>
      <c r="F38" s="199" t="s">
        <v>27</v>
      </c>
      <c r="G38" s="221">
        <f>G40</f>
        <v>8740.4</v>
      </c>
    </row>
    <row r="39" spans="1:7" s="15" customFormat="1" ht="32.25" customHeight="1">
      <c r="A39" s="20"/>
      <c r="B39" s="20"/>
      <c r="C39" s="20"/>
      <c r="D39" s="22"/>
      <c r="E39" s="22"/>
      <c r="F39" s="21" t="s">
        <v>31</v>
      </c>
      <c r="G39" s="324"/>
    </row>
    <row r="40" spans="1:7" s="311" customFormat="1" ht="19.5" customHeight="1">
      <c r="A40" s="310"/>
      <c r="B40" s="310"/>
      <c r="C40" s="310"/>
      <c r="D40" s="313"/>
      <c r="E40" s="313"/>
      <c r="F40" s="23" t="s">
        <v>32</v>
      </c>
      <c r="G40" s="312">
        <f t="shared" ref="G40:G41" si="4">+G41</f>
        <v>8740.4</v>
      </c>
    </row>
    <row r="41" spans="1:7" s="311" customFormat="1" ht="19.5" customHeight="1">
      <c r="A41" s="310"/>
      <c r="B41" s="310"/>
      <c r="C41" s="310"/>
      <c r="D41" s="313"/>
      <c r="E41" s="313"/>
      <c r="F41" s="314" t="s">
        <v>56</v>
      </c>
      <c r="G41" s="312">
        <f t="shared" si="4"/>
        <v>8740.4</v>
      </c>
    </row>
    <row r="42" spans="1:7" s="311" customFormat="1" ht="19.5" customHeight="1">
      <c r="A42" s="310"/>
      <c r="B42" s="310"/>
      <c r="C42" s="310"/>
      <c r="D42" s="313"/>
      <c r="E42" s="313"/>
      <c r="F42" s="193" t="s">
        <v>681</v>
      </c>
      <c r="G42" s="312">
        <f>G43+G46+G48</f>
        <v>8740.4</v>
      </c>
    </row>
    <row r="43" spans="1:7" s="15" customFormat="1" ht="19.5" customHeight="1">
      <c r="A43" s="20"/>
      <c r="B43" s="20"/>
      <c r="C43" s="20"/>
      <c r="D43" s="22"/>
      <c r="E43" s="22"/>
      <c r="F43" s="35" t="s">
        <v>682</v>
      </c>
      <c r="G43" s="312">
        <f>+G44+G45</f>
        <v>2387.5</v>
      </c>
    </row>
    <row r="44" spans="1:7" s="17" customFormat="1" ht="19.5" customHeight="1">
      <c r="A44" s="22"/>
      <c r="B44" s="22"/>
      <c r="C44" s="22"/>
      <c r="D44" s="22"/>
      <c r="E44" s="22"/>
      <c r="F44" s="322" t="s">
        <v>693</v>
      </c>
      <c r="G44" s="325">
        <v>1600</v>
      </c>
    </row>
    <row r="45" spans="1:7" s="17" customFormat="1" ht="19.5" customHeight="1">
      <c r="A45" s="22"/>
      <c r="B45" s="22"/>
      <c r="C45" s="22"/>
      <c r="D45" s="22"/>
      <c r="E45" s="22"/>
      <c r="F45" s="322" t="s">
        <v>733</v>
      </c>
      <c r="G45" s="325">
        <v>787.5</v>
      </c>
    </row>
    <row r="46" spans="1:7" s="15" customFormat="1" ht="19.5" customHeight="1">
      <c r="A46" s="20"/>
      <c r="B46" s="20"/>
      <c r="C46" s="20"/>
      <c r="D46" s="22"/>
      <c r="E46" s="22"/>
      <c r="F46" s="35" t="s">
        <v>694</v>
      </c>
      <c r="G46" s="325">
        <f>+G47</f>
        <v>1500</v>
      </c>
    </row>
    <row r="47" spans="1:7" s="15" customFormat="1" ht="19.5" customHeight="1">
      <c r="A47" s="20"/>
      <c r="B47" s="20"/>
      <c r="C47" s="20"/>
      <c r="D47" s="22"/>
      <c r="E47" s="22"/>
      <c r="F47" s="322" t="s">
        <v>695</v>
      </c>
      <c r="G47" s="325">
        <v>1500</v>
      </c>
    </row>
    <row r="48" spans="1:7" s="311" customFormat="1" ht="19.5" customHeight="1">
      <c r="A48" s="310"/>
      <c r="B48" s="310"/>
      <c r="C48" s="310"/>
      <c r="D48" s="313"/>
      <c r="E48" s="313"/>
      <c r="F48" s="35" t="s">
        <v>686</v>
      </c>
      <c r="G48" s="312">
        <f>G49+G50</f>
        <v>4852.8999999999996</v>
      </c>
    </row>
    <row r="49" spans="1:7" s="311" customFormat="1" ht="19.5" customHeight="1">
      <c r="A49" s="310"/>
      <c r="B49" s="310"/>
      <c r="C49" s="310"/>
      <c r="D49" s="313"/>
      <c r="E49" s="313"/>
      <c r="F49" s="322" t="s">
        <v>687</v>
      </c>
      <c r="G49" s="312">
        <v>2955.5</v>
      </c>
    </row>
    <row r="50" spans="1:7" s="15" customFormat="1" ht="19.5" customHeight="1">
      <c r="A50" s="20"/>
      <c r="B50" s="20"/>
      <c r="C50" s="20"/>
      <c r="D50" s="22"/>
      <c r="E50" s="22"/>
      <c r="F50" s="322" t="s">
        <v>690</v>
      </c>
      <c r="G50" s="325">
        <v>1897.4</v>
      </c>
    </row>
    <row r="51" spans="1:7" s="13" customFormat="1" ht="35.25" customHeight="1">
      <c r="A51" s="18"/>
      <c r="B51" s="18"/>
      <c r="C51" s="18"/>
      <c r="D51" s="18"/>
      <c r="E51" s="51">
        <v>31001</v>
      </c>
      <c r="F51" s="52" t="s">
        <v>74</v>
      </c>
      <c r="G51" s="134">
        <f>+G53</f>
        <v>-2232</v>
      </c>
    </row>
    <row r="52" spans="1:7" s="13" customFormat="1" ht="21.75" customHeight="1">
      <c r="A52" s="18"/>
      <c r="B52" s="18"/>
      <c r="C52" s="18"/>
      <c r="D52" s="18"/>
      <c r="E52" s="18"/>
      <c r="F52" s="34" t="s">
        <v>30</v>
      </c>
      <c r="G52" s="217"/>
    </row>
    <row r="53" spans="1:7" s="13" customFormat="1" ht="24" customHeight="1">
      <c r="A53" s="18"/>
      <c r="B53" s="18"/>
      <c r="C53" s="18"/>
      <c r="D53" s="18"/>
      <c r="E53" s="18"/>
      <c r="F53" s="25" t="s">
        <v>27</v>
      </c>
      <c r="G53" s="58">
        <f t="shared" ref="G53" si="5">+G55</f>
        <v>-2232</v>
      </c>
    </row>
    <row r="54" spans="1:7" s="13" customFormat="1" ht="35.25" customHeight="1">
      <c r="A54" s="18"/>
      <c r="B54" s="18"/>
      <c r="C54" s="18"/>
      <c r="D54" s="18"/>
      <c r="E54" s="18"/>
      <c r="F54" s="34" t="s">
        <v>31</v>
      </c>
      <c r="G54" s="217"/>
    </row>
    <row r="55" spans="1:7" s="13" customFormat="1" ht="21.75" customHeight="1">
      <c r="A55" s="18"/>
      <c r="B55" s="18"/>
      <c r="C55" s="18"/>
      <c r="D55" s="18"/>
      <c r="E55" s="18"/>
      <c r="F55" s="34" t="s">
        <v>65</v>
      </c>
      <c r="G55" s="219">
        <f>+G56</f>
        <v>-2232</v>
      </c>
    </row>
    <row r="56" spans="1:7" s="13" customFormat="1" ht="21" customHeight="1">
      <c r="A56" s="18"/>
      <c r="B56" s="18"/>
      <c r="C56" s="18"/>
      <c r="D56" s="18"/>
      <c r="E56" s="18"/>
      <c r="F56" s="34" t="s">
        <v>66</v>
      </c>
      <c r="G56" s="219">
        <f>+G57</f>
        <v>-2232</v>
      </c>
    </row>
    <row r="57" spans="1:7" s="13" customFormat="1" ht="17.25" customHeight="1">
      <c r="A57" s="18"/>
      <c r="B57" s="18"/>
      <c r="C57" s="18"/>
      <c r="D57" s="18"/>
      <c r="E57" s="18"/>
      <c r="F57" s="34" t="s">
        <v>67</v>
      </c>
      <c r="G57" s="325">
        <f>+G58</f>
        <v>-2232</v>
      </c>
    </row>
    <row r="58" spans="1:7" s="13" customFormat="1" ht="24.75" customHeight="1">
      <c r="A58" s="18"/>
      <c r="B58" s="18"/>
      <c r="C58" s="18"/>
      <c r="D58" s="18"/>
      <c r="E58" s="18"/>
      <c r="F58" s="34" t="s">
        <v>696</v>
      </c>
      <c r="G58" s="325">
        <v>-2232</v>
      </c>
    </row>
    <row r="59" spans="1:7" s="13" customFormat="1" ht="35.25" customHeight="1">
      <c r="A59" s="18"/>
      <c r="B59" s="18"/>
      <c r="C59" s="18"/>
      <c r="D59" s="18"/>
      <c r="E59" s="51">
        <v>31001</v>
      </c>
      <c r="F59" s="52" t="s">
        <v>74</v>
      </c>
      <c r="G59" s="134">
        <f>+G61</f>
        <v>28838.799999999999</v>
      </c>
    </row>
    <row r="60" spans="1:7" s="13" customFormat="1" ht="21.75" customHeight="1">
      <c r="A60" s="18"/>
      <c r="B60" s="18"/>
      <c r="C60" s="18"/>
      <c r="D60" s="18"/>
      <c r="E60" s="18"/>
      <c r="F60" s="34" t="s">
        <v>30</v>
      </c>
      <c r="G60" s="217"/>
    </row>
    <row r="61" spans="1:7" s="13" customFormat="1" ht="24" customHeight="1">
      <c r="A61" s="18"/>
      <c r="B61" s="18"/>
      <c r="C61" s="18"/>
      <c r="D61" s="18"/>
      <c r="E61" s="18"/>
      <c r="F61" s="25" t="s">
        <v>27</v>
      </c>
      <c r="G61" s="58">
        <f t="shared" ref="G61" si="6">+G63</f>
        <v>28838.799999999999</v>
      </c>
    </row>
    <row r="62" spans="1:7" s="13" customFormat="1" ht="35.25" customHeight="1">
      <c r="A62" s="18"/>
      <c r="B62" s="18"/>
      <c r="C62" s="18"/>
      <c r="D62" s="18"/>
      <c r="E62" s="18"/>
      <c r="F62" s="34" t="s">
        <v>31</v>
      </c>
      <c r="G62" s="217"/>
    </row>
    <row r="63" spans="1:7" s="13" customFormat="1" ht="21.75" customHeight="1">
      <c r="A63" s="18"/>
      <c r="B63" s="18"/>
      <c r="C63" s="18"/>
      <c r="D63" s="18"/>
      <c r="E63" s="18"/>
      <c r="F63" s="34" t="s">
        <v>65</v>
      </c>
      <c r="G63" s="219">
        <f>+G64</f>
        <v>28838.799999999999</v>
      </c>
    </row>
    <row r="64" spans="1:7" s="13" customFormat="1" ht="21" customHeight="1">
      <c r="A64" s="18"/>
      <c r="B64" s="18"/>
      <c r="C64" s="18"/>
      <c r="D64" s="18"/>
      <c r="E64" s="18"/>
      <c r="F64" s="34" t="s">
        <v>66</v>
      </c>
      <c r="G64" s="219">
        <f>+G65</f>
        <v>28838.799999999999</v>
      </c>
    </row>
    <row r="65" spans="1:10" s="13" customFormat="1" ht="17.25" customHeight="1">
      <c r="A65" s="18"/>
      <c r="B65" s="18"/>
      <c r="C65" s="18"/>
      <c r="D65" s="18"/>
      <c r="E65" s="18"/>
      <c r="F65" s="34" t="s">
        <v>67</v>
      </c>
      <c r="G65" s="325">
        <f>+G66</f>
        <v>28838.799999999999</v>
      </c>
    </row>
    <row r="66" spans="1:10" s="13" customFormat="1" ht="24.75" customHeight="1">
      <c r="A66" s="18"/>
      <c r="B66" s="18"/>
      <c r="C66" s="18"/>
      <c r="D66" s="18"/>
      <c r="E66" s="18"/>
      <c r="F66" s="34" t="s">
        <v>696</v>
      </c>
      <c r="G66" s="325">
        <v>28838.799999999999</v>
      </c>
    </row>
    <row r="67" spans="1:10" s="15" customFormat="1" ht="47.25" customHeight="1">
      <c r="A67" s="20"/>
      <c r="B67" s="20"/>
      <c r="C67" s="20"/>
      <c r="D67" s="21"/>
      <c r="E67" s="26">
        <v>31007</v>
      </c>
      <c r="F67" s="149" t="s">
        <v>114</v>
      </c>
      <c r="G67" s="218">
        <f t="shared" ref="G67" si="7">+G69</f>
        <v>7636</v>
      </c>
      <c r="H67" s="198"/>
    </row>
    <row r="68" spans="1:10" s="15" customFormat="1" ht="18" customHeight="1">
      <c r="A68" s="20"/>
      <c r="B68" s="20"/>
      <c r="C68" s="20"/>
      <c r="D68" s="21"/>
      <c r="E68" s="21"/>
      <c r="F68" s="21" t="s">
        <v>30</v>
      </c>
      <c r="G68" s="220"/>
    </row>
    <row r="69" spans="1:10" s="15" customFormat="1" ht="24" customHeight="1">
      <c r="A69" s="20"/>
      <c r="B69" s="20"/>
      <c r="C69" s="20"/>
      <c r="D69" s="22"/>
      <c r="E69" s="22"/>
      <c r="F69" s="199" t="s">
        <v>27</v>
      </c>
      <c r="G69" s="221">
        <f t="shared" ref="G69" si="8">+G71</f>
        <v>7636</v>
      </c>
    </row>
    <row r="70" spans="1:10" s="15" customFormat="1" ht="42.75" customHeight="1">
      <c r="A70" s="20"/>
      <c r="B70" s="20"/>
      <c r="C70" s="20"/>
      <c r="D70" s="22"/>
      <c r="E70" s="22"/>
      <c r="F70" s="21" t="s">
        <v>31</v>
      </c>
      <c r="G70" s="220"/>
      <c r="J70" s="200"/>
    </row>
    <row r="71" spans="1:10" s="15" customFormat="1" ht="19.5" customHeight="1">
      <c r="A71" s="20"/>
      <c r="B71" s="20"/>
      <c r="C71" s="20"/>
      <c r="D71" s="22"/>
      <c r="E71" s="22"/>
      <c r="F71" s="23" t="s">
        <v>32</v>
      </c>
      <c r="G71" s="221">
        <f t="shared" ref="G71:G72" si="9">+G72</f>
        <v>7636</v>
      </c>
    </row>
    <row r="72" spans="1:10" s="15" customFormat="1" ht="21.75" customHeight="1">
      <c r="A72" s="20"/>
      <c r="B72" s="20"/>
      <c r="C72" s="20"/>
      <c r="D72" s="22"/>
      <c r="E72" s="22"/>
      <c r="F72" s="23" t="s">
        <v>65</v>
      </c>
      <c r="G72" s="221">
        <f t="shared" si="9"/>
        <v>7636</v>
      </c>
    </row>
    <row r="73" spans="1:10" s="15" customFormat="1" ht="24.75" customHeight="1">
      <c r="A73" s="20"/>
      <c r="B73" s="20"/>
      <c r="C73" s="20"/>
      <c r="D73" s="22"/>
      <c r="E73" s="22"/>
      <c r="F73" s="23" t="s">
        <v>66</v>
      </c>
      <c r="G73" s="221">
        <f>+G74+G75</f>
        <v>7636</v>
      </c>
    </row>
    <row r="74" spans="1:10" s="13" customFormat="1" ht="22.5" customHeight="1">
      <c r="A74" s="18"/>
      <c r="B74" s="18"/>
      <c r="C74" s="18"/>
      <c r="D74" s="18"/>
      <c r="E74" s="18"/>
      <c r="F74" s="19" t="s">
        <v>148</v>
      </c>
      <c r="G74" s="221">
        <v>7576</v>
      </c>
    </row>
    <row r="75" spans="1:10" s="13" customFormat="1" ht="24" customHeight="1">
      <c r="A75" s="18"/>
      <c r="B75" s="18"/>
      <c r="C75" s="18"/>
      <c r="D75" s="18"/>
      <c r="E75" s="18"/>
      <c r="F75" s="19" t="s">
        <v>150</v>
      </c>
      <c r="G75" s="219">
        <v>60</v>
      </c>
    </row>
    <row r="76" spans="1:10" s="205" customFormat="1" ht="55.5" customHeight="1">
      <c r="A76" s="34"/>
      <c r="B76" s="34"/>
      <c r="C76" s="34"/>
      <c r="D76" s="204" t="s">
        <v>151</v>
      </c>
      <c r="E76" s="206"/>
      <c r="F76" s="207" t="s">
        <v>144</v>
      </c>
      <c r="G76" s="222">
        <f>G78+G97</f>
        <v>8.2999999999628926E-3</v>
      </c>
    </row>
    <row r="77" spans="1:10" s="205" customFormat="1" ht="19.5" customHeight="1">
      <c r="A77" s="34"/>
      <c r="B77" s="34"/>
      <c r="C77" s="34"/>
      <c r="D77" s="206"/>
      <c r="E77" s="206"/>
      <c r="F77" s="16" t="s">
        <v>29</v>
      </c>
      <c r="G77" s="223"/>
    </row>
    <row r="78" spans="1:10" s="15" customFormat="1" ht="33.75" customHeight="1">
      <c r="A78" s="20"/>
      <c r="B78" s="20"/>
      <c r="C78" s="20"/>
      <c r="D78" s="21"/>
      <c r="E78" s="26">
        <v>11001</v>
      </c>
      <c r="F78" s="26" t="s">
        <v>677</v>
      </c>
      <c r="G78" s="218">
        <f>+G80</f>
        <v>-575.99170000000004</v>
      </c>
      <c r="H78" s="198"/>
    </row>
    <row r="79" spans="1:10" s="15" customFormat="1" ht="18" customHeight="1">
      <c r="A79" s="20"/>
      <c r="B79" s="20"/>
      <c r="C79" s="20"/>
      <c r="D79" s="21"/>
      <c r="E79" s="21"/>
      <c r="F79" s="21" t="s">
        <v>30</v>
      </c>
      <c r="G79" s="220"/>
    </row>
    <row r="80" spans="1:10" s="15" customFormat="1" ht="18" customHeight="1">
      <c r="A80" s="20"/>
      <c r="B80" s="20"/>
      <c r="C80" s="20"/>
      <c r="D80" s="22"/>
      <c r="E80" s="22"/>
      <c r="F80" s="199" t="s">
        <v>27</v>
      </c>
      <c r="G80" s="221">
        <f>G82</f>
        <v>-575.99170000000004</v>
      </c>
    </row>
    <row r="81" spans="1:10" s="15" customFormat="1" ht="42.75" customHeight="1">
      <c r="A81" s="20"/>
      <c r="B81" s="20"/>
      <c r="C81" s="20"/>
      <c r="D81" s="22"/>
      <c r="E81" s="22"/>
      <c r="F81" s="21" t="s">
        <v>31</v>
      </c>
      <c r="G81" s="220"/>
      <c r="J81" s="200"/>
    </row>
    <row r="82" spans="1:10" s="311" customFormat="1" ht="19.5" customHeight="1">
      <c r="A82" s="310"/>
      <c r="B82" s="310"/>
      <c r="C82" s="310"/>
      <c r="D82" s="313"/>
      <c r="E82" s="313"/>
      <c r="F82" s="23" t="s">
        <v>32</v>
      </c>
      <c r="G82" s="346">
        <f t="shared" ref="G82:G83" si="10">+G83</f>
        <v>-575.99170000000004</v>
      </c>
    </row>
    <row r="83" spans="1:10" s="311" customFormat="1" ht="19.5" customHeight="1">
      <c r="A83" s="310"/>
      <c r="B83" s="310"/>
      <c r="C83" s="310"/>
      <c r="D83" s="313"/>
      <c r="E83" s="313"/>
      <c r="F83" s="314" t="s">
        <v>56</v>
      </c>
      <c r="G83" s="312">
        <f t="shared" si="10"/>
        <v>-575.99170000000004</v>
      </c>
    </row>
    <row r="84" spans="1:10" s="311" customFormat="1" ht="19.5" customHeight="1">
      <c r="A84" s="310"/>
      <c r="B84" s="310"/>
      <c r="C84" s="310"/>
      <c r="D84" s="313"/>
      <c r="E84" s="313"/>
      <c r="F84" s="193" t="s">
        <v>681</v>
      </c>
      <c r="G84" s="312">
        <f>G87+G92+G90+G85</f>
        <v>-575.99170000000004</v>
      </c>
    </row>
    <row r="85" spans="1:10" s="311" customFormat="1" ht="19.5" customHeight="1">
      <c r="A85" s="310"/>
      <c r="B85" s="310"/>
      <c r="C85" s="310"/>
      <c r="D85" s="313"/>
      <c r="E85" s="313"/>
      <c r="F85" s="322" t="s">
        <v>682</v>
      </c>
      <c r="G85" s="312">
        <f>G86</f>
        <v>-15</v>
      </c>
    </row>
    <row r="86" spans="1:10" s="311" customFormat="1" ht="19.5" customHeight="1">
      <c r="A86" s="310"/>
      <c r="B86" s="310"/>
      <c r="C86" s="310"/>
      <c r="D86" s="313"/>
      <c r="E86" s="313"/>
      <c r="F86" s="193" t="s">
        <v>716</v>
      </c>
      <c r="G86" s="312">
        <v>-15</v>
      </c>
    </row>
    <row r="87" spans="1:10" s="311" customFormat="1" ht="19.5" customHeight="1">
      <c r="A87" s="310"/>
      <c r="B87" s="310"/>
      <c r="C87" s="310"/>
      <c r="D87" s="313"/>
      <c r="E87" s="313"/>
      <c r="F87" s="35" t="s">
        <v>684</v>
      </c>
      <c r="G87" s="312">
        <f>G88+G89</f>
        <v>-140.80000000000001</v>
      </c>
    </row>
    <row r="88" spans="1:10" s="311" customFormat="1" ht="19.5" customHeight="1">
      <c r="A88" s="310"/>
      <c r="B88" s="310"/>
      <c r="C88" s="310"/>
      <c r="D88" s="313"/>
      <c r="E88" s="313"/>
      <c r="F88" s="322" t="s">
        <v>685</v>
      </c>
      <c r="G88" s="312">
        <v>-8.8000000000000007</v>
      </c>
    </row>
    <row r="89" spans="1:10" s="311" customFormat="1" ht="19.5" customHeight="1">
      <c r="A89" s="310"/>
      <c r="B89" s="310"/>
      <c r="C89" s="310"/>
      <c r="D89" s="313"/>
      <c r="E89" s="313"/>
      <c r="F89" s="322" t="s">
        <v>715</v>
      </c>
      <c r="G89" s="312">
        <v>-132</v>
      </c>
    </row>
    <row r="90" spans="1:10" s="311" customFormat="1" ht="19.5" customHeight="1">
      <c r="A90" s="310"/>
      <c r="B90" s="310"/>
      <c r="C90" s="310"/>
      <c r="D90" s="313"/>
      <c r="E90" s="313"/>
      <c r="F90" s="322" t="s">
        <v>694</v>
      </c>
      <c r="G90" s="312">
        <f>G91</f>
        <v>-50</v>
      </c>
    </row>
    <row r="91" spans="1:10" s="311" customFormat="1" ht="19.5" customHeight="1">
      <c r="A91" s="310"/>
      <c r="B91" s="310"/>
      <c r="C91" s="310"/>
      <c r="D91" s="313"/>
      <c r="E91" s="313"/>
      <c r="F91" s="322" t="s">
        <v>695</v>
      </c>
      <c r="G91" s="312">
        <v>-50</v>
      </c>
    </row>
    <row r="92" spans="1:10" s="311" customFormat="1" ht="19.5" customHeight="1">
      <c r="A92" s="310"/>
      <c r="B92" s="310"/>
      <c r="C92" s="310"/>
      <c r="D92" s="313"/>
      <c r="E92" s="313"/>
      <c r="F92" s="35" t="s">
        <v>686</v>
      </c>
      <c r="G92" s="312">
        <f>G93+G94+G95</f>
        <v>-370.19169999999997</v>
      </c>
    </row>
    <row r="93" spans="1:10" s="350" customFormat="1" ht="19.5" customHeight="1">
      <c r="A93" s="313"/>
      <c r="B93" s="313"/>
      <c r="C93" s="313"/>
      <c r="D93" s="313"/>
      <c r="E93" s="313"/>
      <c r="F93" s="322" t="s">
        <v>687</v>
      </c>
      <c r="G93" s="325">
        <v>-73.397000000000006</v>
      </c>
    </row>
    <row r="94" spans="1:10" s="350" customFormat="1" ht="19.5" customHeight="1">
      <c r="A94" s="313"/>
      <c r="B94" s="313"/>
      <c r="C94" s="313"/>
      <c r="D94" s="313"/>
      <c r="E94" s="313"/>
      <c r="F94" s="322" t="s">
        <v>688</v>
      </c>
      <c r="G94" s="325">
        <v>-77.5</v>
      </c>
    </row>
    <row r="95" spans="1:10" s="350" customFormat="1" ht="19.5" customHeight="1">
      <c r="A95" s="313"/>
      <c r="B95" s="313"/>
      <c r="C95" s="313"/>
      <c r="D95" s="313"/>
      <c r="E95" s="313"/>
      <c r="F95" s="322" t="s">
        <v>690</v>
      </c>
      <c r="G95" s="325">
        <v>-219.29470000000001</v>
      </c>
    </row>
    <row r="96" spans="1:10" s="205" customFormat="1" ht="19.5" customHeight="1">
      <c r="A96" s="34"/>
      <c r="B96" s="34"/>
      <c r="C96" s="34"/>
      <c r="D96" s="206"/>
      <c r="E96" s="206"/>
      <c r="F96" s="16" t="s">
        <v>29</v>
      </c>
      <c r="G96" s="223"/>
    </row>
    <row r="97" spans="1:10" s="15" customFormat="1" ht="33.75" customHeight="1">
      <c r="A97" s="20"/>
      <c r="B97" s="20"/>
      <c r="C97" s="20"/>
      <c r="D97" s="21"/>
      <c r="E97" s="26">
        <v>11001</v>
      </c>
      <c r="F97" s="26" t="s">
        <v>677</v>
      </c>
      <c r="G97" s="218">
        <f t="shared" ref="G97" si="11">+G99</f>
        <v>576</v>
      </c>
      <c r="H97" s="198"/>
    </row>
    <row r="98" spans="1:10" s="15" customFormat="1" ht="18" customHeight="1">
      <c r="A98" s="20"/>
      <c r="B98" s="20"/>
      <c r="C98" s="20"/>
      <c r="D98" s="21"/>
      <c r="E98" s="21"/>
      <c r="F98" s="21" t="s">
        <v>30</v>
      </c>
      <c r="G98" s="220"/>
    </row>
    <row r="99" spans="1:10" s="15" customFormat="1" ht="18" customHeight="1">
      <c r="A99" s="20"/>
      <c r="B99" s="20"/>
      <c r="C99" s="20"/>
      <c r="D99" s="22"/>
      <c r="E99" s="22"/>
      <c r="F99" s="199" t="s">
        <v>27</v>
      </c>
      <c r="G99" s="221">
        <f t="shared" ref="G99" si="12">+G101</f>
        <v>576</v>
      </c>
    </row>
    <row r="100" spans="1:10" s="15" customFormat="1" ht="42.75" customHeight="1">
      <c r="A100" s="20"/>
      <c r="B100" s="20"/>
      <c r="C100" s="20"/>
      <c r="D100" s="22"/>
      <c r="E100" s="22"/>
      <c r="F100" s="21" t="s">
        <v>31</v>
      </c>
      <c r="G100" s="220"/>
      <c r="J100" s="200"/>
    </row>
    <row r="101" spans="1:10" s="15" customFormat="1" ht="19.5" customHeight="1">
      <c r="A101" s="20"/>
      <c r="B101" s="20"/>
      <c r="C101" s="20"/>
      <c r="D101" s="22"/>
      <c r="E101" s="22"/>
      <c r="F101" s="23" t="s">
        <v>32</v>
      </c>
      <c r="G101" s="221">
        <f>+G103</f>
        <v>576</v>
      </c>
    </row>
    <row r="102" spans="1:10" s="311" customFormat="1" ht="19.5" customHeight="1">
      <c r="A102" s="310"/>
      <c r="B102" s="310"/>
      <c r="C102" s="310"/>
      <c r="D102" s="313"/>
      <c r="E102" s="313"/>
      <c r="F102" s="314" t="s">
        <v>56</v>
      </c>
      <c r="G102" s="312">
        <f t="shared" ref="G102" si="13">+G103</f>
        <v>576</v>
      </c>
    </row>
    <row r="103" spans="1:10" s="15" customFormat="1" ht="18" customHeight="1">
      <c r="A103" s="20"/>
      <c r="B103" s="20"/>
      <c r="C103" s="20"/>
      <c r="D103" s="22"/>
      <c r="E103" s="22"/>
      <c r="F103" s="23" t="s">
        <v>65</v>
      </c>
      <c r="G103" s="221">
        <f t="shared" ref="G103" si="14">+G104</f>
        <v>576</v>
      </c>
    </row>
    <row r="104" spans="1:10" s="15" customFormat="1" ht="18" customHeight="1">
      <c r="A104" s="20"/>
      <c r="B104" s="20"/>
      <c r="C104" s="20"/>
      <c r="D104" s="22"/>
      <c r="E104" s="22"/>
      <c r="F104" s="23" t="s">
        <v>66</v>
      </c>
      <c r="G104" s="221">
        <f>+G106</f>
        <v>576</v>
      </c>
    </row>
    <row r="105" spans="1:10" s="13" customFormat="1" ht="17.25" customHeight="1">
      <c r="A105" s="18"/>
      <c r="B105" s="18"/>
      <c r="C105" s="18"/>
      <c r="D105" s="18"/>
      <c r="E105" s="18"/>
      <c r="F105" s="34" t="s">
        <v>67</v>
      </c>
      <c r="G105" s="325">
        <f>+G106</f>
        <v>576</v>
      </c>
    </row>
    <row r="106" spans="1:10" s="13" customFormat="1" ht="24.75" customHeight="1">
      <c r="A106" s="18"/>
      <c r="B106" s="18"/>
      <c r="C106" s="18"/>
      <c r="D106" s="18"/>
      <c r="E106" s="18"/>
      <c r="F106" s="34" t="s">
        <v>696</v>
      </c>
      <c r="G106" s="325">
        <v>576</v>
      </c>
    </row>
    <row r="107" spans="1:10" s="154" customFormat="1">
      <c r="A107" s="151" t="s">
        <v>115</v>
      </c>
      <c r="B107" s="152"/>
      <c r="C107" s="152"/>
      <c r="D107" s="152"/>
      <c r="E107" s="152"/>
      <c r="F107" s="151" t="s">
        <v>116</v>
      </c>
      <c r="G107" s="153">
        <f t="shared" ref="G107" si="15">G109</f>
        <v>0</v>
      </c>
    </row>
    <row r="108" spans="1:10" s="154" customFormat="1" ht="15.75" customHeight="1">
      <c r="A108" s="155"/>
      <c r="B108" s="155"/>
      <c r="C108" s="155"/>
      <c r="D108" s="155"/>
      <c r="E108" s="155"/>
      <c r="F108" s="155" t="s">
        <v>29</v>
      </c>
      <c r="G108" s="164"/>
    </row>
    <row r="109" spans="1:10" s="154" customFormat="1" ht="33.75" customHeight="1">
      <c r="A109" s="155"/>
      <c r="B109" s="157" t="s">
        <v>33</v>
      </c>
      <c r="C109" s="155"/>
      <c r="D109" s="155"/>
      <c r="E109" s="155"/>
      <c r="F109" s="157" t="s">
        <v>117</v>
      </c>
      <c r="G109" s="153">
        <f t="shared" ref="G109" si="16">G111</f>
        <v>0</v>
      </c>
    </row>
    <row r="110" spans="1:10" s="154" customFormat="1">
      <c r="A110" s="155"/>
      <c r="B110" s="155"/>
      <c r="C110" s="155"/>
      <c r="D110" s="155"/>
      <c r="E110" s="155"/>
      <c r="F110" s="155" t="s">
        <v>29</v>
      </c>
      <c r="G110" s="156"/>
    </row>
    <row r="111" spans="1:10" s="154" customFormat="1">
      <c r="A111" s="155"/>
      <c r="B111" s="155"/>
      <c r="C111" s="157" t="s">
        <v>33</v>
      </c>
      <c r="D111" s="155"/>
      <c r="E111" s="155"/>
      <c r="F111" s="157" t="s">
        <v>104</v>
      </c>
      <c r="G111" s="153">
        <f t="shared" ref="G111" si="17">G113</f>
        <v>0</v>
      </c>
    </row>
    <row r="112" spans="1:10" s="154" customFormat="1">
      <c r="A112" s="158"/>
      <c r="B112" s="158"/>
      <c r="C112" s="158"/>
      <c r="D112" s="155"/>
      <c r="E112" s="155"/>
      <c r="F112" s="155" t="s">
        <v>29</v>
      </c>
      <c r="G112" s="156"/>
    </row>
    <row r="113" spans="1:7" s="163" customFormat="1">
      <c r="A113" s="159"/>
      <c r="B113" s="159"/>
      <c r="C113" s="159"/>
      <c r="D113" s="160"/>
      <c r="E113" s="160"/>
      <c r="F113" s="161" t="s">
        <v>103</v>
      </c>
      <c r="G113" s="162">
        <f t="shared" ref="G113" si="18">G115</f>
        <v>0</v>
      </c>
    </row>
    <row r="114" spans="1:7" s="163" customFormat="1">
      <c r="A114" s="159"/>
      <c r="B114" s="159"/>
      <c r="C114" s="159"/>
      <c r="D114" s="160"/>
      <c r="E114" s="160"/>
      <c r="F114" s="164" t="s">
        <v>29</v>
      </c>
      <c r="G114" s="165"/>
    </row>
    <row r="115" spans="1:7" s="154" customFormat="1">
      <c r="A115" s="164"/>
      <c r="B115" s="164"/>
      <c r="C115" s="164"/>
      <c r="D115" s="164" t="s">
        <v>118</v>
      </c>
      <c r="E115" s="164"/>
      <c r="F115" s="164" t="s">
        <v>104</v>
      </c>
      <c r="G115" s="166">
        <f>+G117+G125</f>
        <v>0</v>
      </c>
    </row>
    <row r="116" spans="1:7" s="154" customFormat="1">
      <c r="A116" s="164"/>
      <c r="B116" s="164"/>
      <c r="C116" s="164"/>
      <c r="D116" s="164"/>
      <c r="E116" s="164"/>
      <c r="F116" s="164" t="s">
        <v>29</v>
      </c>
      <c r="G116" s="164"/>
    </row>
    <row r="117" spans="1:7" s="154" customFormat="1">
      <c r="A117" s="164"/>
      <c r="B117" s="164"/>
      <c r="C117" s="164"/>
      <c r="D117" s="164"/>
      <c r="E117" s="164" t="s">
        <v>107</v>
      </c>
      <c r="F117" s="164" t="s">
        <v>104</v>
      </c>
      <c r="G117" s="247">
        <f t="shared" ref="G117" si="19">G119</f>
        <v>45791.199999999997</v>
      </c>
    </row>
    <row r="118" spans="1:7" s="154" customFormat="1">
      <c r="A118" s="164"/>
      <c r="B118" s="164"/>
      <c r="C118" s="164"/>
      <c r="D118" s="164"/>
      <c r="E118" s="164"/>
      <c r="F118" s="164" t="s">
        <v>30</v>
      </c>
      <c r="G118" s="156"/>
    </row>
    <row r="119" spans="1:7" s="154" customFormat="1">
      <c r="A119" s="164"/>
      <c r="B119" s="164"/>
      <c r="C119" s="164"/>
      <c r="D119" s="164"/>
      <c r="E119" s="164"/>
      <c r="F119" s="156" t="s">
        <v>103</v>
      </c>
      <c r="G119" s="248">
        <f t="shared" ref="G119" si="20">G121</f>
        <v>45791.199999999997</v>
      </c>
    </row>
    <row r="120" spans="1:7" s="154" customFormat="1" ht="36" customHeight="1">
      <c r="A120" s="164"/>
      <c r="B120" s="164"/>
      <c r="C120" s="164"/>
      <c r="D120" s="164"/>
      <c r="E120" s="164"/>
      <c r="F120" s="164" t="s">
        <v>31</v>
      </c>
      <c r="G120" s="156"/>
    </row>
    <row r="121" spans="1:7" s="154" customFormat="1">
      <c r="A121" s="164"/>
      <c r="B121" s="164"/>
      <c r="C121" s="164"/>
      <c r="D121" s="164"/>
      <c r="E121" s="164"/>
      <c r="F121" s="164" t="s">
        <v>32</v>
      </c>
      <c r="G121" s="166">
        <f t="shared" ref="G121:G123" si="21">G122</f>
        <v>45791.199999999997</v>
      </c>
    </row>
    <row r="122" spans="1:7" s="154" customFormat="1">
      <c r="A122" s="164"/>
      <c r="B122" s="164"/>
      <c r="C122" s="164"/>
      <c r="D122" s="164"/>
      <c r="E122" s="164"/>
      <c r="F122" s="164" t="s">
        <v>56</v>
      </c>
      <c r="G122" s="166">
        <f t="shared" si="21"/>
        <v>45791.199999999997</v>
      </c>
    </row>
    <row r="123" spans="1:7" s="154" customFormat="1">
      <c r="A123" s="164"/>
      <c r="B123" s="164"/>
      <c r="C123" s="164"/>
      <c r="D123" s="164"/>
      <c r="E123" s="164"/>
      <c r="F123" s="164" t="s">
        <v>119</v>
      </c>
      <c r="G123" s="166">
        <f t="shared" si="21"/>
        <v>45791.199999999997</v>
      </c>
    </row>
    <row r="124" spans="1:7" s="154" customFormat="1">
      <c r="A124" s="164"/>
      <c r="B124" s="164"/>
      <c r="C124" s="164"/>
      <c r="D124" s="164"/>
      <c r="E124" s="164"/>
      <c r="F124" s="164" t="s">
        <v>120</v>
      </c>
      <c r="G124" s="166">
        <v>45791.199999999997</v>
      </c>
    </row>
    <row r="125" spans="1:7" s="154" customFormat="1">
      <c r="A125" s="164"/>
      <c r="B125" s="164"/>
      <c r="C125" s="164"/>
      <c r="D125" s="164"/>
      <c r="E125" s="164" t="s">
        <v>107</v>
      </c>
      <c r="F125" s="164" t="s">
        <v>104</v>
      </c>
      <c r="G125" s="247">
        <f t="shared" ref="G125" si="22">G127</f>
        <v>-45791.199999999997</v>
      </c>
    </row>
    <row r="126" spans="1:7" s="154" customFormat="1">
      <c r="A126" s="164"/>
      <c r="B126" s="164"/>
      <c r="C126" s="164"/>
      <c r="D126" s="164"/>
      <c r="E126" s="164"/>
      <c r="F126" s="164" t="s">
        <v>30</v>
      </c>
      <c r="G126" s="156"/>
    </row>
    <row r="127" spans="1:7" s="154" customFormat="1">
      <c r="A127" s="164"/>
      <c r="B127" s="164"/>
      <c r="C127" s="164"/>
      <c r="D127" s="164"/>
      <c r="E127" s="164"/>
      <c r="F127" s="156" t="s">
        <v>103</v>
      </c>
      <c r="G127" s="248">
        <f t="shared" ref="G127" si="23">G129</f>
        <v>-45791.199999999997</v>
      </c>
    </row>
    <row r="128" spans="1:7" s="154" customFormat="1" ht="36" customHeight="1">
      <c r="A128" s="164"/>
      <c r="B128" s="164"/>
      <c r="C128" s="164"/>
      <c r="D128" s="164"/>
      <c r="E128" s="164"/>
      <c r="F128" s="164" t="s">
        <v>31</v>
      </c>
      <c r="G128" s="156"/>
    </row>
    <row r="129" spans="1:7" s="154" customFormat="1">
      <c r="A129" s="164"/>
      <c r="B129" s="164"/>
      <c r="C129" s="164"/>
      <c r="D129" s="164"/>
      <c r="E129" s="164"/>
      <c r="F129" s="164" t="s">
        <v>32</v>
      </c>
      <c r="G129" s="166">
        <f t="shared" ref="G129:G131" si="24">G130</f>
        <v>-45791.199999999997</v>
      </c>
    </row>
    <row r="130" spans="1:7" s="154" customFormat="1">
      <c r="A130" s="164"/>
      <c r="B130" s="164"/>
      <c r="C130" s="164"/>
      <c r="D130" s="164"/>
      <c r="E130" s="164"/>
      <c r="F130" s="164" t="s">
        <v>56</v>
      </c>
      <c r="G130" s="166">
        <f t="shared" si="24"/>
        <v>-45791.199999999997</v>
      </c>
    </row>
    <row r="131" spans="1:7" s="154" customFormat="1">
      <c r="A131" s="164"/>
      <c r="B131" s="164"/>
      <c r="C131" s="164"/>
      <c r="D131" s="164"/>
      <c r="E131" s="164"/>
      <c r="F131" s="164" t="s">
        <v>119</v>
      </c>
      <c r="G131" s="166">
        <f t="shared" si="24"/>
        <v>-45791.199999999997</v>
      </c>
    </row>
    <row r="132" spans="1:7" s="154" customFormat="1">
      <c r="A132" s="164"/>
      <c r="B132" s="164"/>
      <c r="C132" s="164"/>
      <c r="D132" s="164"/>
      <c r="E132" s="164"/>
      <c r="F132" s="164" t="s">
        <v>120</v>
      </c>
      <c r="G132" s="166">
        <f>+-G124</f>
        <v>-45791.199999999997</v>
      </c>
    </row>
    <row r="133" spans="1:7">
      <c r="A133" s="31"/>
      <c r="B133" s="31"/>
      <c r="C133" s="31"/>
      <c r="D133" s="31"/>
      <c r="E133" s="31"/>
      <c r="F133" s="32"/>
    </row>
    <row r="134" spans="1:7" s="27" customFormat="1" ht="17.25" customHeight="1">
      <c r="A134" s="28" t="s">
        <v>54</v>
      </c>
      <c r="B134" s="28"/>
      <c r="C134" s="28"/>
      <c r="D134" s="28"/>
      <c r="E134" s="28"/>
    </row>
    <row r="135" spans="1:7" s="27" customFormat="1">
      <c r="A135" s="28" t="s">
        <v>72</v>
      </c>
      <c r="B135" s="28"/>
      <c r="C135" s="28"/>
    </row>
    <row r="137" spans="1:7">
      <c r="F137" s="30"/>
    </row>
    <row r="138" spans="1:7">
      <c r="F138" s="30"/>
    </row>
  </sheetData>
  <mergeCells count="6">
    <mergeCell ref="D2:F2"/>
    <mergeCell ref="D3:F3"/>
    <mergeCell ref="A7:C7"/>
    <mergeCell ref="D7:E7"/>
    <mergeCell ref="F7:F8"/>
    <mergeCell ref="A5:G5"/>
  </mergeCells>
  <pageMargins left="0.43307086614173229" right="0.15748031496062992" top="0.39370078740157483" bottom="0.39370078740157483" header="0.27559055118110237" footer="0.15748031496062992"/>
  <pageSetup scale="42" orientation="portrait" horizontalDpi="4294967294" verticalDpi="4294967294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8"/>
  <sheetViews>
    <sheetView zoomScaleNormal="100" zoomScaleSheetLayoutView="100" workbookViewId="0">
      <selection activeCell="O7" sqref="O7"/>
    </sheetView>
  </sheetViews>
  <sheetFormatPr defaultColWidth="9.140625" defaultRowHeight="17.25"/>
  <cols>
    <col min="1" max="1" width="7.42578125" style="89" customWidth="1"/>
    <col min="2" max="2" width="15.7109375" style="89" customWidth="1"/>
    <col min="3" max="3" width="64.7109375" style="84" customWidth="1"/>
    <col min="4" max="4" width="17.140625" style="102" customWidth="1"/>
    <col min="5" max="5" width="17.85546875" style="102" customWidth="1"/>
    <col min="6" max="6" width="20.7109375" style="102" customWidth="1"/>
    <col min="7" max="7" width="19.140625" style="102" customWidth="1"/>
    <col min="8" max="8" width="18.140625" style="102" customWidth="1"/>
    <col min="9" max="9" width="9.5703125" style="84" customWidth="1"/>
    <col min="10" max="11" width="9.140625" style="84"/>
    <col min="12" max="12" width="13.28515625" style="84" customWidth="1"/>
    <col min="13" max="16384" width="9.140625" style="84"/>
  </cols>
  <sheetData>
    <row r="1" spans="1:11">
      <c r="A1" s="402" t="s">
        <v>160</v>
      </c>
      <c r="B1" s="402"/>
      <c r="C1" s="402"/>
      <c r="D1" s="402"/>
      <c r="E1" s="402"/>
      <c r="F1" s="402"/>
      <c r="G1" s="402"/>
      <c r="H1" s="402"/>
    </row>
    <row r="2" spans="1:11" ht="48" customHeight="1">
      <c r="A2" s="132"/>
      <c r="B2" s="132"/>
      <c r="C2" s="132"/>
      <c r="D2" s="132"/>
      <c r="E2" s="132"/>
      <c r="F2" s="403" t="s">
        <v>98</v>
      </c>
      <c r="G2" s="403"/>
      <c r="H2" s="403"/>
    </row>
    <row r="3" spans="1:11" ht="51.75" customHeight="1">
      <c r="A3" s="85"/>
      <c r="B3" s="85"/>
      <c r="C3" s="404" t="s">
        <v>99</v>
      </c>
      <c r="D3" s="404"/>
      <c r="E3" s="404"/>
      <c r="F3" s="404"/>
      <c r="G3" s="404"/>
      <c r="H3" s="404"/>
    </row>
    <row r="4" spans="1:11">
      <c r="A4" s="86"/>
      <c r="B4" s="86"/>
      <c r="C4" s="87"/>
      <c r="D4" s="88"/>
      <c r="E4" s="88"/>
      <c r="F4" s="88"/>
      <c r="G4" s="405" t="s">
        <v>76</v>
      </c>
      <c r="H4" s="405"/>
    </row>
    <row r="5" spans="1:11" s="89" customFormat="1" ht="55.5" customHeight="1">
      <c r="A5" s="406" t="s">
        <v>77</v>
      </c>
      <c r="B5" s="407"/>
      <c r="C5" s="408" t="s">
        <v>78</v>
      </c>
      <c r="D5" s="410" t="s">
        <v>79</v>
      </c>
      <c r="E5" s="412" t="s">
        <v>80</v>
      </c>
      <c r="F5" s="413"/>
      <c r="G5" s="413"/>
      <c r="H5" s="414"/>
    </row>
    <row r="6" spans="1:11" s="89" customFormat="1" ht="103.5">
      <c r="A6" s="90" t="s">
        <v>81</v>
      </c>
      <c r="B6" s="90" t="s">
        <v>82</v>
      </c>
      <c r="C6" s="409"/>
      <c r="D6" s="411"/>
      <c r="E6" s="174" t="s">
        <v>83</v>
      </c>
      <c r="F6" s="174" t="s">
        <v>84</v>
      </c>
      <c r="G6" s="174" t="s">
        <v>85</v>
      </c>
      <c r="H6" s="174" t="s">
        <v>86</v>
      </c>
    </row>
    <row r="7" spans="1:11" s="185" customFormat="1" ht="30.75" customHeight="1">
      <c r="A7" s="182"/>
      <c r="B7" s="182"/>
      <c r="C7" s="183" t="s">
        <v>143</v>
      </c>
      <c r="D7" s="184">
        <f>+D9</f>
        <v>37050.800000000003</v>
      </c>
      <c r="E7" s="184">
        <f t="shared" ref="E7:H7" si="0">+E9</f>
        <v>0</v>
      </c>
      <c r="F7" s="184">
        <f t="shared" si="0"/>
        <v>7576</v>
      </c>
      <c r="G7" s="184">
        <f t="shared" si="0"/>
        <v>60</v>
      </c>
      <c r="H7" s="184">
        <f t="shared" si="0"/>
        <v>29414.799999999999</v>
      </c>
    </row>
    <row r="8" spans="1:11" s="185" customFormat="1" ht="30.75" customHeight="1">
      <c r="A8" s="182"/>
      <c r="B8" s="182"/>
      <c r="C8" s="186" t="s">
        <v>89</v>
      </c>
      <c r="D8" s="184"/>
      <c r="E8" s="184"/>
      <c r="F8" s="184"/>
      <c r="G8" s="184"/>
      <c r="H8" s="184"/>
    </row>
    <row r="9" spans="1:11" s="89" customFormat="1" ht="34.5">
      <c r="A9" s="93"/>
      <c r="B9" s="94"/>
      <c r="C9" s="94" t="s">
        <v>88</v>
      </c>
      <c r="D9" s="92">
        <f>+F9+G9+H9</f>
        <v>37050.800000000003</v>
      </c>
      <c r="E9" s="92">
        <f>+E11</f>
        <v>0</v>
      </c>
      <c r="F9" s="211">
        <f>+F12+F13</f>
        <v>7576</v>
      </c>
      <c r="G9" s="92">
        <f>+G12+G13</f>
        <v>60</v>
      </c>
      <c r="H9" s="92">
        <f>+H11+H13</f>
        <v>29414.799999999999</v>
      </c>
    </row>
    <row r="10" spans="1:11" s="89" customFormat="1" ht="35.25" customHeight="1">
      <c r="A10" s="93"/>
      <c r="B10" s="93"/>
      <c r="C10" s="93" t="s">
        <v>89</v>
      </c>
      <c r="D10" s="92"/>
      <c r="E10" s="92"/>
      <c r="F10" s="91"/>
      <c r="G10" s="95"/>
      <c r="H10" s="96"/>
    </row>
    <row r="11" spans="1:11" s="129" customFormat="1" ht="46.5" customHeight="1">
      <c r="A11" s="415">
        <v>1090</v>
      </c>
      <c r="B11" s="128">
        <v>31001</v>
      </c>
      <c r="C11" s="52" t="s">
        <v>74</v>
      </c>
      <c r="D11" s="135">
        <f>'2'!G61</f>
        <v>28838.799999999999</v>
      </c>
      <c r="E11" s="135"/>
      <c r="F11" s="135"/>
      <c r="G11" s="131"/>
      <c r="H11" s="361">
        <v>28838.799999999999</v>
      </c>
      <c r="I11" s="130"/>
      <c r="J11" s="130"/>
      <c r="K11" s="130"/>
    </row>
    <row r="12" spans="1:11" ht="34.5">
      <c r="A12" s="416"/>
      <c r="B12" s="186">
        <v>31007</v>
      </c>
      <c r="C12" s="149" t="s">
        <v>114</v>
      </c>
      <c r="D12" s="225">
        <f>'2'!G71</f>
        <v>7636</v>
      </c>
      <c r="E12" s="351">
        <f>+E49+E50</f>
        <v>0</v>
      </c>
      <c r="F12" s="225">
        <f>+'2'!G74</f>
        <v>7576</v>
      </c>
      <c r="G12" s="225">
        <v>60</v>
      </c>
      <c r="H12" s="225"/>
    </row>
    <row r="13" spans="1:11" ht="33.75" customHeight="1">
      <c r="A13" s="128">
        <v>1112</v>
      </c>
      <c r="B13" s="186">
        <v>31001</v>
      </c>
      <c r="C13" s="149" t="s">
        <v>680</v>
      </c>
      <c r="D13" s="225">
        <v>576</v>
      </c>
      <c r="E13" s="224"/>
      <c r="F13" s="225"/>
      <c r="G13" s="225"/>
      <c r="H13" s="225">
        <v>576</v>
      </c>
    </row>
    <row r="14" spans="1:11">
      <c r="A14" s="175"/>
      <c r="B14" s="239"/>
      <c r="C14" s="240"/>
      <c r="D14" s="241"/>
      <c r="E14" s="99"/>
      <c r="F14" s="241"/>
      <c r="G14" s="242"/>
      <c r="H14" s="241"/>
    </row>
    <row r="15" spans="1:11">
      <c r="A15" s="175"/>
      <c r="B15" s="239"/>
      <c r="C15" s="240"/>
      <c r="D15" s="241"/>
      <c r="E15" s="99"/>
      <c r="F15" s="241"/>
      <c r="G15" s="242"/>
      <c r="H15" s="241"/>
    </row>
    <row r="16" spans="1:11">
      <c r="A16" s="175"/>
      <c r="B16" s="175"/>
      <c r="C16" s="176"/>
      <c r="D16" s="98"/>
      <c r="E16" s="98"/>
      <c r="F16" s="99"/>
      <c r="G16" s="100"/>
      <c r="H16" s="101"/>
    </row>
    <row r="17" spans="1:5" s="27" customFormat="1">
      <c r="A17" s="401" t="s">
        <v>54</v>
      </c>
      <c r="B17" s="401"/>
      <c r="C17" s="401"/>
      <c r="D17" s="401"/>
      <c r="E17" s="401"/>
    </row>
    <row r="18" spans="1:5" s="27" customFormat="1">
      <c r="A18" s="28" t="s">
        <v>72</v>
      </c>
      <c r="B18" s="28"/>
      <c r="C18" s="28"/>
    </row>
  </sheetData>
  <autoFilter ref="A1:H18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</autoFilter>
  <mergeCells count="10">
    <mergeCell ref="A17:E17"/>
    <mergeCell ref="A1:H1"/>
    <mergeCell ref="F2:H2"/>
    <mergeCell ref="C3:H3"/>
    <mergeCell ref="G4:H4"/>
    <mergeCell ref="A5:B5"/>
    <mergeCell ref="C5:C6"/>
    <mergeCell ref="D5:D6"/>
    <mergeCell ref="E5:H5"/>
    <mergeCell ref="A11:A12"/>
  </mergeCells>
  <pageMargins left="0.2" right="0.22" top="0.74803149606299213" bottom="0.74803149606299213" header="0.31496062992125984" footer="0.31496062992125984"/>
  <pageSetup paperSize="9" scale="56" orientation="portrait" verticalDpi="300" r:id="rId1"/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S142"/>
  <sheetViews>
    <sheetView topLeftCell="A4" zoomScaleNormal="100" zoomScaleSheetLayoutView="100" workbookViewId="0">
      <selection activeCell="G21" sqref="G21"/>
    </sheetView>
  </sheetViews>
  <sheetFormatPr defaultColWidth="9.140625" defaultRowHeight="17.25"/>
  <cols>
    <col min="1" max="1" width="12.140625" style="117" customWidth="1"/>
    <col min="2" max="2" width="12.42578125" style="117" customWidth="1"/>
    <col min="3" max="3" width="62.42578125" style="103" customWidth="1"/>
    <col min="4" max="4" width="25.7109375" style="118" customWidth="1"/>
    <col min="5" max="16384" width="9.140625" style="103"/>
  </cols>
  <sheetData>
    <row r="1" spans="1:19" s="7" customFormat="1" ht="52.5" customHeight="1">
      <c r="B1" s="417" t="s">
        <v>161</v>
      </c>
      <c r="C1" s="417"/>
      <c r="D1" s="417"/>
      <c r="E1" s="139"/>
    </row>
    <row r="2" spans="1:19" s="7" customFormat="1" ht="15.75" customHeight="1"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pans="1:19" ht="60" customHeight="1">
      <c r="A3" s="420" t="s">
        <v>100</v>
      </c>
      <c r="B3" s="420"/>
      <c r="C3" s="420"/>
      <c r="D3" s="420"/>
    </row>
    <row r="4" spans="1:19" ht="17.25" customHeight="1">
      <c r="A4" s="104"/>
      <c r="B4" s="104"/>
      <c r="C4" s="105"/>
      <c r="D4" s="138"/>
    </row>
    <row r="5" spans="1:19" ht="87.75" customHeight="1">
      <c r="A5" s="421" t="s">
        <v>77</v>
      </c>
      <c r="B5" s="422"/>
      <c r="C5" s="423" t="s">
        <v>90</v>
      </c>
      <c r="D5" s="327" t="s">
        <v>80</v>
      </c>
    </row>
    <row r="6" spans="1:19" s="106" customFormat="1" ht="48.75" customHeight="1">
      <c r="A6" s="107" t="s">
        <v>81</v>
      </c>
      <c r="B6" s="107" t="s">
        <v>82</v>
      </c>
      <c r="C6" s="424"/>
      <c r="D6" s="190" t="s">
        <v>91</v>
      </c>
    </row>
    <row r="7" spans="1:19" s="106" customFormat="1">
      <c r="A7" s="107"/>
      <c r="B7" s="107"/>
      <c r="C7" s="183" t="s">
        <v>143</v>
      </c>
      <c r="D7" s="189">
        <f t="shared" ref="D7" si="0">+D9</f>
        <v>37050.800000000003</v>
      </c>
    </row>
    <row r="8" spans="1:19">
      <c r="A8" s="108"/>
      <c r="B8" s="108"/>
      <c r="C8" s="188" t="s">
        <v>87</v>
      </c>
      <c r="D8" s="187"/>
    </row>
    <row r="9" spans="1:19" ht="34.5">
      <c r="A9" s="109"/>
      <c r="B9" s="110"/>
      <c r="C9" s="94" t="s">
        <v>88</v>
      </c>
      <c r="D9" s="113">
        <f>D11+D15+D22</f>
        <v>37050.800000000003</v>
      </c>
    </row>
    <row r="10" spans="1:19">
      <c r="A10" s="109"/>
      <c r="B10" s="109"/>
      <c r="C10" s="109" t="s">
        <v>89</v>
      </c>
      <c r="D10" s="111"/>
    </row>
    <row r="11" spans="1:19" s="114" customFormat="1" ht="42" customHeight="1">
      <c r="A11" s="418">
        <v>1090</v>
      </c>
      <c r="B11" s="112">
        <v>31001</v>
      </c>
      <c r="C11" s="52" t="s">
        <v>74</v>
      </c>
      <c r="D11" s="362">
        <f t="shared" ref="D11" si="1">+D14</f>
        <v>28838.799999999999</v>
      </c>
    </row>
    <row r="12" spans="1:19">
      <c r="A12" s="425"/>
      <c r="B12" s="109"/>
      <c r="C12" s="82" t="s">
        <v>92</v>
      </c>
      <c r="D12" s="113"/>
    </row>
    <row r="13" spans="1:19">
      <c r="A13" s="425"/>
      <c r="B13" s="109"/>
      <c r="C13" s="115" t="s">
        <v>93</v>
      </c>
      <c r="D13" s="113"/>
    </row>
    <row r="14" spans="1:19" ht="38.25" customHeight="1">
      <c r="A14" s="425"/>
      <c r="B14" s="109"/>
      <c r="C14" s="167" t="s">
        <v>697</v>
      </c>
      <c r="D14" s="179">
        <f>'3'!H11</f>
        <v>28838.799999999999</v>
      </c>
    </row>
    <row r="15" spans="1:19" ht="39.75" customHeight="1">
      <c r="A15" s="419"/>
      <c r="B15" s="112">
        <v>31007</v>
      </c>
      <c r="C15" s="52" t="s">
        <v>114</v>
      </c>
      <c r="D15" s="113">
        <f>+SUM(D17:D18)</f>
        <v>7636</v>
      </c>
    </row>
    <row r="16" spans="1:19">
      <c r="A16" s="251"/>
      <c r="B16" s="109"/>
      <c r="C16" s="257" t="s">
        <v>165</v>
      </c>
      <c r="D16" s="113"/>
    </row>
    <row r="17" spans="1:4" ht="38.25" customHeight="1">
      <c r="A17" s="212"/>
      <c r="B17" s="256"/>
      <c r="C17" s="121" t="s">
        <v>711</v>
      </c>
      <c r="D17" s="179">
        <f>'3'!F12</f>
        <v>7576</v>
      </c>
    </row>
    <row r="18" spans="1:4" ht="24" customHeight="1">
      <c r="A18" s="212"/>
      <c r="B18" s="109"/>
      <c r="C18" s="258" t="s">
        <v>155</v>
      </c>
      <c r="D18" s="179">
        <f>+'2'!G75</f>
        <v>60</v>
      </c>
    </row>
    <row r="19" spans="1:4">
      <c r="A19" s="212"/>
      <c r="B19" s="109"/>
      <c r="C19" s="82" t="s">
        <v>92</v>
      </c>
      <c r="D19" s="113"/>
    </row>
    <row r="20" spans="1:4">
      <c r="A20" s="212"/>
      <c r="B20" s="109"/>
      <c r="C20" s="115" t="s">
        <v>93</v>
      </c>
      <c r="D20" s="113"/>
    </row>
    <row r="21" spans="1:4" ht="75" customHeight="1">
      <c r="A21" s="418">
        <v>1112</v>
      </c>
      <c r="B21" s="109"/>
      <c r="C21" s="259" t="s">
        <v>144</v>
      </c>
      <c r="D21" s="113"/>
    </row>
    <row r="22" spans="1:4" ht="34.5">
      <c r="A22" s="419"/>
      <c r="B22" s="112">
        <v>31001</v>
      </c>
      <c r="C22" s="149" t="s">
        <v>680</v>
      </c>
      <c r="D22" s="113">
        <f>+D23</f>
        <v>576</v>
      </c>
    </row>
    <row r="23" spans="1:4">
      <c r="A23" s="212"/>
      <c r="B23" s="109"/>
      <c r="C23" s="167" t="s">
        <v>697</v>
      </c>
      <c r="D23" s="179">
        <f>'3'!H13</f>
        <v>576</v>
      </c>
    </row>
    <row r="24" spans="1:4">
      <c r="A24" s="212"/>
      <c r="B24" s="109"/>
      <c r="C24" s="82" t="s">
        <v>92</v>
      </c>
      <c r="D24" s="113"/>
    </row>
    <row r="25" spans="1:4">
      <c r="A25" s="212"/>
      <c r="B25" s="109"/>
      <c r="C25" s="115" t="s">
        <v>93</v>
      </c>
      <c r="D25" s="113"/>
    </row>
    <row r="26" spans="1:4">
      <c r="A26" s="133"/>
      <c r="B26" s="177"/>
      <c r="C26" s="245"/>
      <c r="D26" s="244"/>
    </row>
    <row r="27" spans="1:4" s="7" customFormat="1" ht="20.25" customHeight="1">
      <c r="A27" s="133"/>
      <c r="B27" s="8"/>
      <c r="C27" s="178"/>
      <c r="D27" s="116"/>
    </row>
    <row r="28" spans="1:4" s="27" customFormat="1">
      <c r="A28" s="208" t="s">
        <v>54</v>
      </c>
      <c r="B28" s="208"/>
      <c r="C28" s="97"/>
      <c r="D28" s="208"/>
    </row>
    <row r="29" spans="1:4" s="27" customFormat="1">
      <c r="A29" s="28" t="s">
        <v>72</v>
      </c>
      <c r="B29" s="28"/>
      <c r="C29" s="208"/>
    </row>
    <row r="30" spans="1:4" s="117" customFormat="1">
      <c r="C30" s="28"/>
      <c r="D30" s="118"/>
    </row>
    <row r="31" spans="1:4" s="117" customFormat="1">
      <c r="C31" s="103"/>
      <c r="D31" s="118"/>
    </row>
    <row r="32" spans="1:4" s="117" customFormat="1">
      <c r="C32" s="103"/>
      <c r="D32" s="118"/>
    </row>
    <row r="33" spans="3:4" s="117" customFormat="1">
      <c r="C33" s="103"/>
      <c r="D33" s="118"/>
    </row>
    <row r="34" spans="3:4" s="117" customFormat="1">
      <c r="C34" s="103"/>
      <c r="D34" s="118"/>
    </row>
    <row r="35" spans="3:4" s="117" customFormat="1">
      <c r="C35" s="103"/>
      <c r="D35" s="118"/>
    </row>
    <row r="36" spans="3:4" s="117" customFormat="1">
      <c r="C36" s="103"/>
      <c r="D36" s="118"/>
    </row>
    <row r="37" spans="3:4" s="117" customFormat="1">
      <c r="C37" s="103"/>
      <c r="D37" s="118"/>
    </row>
    <row r="38" spans="3:4" s="117" customFormat="1">
      <c r="C38" s="103"/>
      <c r="D38" s="118"/>
    </row>
    <row r="39" spans="3:4" s="117" customFormat="1">
      <c r="C39" s="103"/>
      <c r="D39" s="118"/>
    </row>
    <row r="40" spans="3:4" s="117" customFormat="1">
      <c r="C40" s="103"/>
      <c r="D40" s="118"/>
    </row>
    <row r="41" spans="3:4" s="117" customFormat="1">
      <c r="C41" s="103"/>
      <c r="D41" s="118"/>
    </row>
    <row r="42" spans="3:4" s="117" customFormat="1">
      <c r="C42" s="103"/>
      <c r="D42" s="118"/>
    </row>
    <row r="43" spans="3:4" s="117" customFormat="1">
      <c r="C43" s="103"/>
      <c r="D43" s="118"/>
    </row>
    <row r="44" spans="3:4" s="117" customFormat="1">
      <c r="C44" s="103"/>
      <c r="D44" s="118"/>
    </row>
    <row r="45" spans="3:4" s="117" customFormat="1">
      <c r="C45" s="103"/>
      <c r="D45" s="118"/>
    </row>
    <row r="46" spans="3:4" s="117" customFormat="1">
      <c r="C46" s="103"/>
      <c r="D46" s="118"/>
    </row>
    <row r="47" spans="3:4" s="117" customFormat="1">
      <c r="C47" s="103"/>
      <c r="D47" s="118"/>
    </row>
    <row r="48" spans="3:4" s="117" customFormat="1">
      <c r="C48" s="103"/>
      <c r="D48" s="118"/>
    </row>
    <row r="49" spans="3:4" s="117" customFormat="1">
      <c r="C49" s="103"/>
      <c r="D49" s="118"/>
    </row>
    <row r="50" spans="3:4" s="117" customFormat="1">
      <c r="C50" s="103"/>
      <c r="D50" s="118"/>
    </row>
    <row r="51" spans="3:4" s="117" customFormat="1">
      <c r="C51" s="103"/>
      <c r="D51" s="118"/>
    </row>
    <row r="52" spans="3:4" s="117" customFormat="1">
      <c r="C52" s="103"/>
      <c r="D52" s="118"/>
    </row>
    <row r="53" spans="3:4" s="117" customFormat="1">
      <c r="C53" s="103"/>
      <c r="D53" s="118"/>
    </row>
    <row r="54" spans="3:4" s="117" customFormat="1">
      <c r="C54" s="103"/>
      <c r="D54" s="118"/>
    </row>
    <row r="55" spans="3:4" s="117" customFormat="1">
      <c r="C55" s="103"/>
      <c r="D55" s="118"/>
    </row>
    <row r="56" spans="3:4" s="117" customFormat="1">
      <c r="C56" s="103"/>
      <c r="D56" s="118"/>
    </row>
    <row r="57" spans="3:4" s="117" customFormat="1">
      <c r="C57" s="103"/>
      <c r="D57" s="118"/>
    </row>
    <row r="58" spans="3:4" s="117" customFormat="1">
      <c r="C58" s="103"/>
      <c r="D58" s="118"/>
    </row>
    <row r="59" spans="3:4" s="117" customFormat="1">
      <c r="C59" s="103"/>
      <c r="D59" s="118"/>
    </row>
    <row r="60" spans="3:4" s="117" customFormat="1">
      <c r="C60" s="103"/>
      <c r="D60" s="118"/>
    </row>
    <row r="61" spans="3:4" s="117" customFormat="1">
      <c r="C61" s="103"/>
      <c r="D61" s="118"/>
    </row>
    <row r="62" spans="3:4" s="117" customFormat="1">
      <c r="C62" s="103"/>
      <c r="D62" s="118"/>
    </row>
    <row r="63" spans="3:4" s="117" customFormat="1">
      <c r="C63" s="103"/>
      <c r="D63" s="118"/>
    </row>
    <row r="64" spans="3:4" s="117" customFormat="1">
      <c r="C64" s="103"/>
      <c r="D64" s="118"/>
    </row>
    <row r="65" spans="3:4" s="117" customFormat="1">
      <c r="C65" s="103"/>
      <c r="D65" s="118"/>
    </row>
    <row r="66" spans="3:4" s="117" customFormat="1">
      <c r="C66" s="103"/>
      <c r="D66" s="118"/>
    </row>
    <row r="67" spans="3:4" s="117" customFormat="1">
      <c r="C67" s="103"/>
      <c r="D67" s="118"/>
    </row>
    <row r="68" spans="3:4" s="117" customFormat="1">
      <c r="C68" s="103"/>
      <c r="D68" s="118"/>
    </row>
    <row r="69" spans="3:4" s="117" customFormat="1">
      <c r="C69" s="103"/>
      <c r="D69" s="118"/>
    </row>
    <row r="70" spans="3:4" s="117" customFormat="1">
      <c r="C70" s="103"/>
      <c r="D70" s="118"/>
    </row>
    <row r="71" spans="3:4" s="117" customFormat="1">
      <c r="C71" s="103"/>
      <c r="D71" s="118"/>
    </row>
    <row r="72" spans="3:4" s="117" customFormat="1">
      <c r="C72" s="103"/>
      <c r="D72" s="118"/>
    </row>
    <row r="73" spans="3:4" s="117" customFormat="1">
      <c r="C73" s="103"/>
      <c r="D73" s="118"/>
    </row>
    <row r="74" spans="3:4" s="117" customFormat="1">
      <c r="C74" s="103"/>
      <c r="D74" s="118"/>
    </row>
    <row r="75" spans="3:4" s="117" customFormat="1">
      <c r="C75" s="103"/>
      <c r="D75" s="118"/>
    </row>
    <row r="76" spans="3:4" s="117" customFormat="1">
      <c r="C76" s="103"/>
      <c r="D76" s="118"/>
    </row>
    <row r="77" spans="3:4" s="117" customFormat="1">
      <c r="C77" s="103"/>
      <c r="D77" s="118"/>
    </row>
    <row r="78" spans="3:4" s="117" customFormat="1">
      <c r="C78" s="103"/>
      <c r="D78" s="118"/>
    </row>
    <row r="79" spans="3:4" s="117" customFormat="1">
      <c r="C79" s="103"/>
      <c r="D79" s="118"/>
    </row>
    <row r="80" spans="3:4" s="117" customFormat="1">
      <c r="C80" s="103"/>
      <c r="D80" s="118"/>
    </row>
    <row r="81" spans="3:4" s="117" customFormat="1">
      <c r="C81" s="103"/>
      <c r="D81" s="118"/>
    </row>
    <row r="82" spans="3:4" s="117" customFormat="1">
      <c r="C82" s="103"/>
      <c r="D82" s="118"/>
    </row>
    <row r="83" spans="3:4" s="117" customFormat="1">
      <c r="C83" s="103"/>
      <c r="D83" s="118"/>
    </row>
    <row r="84" spans="3:4" s="117" customFormat="1">
      <c r="C84" s="103"/>
      <c r="D84" s="118"/>
    </row>
    <row r="85" spans="3:4" s="117" customFormat="1">
      <c r="C85" s="103"/>
      <c r="D85" s="118"/>
    </row>
    <row r="86" spans="3:4" s="117" customFormat="1">
      <c r="C86" s="103"/>
      <c r="D86" s="118"/>
    </row>
    <row r="87" spans="3:4" s="117" customFormat="1">
      <c r="C87" s="103"/>
      <c r="D87" s="118"/>
    </row>
    <row r="88" spans="3:4" s="117" customFormat="1">
      <c r="C88" s="103"/>
      <c r="D88" s="118"/>
    </row>
    <row r="89" spans="3:4" s="117" customFormat="1">
      <c r="C89" s="103"/>
      <c r="D89" s="118"/>
    </row>
    <row r="90" spans="3:4" s="117" customFormat="1">
      <c r="C90" s="103"/>
      <c r="D90" s="118"/>
    </row>
    <row r="91" spans="3:4" s="117" customFormat="1">
      <c r="C91" s="103"/>
      <c r="D91" s="118"/>
    </row>
    <row r="92" spans="3:4" s="117" customFormat="1">
      <c r="C92" s="103"/>
      <c r="D92" s="118"/>
    </row>
    <row r="93" spans="3:4" s="117" customFormat="1">
      <c r="C93" s="103"/>
      <c r="D93" s="118"/>
    </row>
    <row r="94" spans="3:4" s="117" customFormat="1">
      <c r="C94" s="103"/>
      <c r="D94" s="118"/>
    </row>
    <row r="95" spans="3:4" s="117" customFormat="1">
      <c r="C95" s="103"/>
      <c r="D95" s="118"/>
    </row>
    <row r="96" spans="3:4" s="117" customFormat="1">
      <c r="C96" s="103"/>
      <c r="D96" s="118"/>
    </row>
    <row r="97" spans="3:4" s="117" customFormat="1">
      <c r="C97" s="103"/>
      <c r="D97" s="118"/>
    </row>
    <row r="98" spans="3:4" s="117" customFormat="1">
      <c r="C98" s="103"/>
      <c r="D98" s="118"/>
    </row>
    <row r="99" spans="3:4" s="117" customFormat="1">
      <c r="C99" s="103"/>
      <c r="D99" s="118"/>
    </row>
    <row r="100" spans="3:4" s="117" customFormat="1">
      <c r="C100" s="103"/>
      <c r="D100" s="118"/>
    </row>
    <row r="101" spans="3:4" s="117" customFormat="1">
      <c r="C101" s="103"/>
      <c r="D101" s="118"/>
    </row>
    <row r="102" spans="3:4" s="117" customFormat="1">
      <c r="C102" s="103"/>
      <c r="D102" s="118"/>
    </row>
    <row r="103" spans="3:4" s="117" customFormat="1">
      <c r="C103" s="103"/>
      <c r="D103" s="118"/>
    </row>
    <row r="104" spans="3:4" s="117" customFormat="1">
      <c r="C104" s="103"/>
      <c r="D104" s="118"/>
    </row>
    <row r="105" spans="3:4" s="117" customFormat="1">
      <c r="C105" s="103"/>
      <c r="D105" s="118"/>
    </row>
    <row r="106" spans="3:4" s="117" customFormat="1">
      <c r="C106" s="103"/>
      <c r="D106" s="118"/>
    </row>
    <row r="107" spans="3:4" s="117" customFormat="1">
      <c r="C107" s="103"/>
      <c r="D107" s="118"/>
    </row>
    <row r="108" spans="3:4" s="117" customFormat="1">
      <c r="C108" s="103"/>
      <c r="D108" s="118"/>
    </row>
    <row r="109" spans="3:4" s="117" customFormat="1">
      <c r="C109" s="103"/>
      <c r="D109" s="118"/>
    </row>
    <row r="110" spans="3:4" s="117" customFormat="1">
      <c r="C110" s="103"/>
      <c r="D110" s="118"/>
    </row>
    <row r="111" spans="3:4" s="117" customFormat="1">
      <c r="C111" s="103"/>
      <c r="D111" s="118"/>
    </row>
    <row r="112" spans="3:4" s="117" customFormat="1">
      <c r="C112" s="103"/>
      <c r="D112" s="118"/>
    </row>
    <row r="113" spans="3:4" s="117" customFormat="1">
      <c r="C113" s="103"/>
      <c r="D113" s="118"/>
    </row>
    <row r="114" spans="3:4" s="117" customFormat="1">
      <c r="C114" s="103"/>
      <c r="D114" s="118"/>
    </row>
    <row r="115" spans="3:4" s="117" customFormat="1">
      <c r="C115" s="103"/>
      <c r="D115" s="118"/>
    </row>
    <row r="116" spans="3:4" s="117" customFormat="1">
      <c r="C116" s="103"/>
      <c r="D116" s="118"/>
    </row>
    <row r="117" spans="3:4" s="117" customFormat="1">
      <c r="C117" s="103"/>
      <c r="D117" s="118"/>
    </row>
    <row r="118" spans="3:4" s="117" customFormat="1">
      <c r="C118" s="103"/>
      <c r="D118" s="118"/>
    </row>
    <row r="119" spans="3:4" s="117" customFormat="1">
      <c r="C119" s="103"/>
      <c r="D119" s="118"/>
    </row>
    <row r="120" spans="3:4" s="117" customFormat="1">
      <c r="C120" s="103"/>
      <c r="D120" s="118"/>
    </row>
    <row r="121" spans="3:4" s="117" customFormat="1">
      <c r="C121" s="103"/>
      <c r="D121" s="118"/>
    </row>
    <row r="122" spans="3:4" s="117" customFormat="1">
      <c r="C122" s="103"/>
      <c r="D122" s="118"/>
    </row>
    <row r="123" spans="3:4" s="117" customFormat="1">
      <c r="C123" s="103"/>
      <c r="D123" s="118"/>
    </row>
    <row r="124" spans="3:4" s="117" customFormat="1">
      <c r="C124" s="103"/>
      <c r="D124" s="118"/>
    </row>
    <row r="125" spans="3:4" s="117" customFormat="1">
      <c r="C125" s="103"/>
      <c r="D125" s="118"/>
    </row>
    <row r="126" spans="3:4" s="117" customFormat="1">
      <c r="C126" s="103"/>
      <c r="D126" s="118"/>
    </row>
    <row r="127" spans="3:4" s="117" customFormat="1">
      <c r="C127" s="103"/>
      <c r="D127" s="118"/>
    </row>
    <row r="128" spans="3:4" s="117" customFormat="1">
      <c r="C128" s="103"/>
      <c r="D128" s="118"/>
    </row>
    <row r="129" spans="3:4" s="117" customFormat="1">
      <c r="C129" s="103"/>
      <c r="D129" s="118"/>
    </row>
    <row r="130" spans="3:4" s="117" customFormat="1">
      <c r="C130" s="103"/>
      <c r="D130" s="118"/>
    </row>
    <row r="131" spans="3:4" s="117" customFormat="1">
      <c r="C131" s="103"/>
      <c r="D131" s="118"/>
    </row>
    <row r="132" spans="3:4" s="117" customFormat="1">
      <c r="C132" s="103"/>
      <c r="D132" s="118"/>
    </row>
    <row r="133" spans="3:4" s="117" customFormat="1">
      <c r="C133" s="103"/>
      <c r="D133" s="118"/>
    </row>
    <row r="134" spans="3:4" s="117" customFormat="1">
      <c r="C134" s="103"/>
      <c r="D134" s="118"/>
    </row>
    <row r="135" spans="3:4" s="117" customFormat="1">
      <c r="C135" s="103"/>
      <c r="D135" s="118"/>
    </row>
    <row r="136" spans="3:4" s="117" customFormat="1">
      <c r="C136" s="103"/>
      <c r="D136" s="118"/>
    </row>
    <row r="137" spans="3:4" s="117" customFormat="1">
      <c r="C137" s="103"/>
      <c r="D137" s="118"/>
    </row>
    <row r="138" spans="3:4" s="117" customFormat="1">
      <c r="C138" s="103"/>
      <c r="D138" s="118"/>
    </row>
    <row r="139" spans="3:4" s="117" customFormat="1">
      <c r="C139" s="103"/>
      <c r="D139" s="118"/>
    </row>
    <row r="140" spans="3:4" s="117" customFormat="1">
      <c r="C140" s="103"/>
      <c r="D140" s="118"/>
    </row>
    <row r="141" spans="3:4" s="117" customFormat="1">
      <c r="C141" s="103"/>
      <c r="D141" s="118"/>
    </row>
    <row r="142" spans="3:4" s="117" customFormat="1">
      <c r="C142" s="103"/>
      <c r="D142" s="118"/>
    </row>
  </sheetData>
  <mergeCells count="6">
    <mergeCell ref="B1:D1"/>
    <mergeCell ref="A21:A22"/>
    <mergeCell ref="A3:D3"/>
    <mergeCell ref="A5:B5"/>
    <mergeCell ref="C5:C6"/>
    <mergeCell ref="A11:A15"/>
  </mergeCells>
  <pageMargins left="0.2" right="0.2" top="0.2" bottom="0.23" header="0.21" footer="0.23"/>
  <pageSetup paperSize="9" scale="88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/>
  <dimension ref="A1:AC115"/>
  <sheetViews>
    <sheetView showGridLines="0" topLeftCell="A100" zoomScaleNormal="100" workbookViewId="0">
      <selection activeCell="C100" sqref="C100"/>
    </sheetView>
  </sheetViews>
  <sheetFormatPr defaultRowHeight="17.25"/>
  <cols>
    <col min="1" max="1" width="31.7109375" style="4" customWidth="1"/>
    <col min="2" max="2" width="62.5703125" style="4" customWidth="1"/>
    <col min="3" max="3" width="40.85546875" style="4" customWidth="1"/>
    <col min="4" max="241" width="9.140625" style="4"/>
    <col min="242" max="242" width="31.7109375" style="4" customWidth="1"/>
    <col min="243" max="243" width="50.140625" style="4" bestFit="1" customWidth="1"/>
    <col min="244" max="244" width="19.42578125" style="4" bestFit="1" customWidth="1"/>
    <col min="245" max="246" width="16" style="4" bestFit="1" customWidth="1"/>
    <col min="247" max="497" width="9.140625" style="4"/>
    <col min="498" max="498" width="31.7109375" style="4" customWidth="1"/>
    <col min="499" max="499" width="50.140625" style="4" bestFit="1" customWidth="1"/>
    <col min="500" max="500" width="19.42578125" style="4" bestFit="1" customWidth="1"/>
    <col min="501" max="502" width="16" style="4" bestFit="1" customWidth="1"/>
    <col min="503" max="753" width="9.140625" style="4"/>
    <col min="754" max="754" width="31.7109375" style="4" customWidth="1"/>
    <col min="755" max="755" width="50.140625" style="4" bestFit="1" customWidth="1"/>
    <col min="756" max="756" width="19.42578125" style="4" bestFit="1" customWidth="1"/>
    <col min="757" max="758" width="16" style="4" bestFit="1" customWidth="1"/>
    <col min="759" max="1009" width="9.140625" style="4"/>
    <col min="1010" max="1010" width="31.7109375" style="4" customWidth="1"/>
    <col min="1011" max="1011" width="50.140625" style="4" bestFit="1" customWidth="1"/>
    <col min="1012" max="1012" width="19.42578125" style="4" bestFit="1" customWidth="1"/>
    <col min="1013" max="1014" width="16" style="4" bestFit="1" customWidth="1"/>
    <col min="1015" max="1265" width="9.140625" style="4"/>
    <col min="1266" max="1266" width="31.7109375" style="4" customWidth="1"/>
    <col min="1267" max="1267" width="50.140625" style="4" bestFit="1" customWidth="1"/>
    <col min="1268" max="1268" width="19.42578125" style="4" bestFit="1" customWidth="1"/>
    <col min="1269" max="1270" width="16" style="4" bestFit="1" customWidth="1"/>
    <col min="1271" max="1521" width="9.140625" style="4"/>
    <col min="1522" max="1522" width="31.7109375" style="4" customWidth="1"/>
    <col min="1523" max="1523" width="50.140625" style="4" bestFit="1" customWidth="1"/>
    <col min="1524" max="1524" width="19.42578125" style="4" bestFit="1" customWidth="1"/>
    <col min="1525" max="1526" width="16" style="4" bestFit="1" customWidth="1"/>
    <col min="1527" max="1777" width="9.140625" style="4"/>
    <col min="1778" max="1778" width="31.7109375" style="4" customWidth="1"/>
    <col min="1779" max="1779" width="50.140625" style="4" bestFit="1" customWidth="1"/>
    <col min="1780" max="1780" width="19.42578125" style="4" bestFit="1" customWidth="1"/>
    <col min="1781" max="1782" width="16" style="4" bestFit="1" customWidth="1"/>
    <col min="1783" max="2033" width="9.140625" style="4"/>
    <col min="2034" max="2034" width="31.7109375" style="4" customWidth="1"/>
    <col min="2035" max="2035" width="50.140625" style="4" bestFit="1" customWidth="1"/>
    <col min="2036" max="2036" width="19.42578125" style="4" bestFit="1" customWidth="1"/>
    <col min="2037" max="2038" width="16" style="4" bestFit="1" customWidth="1"/>
    <col min="2039" max="2289" width="9.140625" style="4"/>
    <col min="2290" max="2290" width="31.7109375" style="4" customWidth="1"/>
    <col min="2291" max="2291" width="50.140625" style="4" bestFit="1" customWidth="1"/>
    <col min="2292" max="2292" width="19.42578125" style="4" bestFit="1" customWidth="1"/>
    <col min="2293" max="2294" width="16" style="4" bestFit="1" customWidth="1"/>
    <col min="2295" max="2545" width="9.140625" style="4"/>
    <col min="2546" max="2546" width="31.7109375" style="4" customWidth="1"/>
    <col min="2547" max="2547" width="50.140625" style="4" bestFit="1" customWidth="1"/>
    <col min="2548" max="2548" width="19.42578125" style="4" bestFit="1" customWidth="1"/>
    <col min="2549" max="2550" width="16" style="4" bestFit="1" customWidth="1"/>
    <col min="2551" max="2801" width="9.140625" style="4"/>
    <col min="2802" max="2802" width="31.7109375" style="4" customWidth="1"/>
    <col min="2803" max="2803" width="50.140625" style="4" bestFit="1" customWidth="1"/>
    <col min="2804" max="2804" width="19.42578125" style="4" bestFit="1" customWidth="1"/>
    <col min="2805" max="2806" width="16" style="4" bestFit="1" customWidth="1"/>
    <col min="2807" max="3057" width="9.140625" style="4"/>
    <col min="3058" max="3058" width="31.7109375" style="4" customWidth="1"/>
    <col min="3059" max="3059" width="50.140625" style="4" bestFit="1" customWidth="1"/>
    <col min="3060" max="3060" width="19.42578125" style="4" bestFit="1" customWidth="1"/>
    <col min="3061" max="3062" width="16" style="4" bestFit="1" customWidth="1"/>
    <col min="3063" max="3313" width="9.140625" style="4"/>
    <col min="3314" max="3314" width="31.7109375" style="4" customWidth="1"/>
    <col min="3315" max="3315" width="50.140625" style="4" bestFit="1" customWidth="1"/>
    <col min="3316" max="3316" width="19.42578125" style="4" bestFit="1" customWidth="1"/>
    <col min="3317" max="3318" width="16" style="4" bestFit="1" customWidth="1"/>
    <col min="3319" max="3569" width="9.140625" style="4"/>
    <col min="3570" max="3570" width="31.7109375" style="4" customWidth="1"/>
    <col min="3571" max="3571" width="50.140625" style="4" bestFit="1" customWidth="1"/>
    <col min="3572" max="3572" width="19.42578125" style="4" bestFit="1" customWidth="1"/>
    <col min="3573" max="3574" width="16" style="4" bestFit="1" customWidth="1"/>
    <col min="3575" max="3825" width="9.140625" style="4"/>
    <col min="3826" max="3826" width="31.7109375" style="4" customWidth="1"/>
    <col min="3827" max="3827" width="50.140625" style="4" bestFit="1" customWidth="1"/>
    <col min="3828" max="3828" width="19.42578125" style="4" bestFit="1" customWidth="1"/>
    <col min="3829" max="3830" width="16" style="4" bestFit="1" customWidth="1"/>
    <col min="3831" max="4081" width="9.140625" style="4"/>
    <col min="4082" max="4082" width="31.7109375" style="4" customWidth="1"/>
    <col min="4083" max="4083" width="50.140625" style="4" bestFit="1" customWidth="1"/>
    <col min="4084" max="4084" width="19.42578125" style="4" bestFit="1" customWidth="1"/>
    <col min="4085" max="4086" width="16" style="4" bestFit="1" customWidth="1"/>
    <col min="4087" max="4337" width="9.140625" style="4"/>
    <col min="4338" max="4338" width="31.7109375" style="4" customWidth="1"/>
    <col min="4339" max="4339" width="50.140625" style="4" bestFit="1" customWidth="1"/>
    <col min="4340" max="4340" width="19.42578125" style="4" bestFit="1" customWidth="1"/>
    <col min="4341" max="4342" width="16" style="4" bestFit="1" customWidth="1"/>
    <col min="4343" max="4593" width="9.140625" style="4"/>
    <col min="4594" max="4594" width="31.7109375" style="4" customWidth="1"/>
    <col min="4595" max="4595" width="50.140625" style="4" bestFit="1" customWidth="1"/>
    <col min="4596" max="4596" width="19.42578125" style="4" bestFit="1" customWidth="1"/>
    <col min="4597" max="4598" width="16" style="4" bestFit="1" customWidth="1"/>
    <col min="4599" max="4849" width="9.140625" style="4"/>
    <col min="4850" max="4850" width="31.7109375" style="4" customWidth="1"/>
    <col min="4851" max="4851" width="50.140625" style="4" bestFit="1" customWidth="1"/>
    <col min="4852" max="4852" width="19.42578125" style="4" bestFit="1" customWidth="1"/>
    <col min="4853" max="4854" width="16" style="4" bestFit="1" customWidth="1"/>
    <col min="4855" max="5105" width="9.140625" style="4"/>
    <col min="5106" max="5106" width="31.7109375" style="4" customWidth="1"/>
    <col min="5107" max="5107" width="50.140625" style="4" bestFit="1" customWidth="1"/>
    <col min="5108" max="5108" width="19.42578125" style="4" bestFit="1" customWidth="1"/>
    <col min="5109" max="5110" width="16" style="4" bestFit="1" customWidth="1"/>
    <col min="5111" max="5361" width="9.140625" style="4"/>
    <col min="5362" max="5362" width="31.7109375" style="4" customWidth="1"/>
    <col min="5363" max="5363" width="50.140625" style="4" bestFit="1" customWidth="1"/>
    <col min="5364" max="5364" width="19.42578125" style="4" bestFit="1" customWidth="1"/>
    <col min="5365" max="5366" width="16" style="4" bestFit="1" customWidth="1"/>
    <col min="5367" max="5617" width="9.140625" style="4"/>
    <col min="5618" max="5618" width="31.7109375" style="4" customWidth="1"/>
    <col min="5619" max="5619" width="50.140625" style="4" bestFit="1" customWidth="1"/>
    <col min="5620" max="5620" width="19.42578125" style="4" bestFit="1" customWidth="1"/>
    <col min="5621" max="5622" width="16" style="4" bestFit="1" customWidth="1"/>
    <col min="5623" max="5873" width="9.140625" style="4"/>
    <col min="5874" max="5874" width="31.7109375" style="4" customWidth="1"/>
    <col min="5875" max="5875" width="50.140625" style="4" bestFit="1" customWidth="1"/>
    <col min="5876" max="5876" width="19.42578125" style="4" bestFit="1" customWidth="1"/>
    <col min="5877" max="5878" width="16" style="4" bestFit="1" customWidth="1"/>
    <col min="5879" max="6129" width="9.140625" style="4"/>
    <col min="6130" max="6130" width="31.7109375" style="4" customWidth="1"/>
    <col min="6131" max="6131" width="50.140625" style="4" bestFit="1" customWidth="1"/>
    <col min="6132" max="6132" width="19.42578125" style="4" bestFit="1" customWidth="1"/>
    <col min="6133" max="6134" width="16" style="4" bestFit="1" customWidth="1"/>
    <col min="6135" max="6385" width="9.140625" style="4"/>
    <col min="6386" max="6386" width="31.7109375" style="4" customWidth="1"/>
    <col min="6387" max="6387" width="50.140625" style="4" bestFit="1" customWidth="1"/>
    <col min="6388" max="6388" width="19.42578125" style="4" bestFit="1" customWidth="1"/>
    <col min="6389" max="6390" width="16" style="4" bestFit="1" customWidth="1"/>
    <col min="6391" max="6641" width="9.140625" style="4"/>
    <col min="6642" max="6642" width="31.7109375" style="4" customWidth="1"/>
    <col min="6643" max="6643" width="50.140625" style="4" bestFit="1" customWidth="1"/>
    <col min="6644" max="6644" width="19.42578125" style="4" bestFit="1" customWidth="1"/>
    <col min="6645" max="6646" width="16" style="4" bestFit="1" customWidth="1"/>
    <col min="6647" max="6897" width="9.140625" style="4"/>
    <col min="6898" max="6898" width="31.7109375" style="4" customWidth="1"/>
    <col min="6899" max="6899" width="50.140625" style="4" bestFit="1" customWidth="1"/>
    <col min="6900" max="6900" width="19.42578125" style="4" bestFit="1" customWidth="1"/>
    <col min="6901" max="6902" width="16" style="4" bestFit="1" customWidth="1"/>
    <col min="6903" max="7153" width="9.140625" style="4"/>
    <col min="7154" max="7154" width="31.7109375" style="4" customWidth="1"/>
    <col min="7155" max="7155" width="50.140625" style="4" bestFit="1" customWidth="1"/>
    <col min="7156" max="7156" width="19.42578125" style="4" bestFit="1" customWidth="1"/>
    <col min="7157" max="7158" width="16" style="4" bestFit="1" customWidth="1"/>
    <col min="7159" max="7409" width="9.140625" style="4"/>
    <col min="7410" max="7410" width="31.7109375" style="4" customWidth="1"/>
    <col min="7411" max="7411" width="50.140625" style="4" bestFit="1" customWidth="1"/>
    <col min="7412" max="7412" width="19.42578125" style="4" bestFit="1" customWidth="1"/>
    <col min="7413" max="7414" width="16" style="4" bestFit="1" customWidth="1"/>
    <col min="7415" max="7665" width="9.140625" style="4"/>
    <col min="7666" max="7666" width="31.7109375" style="4" customWidth="1"/>
    <col min="7667" max="7667" width="50.140625" style="4" bestFit="1" customWidth="1"/>
    <col min="7668" max="7668" width="19.42578125" style="4" bestFit="1" customWidth="1"/>
    <col min="7669" max="7670" width="16" style="4" bestFit="1" customWidth="1"/>
    <col min="7671" max="7921" width="9.140625" style="4"/>
    <col min="7922" max="7922" width="31.7109375" style="4" customWidth="1"/>
    <col min="7923" max="7923" width="50.140625" style="4" bestFit="1" customWidth="1"/>
    <col min="7924" max="7924" width="19.42578125" style="4" bestFit="1" customWidth="1"/>
    <col min="7925" max="7926" width="16" style="4" bestFit="1" customWidth="1"/>
    <col min="7927" max="8177" width="9.140625" style="4"/>
    <col min="8178" max="8178" width="31.7109375" style="4" customWidth="1"/>
    <col min="8179" max="8179" width="50.140625" style="4" bestFit="1" customWidth="1"/>
    <col min="8180" max="8180" width="19.42578125" style="4" bestFit="1" customWidth="1"/>
    <col min="8181" max="8182" width="16" style="4" bestFit="1" customWidth="1"/>
    <col min="8183" max="8433" width="9.140625" style="4"/>
    <col min="8434" max="8434" width="31.7109375" style="4" customWidth="1"/>
    <col min="8435" max="8435" width="50.140625" style="4" bestFit="1" customWidth="1"/>
    <col min="8436" max="8436" width="19.42578125" style="4" bestFit="1" customWidth="1"/>
    <col min="8437" max="8438" width="16" style="4" bestFit="1" customWidth="1"/>
    <col min="8439" max="8689" width="9.140625" style="4"/>
    <col min="8690" max="8690" width="31.7109375" style="4" customWidth="1"/>
    <col min="8691" max="8691" width="50.140625" style="4" bestFit="1" customWidth="1"/>
    <col min="8692" max="8692" width="19.42578125" style="4" bestFit="1" customWidth="1"/>
    <col min="8693" max="8694" width="16" style="4" bestFit="1" customWidth="1"/>
    <col min="8695" max="8945" width="9.140625" style="4"/>
    <col min="8946" max="8946" width="31.7109375" style="4" customWidth="1"/>
    <col min="8947" max="8947" width="50.140625" style="4" bestFit="1" customWidth="1"/>
    <col min="8948" max="8948" width="19.42578125" style="4" bestFit="1" customWidth="1"/>
    <col min="8949" max="8950" width="16" style="4" bestFit="1" customWidth="1"/>
    <col min="8951" max="9201" width="9.140625" style="4"/>
    <col min="9202" max="9202" width="31.7109375" style="4" customWidth="1"/>
    <col min="9203" max="9203" width="50.140625" style="4" bestFit="1" customWidth="1"/>
    <col min="9204" max="9204" width="19.42578125" style="4" bestFit="1" customWidth="1"/>
    <col min="9205" max="9206" width="16" style="4" bestFit="1" customWidth="1"/>
    <col min="9207" max="9457" width="9.140625" style="4"/>
    <col min="9458" max="9458" width="31.7109375" style="4" customWidth="1"/>
    <col min="9459" max="9459" width="50.140625" style="4" bestFit="1" customWidth="1"/>
    <col min="9460" max="9460" width="19.42578125" style="4" bestFit="1" customWidth="1"/>
    <col min="9461" max="9462" width="16" style="4" bestFit="1" customWidth="1"/>
    <col min="9463" max="9713" width="9.140625" style="4"/>
    <col min="9714" max="9714" width="31.7109375" style="4" customWidth="1"/>
    <col min="9715" max="9715" width="50.140625" style="4" bestFit="1" customWidth="1"/>
    <col min="9716" max="9716" width="19.42578125" style="4" bestFit="1" customWidth="1"/>
    <col min="9717" max="9718" width="16" style="4" bestFit="1" customWidth="1"/>
    <col min="9719" max="9969" width="9.140625" style="4"/>
    <col min="9970" max="9970" width="31.7109375" style="4" customWidth="1"/>
    <col min="9971" max="9971" width="50.140625" style="4" bestFit="1" customWidth="1"/>
    <col min="9972" max="9972" width="19.42578125" style="4" bestFit="1" customWidth="1"/>
    <col min="9973" max="9974" width="16" style="4" bestFit="1" customWidth="1"/>
    <col min="9975" max="10225" width="9.140625" style="4"/>
    <col min="10226" max="10226" width="31.7109375" style="4" customWidth="1"/>
    <col min="10227" max="10227" width="50.140625" style="4" bestFit="1" customWidth="1"/>
    <col min="10228" max="10228" width="19.42578125" style="4" bestFit="1" customWidth="1"/>
    <col min="10229" max="10230" width="16" style="4" bestFit="1" customWidth="1"/>
    <col min="10231" max="10481" width="9.140625" style="4"/>
    <col min="10482" max="10482" width="31.7109375" style="4" customWidth="1"/>
    <col min="10483" max="10483" width="50.140625" style="4" bestFit="1" customWidth="1"/>
    <col min="10484" max="10484" width="19.42578125" style="4" bestFit="1" customWidth="1"/>
    <col min="10485" max="10486" width="16" style="4" bestFit="1" customWidth="1"/>
    <col min="10487" max="10737" width="9.140625" style="4"/>
    <col min="10738" max="10738" width="31.7109375" style="4" customWidth="1"/>
    <col min="10739" max="10739" width="50.140625" style="4" bestFit="1" customWidth="1"/>
    <col min="10740" max="10740" width="19.42578125" style="4" bestFit="1" customWidth="1"/>
    <col min="10741" max="10742" width="16" style="4" bestFit="1" customWidth="1"/>
    <col min="10743" max="10993" width="9.140625" style="4"/>
    <col min="10994" max="10994" width="31.7109375" style="4" customWidth="1"/>
    <col min="10995" max="10995" width="50.140625" style="4" bestFit="1" customWidth="1"/>
    <col min="10996" max="10996" width="19.42578125" style="4" bestFit="1" customWidth="1"/>
    <col min="10997" max="10998" width="16" style="4" bestFit="1" customWidth="1"/>
    <col min="10999" max="11249" width="9.140625" style="4"/>
    <col min="11250" max="11250" width="31.7109375" style="4" customWidth="1"/>
    <col min="11251" max="11251" width="50.140625" style="4" bestFit="1" customWidth="1"/>
    <col min="11252" max="11252" width="19.42578125" style="4" bestFit="1" customWidth="1"/>
    <col min="11253" max="11254" width="16" style="4" bestFit="1" customWidth="1"/>
    <col min="11255" max="11505" width="9.140625" style="4"/>
    <col min="11506" max="11506" width="31.7109375" style="4" customWidth="1"/>
    <col min="11507" max="11507" width="50.140625" style="4" bestFit="1" customWidth="1"/>
    <col min="11508" max="11508" width="19.42578125" style="4" bestFit="1" customWidth="1"/>
    <col min="11509" max="11510" width="16" style="4" bestFit="1" customWidth="1"/>
    <col min="11511" max="11761" width="9.140625" style="4"/>
    <col min="11762" max="11762" width="31.7109375" style="4" customWidth="1"/>
    <col min="11763" max="11763" width="50.140625" style="4" bestFit="1" customWidth="1"/>
    <col min="11764" max="11764" width="19.42578125" style="4" bestFit="1" customWidth="1"/>
    <col min="11765" max="11766" width="16" style="4" bestFit="1" customWidth="1"/>
    <col min="11767" max="12017" width="9.140625" style="4"/>
    <col min="12018" max="12018" width="31.7109375" style="4" customWidth="1"/>
    <col min="12019" max="12019" width="50.140625" style="4" bestFit="1" customWidth="1"/>
    <col min="12020" max="12020" width="19.42578125" style="4" bestFit="1" customWidth="1"/>
    <col min="12021" max="12022" width="16" style="4" bestFit="1" customWidth="1"/>
    <col min="12023" max="12273" width="9.140625" style="4"/>
    <col min="12274" max="12274" width="31.7109375" style="4" customWidth="1"/>
    <col min="12275" max="12275" width="50.140625" style="4" bestFit="1" customWidth="1"/>
    <col min="12276" max="12276" width="19.42578125" style="4" bestFit="1" customWidth="1"/>
    <col min="12277" max="12278" width="16" style="4" bestFit="1" customWidth="1"/>
    <col min="12279" max="12529" width="9.140625" style="4"/>
    <col min="12530" max="12530" width="31.7109375" style="4" customWidth="1"/>
    <col min="12531" max="12531" width="50.140625" style="4" bestFit="1" customWidth="1"/>
    <col min="12532" max="12532" width="19.42578125" style="4" bestFit="1" customWidth="1"/>
    <col min="12533" max="12534" width="16" style="4" bestFit="1" customWidth="1"/>
    <col min="12535" max="12785" width="9.140625" style="4"/>
    <col min="12786" max="12786" width="31.7109375" style="4" customWidth="1"/>
    <col min="12787" max="12787" width="50.140625" style="4" bestFit="1" customWidth="1"/>
    <col min="12788" max="12788" width="19.42578125" style="4" bestFit="1" customWidth="1"/>
    <col min="12789" max="12790" width="16" style="4" bestFit="1" customWidth="1"/>
    <col min="12791" max="13041" width="9.140625" style="4"/>
    <col min="13042" max="13042" width="31.7109375" style="4" customWidth="1"/>
    <col min="13043" max="13043" width="50.140625" style="4" bestFit="1" customWidth="1"/>
    <col min="13044" max="13044" width="19.42578125" style="4" bestFit="1" customWidth="1"/>
    <col min="13045" max="13046" width="16" style="4" bestFit="1" customWidth="1"/>
    <col min="13047" max="13297" width="9.140625" style="4"/>
    <col min="13298" max="13298" width="31.7109375" style="4" customWidth="1"/>
    <col min="13299" max="13299" width="50.140625" style="4" bestFit="1" customWidth="1"/>
    <col min="13300" max="13300" width="19.42578125" style="4" bestFit="1" customWidth="1"/>
    <col min="13301" max="13302" width="16" style="4" bestFit="1" customWidth="1"/>
    <col min="13303" max="13553" width="9.140625" style="4"/>
    <col min="13554" max="13554" width="31.7109375" style="4" customWidth="1"/>
    <col min="13555" max="13555" width="50.140625" style="4" bestFit="1" customWidth="1"/>
    <col min="13556" max="13556" width="19.42578125" style="4" bestFit="1" customWidth="1"/>
    <col min="13557" max="13558" width="16" style="4" bestFit="1" customWidth="1"/>
    <col min="13559" max="13809" width="9.140625" style="4"/>
    <col min="13810" max="13810" width="31.7109375" style="4" customWidth="1"/>
    <col min="13811" max="13811" width="50.140625" style="4" bestFit="1" customWidth="1"/>
    <col min="13812" max="13812" width="19.42578125" style="4" bestFit="1" customWidth="1"/>
    <col min="13813" max="13814" width="16" style="4" bestFit="1" customWidth="1"/>
    <col min="13815" max="14065" width="9.140625" style="4"/>
    <col min="14066" max="14066" width="31.7109375" style="4" customWidth="1"/>
    <col min="14067" max="14067" width="50.140625" style="4" bestFit="1" customWidth="1"/>
    <col min="14068" max="14068" width="19.42578125" style="4" bestFit="1" customWidth="1"/>
    <col min="14069" max="14070" width="16" style="4" bestFit="1" customWidth="1"/>
    <col min="14071" max="14321" width="9.140625" style="4"/>
    <col min="14322" max="14322" width="31.7109375" style="4" customWidth="1"/>
    <col min="14323" max="14323" width="50.140625" style="4" bestFit="1" customWidth="1"/>
    <col min="14324" max="14324" width="19.42578125" style="4" bestFit="1" customWidth="1"/>
    <col min="14325" max="14326" width="16" style="4" bestFit="1" customWidth="1"/>
    <col min="14327" max="14577" width="9.140625" style="4"/>
    <col min="14578" max="14578" width="31.7109375" style="4" customWidth="1"/>
    <col min="14579" max="14579" width="50.140625" style="4" bestFit="1" customWidth="1"/>
    <col min="14580" max="14580" width="19.42578125" style="4" bestFit="1" customWidth="1"/>
    <col min="14581" max="14582" width="16" style="4" bestFit="1" customWidth="1"/>
    <col min="14583" max="14833" width="9.140625" style="4"/>
    <col min="14834" max="14834" width="31.7109375" style="4" customWidth="1"/>
    <col min="14835" max="14835" width="50.140625" style="4" bestFit="1" customWidth="1"/>
    <col min="14836" max="14836" width="19.42578125" style="4" bestFit="1" customWidth="1"/>
    <col min="14837" max="14838" width="16" style="4" bestFit="1" customWidth="1"/>
    <col min="14839" max="15089" width="9.140625" style="4"/>
    <col min="15090" max="15090" width="31.7109375" style="4" customWidth="1"/>
    <col min="15091" max="15091" width="50.140625" style="4" bestFit="1" customWidth="1"/>
    <col min="15092" max="15092" width="19.42578125" style="4" bestFit="1" customWidth="1"/>
    <col min="15093" max="15094" width="16" style="4" bestFit="1" customWidth="1"/>
    <col min="15095" max="15345" width="9.140625" style="4"/>
    <col min="15346" max="15346" width="31.7109375" style="4" customWidth="1"/>
    <col min="15347" max="15347" width="50.140625" style="4" bestFit="1" customWidth="1"/>
    <col min="15348" max="15348" width="19.42578125" style="4" bestFit="1" customWidth="1"/>
    <col min="15349" max="15350" width="16" style="4" bestFit="1" customWidth="1"/>
    <col min="15351" max="15601" width="9.140625" style="4"/>
    <col min="15602" max="15602" width="31.7109375" style="4" customWidth="1"/>
    <col min="15603" max="15603" width="50.140625" style="4" bestFit="1" customWidth="1"/>
    <col min="15604" max="15604" width="19.42578125" style="4" bestFit="1" customWidth="1"/>
    <col min="15605" max="15606" width="16" style="4" bestFit="1" customWidth="1"/>
    <col min="15607" max="15857" width="9.140625" style="4"/>
    <col min="15858" max="15858" width="31.7109375" style="4" customWidth="1"/>
    <col min="15859" max="15859" width="50.140625" style="4" bestFit="1" customWidth="1"/>
    <col min="15860" max="15860" width="19.42578125" style="4" bestFit="1" customWidth="1"/>
    <col min="15861" max="15862" width="16" style="4" bestFit="1" customWidth="1"/>
    <col min="15863" max="16113" width="9.140625" style="4"/>
    <col min="16114" max="16114" width="31.7109375" style="4" customWidth="1"/>
    <col min="16115" max="16115" width="50.140625" style="4" bestFit="1" customWidth="1"/>
    <col min="16116" max="16116" width="19.42578125" style="4" bestFit="1" customWidth="1"/>
    <col min="16117" max="16118" width="16" style="4" bestFit="1" customWidth="1"/>
    <col min="16119" max="16384" width="9.140625" style="4"/>
  </cols>
  <sheetData>
    <row r="1" spans="1:29" s="7" customFormat="1" ht="52.5" customHeight="1">
      <c r="B1" s="417" t="s">
        <v>162</v>
      </c>
      <c r="C1" s="417"/>
      <c r="D1" s="139"/>
    </row>
    <row r="2" spans="1:29" s="7" customFormat="1" ht="12.75" customHeight="1">
      <c r="B2" s="417"/>
      <c r="C2" s="417"/>
      <c r="D2" s="140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</row>
    <row r="3" spans="1:29" s="3" customFormat="1" ht="37.5" customHeight="1">
      <c r="A3" s="440" t="s">
        <v>140</v>
      </c>
      <c r="B3" s="440"/>
      <c r="C3" s="440"/>
    </row>
    <row r="4" spans="1:29" s="3" customFormat="1" ht="18.75" customHeight="1">
      <c r="A4" s="81"/>
      <c r="B4" s="81"/>
    </row>
    <row r="5" spans="1:29" s="3" customFormat="1">
      <c r="A5" s="444" t="s">
        <v>11</v>
      </c>
      <c r="B5" s="444"/>
    </row>
    <row r="6" spans="1:29" ht="20.25" customHeight="1">
      <c r="A6" s="119" t="s">
        <v>36</v>
      </c>
      <c r="B6" s="120"/>
    </row>
    <row r="7" spans="1:29" ht="21.75" customHeight="1">
      <c r="A7" s="42" t="s">
        <v>0</v>
      </c>
      <c r="B7" s="38" t="s">
        <v>1</v>
      </c>
    </row>
    <row r="8" spans="1:29" ht="24" customHeight="1">
      <c r="A8" s="43">
        <v>1090</v>
      </c>
      <c r="B8" s="39" t="s">
        <v>10</v>
      </c>
    </row>
    <row r="9" spans="1:29" ht="34.5" customHeight="1">
      <c r="A9" s="41" t="s">
        <v>2</v>
      </c>
      <c r="B9" s="40"/>
    </row>
    <row r="10" spans="1:29" ht="72.75" customHeight="1">
      <c r="A10" s="168" t="s">
        <v>3</v>
      </c>
      <c r="B10" s="337">
        <v>1090</v>
      </c>
      <c r="C10" s="65" t="s">
        <v>705</v>
      </c>
    </row>
    <row r="11" spans="1:29" ht="33.75" customHeight="1">
      <c r="A11" s="169" t="s">
        <v>4</v>
      </c>
      <c r="B11" s="338">
        <v>11001</v>
      </c>
      <c r="C11" s="124" t="s">
        <v>60</v>
      </c>
    </row>
    <row r="12" spans="1:29" ht="26.25" customHeight="1">
      <c r="A12" s="168" t="s">
        <v>5</v>
      </c>
      <c r="B12" s="33" t="s">
        <v>55</v>
      </c>
      <c r="C12" s="428"/>
      <c r="E12" s="45"/>
    </row>
    <row r="13" spans="1:29" ht="59.25" customHeight="1">
      <c r="A13" s="168" t="s">
        <v>6</v>
      </c>
      <c r="B13" s="333" t="s">
        <v>652</v>
      </c>
      <c r="C13" s="433"/>
    </row>
    <row r="14" spans="1:29">
      <c r="A14" s="168" t="s">
        <v>7</v>
      </c>
      <c r="B14" s="332" t="s">
        <v>653</v>
      </c>
      <c r="C14" s="433"/>
    </row>
    <row r="15" spans="1:29" ht="33" customHeight="1">
      <c r="A15" s="170" t="s">
        <v>37</v>
      </c>
      <c r="B15" s="339" t="s">
        <v>68</v>
      </c>
      <c r="C15" s="433"/>
    </row>
    <row r="16" spans="1:29" ht="23.25" customHeight="1">
      <c r="A16" s="431" t="s">
        <v>8</v>
      </c>
      <c r="B16" s="432"/>
      <c r="C16" s="434"/>
    </row>
    <row r="17" spans="1:5" ht="17.25" hidden="1" customHeight="1">
      <c r="A17" s="36" t="s">
        <v>38</v>
      </c>
      <c r="B17" s="37"/>
      <c r="C17" s="47"/>
    </row>
    <row r="18" spans="1:5" ht="17.25" hidden="1" customHeight="1">
      <c r="A18" s="36" t="s">
        <v>39</v>
      </c>
      <c r="B18" s="37"/>
      <c r="C18" s="47"/>
    </row>
    <row r="19" spans="1:5" ht="33" customHeight="1">
      <c r="A19" s="426" t="s">
        <v>9</v>
      </c>
      <c r="B19" s="427"/>
      <c r="C19" s="341">
        <f>'1'!D18</f>
        <v>-42983.175999999992</v>
      </c>
    </row>
    <row r="20" spans="1:5" ht="73.5" customHeight="1">
      <c r="A20" s="168" t="s">
        <v>3</v>
      </c>
      <c r="B20" s="337">
        <v>1090</v>
      </c>
      <c r="C20" s="65" t="s">
        <v>121</v>
      </c>
    </row>
    <row r="21" spans="1:5" ht="33.75" customHeight="1">
      <c r="A21" s="169" t="s">
        <v>4</v>
      </c>
      <c r="B21" s="338">
        <v>11001</v>
      </c>
      <c r="C21" s="124" t="s">
        <v>60</v>
      </c>
    </row>
    <row r="22" spans="1:5" ht="26.25" customHeight="1">
      <c r="A22" s="168" t="s">
        <v>5</v>
      </c>
      <c r="B22" s="33" t="s">
        <v>55</v>
      </c>
      <c r="C22" s="428"/>
      <c r="E22" s="45"/>
    </row>
    <row r="23" spans="1:5" ht="59.25" customHeight="1">
      <c r="A23" s="168" t="s">
        <v>6</v>
      </c>
      <c r="B23" s="333" t="s">
        <v>652</v>
      </c>
      <c r="C23" s="433"/>
    </row>
    <row r="24" spans="1:5">
      <c r="A24" s="168" t="s">
        <v>7</v>
      </c>
      <c r="B24" s="332" t="s">
        <v>653</v>
      </c>
      <c r="C24" s="433"/>
    </row>
    <row r="25" spans="1:5" ht="33" customHeight="1">
      <c r="A25" s="170" t="s">
        <v>37</v>
      </c>
      <c r="B25" s="339" t="s">
        <v>68</v>
      </c>
      <c r="C25" s="433"/>
    </row>
    <row r="26" spans="1:5" ht="23.25" customHeight="1">
      <c r="A26" s="431" t="s">
        <v>8</v>
      </c>
      <c r="B26" s="432"/>
      <c r="C26" s="434"/>
    </row>
    <row r="27" spans="1:5" ht="17.25" hidden="1" customHeight="1">
      <c r="A27" s="36" t="s">
        <v>38</v>
      </c>
      <c r="B27" s="37"/>
      <c r="C27" s="47"/>
    </row>
    <row r="28" spans="1:5" ht="17.25" hidden="1" customHeight="1">
      <c r="A28" s="36" t="s">
        <v>39</v>
      </c>
      <c r="B28" s="37"/>
      <c r="C28" s="47"/>
    </row>
    <row r="29" spans="1:5" ht="33" customHeight="1">
      <c r="A29" s="426" t="s">
        <v>9</v>
      </c>
      <c r="B29" s="427"/>
      <c r="C29" s="341">
        <f>'1'!D25</f>
        <v>8740.4</v>
      </c>
    </row>
    <row r="30" spans="1:5" s="60" customFormat="1" ht="54" customHeight="1">
      <c r="A30" s="54" t="s">
        <v>3</v>
      </c>
      <c r="B30" s="123">
        <v>1090</v>
      </c>
      <c r="C30" s="65" t="s">
        <v>705</v>
      </c>
    </row>
    <row r="31" spans="1:5" ht="27.75" customHeight="1">
      <c r="A31" s="5" t="s">
        <v>4</v>
      </c>
      <c r="B31" s="122">
        <v>31001</v>
      </c>
      <c r="C31" s="124" t="s">
        <v>60</v>
      </c>
    </row>
    <row r="32" spans="1:5" ht="38.25" customHeight="1">
      <c r="A32" s="44" t="s">
        <v>5</v>
      </c>
      <c r="B32" s="35" t="s">
        <v>74</v>
      </c>
      <c r="C32" s="428"/>
    </row>
    <row r="33" spans="1:3" ht="42" customHeight="1">
      <c r="A33" s="44" t="s">
        <v>6</v>
      </c>
      <c r="B33" s="167" t="s">
        <v>702</v>
      </c>
      <c r="C33" s="429"/>
    </row>
    <row r="34" spans="1:3" ht="46.5" customHeight="1">
      <c r="A34" s="44" t="s">
        <v>7</v>
      </c>
      <c r="B34" s="121" t="s">
        <v>71</v>
      </c>
      <c r="C34" s="429"/>
    </row>
    <row r="35" spans="1:3" ht="33" customHeight="1">
      <c r="A35" s="6" t="s">
        <v>37</v>
      </c>
      <c r="B35" s="126" t="s">
        <v>68</v>
      </c>
      <c r="C35" s="429"/>
    </row>
    <row r="36" spans="1:3" ht="15.75" customHeight="1">
      <c r="A36" s="431" t="s">
        <v>8</v>
      </c>
      <c r="B36" s="432"/>
      <c r="C36" s="430"/>
    </row>
    <row r="37" spans="1:3" ht="17.25" hidden="1" customHeight="1">
      <c r="A37" s="36" t="s">
        <v>38</v>
      </c>
      <c r="B37" s="37"/>
      <c r="C37" s="47"/>
    </row>
    <row r="38" spans="1:3" ht="17.25" hidden="1" customHeight="1">
      <c r="A38" s="36" t="s">
        <v>39</v>
      </c>
      <c r="B38" s="37"/>
      <c r="C38" s="47"/>
    </row>
    <row r="39" spans="1:3" s="60" customFormat="1" ht="23.25" customHeight="1">
      <c r="A39" s="55" t="s">
        <v>9</v>
      </c>
      <c r="B39" s="56"/>
      <c r="C39" s="342">
        <f>'1'!D32</f>
        <v>-2232</v>
      </c>
    </row>
    <row r="40" spans="1:3" s="60" customFormat="1" ht="54" customHeight="1">
      <c r="A40" s="54" t="s">
        <v>3</v>
      </c>
      <c r="B40" s="123">
        <v>1090</v>
      </c>
      <c r="C40" s="329" t="s">
        <v>94</v>
      </c>
    </row>
    <row r="41" spans="1:3" ht="27.75" customHeight="1">
      <c r="A41" s="5" t="s">
        <v>4</v>
      </c>
      <c r="B41" s="122">
        <v>31001</v>
      </c>
      <c r="C41" s="124" t="s">
        <v>60</v>
      </c>
    </row>
    <row r="42" spans="1:3" ht="38.25" customHeight="1">
      <c r="A42" s="44" t="s">
        <v>5</v>
      </c>
      <c r="B42" s="35" t="s">
        <v>74</v>
      </c>
      <c r="C42" s="428"/>
    </row>
    <row r="43" spans="1:3" ht="42" customHeight="1">
      <c r="A43" s="44" t="s">
        <v>6</v>
      </c>
      <c r="B43" s="167" t="s">
        <v>702</v>
      </c>
      <c r="C43" s="429"/>
    </row>
    <row r="44" spans="1:3" ht="46.5" customHeight="1">
      <c r="A44" s="44" t="s">
        <v>7</v>
      </c>
      <c r="B44" s="121" t="s">
        <v>71</v>
      </c>
      <c r="C44" s="429"/>
    </row>
    <row r="45" spans="1:3" ht="33" customHeight="1">
      <c r="A45" s="6" t="s">
        <v>37</v>
      </c>
      <c r="B45" s="126" t="s">
        <v>68</v>
      </c>
      <c r="C45" s="429"/>
    </row>
    <row r="46" spans="1:3" ht="15.75" customHeight="1">
      <c r="A46" s="431" t="s">
        <v>8</v>
      </c>
      <c r="B46" s="432"/>
      <c r="C46" s="430"/>
    </row>
    <row r="47" spans="1:3" ht="17.25" hidden="1" customHeight="1">
      <c r="A47" s="36" t="s">
        <v>38</v>
      </c>
      <c r="B47" s="37"/>
      <c r="C47" s="47"/>
    </row>
    <row r="48" spans="1:3" ht="17.25" hidden="1" customHeight="1">
      <c r="A48" s="36" t="s">
        <v>39</v>
      </c>
      <c r="B48" s="37"/>
      <c r="C48" s="47"/>
    </row>
    <row r="49" spans="1:8" ht="51.75" customHeight="1">
      <c r="A49" s="210" t="s">
        <v>69</v>
      </c>
      <c r="B49" s="29" t="s">
        <v>704</v>
      </c>
      <c r="C49" s="127">
        <v>503</v>
      </c>
    </row>
    <row r="50" spans="1:8" s="3" customFormat="1" ht="39.75" customHeight="1">
      <c r="A50" s="330" t="s">
        <v>70</v>
      </c>
      <c r="B50" s="29" t="s">
        <v>698</v>
      </c>
      <c r="C50" s="125">
        <v>8</v>
      </c>
    </row>
    <row r="51" spans="1:8" s="60" customFormat="1" ht="23.25" customHeight="1">
      <c r="A51" s="55" t="s">
        <v>9</v>
      </c>
      <c r="B51" s="56"/>
      <c r="C51" s="342">
        <f>'1'!D39</f>
        <v>28838.799999999999</v>
      </c>
    </row>
    <row r="52" spans="1:8" ht="62.25" customHeight="1">
      <c r="A52" s="168" t="s">
        <v>3</v>
      </c>
      <c r="B52" s="250">
        <v>1090</v>
      </c>
      <c r="C52" s="318" t="s">
        <v>80</v>
      </c>
    </row>
    <row r="53" spans="1:8" ht="42" customHeight="1">
      <c r="A53" s="169" t="s">
        <v>4</v>
      </c>
      <c r="B53" s="230">
        <v>31007</v>
      </c>
      <c r="C53" s="226" t="s">
        <v>91</v>
      </c>
    </row>
    <row r="54" spans="1:8" ht="39.75" customHeight="1">
      <c r="A54" s="168" t="s">
        <v>5</v>
      </c>
      <c r="B54" s="243" t="s">
        <v>114</v>
      </c>
      <c r="C54" s="227"/>
    </row>
    <row r="55" spans="1:8" ht="43.5" customHeight="1">
      <c r="A55" s="168" t="s">
        <v>6</v>
      </c>
      <c r="B55" s="121" t="s">
        <v>147</v>
      </c>
      <c r="C55" s="227"/>
    </row>
    <row r="56" spans="1:8" ht="34.5">
      <c r="A56" s="168" t="s">
        <v>7</v>
      </c>
      <c r="B56" s="121" t="s">
        <v>149</v>
      </c>
      <c r="C56" s="227"/>
    </row>
    <row r="57" spans="1:8" ht="33" customHeight="1">
      <c r="A57" s="170" t="s">
        <v>37</v>
      </c>
      <c r="B57" s="260" t="s">
        <v>152</v>
      </c>
      <c r="C57" s="227"/>
    </row>
    <row r="58" spans="1:8" ht="15.75" customHeight="1">
      <c r="A58" s="431" t="s">
        <v>8</v>
      </c>
      <c r="B58" s="432"/>
      <c r="C58" s="227"/>
    </row>
    <row r="59" spans="1:8" ht="34.5">
      <c r="A59" s="441" t="s">
        <v>69</v>
      </c>
      <c r="B59" s="328" t="s">
        <v>699</v>
      </c>
      <c r="C59" s="127">
        <v>400</v>
      </c>
    </row>
    <row r="60" spans="1:8" ht="42" customHeight="1">
      <c r="A60" s="442"/>
      <c r="B60" s="328" t="s">
        <v>700</v>
      </c>
      <c r="C60" s="127">
        <v>700</v>
      </c>
    </row>
    <row r="61" spans="1:8" ht="34.5">
      <c r="A61" s="442"/>
      <c r="B61" s="331" t="s">
        <v>701</v>
      </c>
      <c r="C61" s="127">
        <v>1</v>
      </c>
    </row>
    <row r="62" spans="1:8" s="3" customFormat="1" ht="41.25" customHeight="1">
      <c r="A62" s="443"/>
      <c r="B62" s="352" t="s">
        <v>608</v>
      </c>
      <c r="C62" s="125">
        <v>1</v>
      </c>
      <c r="H62" s="340"/>
    </row>
    <row r="63" spans="1:8">
      <c r="A63" s="426" t="s">
        <v>9</v>
      </c>
      <c r="B63" s="427"/>
      <c r="C63" s="249">
        <f>+'2'!G67</f>
        <v>7636</v>
      </c>
    </row>
    <row r="64" spans="1:8" s="83" customFormat="1" ht="24" customHeight="1">
      <c r="A64" s="231" t="s">
        <v>0</v>
      </c>
      <c r="B64" s="231" t="s">
        <v>1</v>
      </c>
      <c r="C64" s="232"/>
    </row>
    <row r="65" spans="1:6" s="83" customFormat="1" ht="52.5" customHeight="1">
      <c r="A65" s="261">
        <v>1112</v>
      </c>
      <c r="B65" s="237" t="s">
        <v>153</v>
      </c>
      <c r="C65" s="234"/>
      <c r="F65" s="201"/>
    </row>
    <row r="66" spans="1:6" s="83" customFormat="1" ht="25.5" customHeight="1">
      <c r="A66" s="235" t="s">
        <v>2</v>
      </c>
    </row>
    <row r="67" spans="1:6" s="83" customFormat="1" ht="76.5" customHeight="1">
      <c r="A67" s="50" t="s">
        <v>3</v>
      </c>
      <c r="B67" s="238">
        <v>1112</v>
      </c>
      <c r="C67" s="65" t="s">
        <v>705</v>
      </c>
    </row>
    <row r="68" spans="1:6" s="83" customFormat="1">
      <c r="A68" s="50" t="s">
        <v>4</v>
      </c>
      <c r="B68" s="238">
        <v>11001</v>
      </c>
      <c r="C68" s="124" t="s">
        <v>60</v>
      </c>
    </row>
    <row r="69" spans="1:6" s="83" customFormat="1" ht="72" customHeight="1">
      <c r="A69" s="50" t="s">
        <v>5</v>
      </c>
      <c r="B69" s="147" t="s">
        <v>706</v>
      </c>
      <c r="C69" s="233"/>
    </row>
    <row r="70" spans="1:6" s="83" customFormat="1" ht="69">
      <c r="A70" s="50" t="s">
        <v>6</v>
      </c>
      <c r="B70" s="147" t="s">
        <v>706</v>
      </c>
      <c r="C70" s="233"/>
    </row>
    <row r="71" spans="1:6">
      <c r="A71" s="168" t="s">
        <v>7</v>
      </c>
      <c r="B71" s="147" t="s">
        <v>134</v>
      </c>
      <c r="C71" s="227"/>
    </row>
    <row r="72" spans="1:6" ht="33" customHeight="1">
      <c r="A72" s="170" t="s">
        <v>37</v>
      </c>
      <c r="B72" s="147" t="s">
        <v>68</v>
      </c>
      <c r="C72" s="227"/>
    </row>
    <row r="73" spans="1:6" ht="15.75" customHeight="1">
      <c r="A73" s="431" t="s">
        <v>8</v>
      </c>
      <c r="B73" s="432"/>
      <c r="C73" s="227"/>
    </row>
    <row r="74" spans="1:6" s="236" customFormat="1" ht="23.25" customHeight="1">
      <c r="A74" s="55" t="s">
        <v>9</v>
      </c>
      <c r="B74" s="56"/>
      <c r="C74" s="213">
        <v>-576</v>
      </c>
    </row>
    <row r="75" spans="1:6" s="83" customFormat="1" ht="76.5" customHeight="1">
      <c r="A75" s="50" t="s">
        <v>3</v>
      </c>
      <c r="B75" s="238">
        <v>1112</v>
      </c>
      <c r="C75" s="319" t="s">
        <v>121</v>
      </c>
    </row>
    <row r="76" spans="1:6" s="83" customFormat="1">
      <c r="A76" s="50" t="s">
        <v>4</v>
      </c>
      <c r="B76" s="238">
        <v>31001</v>
      </c>
      <c r="C76" s="124" t="s">
        <v>60</v>
      </c>
    </row>
    <row r="77" spans="1:6" s="83" customFormat="1" ht="47.25" customHeight="1">
      <c r="A77" s="50" t="s">
        <v>5</v>
      </c>
      <c r="B77" s="35" t="s">
        <v>703</v>
      </c>
      <c r="C77" s="233"/>
    </row>
    <row r="78" spans="1:6" s="83" customFormat="1">
      <c r="A78" s="50" t="s">
        <v>6</v>
      </c>
      <c r="B78" s="167" t="s">
        <v>702</v>
      </c>
      <c r="C78" s="233"/>
    </row>
    <row r="79" spans="1:6" ht="34.5">
      <c r="A79" s="168" t="s">
        <v>7</v>
      </c>
      <c r="B79" s="121" t="s">
        <v>149</v>
      </c>
      <c r="C79" s="227"/>
    </row>
    <row r="80" spans="1:6" ht="33" customHeight="1">
      <c r="A80" s="170" t="s">
        <v>37</v>
      </c>
      <c r="B80" s="260" t="s">
        <v>152</v>
      </c>
      <c r="C80" s="227"/>
    </row>
    <row r="81" spans="1:3" ht="15.75" customHeight="1">
      <c r="A81" s="431" t="s">
        <v>8</v>
      </c>
      <c r="B81" s="432"/>
      <c r="C81" s="227"/>
    </row>
    <row r="82" spans="1:3" s="3" customFormat="1" ht="41.25" customHeight="1">
      <c r="A82" s="141" t="s">
        <v>69</v>
      </c>
      <c r="B82" s="147" t="s">
        <v>704</v>
      </c>
      <c r="C82" s="125">
        <v>9</v>
      </c>
    </row>
    <row r="83" spans="1:3" s="3" customFormat="1" ht="40.5" customHeight="1">
      <c r="A83" s="330" t="s">
        <v>70</v>
      </c>
      <c r="B83" s="334" t="s">
        <v>698</v>
      </c>
      <c r="C83" s="125">
        <v>8</v>
      </c>
    </row>
    <row r="84" spans="1:3" s="236" customFormat="1" ht="23.25" customHeight="1">
      <c r="A84" s="55" t="s">
        <v>9</v>
      </c>
      <c r="B84" s="56"/>
      <c r="C84" s="213">
        <f>'4'!D23</f>
        <v>576</v>
      </c>
    </row>
    <row r="85" spans="1:3" ht="21.75" customHeight="1">
      <c r="A85" s="79"/>
      <c r="B85" s="79"/>
    </row>
    <row r="86" spans="1:3" s="146" customFormat="1" ht="20.25" customHeight="1">
      <c r="A86" s="445" t="s">
        <v>103</v>
      </c>
      <c r="B86" s="445"/>
    </row>
    <row r="87" spans="1:3" s="146" customFormat="1">
      <c r="A87" s="446" t="s">
        <v>122</v>
      </c>
      <c r="B87" s="446"/>
    </row>
    <row r="88" spans="1:3" s="3" customFormat="1" ht="18" customHeight="1"/>
    <row r="89" spans="1:3" s="3" customFormat="1" ht="31.5" customHeight="1">
      <c r="A89" s="171" t="s">
        <v>123</v>
      </c>
      <c r="B89" s="171" t="s">
        <v>124</v>
      </c>
    </row>
    <row r="90" spans="1:3" s="3" customFormat="1" ht="20.25" customHeight="1">
      <c r="A90" s="172">
        <v>1139</v>
      </c>
      <c r="B90" s="173" t="s">
        <v>125</v>
      </c>
    </row>
    <row r="91" spans="1:3" s="3" customFormat="1">
      <c r="A91" s="148"/>
      <c r="B91" s="148"/>
    </row>
    <row r="92" spans="1:3" s="3" customFormat="1">
      <c r="A92" s="435" t="s">
        <v>126</v>
      </c>
      <c r="B92" s="435"/>
    </row>
    <row r="93" spans="1:3" s="3" customFormat="1" ht="92.25" customHeight="1">
      <c r="A93" s="148" t="s">
        <v>127</v>
      </c>
      <c r="B93" s="263">
        <v>1139</v>
      </c>
      <c r="C93" s="319" t="s">
        <v>121</v>
      </c>
    </row>
    <row r="94" spans="1:3" s="3" customFormat="1" ht="24.75" customHeight="1">
      <c r="A94" s="148" t="s">
        <v>128</v>
      </c>
      <c r="B94" s="263" t="s">
        <v>129</v>
      </c>
      <c r="C94" s="336" t="s">
        <v>60</v>
      </c>
    </row>
    <row r="95" spans="1:3" s="3" customFormat="1" ht="27" customHeight="1">
      <c r="A95" s="148" t="s">
        <v>130</v>
      </c>
      <c r="B95" s="148" t="s">
        <v>125</v>
      </c>
      <c r="C95" s="436"/>
    </row>
    <row r="96" spans="1:3" s="3" customFormat="1" ht="86.25">
      <c r="A96" s="148" t="s">
        <v>131</v>
      </c>
      <c r="B96" s="148" t="s">
        <v>132</v>
      </c>
      <c r="C96" s="437"/>
    </row>
    <row r="97" spans="1:3" s="3" customFormat="1" ht="22.5" customHeight="1">
      <c r="A97" s="148" t="s">
        <v>133</v>
      </c>
      <c r="B97" s="148" t="s">
        <v>134</v>
      </c>
      <c r="C97" s="437"/>
    </row>
    <row r="98" spans="1:3" s="3" customFormat="1" ht="33.75" customHeight="1">
      <c r="A98" s="148" t="s">
        <v>135</v>
      </c>
      <c r="B98" s="262" t="s">
        <v>136</v>
      </c>
      <c r="C98" s="437"/>
    </row>
    <row r="99" spans="1:3" s="3" customFormat="1" ht="17.25" customHeight="1">
      <c r="A99" s="367" t="s">
        <v>137</v>
      </c>
      <c r="B99" s="367"/>
      <c r="C99" s="438"/>
    </row>
    <row r="100" spans="1:3" s="3" customFormat="1" ht="18.75" customHeight="1">
      <c r="A100" s="439" t="s">
        <v>138</v>
      </c>
      <c r="B100" s="439"/>
      <c r="C100" s="213">
        <f>'1'!D77</f>
        <v>45791.199999999997</v>
      </c>
    </row>
    <row r="101" spans="1:3" s="3" customFormat="1" ht="20.25" customHeight="1">
      <c r="A101" s="172">
        <v>1139</v>
      </c>
      <c r="B101" s="173" t="s">
        <v>125</v>
      </c>
    </row>
    <row r="102" spans="1:3" s="3" customFormat="1">
      <c r="A102" s="317"/>
      <c r="B102" s="317"/>
    </row>
    <row r="103" spans="1:3" s="3" customFormat="1">
      <c r="A103" s="435" t="s">
        <v>126</v>
      </c>
      <c r="B103" s="435"/>
    </row>
    <row r="104" spans="1:3" s="3" customFormat="1" ht="92.25" customHeight="1">
      <c r="A104" s="317" t="s">
        <v>127</v>
      </c>
      <c r="B104" s="263">
        <v>1139</v>
      </c>
      <c r="C104" s="65" t="s">
        <v>705</v>
      </c>
    </row>
    <row r="105" spans="1:3" s="3" customFormat="1" ht="24.75" customHeight="1">
      <c r="A105" s="317" t="s">
        <v>128</v>
      </c>
      <c r="B105" s="263" t="s">
        <v>129</v>
      </c>
      <c r="C105" s="336" t="s">
        <v>60</v>
      </c>
    </row>
    <row r="106" spans="1:3" s="3" customFormat="1" ht="27" customHeight="1">
      <c r="A106" s="317" t="s">
        <v>130</v>
      </c>
      <c r="B106" s="317" t="s">
        <v>125</v>
      </c>
      <c r="C106" s="436"/>
    </row>
    <row r="107" spans="1:3" s="3" customFormat="1" ht="86.25">
      <c r="A107" s="317" t="s">
        <v>131</v>
      </c>
      <c r="B107" s="317" t="s">
        <v>132</v>
      </c>
      <c r="C107" s="437"/>
    </row>
    <row r="108" spans="1:3" s="3" customFormat="1" ht="22.5" customHeight="1">
      <c r="A108" s="317" t="s">
        <v>133</v>
      </c>
      <c r="B108" s="317" t="s">
        <v>134</v>
      </c>
      <c r="C108" s="437"/>
    </row>
    <row r="109" spans="1:3" s="3" customFormat="1" ht="33.75" customHeight="1">
      <c r="A109" s="317" t="s">
        <v>135</v>
      </c>
      <c r="B109" s="262" t="s">
        <v>136</v>
      </c>
      <c r="C109" s="437"/>
    </row>
    <row r="110" spans="1:3" s="3" customFormat="1" ht="17.25" customHeight="1">
      <c r="A110" s="367" t="s">
        <v>137</v>
      </c>
      <c r="B110" s="367"/>
      <c r="C110" s="438"/>
    </row>
    <row r="111" spans="1:3" s="3" customFormat="1" ht="18.75" customHeight="1">
      <c r="A111" s="439" t="s">
        <v>138</v>
      </c>
      <c r="B111" s="439"/>
      <c r="C111" s="213">
        <f>'1'!D84</f>
        <v>-45791.199999999997</v>
      </c>
    </row>
    <row r="112" spans="1:3" ht="21.75" customHeight="1">
      <c r="A112" s="79"/>
      <c r="B112" s="79"/>
    </row>
    <row r="114" spans="1:3" s="27" customFormat="1">
      <c r="A114" s="401" t="s">
        <v>54</v>
      </c>
      <c r="B114" s="401"/>
      <c r="C114" s="401"/>
    </row>
    <row r="115" spans="1:3" s="27" customFormat="1">
      <c r="A115" s="28" t="s">
        <v>72</v>
      </c>
      <c r="B115" s="28"/>
    </row>
  </sheetData>
  <mergeCells count="30">
    <mergeCell ref="B1:C1"/>
    <mergeCell ref="B2:C2"/>
    <mergeCell ref="A3:C3"/>
    <mergeCell ref="A59:A62"/>
    <mergeCell ref="A114:C114"/>
    <mergeCell ref="A5:B5"/>
    <mergeCell ref="A46:B46"/>
    <mergeCell ref="C42:C46"/>
    <mergeCell ref="A86:B86"/>
    <mergeCell ref="A87:B87"/>
    <mergeCell ref="A100:B100"/>
    <mergeCell ref="C95:C99"/>
    <mergeCell ref="A99:B99"/>
    <mergeCell ref="A58:B58"/>
    <mergeCell ref="A63:B63"/>
    <mergeCell ref="A92:B92"/>
    <mergeCell ref="A81:B81"/>
    <mergeCell ref="A103:B103"/>
    <mergeCell ref="C106:C110"/>
    <mergeCell ref="A110:B110"/>
    <mergeCell ref="A111:B111"/>
    <mergeCell ref="A29:B29"/>
    <mergeCell ref="C32:C36"/>
    <mergeCell ref="A36:B36"/>
    <mergeCell ref="A73:B73"/>
    <mergeCell ref="C12:C16"/>
    <mergeCell ref="A16:B16"/>
    <mergeCell ref="A19:B19"/>
    <mergeCell ref="C22:C26"/>
    <mergeCell ref="A26:B26"/>
  </mergeCells>
  <printOptions horizontalCentered="1"/>
  <pageMargins left="0.11811023622047245" right="0.11811023622047245" top="0.15748031496062992" bottom="0.15748031496062992" header="0.11811023622047245" footer="0.11811023622047245"/>
  <pageSetup paperSize="9" scale="70" orientation="portrait" r:id="rId1"/>
  <rowBreaks count="1" manualBreakCount="1">
    <brk id="115" max="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/>
  <dimension ref="A1:D111"/>
  <sheetViews>
    <sheetView topLeftCell="A96" zoomScaleNormal="100" workbookViewId="0">
      <selection activeCell="H48" sqref="H48"/>
    </sheetView>
  </sheetViews>
  <sheetFormatPr defaultColWidth="9.140625" defaultRowHeight="17.25"/>
  <cols>
    <col min="1" max="1" width="39.85546875" style="3" customWidth="1"/>
    <col min="2" max="2" width="64.5703125" style="3" customWidth="1"/>
    <col min="3" max="3" width="32.140625" style="3" customWidth="1"/>
    <col min="4" max="16384" width="9.140625" style="3"/>
  </cols>
  <sheetData>
    <row r="1" spans="1:4" s="4" customFormat="1" ht="57" customHeight="1">
      <c r="B1" s="417" t="s">
        <v>158</v>
      </c>
      <c r="C1" s="417"/>
    </row>
    <row r="2" spans="1:4" ht="43.5" customHeight="1">
      <c r="A2" s="447" t="s">
        <v>139</v>
      </c>
      <c r="B2" s="447"/>
      <c r="C2" s="447"/>
    </row>
    <row r="3" spans="1:4">
      <c r="A3" s="444" t="s">
        <v>11</v>
      </c>
      <c r="B3" s="444"/>
      <c r="C3" s="316"/>
    </row>
    <row r="4" spans="1:4" ht="7.5" customHeight="1">
      <c r="A4" s="46"/>
      <c r="B4" s="46"/>
      <c r="C4" s="80"/>
    </row>
    <row r="5" spans="1:4">
      <c r="A5" s="1" t="s">
        <v>12</v>
      </c>
      <c r="B5" s="2"/>
      <c r="C5" s="2"/>
    </row>
    <row r="6" spans="1:4" s="4" customFormat="1" ht="21.75" customHeight="1">
      <c r="A6" s="42" t="s">
        <v>0</v>
      </c>
      <c r="B6" s="38" t="s">
        <v>1</v>
      </c>
    </row>
    <row r="7" spans="1:4" s="4" customFormat="1" ht="24" customHeight="1">
      <c r="A7" s="43">
        <v>1090</v>
      </c>
      <c r="B7" s="39" t="s">
        <v>10</v>
      </c>
    </row>
    <row r="8" spans="1:4" s="4" customFormat="1" ht="34.5" customHeight="1">
      <c r="A8" s="41" t="s">
        <v>2</v>
      </c>
      <c r="B8" s="40"/>
    </row>
    <row r="9" spans="1:4" s="4" customFormat="1" ht="72.75" customHeight="1">
      <c r="A9" s="168" t="s">
        <v>3</v>
      </c>
      <c r="B9" s="337">
        <v>1090</v>
      </c>
      <c r="C9" s="65" t="s">
        <v>705</v>
      </c>
    </row>
    <row r="10" spans="1:4" s="4" customFormat="1" ht="33.75" customHeight="1">
      <c r="A10" s="169" t="s">
        <v>4</v>
      </c>
      <c r="B10" s="338">
        <v>11001</v>
      </c>
      <c r="C10" s="124" t="s">
        <v>60</v>
      </c>
    </row>
    <row r="11" spans="1:4" s="4" customFormat="1" ht="26.25" customHeight="1">
      <c r="A11" s="168" t="s">
        <v>5</v>
      </c>
      <c r="B11" s="33" t="s">
        <v>55</v>
      </c>
      <c r="C11" s="428"/>
      <c r="D11" s="45"/>
    </row>
    <row r="12" spans="1:4" s="4" customFormat="1" ht="59.25" customHeight="1">
      <c r="A12" s="168" t="s">
        <v>6</v>
      </c>
      <c r="B12" s="333" t="s">
        <v>652</v>
      </c>
      <c r="C12" s="433"/>
    </row>
    <row r="13" spans="1:4" s="4" customFormat="1">
      <c r="A13" s="168" t="s">
        <v>7</v>
      </c>
      <c r="B13" s="332" t="s">
        <v>653</v>
      </c>
      <c r="C13" s="433"/>
    </row>
    <row r="14" spans="1:4" s="4" customFormat="1" ht="33" customHeight="1">
      <c r="A14" s="170" t="s">
        <v>37</v>
      </c>
      <c r="B14" s="339" t="s">
        <v>68</v>
      </c>
      <c r="C14" s="433"/>
    </row>
    <row r="15" spans="1:4" s="4" customFormat="1" ht="23.25" customHeight="1">
      <c r="A15" s="431" t="s">
        <v>8</v>
      </c>
      <c r="B15" s="432"/>
      <c r="C15" s="434"/>
    </row>
    <row r="16" spans="1:4" s="4" customFormat="1" ht="17.25" hidden="1" customHeight="1">
      <c r="A16" s="36" t="s">
        <v>38</v>
      </c>
      <c r="B16" s="37"/>
      <c r="C16" s="47"/>
    </row>
    <row r="17" spans="1:4" s="4" customFormat="1" ht="17.25" hidden="1" customHeight="1">
      <c r="A17" s="36" t="s">
        <v>39</v>
      </c>
      <c r="B17" s="37"/>
      <c r="C17" s="47"/>
    </row>
    <row r="18" spans="1:4" s="4" customFormat="1" ht="33" customHeight="1">
      <c r="A18" s="426" t="s">
        <v>9</v>
      </c>
      <c r="B18" s="427"/>
      <c r="C18" s="341">
        <f>'1'!D18</f>
        <v>-42983.175999999992</v>
      </c>
    </row>
    <row r="19" spans="1:4" s="4" customFormat="1" ht="73.5" customHeight="1">
      <c r="A19" s="168" t="s">
        <v>3</v>
      </c>
      <c r="B19" s="337">
        <v>1090</v>
      </c>
      <c r="C19" s="65" t="s">
        <v>121</v>
      </c>
    </row>
    <row r="20" spans="1:4" s="4" customFormat="1" ht="33.75" customHeight="1">
      <c r="A20" s="169" t="s">
        <v>4</v>
      </c>
      <c r="B20" s="338">
        <v>11001</v>
      </c>
      <c r="C20" s="124" t="s">
        <v>60</v>
      </c>
    </row>
    <row r="21" spans="1:4" s="4" customFormat="1" ht="26.25" customHeight="1">
      <c r="A21" s="168" t="s">
        <v>5</v>
      </c>
      <c r="B21" s="33" t="s">
        <v>55</v>
      </c>
      <c r="C21" s="428"/>
      <c r="D21" s="45"/>
    </row>
    <row r="22" spans="1:4" s="4" customFormat="1" ht="59.25" customHeight="1">
      <c r="A22" s="168" t="s">
        <v>6</v>
      </c>
      <c r="B22" s="333" t="s">
        <v>652</v>
      </c>
      <c r="C22" s="433"/>
    </row>
    <row r="23" spans="1:4" s="4" customFormat="1">
      <c r="A23" s="168" t="s">
        <v>7</v>
      </c>
      <c r="B23" s="332" t="s">
        <v>653</v>
      </c>
      <c r="C23" s="433"/>
    </row>
    <row r="24" spans="1:4" s="4" customFormat="1" ht="33" customHeight="1">
      <c r="A24" s="170" t="s">
        <v>37</v>
      </c>
      <c r="B24" s="339" t="s">
        <v>68</v>
      </c>
      <c r="C24" s="433"/>
    </row>
    <row r="25" spans="1:4" s="4" customFormat="1" ht="23.25" customHeight="1">
      <c r="A25" s="431" t="s">
        <v>8</v>
      </c>
      <c r="B25" s="432"/>
      <c r="C25" s="434"/>
    </row>
    <row r="26" spans="1:4" s="4" customFormat="1" ht="17.25" hidden="1" customHeight="1">
      <c r="A26" s="36" t="s">
        <v>38</v>
      </c>
      <c r="B26" s="37"/>
      <c r="C26" s="47"/>
    </row>
    <row r="27" spans="1:4" s="4" customFormat="1" ht="17.25" hidden="1" customHeight="1">
      <c r="A27" s="36" t="s">
        <v>39</v>
      </c>
      <c r="B27" s="37"/>
      <c r="C27" s="47"/>
    </row>
    <row r="28" spans="1:4" s="4" customFormat="1" ht="33" customHeight="1">
      <c r="A28" s="426" t="s">
        <v>9</v>
      </c>
      <c r="B28" s="427"/>
      <c r="C28" s="341">
        <f>'1'!D25</f>
        <v>8740.4</v>
      </c>
    </row>
    <row r="29" spans="1:4" s="60" customFormat="1" ht="69.75" customHeight="1">
      <c r="A29" s="54" t="s">
        <v>3</v>
      </c>
      <c r="B29" s="123">
        <v>1090</v>
      </c>
      <c r="C29" s="65" t="s">
        <v>705</v>
      </c>
    </row>
    <row r="30" spans="1:4" s="4" customFormat="1" ht="27.75" customHeight="1">
      <c r="A30" s="5" t="s">
        <v>4</v>
      </c>
      <c r="B30" s="122">
        <v>31001</v>
      </c>
      <c r="C30" s="124" t="s">
        <v>60</v>
      </c>
    </row>
    <row r="31" spans="1:4" s="4" customFormat="1" ht="38.25" customHeight="1">
      <c r="A31" s="44" t="s">
        <v>5</v>
      </c>
      <c r="B31" s="35" t="s">
        <v>74</v>
      </c>
      <c r="C31" s="428"/>
    </row>
    <row r="32" spans="1:4" s="4" customFormat="1" ht="42" customHeight="1">
      <c r="A32" s="44" t="s">
        <v>6</v>
      </c>
      <c r="B32" s="167" t="s">
        <v>702</v>
      </c>
      <c r="C32" s="429"/>
    </row>
    <row r="33" spans="1:3" s="4" customFormat="1" ht="46.5" customHeight="1">
      <c r="A33" s="44" t="s">
        <v>7</v>
      </c>
      <c r="B33" s="121" t="s">
        <v>71</v>
      </c>
      <c r="C33" s="429"/>
    </row>
    <row r="34" spans="1:3" s="4" customFormat="1" ht="33" customHeight="1">
      <c r="A34" s="6" t="s">
        <v>37</v>
      </c>
      <c r="B34" s="126" t="s">
        <v>68</v>
      </c>
      <c r="C34" s="429"/>
    </row>
    <row r="35" spans="1:3" s="4" customFormat="1" ht="15.75" customHeight="1">
      <c r="A35" s="431" t="s">
        <v>8</v>
      </c>
      <c r="B35" s="432"/>
      <c r="C35" s="430"/>
    </row>
    <row r="36" spans="1:3" s="4" customFormat="1" ht="17.25" hidden="1" customHeight="1">
      <c r="A36" s="36" t="s">
        <v>38</v>
      </c>
      <c r="B36" s="37"/>
      <c r="C36" s="47"/>
    </row>
    <row r="37" spans="1:3" s="4" customFormat="1" ht="17.25" hidden="1" customHeight="1">
      <c r="A37" s="36" t="s">
        <v>39</v>
      </c>
      <c r="B37" s="37"/>
      <c r="C37" s="47"/>
    </row>
    <row r="38" spans="1:3" s="60" customFormat="1" ht="23.25" customHeight="1">
      <c r="A38" s="55" t="s">
        <v>9</v>
      </c>
      <c r="B38" s="56"/>
      <c r="C38" s="342">
        <f>'1'!D32</f>
        <v>-2232</v>
      </c>
    </row>
    <row r="39" spans="1:3" s="60" customFormat="1" ht="70.5" customHeight="1">
      <c r="A39" s="54" t="s">
        <v>3</v>
      </c>
      <c r="B39" s="123">
        <v>1090</v>
      </c>
      <c r="C39" s="64" t="s">
        <v>94</v>
      </c>
    </row>
    <row r="40" spans="1:3" s="4" customFormat="1" ht="41.25" customHeight="1">
      <c r="A40" s="5" t="s">
        <v>4</v>
      </c>
      <c r="B40" s="122">
        <v>31001</v>
      </c>
      <c r="C40" s="124" t="s">
        <v>60</v>
      </c>
    </row>
    <row r="41" spans="1:3" s="4" customFormat="1" ht="33.75" customHeight="1">
      <c r="A41" s="44" t="s">
        <v>5</v>
      </c>
      <c r="B41" s="35" t="s">
        <v>74</v>
      </c>
      <c r="C41" s="428"/>
    </row>
    <row r="42" spans="1:3" s="4" customFormat="1" ht="42" customHeight="1">
      <c r="A42" s="44" t="s">
        <v>6</v>
      </c>
      <c r="B42" s="167" t="s">
        <v>702</v>
      </c>
      <c r="C42" s="429"/>
    </row>
    <row r="43" spans="1:3" s="4" customFormat="1" ht="34.5">
      <c r="A43" s="44" t="s">
        <v>7</v>
      </c>
      <c r="B43" s="121" t="s">
        <v>71</v>
      </c>
      <c r="C43" s="429"/>
    </row>
    <row r="44" spans="1:3" s="4" customFormat="1" ht="33" customHeight="1">
      <c r="A44" s="6" t="s">
        <v>37</v>
      </c>
      <c r="B44" s="126" t="s">
        <v>68</v>
      </c>
      <c r="C44" s="429"/>
    </row>
    <row r="45" spans="1:3" s="4" customFormat="1" ht="15.75" customHeight="1">
      <c r="A45" s="431" t="s">
        <v>8</v>
      </c>
      <c r="B45" s="432"/>
      <c r="C45" s="430"/>
    </row>
    <row r="46" spans="1:3" s="4" customFormat="1" ht="17.25" hidden="1" customHeight="1">
      <c r="A46" s="36" t="s">
        <v>38</v>
      </c>
      <c r="B46" s="37"/>
      <c r="C46" s="47"/>
    </row>
    <row r="47" spans="1:3" s="4" customFormat="1" ht="17.25" hidden="1" customHeight="1">
      <c r="A47" s="36" t="s">
        <v>39</v>
      </c>
      <c r="B47" s="37"/>
      <c r="C47" s="47"/>
    </row>
    <row r="48" spans="1:3" s="4" customFormat="1" ht="34.5">
      <c r="A48" s="210" t="s">
        <v>69</v>
      </c>
      <c r="B48" s="328" t="s">
        <v>704</v>
      </c>
      <c r="C48" s="127">
        <v>503</v>
      </c>
    </row>
    <row r="49" spans="1:3" ht="40.5" customHeight="1">
      <c r="A49" s="141" t="s">
        <v>70</v>
      </c>
      <c r="B49" s="328" t="s">
        <v>698</v>
      </c>
      <c r="C49" s="125">
        <v>8</v>
      </c>
    </row>
    <row r="50" spans="1:3" s="60" customFormat="1" ht="23.25" customHeight="1">
      <c r="A50" s="55" t="s">
        <v>9</v>
      </c>
      <c r="B50" s="56"/>
      <c r="C50" s="342">
        <f>+'5'!C51</f>
        <v>28838.799999999999</v>
      </c>
    </row>
    <row r="51" spans="1:3" s="4" customFormat="1" ht="68.25" customHeight="1">
      <c r="A51" s="168" t="s">
        <v>3</v>
      </c>
      <c r="B51" s="229">
        <v>1090</v>
      </c>
      <c r="C51" s="335" t="s">
        <v>166</v>
      </c>
    </row>
    <row r="52" spans="1:3" s="4" customFormat="1" ht="42" customHeight="1">
      <c r="A52" s="169" t="s">
        <v>4</v>
      </c>
      <c r="B52" s="230">
        <v>31007</v>
      </c>
      <c r="C52" s="226" t="s">
        <v>91</v>
      </c>
    </row>
    <row r="53" spans="1:3" s="4" customFormat="1" ht="39" customHeight="1">
      <c r="A53" s="168" t="s">
        <v>5</v>
      </c>
      <c r="B53" s="243" t="s">
        <v>114</v>
      </c>
      <c r="C53" s="227"/>
    </row>
    <row r="54" spans="1:3" s="4" customFormat="1" ht="42" customHeight="1">
      <c r="A54" s="168" t="s">
        <v>6</v>
      </c>
      <c r="B54" s="121" t="s">
        <v>147</v>
      </c>
      <c r="C54" s="227"/>
    </row>
    <row r="55" spans="1:3" s="4" customFormat="1" ht="34.5">
      <c r="A55" s="168" t="s">
        <v>7</v>
      </c>
      <c r="B55" s="121" t="s">
        <v>149</v>
      </c>
      <c r="C55" s="227"/>
    </row>
    <row r="56" spans="1:3" s="4" customFormat="1" ht="33" customHeight="1">
      <c r="A56" s="170" t="s">
        <v>37</v>
      </c>
      <c r="B56" s="260" t="s">
        <v>152</v>
      </c>
      <c r="C56" s="227"/>
    </row>
    <row r="57" spans="1:3" s="4" customFormat="1" ht="15.75" customHeight="1">
      <c r="A57" s="431" t="s">
        <v>8</v>
      </c>
      <c r="B57" s="432"/>
      <c r="C57" s="227"/>
    </row>
    <row r="58" spans="1:3" s="4" customFormat="1" ht="34.5">
      <c r="A58" s="441" t="s">
        <v>69</v>
      </c>
      <c r="B58" s="328" t="s">
        <v>699</v>
      </c>
      <c r="C58" s="127">
        <v>400</v>
      </c>
    </row>
    <row r="59" spans="1:3" s="4" customFormat="1" ht="42" customHeight="1">
      <c r="A59" s="442"/>
      <c r="B59" s="328" t="s">
        <v>700</v>
      </c>
      <c r="C59" s="127">
        <v>700</v>
      </c>
    </row>
    <row r="60" spans="1:3" s="4" customFormat="1">
      <c r="A60" s="442"/>
      <c r="B60" s="328" t="s">
        <v>701</v>
      </c>
      <c r="C60" s="127">
        <v>1</v>
      </c>
    </row>
    <row r="61" spans="1:3" ht="41.25" customHeight="1">
      <c r="A61" s="443"/>
      <c r="B61" s="147" t="s">
        <v>608</v>
      </c>
      <c r="C61" s="125">
        <v>1</v>
      </c>
    </row>
    <row r="62" spans="1:3" s="4" customFormat="1" ht="27.75" customHeight="1">
      <c r="A62" s="426" t="s">
        <v>9</v>
      </c>
      <c r="B62" s="427"/>
      <c r="C62" s="228">
        <f>+'5'!C63</f>
        <v>7636</v>
      </c>
    </row>
    <row r="63" spans="1:3" s="83" customFormat="1" ht="24" customHeight="1">
      <c r="A63" s="231" t="s">
        <v>0</v>
      </c>
      <c r="B63" s="231" t="s">
        <v>1</v>
      </c>
      <c r="C63" s="232"/>
    </row>
    <row r="64" spans="1:3" s="83" customFormat="1" ht="52.5" customHeight="1">
      <c r="A64" s="195">
        <v>1112</v>
      </c>
      <c r="B64" s="237" t="s">
        <v>153</v>
      </c>
      <c r="C64" s="234"/>
    </row>
    <row r="65" spans="1:3" s="83" customFormat="1">
      <c r="A65" s="235" t="s">
        <v>2</v>
      </c>
    </row>
    <row r="66" spans="1:3" s="83" customFormat="1" ht="76.5" customHeight="1">
      <c r="A66" s="50" t="s">
        <v>3</v>
      </c>
      <c r="B66" s="238">
        <v>1112</v>
      </c>
      <c r="C66" s="65" t="s">
        <v>705</v>
      </c>
    </row>
    <row r="67" spans="1:3" s="83" customFormat="1">
      <c r="A67" s="50" t="s">
        <v>4</v>
      </c>
      <c r="B67" s="238">
        <v>11001</v>
      </c>
      <c r="C67" s="124" t="s">
        <v>60</v>
      </c>
    </row>
    <row r="68" spans="1:3" s="83" customFormat="1" ht="72" customHeight="1">
      <c r="A68" s="50" t="s">
        <v>5</v>
      </c>
      <c r="B68" s="147" t="s">
        <v>706</v>
      </c>
      <c r="C68" s="233"/>
    </row>
    <row r="69" spans="1:3" s="83" customFormat="1" ht="69">
      <c r="A69" s="50" t="s">
        <v>6</v>
      </c>
      <c r="B69" s="147" t="s">
        <v>706</v>
      </c>
      <c r="C69" s="233"/>
    </row>
    <row r="70" spans="1:3" s="4" customFormat="1">
      <c r="A70" s="168" t="s">
        <v>7</v>
      </c>
      <c r="B70" s="147" t="s">
        <v>134</v>
      </c>
      <c r="C70" s="227"/>
    </row>
    <row r="71" spans="1:3" s="4" customFormat="1" ht="33" customHeight="1">
      <c r="A71" s="170" t="s">
        <v>37</v>
      </c>
      <c r="B71" s="147" t="s">
        <v>68</v>
      </c>
      <c r="C71" s="227"/>
    </row>
    <row r="72" spans="1:3" s="4" customFormat="1" ht="15.75" customHeight="1">
      <c r="A72" s="431" t="s">
        <v>8</v>
      </c>
      <c r="B72" s="432"/>
      <c r="C72" s="227"/>
    </row>
    <row r="73" spans="1:3" s="236" customFormat="1" ht="23.25" customHeight="1">
      <c r="A73" s="55" t="s">
        <v>9</v>
      </c>
      <c r="B73" s="56"/>
      <c r="C73" s="213">
        <v>-576</v>
      </c>
    </row>
    <row r="74" spans="1:3" s="83" customFormat="1" ht="68.25" customHeight="1">
      <c r="A74" s="54" t="s">
        <v>3</v>
      </c>
      <c r="B74" s="238">
        <v>1112</v>
      </c>
      <c r="C74" s="319" t="s">
        <v>121</v>
      </c>
    </row>
    <row r="75" spans="1:3" s="83" customFormat="1" ht="24" customHeight="1">
      <c r="A75" s="50" t="s">
        <v>4</v>
      </c>
      <c r="B75" s="238">
        <v>31001</v>
      </c>
      <c r="C75" s="124" t="s">
        <v>60</v>
      </c>
    </row>
    <row r="76" spans="1:3" s="83" customFormat="1" ht="47.25" customHeight="1">
      <c r="A76" s="50" t="s">
        <v>5</v>
      </c>
      <c r="B76" s="35" t="s">
        <v>703</v>
      </c>
      <c r="C76" s="233"/>
    </row>
    <row r="77" spans="1:3" s="83" customFormat="1">
      <c r="A77" s="50" t="s">
        <v>6</v>
      </c>
      <c r="B77" s="167" t="s">
        <v>702</v>
      </c>
      <c r="C77" s="233"/>
    </row>
    <row r="78" spans="1:3" s="4" customFormat="1" ht="34.5">
      <c r="A78" s="168" t="s">
        <v>7</v>
      </c>
      <c r="B78" s="121" t="s">
        <v>149</v>
      </c>
      <c r="C78" s="227"/>
    </row>
    <row r="79" spans="1:3" s="4" customFormat="1" ht="33" customHeight="1">
      <c r="A79" s="170" t="s">
        <v>37</v>
      </c>
      <c r="B79" s="260" t="s">
        <v>152</v>
      </c>
      <c r="C79" s="227"/>
    </row>
    <row r="80" spans="1:3" s="4" customFormat="1" ht="15.75" customHeight="1">
      <c r="A80" s="431" t="s">
        <v>8</v>
      </c>
      <c r="B80" s="432"/>
      <c r="C80" s="227"/>
    </row>
    <row r="81" spans="1:3" ht="41.25" customHeight="1">
      <c r="A81" s="141" t="s">
        <v>69</v>
      </c>
      <c r="B81" s="147" t="s">
        <v>704</v>
      </c>
      <c r="C81" s="125">
        <v>9</v>
      </c>
    </row>
    <row r="82" spans="1:3" ht="39.75" customHeight="1">
      <c r="A82" s="141" t="s">
        <v>70</v>
      </c>
      <c r="B82" s="334" t="s">
        <v>698</v>
      </c>
      <c r="C82" s="125">
        <v>8</v>
      </c>
    </row>
    <row r="83" spans="1:3" s="236" customFormat="1" ht="23.25" customHeight="1">
      <c r="A83" s="55" t="s">
        <v>9</v>
      </c>
      <c r="B83" s="56"/>
      <c r="C83" s="66">
        <f>+'5'!C84</f>
        <v>576</v>
      </c>
    </row>
    <row r="84" spans="1:3" s="4" customFormat="1" ht="21.75" customHeight="1">
      <c r="A84" s="79"/>
      <c r="B84" s="79"/>
    </row>
    <row r="85" spans="1:3" s="146" customFormat="1" ht="20.25" customHeight="1">
      <c r="A85" s="445" t="s">
        <v>103</v>
      </c>
      <c r="B85" s="445"/>
    </row>
    <row r="86" spans="1:3" s="146" customFormat="1">
      <c r="A86" s="446" t="s">
        <v>122</v>
      </c>
      <c r="B86" s="446"/>
    </row>
    <row r="87" spans="1:3" ht="18" customHeight="1"/>
    <row r="88" spans="1:3" ht="31.5" customHeight="1">
      <c r="A88" s="171" t="s">
        <v>123</v>
      </c>
      <c r="B88" s="171" t="s">
        <v>124</v>
      </c>
    </row>
    <row r="89" spans="1:3" ht="20.25" customHeight="1">
      <c r="A89" s="172">
        <v>1139</v>
      </c>
      <c r="B89" s="252" t="s">
        <v>125</v>
      </c>
    </row>
    <row r="90" spans="1:3" ht="22.5" customHeight="1">
      <c r="A90" s="435" t="s">
        <v>126</v>
      </c>
      <c r="B90" s="435"/>
    </row>
    <row r="91" spans="1:3" ht="84" customHeight="1">
      <c r="A91" s="209" t="s">
        <v>127</v>
      </c>
      <c r="B91" s="263">
        <v>1139</v>
      </c>
      <c r="C91" s="319" t="s">
        <v>121</v>
      </c>
    </row>
    <row r="92" spans="1:3" ht="31.5" customHeight="1">
      <c r="A92" s="209" t="s">
        <v>128</v>
      </c>
      <c r="B92" s="263" t="s">
        <v>129</v>
      </c>
      <c r="C92" s="336" t="s">
        <v>60</v>
      </c>
    </row>
    <row r="93" spans="1:3" ht="27" customHeight="1">
      <c r="A93" s="209" t="s">
        <v>130</v>
      </c>
      <c r="B93" s="209" t="s">
        <v>125</v>
      </c>
      <c r="C93" s="436"/>
    </row>
    <row r="94" spans="1:3" ht="69">
      <c r="A94" s="209" t="s">
        <v>131</v>
      </c>
      <c r="B94" s="209" t="s">
        <v>132</v>
      </c>
      <c r="C94" s="437"/>
    </row>
    <row r="95" spans="1:3" ht="22.5" customHeight="1">
      <c r="A95" s="209" t="s">
        <v>133</v>
      </c>
      <c r="B95" s="209" t="s">
        <v>134</v>
      </c>
      <c r="C95" s="437"/>
    </row>
    <row r="96" spans="1:3" ht="33.75" customHeight="1">
      <c r="A96" s="209" t="s">
        <v>135</v>
      </c>
      <c r="B96" s="209" t="s">
        <v>136</v>
      </c>
      <c r="C96" s="437"/>
    </row>
    <row r="97" spans="1:3" ht="17.25" customHeight="1">
      <c r="A97" s="367" t="s">
        <v>137</v>
      </c>
      <c r="B97" s="367"/>
      <c r="C97" s="438"/>
    </row>
    <row r="98" spans="1:3" ht="18.75" customHeight="1">
      <c r="A98" s="439" t="s">
        <v>138</v>
      </c>
      <c r="B98" s="439"/>
      <c r="C98" s="213">
        <f>'1'!D77</f>
        <v>45791.199999999997</v>
      </c>
    </row>
    <row r="99" spans="1:3" ht="20.25" customHeight="1">
      <c r="A99" s="172">
        <v>1139</v>
      </c>
      <c r="B99" s="317" t="s">
        <v>125</v>
      </c>
    </row>
    <row r="100" spans="1:3" ht="22.5" customHeight="1">
      <c r="A100" s="435" t="s">
        <v>126</v>
      </c>
      <c r="B100" s="435"/>
    </row>
    <row r="101" spans="1:3" ht="92.25" customHeight="1">
      <c r="A101" s="317" t="s">
        <v>127</v>
      </c>
      <c r="B101" s="263">
        <v>1139</v>
      </c>
      <c r="C101" s="65" t="s">
        <v>156</v>
      </c>
    </row>
    <row r="102" spans="1:3" ht="31.5" customHeight="1">
      <c r="A102" s="317" t="s">
        <v>128</v>
      </c>
      <c r="B102" s="263" t="s">
        <v>129</v>
      </c>
      <c r="C102" s="336" t="s">
        <v>60</v>
      </c>
    </row>
    <row r="103" spans="1:3" ht="27" customHeight="1">
      <c r="A103" s="317" t="s">
        <v>130</v>
      </c>
      <c r="B103" s="317" t="s">
        <v>125</v>
      </c>
      <c r="C103" s="436"/>
    </row>
    <row r="104" spans="1:3" ht="69">
      <c r="A104" s="317" t="s">
        <v>131</v>
      </c>
      <c r="B104" s="317" t="s">
        <v>132</v>
      </c>
      <c r="C104" s="437"/>
    </row>
    <row r="105" spans="1:3" ht="22.5" customHeight="1">
      <c r="A105" s="317" t="s">
        <v>133</v>
      </c>
      <c r="B105" s="317" t="s">
        <v>134</v>
      </c>
      <c r="C105" s="437"/>
    </row>
    <row r="106" spans="1:3" ht="33.75" customHeight="1">
      <c r="A106" s="317" t="s">
        <v>135</v>
      </c>
      <c r="B106" s="317" t="s">
        <v>136</v>
      </c>
      <c r="C106" s="437"/>
    </row>
    <row r="107" spans="1:3" ht="17.25" customHeight="1">
      <c r="A107" s="367" t="s">
        <v>137</v>
      </c>
      <c r="B107" s="367"/>
      <c r="C107" s="438"/>
    </row>
    <row r="108" spans="1:3" ht="18.75" customHeight="1">
      <c r="A108" s="439" t="s">
        <v>138</v>
      </c>
      <c r="B108" s="439"/>
      <c r="C108" s="213">
        <f>'1'!D84</f>
        <v>-45791.199999999997</v>
      </c>
    </row>
    <row r="109" spans="1:3" s="4" customFormat="1"/>
    <row r="110" spans="1:3" s="27" customFormat="1">
      <c r="A110" s="401" t="s">
        <v>54</v>
      </c>
      <c r="B110" s="401"/>
    </row>
    <row r="111" spans="1:3" s="27" customFormat="1">
      <c r="A111" s="28" t="s">
        <v>72</v>
      </c>
      <c r="B111" s="28"/>
    </row>
  </sheetData>
  <mergeCells count="29">
    <mergeCell ref="B1:C1"/>
    <mergeCell ref="A2:C2"/>
    <mergeCell ref="A45:B45"/>
    <mergeCell ref="A80:B80"/>
    <mergeCell ref="C103:C107"/>
    <mergeCell ref="A98:B98"/>
    <mergeCell ref="C41:C45"/>
    <mergeCell ref="C11:C15"/>
    <mergeCell ref="C21:C25"/>
    <mergeCell ref="C31:C35"/>
    <mergeCell ref="A35:B35"/>
    <mergeCell ref="A72:B72"/>
    <mergeCell ref="C93:C97"/>
    <mergeCell ref="A28:B28"/>
    <mergeCell ref="A110:B110"/>
    <mergeCell ref="A3:B3"/>
    <mergeCell ref="A57:B57"/>
    <mergeCell ref="A62:B62"/>
    <mergeCell ref="A85:B85"/>
    <mergeCell ref="A86:B86"/>
    <mergeCell ref="A90:B90"/>
    <mergeCell ref="A97:B97"/>
    <mergeCell ref="A58:A61"/>
    <mergeCell ref="A100:B100"/>
    <mergeCell ref="A107:B107"/>
    <mergeCell ref="A108:B108"/>
    <mergeCell ref="A15:B15"/>
    <mergeCell ref="A18:B18"/>
    <mergeCell ref="A25:B25"/>
  </mergeCells>
  <pageMargins left="0.19685039370078741" right="0.19685039370078741" top="0.19685039370078741" bottom="0.19685039370078741" header="0.19685039370078741" footer="0.19685039370078741"/>
  <pageSetup paperSize="9" scale="46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Q343"/>
  <sheetViews>
    <sheetView tabSelected="1" topLeftCell="A133" zoomScaleNormal="100" workbookViewId="0">
      <selection activeCell="K133" sqref="K133"/>
    </sheetView>
  </sheetViews>
  <sheetFormatPr defaultRowHeight="17.25"/>
  <cols>
    <col min="1" max="1" width="19.85546875" style="267" customWidth="1"/>
    <col min="2" max="2" width="41.85546875" style="268" customWidth="1"/>
    <col min="3" max="3" width="14.5703125" style="267" customWidth="1"/>
    <col min="4" max="4" width="12.140625" style="267" customWidth="1"/>
    <col min="5" max="6" width="15.7109375" style="267" customWidth="1"/>
    <col min="7" max="7" width="23.7109375" style="298" customWidth="1"/>
    <col min="8" max="8" width="9.140625" style="269"/>
    <col min="9" max="9" width="29.85546875" style="269" hidden="1" customWidth="1"/>
    <col min="10" max="10" width="20.28515625" style="269" hidden="1" customWidth="1"/>
    <col min="11" max="16384" width="9.140625" style="269"/>
  </cols>
  <sheetData>
    <row r="1" spans="1:10">
      <c r="F1" s="469" t="s">
        <v>163</v>
      </c>
      <c r="G1" s="469"/>
    </row>
    <row r="2" spans="1:10" ht="17.25" customHeight="1">
      <c r="E2" s="469" t="s">
        <v>167</v>
      </c>
      <c r="F2" s="469"/>
      <c r="G2" s="469"/>
    </row>
    <row r="3" spans="1:10" ht="17.25" customHeight="1">
      <c r="E3" s="469" t="s">
        <v>13</v>
      </c>
      <c r="F3" s="469"/>
      <c r="G3" s="469"/>
    </row>
    <row r="4" spans="1:10" s="136" customFormat="1" ht="63" customHeight="1">
      <c r="A4" s="470" t="s">
        <v>168</v>
      </c>
      <c r="B4" s="470"/>
      <c r="C4" s="470"/>
      <c r="D4" s="470"/>
      <c r="E4" s="470"/>
      <c r="F4" s="470"/>
      <c r="G4" s="470"/>
    </row>
    <row r="5" spans="1:10" ht="17.25" customHeight="1">
      <c r="A5" s="471" t="s">
        <v>34</v>
      </c>
      <c r="B5" s="472"/>
      <c r="C5" s="472"/>
      <c r="D5" s="472"/>
      <c r="E5" s="472"/>
      <c r="F5" s="472"/>
      <c r="G5" s="473" t="s">
        <v>169</v>
      </c>
    </row>
    <row r="6" spans="1:10" ht="16.5" customHeight="1">
      <c r="A6" s="476" t="s">
        <v>14</v>
      </c>
      <c r="B6" s="478" t="s">
        <v>15</v>
      </c>
      <c r="C6" s="478" t="s">
        <v>35</v>
      </c>
      <c r="D6" s="478" t="s">
        <v>16</v>
      </c>
      <c r="E6" s="478" t="s">
        <v>17</v>
      </c>
      <c r="F6" s="478" t="s">
        <v>18</v>
      </c>
      <c r="G6" s="474"/>
    </row>
    <row r="7" spans="1:10" ht="170.25" customHeight="1">
      <c r="A7" s="477"/>
      <c r="B7" s="478"/>
      <c r="C7" s="478"/>
      <c r="D7" s="478"/>
      <c r="E7" s="478"/>
      <c r="F7" s="478"/>
      <c r="G7" s="475"/>
      <c r="J7" s="270"/>
    </row>
    <row r="8" spans="1:10" ht="27" customHeight="1">
      <c r="A8" s="463" t="s">
        <v>27</v>
      </c>
      <c r="B8" s="464"/>
      <c r="C8" s="464"/>
      <c r="D8" s="464"/>
      <c r="E8" s="464"/>
      <c r="F8" s="465"/>
      <c r="G8" s="270">
        <f>G9+G268+G300+G307</f>
        <v>3.0180000025211484E-2</v>
      </c>
      <c r="I8" s="269">
        <v>-1.801999997223902E-2</v>
      </c>
    </row>
    <row r="9" spans="1:10" ht="36" customHeight="1">
      <c r="A9" s="180" t="s">
        <v>57</v>
      </c>
      <c r="B9" s="271" t="s">
        <v>58</v>
      </c>
      <c r="C9" s="180" t="s">
        <v>59</v>
      </c>
      <c r="D9" s="466" t="s">
        <v>52</v>
      </c>
      <c r="E9" s="467"/>
      <c r="F9" s="468"/>
      <c r="G9" s="270">
        <f>G10</f>
        <v>-34242.776919999975</v>
      </c>
      <c r="I9" s="321"/>
    </row>
    <row r="10" spans="1:10" ht="31.5" customHeight="1">
      <c r="A10" s="181" t="s">
        <v>170</v>
      </c>
      <c r="B10" s="448" t="s">
        <v>10</v>
      </c>
      <c r="C10" s="449"/>
      <c r="D10" s="449"/>
      <c r="E10" s="449"/>
      <c r="F10" s="450"/>
      <c r="G10" s="270">
        <f>G11+G245</f>
        <v>-34242.776919999975</v>
      </c>
      <c r="I10" s="321"/>
    </row>
    <row r="11" spans="1:10" ht="25.5" customHeight="1">
      <c r="A11" s="272" t="s">
        <v>171</v>
      </c>
      <c r="B11" s="273"/>
      <c r="C11" s="274"/>
      <c r="D11" s="274"/>
      <c r="E11" s="274"/>
      <c r="F11" s="275"/>
      <c r="G11" s="276">
        <f>SUM(G12:G244)</f>
        <v>-37552.176919999976</v>
      </c>
      <c r="I11" s="321"/>
    </row>
    <row r="12" spans="1:10" ht="17.25" customHeight="1">
      <c r="A12" s="277" t="s">
        <v>172</v>
      </c>
      <c r="B12" s="278" t="s">
        <v>173</v>
      </c>
      <c r="C12" s="278" t="s">
        <v>157</v>
      </c>
      <c r="D12" s="278" t="s">
        <v>174</v>
      </c>
      <c r="E12" s="279"/>
      <c r="F12" s="279"/>
      <c r="G12" s="246">
        <v>-11000</v>
      </c>
      <c r="I12" s="246">
        <v>-11000</v>
      </c>
      <c r="J12" s="269">
        <v>-11000</v>
      </c>
    </row>
    <row r="13" spans="1:10" ht="17.25" customHeight="1">
      <c r="A13" s="277" t="s">
        <v>175</v>
      </c>
      <c r="B13" s="278" t="s">
        <v>176</v>
      </c>
      <c r="C13" s="278" t="s">
        <v>157</v>
      </c>
      <c r="D13" s="278" t="s">
        <v>177</v>
      </c>
      <c r="E13" s="279"/>
      <c r="F13" s="279"/>
      <c r="G13" s="246">
        <v>-7000</v>
      </c>
      <c r="I13" s="246">
        <v>-7000</v>
      </c>
      <c r="J13" s="269">
        <v>-7000</v>
      </c>
    </row>
    <row r="14" spans="1:10" ht="34.5" customHeight="1">
      <c r="A14" s="277" t="s">
        <v>178</v>
      </c>
      <c r="B14" s="278" t="s">
        <v>179</v>
      </c>
      <c r="C14" s="278" t="s">
        <v>157</v>
      </c>
      <c r="D14" s="278" t="s">
        <v>174</v>
      </c>
      <c r="E14" s="279"/>
      <c r="F14" s="279"/>
      <c r="G14" s="246">
        <v>-3960.3110000000001</v>
      </c>
      <c r="I14" s="246">
        <v>-3960.3110000000001</v>
      </c>
      <c r="J14" s="269">
        <v>-3960.3110000000001</v>
      </c>
    </row>
    <row r="15" spans="1:10" ht="17.25" customHeight="1">
      <c r="A15" s="277" t="s">
        <v>180</v>
      </c>
      <c r="B15" s="278" t="s">
        <v>181</v>
      </c>
      <c r="C15" s="278" t="s">
        <v>157</v>
      </c>
      <c r="D15" s="278" t="s">
        <v>182</v>
      </c>
      <c r="E15" s="279"/>
      <c r="F15" s="279"/>
      <c r="G15" s="246">
        <v>-2829</v>
      </c>
      <c r="I15" s="246">
        <v>-2829</v>
      </c>
      <c r="J15" s="269">
        <v>-2829</v>
      </c>
    </row>
    <row r="16" spans="1:10" ht="17.25" customHeight="1">
      <c r="A16" s="277" t="s">
        <v>183</v>
      </c>
      <c r="B16" s="278" t="s">
        <v>176</v>
      </c>
      <c r="C16" s="278" t="s">
        <v>157</v>
      </c>
      <c r="D16" s="278" t="s">
        <v>177</v>
      </c>
      <c r="E16" s="279"/>
      <c r="F16" s="280"/>
      <c r="G16" s="246">
        <v>-2689.6</v>
      </c>
      <c r="I16" s="246">
        <v>-2689.6</v>
      </c>
      <c r="J16" s="269">
        <v>-2689.6</v>
      </c>
    </row>
    <row r="17" spans="1:17">
      <c r="A17" s="277" t="s">
        <v>184</v>
      </c>
      <c r="B17" s="278" t="s">
        <v>185</v>
      </c>
      <c r="C17" s="278" t="s">
        <v>157</v>
      </c>
      <c r="D17" s="278" t="s">
        <v>186</v>
      </c>
      <c r="E17" s="279"/>
      <c r="F17" s="279"/>
      <c r="G17" s="246">
        <v>-1723</v>
      </c>
      <c r="I17" s="246">
        <v>-1723</v>
      </c>
      <c r="J17" s="269">
        <v>-1723</v>
      </c>
    </row>
    <row r="18" spans="1:17">
      <c r="A18" s="277" t="s">
        <v>187</v>
      </c>
      <c r="B18" s="278" t="s">
        <v>185</v>
      </c>
      <c r="C18" s="278" t="s">
        <v>157</v>
      </c>
      <c r="D18" s="278" t="s">
        <v>186</v>
      </c>
      <c r="E18" s="279"/>
      <c r="F18" s="279"/>
      <c r="G18" s="246">
        <v>-1117.12096</v>
      </c>
      <c r="I18" s="246">
        <v>-1117.12096</v>
      </c>
      <c r="J18" s="269">
        <v>-1117.12096</v>
      </c>
    </row>
    <row r="19" spans="1:17" ht="17.25" customHeight="1">
      <c r="A19" s="277" t="s">
        <v>188</v>
      </c>
      <c r="B19" s="278" t="s">
        <v>181</v>
      </c>
      <c r="C19" s="278" t="s">
        <v>157</v>
      </c>
      <c r="D19" s="278" t="s">
        <v>182</v>
      </c>
      <c r="E19" s="279"/>
      <c r="F19" s="279"/>
      <c r="G19" s="246">
        <v>-1020</v>
      </c>
      <c r="I19" s="246">
        <v>-1020</v>
      </c>
      <c r="J19" s="269">
        <v>-1020</v>
      </c>
      <c r="Q19" s="359"/>
    </row>
    <row r="20" spans="1:17">
      <c r="A20" s="277" t="s">
        <v>189</v>
      </c>
      <c r="B20" s="278" t="s">
        <v>190</v>
      </c>
      <c r="C20" s="278" t="s">
        <v>157</v>
      </c>
      <c r="D20" s="278" t="s">
        <v>186</v>
      </c>
      <c r="E20" s="279"/>
      <c r="F20" s="279"/>
      <c r="G20" s="246">
        <v>-960</v>
      </c>
      <c r="I20" s="246">
        <v>-960</v>
      </c>
      <c r="J20" s="269">
        <v>-960</v>
      </c>
    </row>
    <row r="21" spans="1:17" ht="17.25" customHeight="1">
      <c r="A21" s="277" t="s">
        <v>191</v>
      </c>
      <c r="B21" s="278" t="s">
        <v>173</v>
      </c>
      <c r="C21" s="278" t="s">
        <v>157</v>
      </c>
      <c r="D21" s="278" t="s">
        <v>174</v>
      </c>
      <c r="E21" s="279"/>
      <c r="F21" s="279"/>
      <c r="G21" s="246">
        <v>-864</v>
      </c>
      <c r="I21" s="246">
        <v>-864</v>
      </c>
      <c r="J21" s="269">
        <v>-864</v>
      </c>
    </row>
    <row r="22" spans="1:17" ht="17.25" customHeight="1">
      <c r="A22" s="277" t="s">
        <v>192</v>
      </c>
      <c r="B22" s="278" t="s">
        <v>181</v>
      </c>
      <c r="C22" s="278" t="s">
        <v>157</v>
      </c>
      <c r="D22" s="278" t="s">
        <v>182</v>
      </c>
      <c r="E22" s="279"/>
      <c r="F22" s="279"/>
      <c r="G22" s="246">
        <v>-520</v>
      </c>
      <c r="I22" s="246">
        <v>-520</v>
      </c>
      <c r="J22" s="269">
        <v>-520</v>
      </c>
    </row>
    <row r="23" spans="1:17" ht="17.25" customHeight="1">
      <c r="A23" s="277" t="s">
        <v>193</v>
      </c>
      <c r="B23" s="278" t="s">
        <v>173</v>
      </c>
      <c r="C23" s="278" t="s">
        <v>157</v>
      </c>
      <c r="D23" s="278" t="s">
        <v>174</v>
      </c>
      <c r="E23" s="279"/>
      <c r="F23" s="279"/>
      <c r="G23" s="246">
        <v>-503.8</v>
      </c>
      <c r="I23" s="246">
        <v>-503.8</v>
      </c>
      <c r="J23" s="269">
        <v>-503.8</v>
      </c>
    </row>
    <row r="24" spans="1:17">
      <c r="A24" s="277" t="s">
        <v>194</v>
      </c>
      <c r="B24" s="278" t="s">
        <v>195</v>
      </c>
      <c r="C24" s="278" t="s">
        <v>157</v>
      </c>
      <c r="D24" s="278" t="s">
        <v>186</v>
      </c>
      <c r="E24" s="279"/>
      <c r="F24" s="279"/>
      <c r="G24" s="246">
        <v>-429</v>
      </c>
      <c r="I24" s="246">
        <v>-429</v>
      </c>
      <c r="J24" s="269">
        <v>-429</v>
      </c>
    </row>
    <row r="25" spans="1:17" ht="17.25" customHeight="1">
      <c r="A25" s="277" t="s">
        <v>196</v>
      </c>
      <c r="B25" s="278" t="s">
        <v>197</v>
      </c>
      <c r="C25" s="278" t="s">
        <v>157</v>
      </c>
      <c r="D25" s="278" t="s">
        <v>174</v>
      </c>
      <c r="E25" s="279"/>
      <c r="F25" s="279"/>
      <c r="G25" s="246">
        <v>-351.90559999999999</v>
      </c>
      <c r="I25" s="246">
        <v>-351.90559999999999</v>
      </c>
      <c r="J25" s="269">
        <v>-351.90559999999999</v>
      </c>
    </row>
    <row r="26" spans="1:17" ht="90.75" customHeight="1">
      <c r="A26" s="277" t="s">
        <v>198</v>
      </c>
      <c r="B26" s="278" t="s">
        <v>199</v>
      </c>
      <c r="C26" s="278" t="s">
        <v>157</v>
      </c>
      <c r="D26" s="278" t="s">
        <v>186</v>
      </c>
      <c r="E26" s="279"/>
      <c r="F26" s="279"/>
      <c r="G26" s="246">
        <v>-329.6</v>
      </c>
      <c r="I26" s="246">
        <v>-329.6</v>
      </c>
      <c r="J26" s="269">
        <v>-329.6</v>
      </c>
    </row>
    <row r="27" spans="1:17" ht="17.25" customHeight="1">
      <c r="A27" s="277" t="s">
        <v>200</v>
      </c>
      <c r="B27" s="278" t="s">
        <v>201</v>
      </c>
      <c r="C27" s="278" t="s">
        <v>157</v>
      </c>
      <c r="D27" s="278" t="s">
        <v>202</v>
      </c>
      <c r="E27" s="279"/>
      <c r="F27" s="279"/>
      <c r="G27" s="246">
        <v>-308</v>
      </c>
      <c r="I27" s="246">
        <v>-308</v>
      </c>
      <c r="J27" s="269">
        <v>-308</v>
      </c>
    </row>
    <row r="28" spans="1:17" ht="15.75" customHeight="1">
      <c r="A28" s="277" t="s">
        <v>203</v>
      </c>
      <c r="B28" s="278" t="s">
        <v>204</v>
      </c>
      <c r="C28" s="278" t="s">
        <v>157</v>
      </c>
      <c r="D28" s="278" t="s">
        <v>174</v>
      </c>
      <c r="E28" s="279"/>
      <c r="F28" s="279"/>
      <c r="G28" s="246">
        <v>-301.00002000000001</v>
      </c>
      <c r="I28" s="246">
        <v>-301.00002000000001</v>
      </c>
      <c r="J28" s="269">
        <v>-301.00002000000001</v>
      </c>
    </row>
    <row r="29" spans="1:17" ht="15.75" customHeight="1">
      <c r="A29" s="277" t="s">
        <v>205</v>
      </c>
      <c r="B29" s="278" t="s">
        <v>206</v>
      </c>
      <c r="C29" s="278" t="s">
        <v>157</v>
      </c>
      <c r="D29" s="278" t="s">
        <v>174</v>
      </c>
      <c r="E29" s="279"/>
      <c r="F29" s="279"/>
      <c r="G29" s="246">
        <v>-260.00099999999998</v>
      </c>
      <c r="I29" s="246">
        <v>-260.00099999999998</v>
      </c>
      <c r="J29" s="269">
        <v>-260.00099999999998</v>
      </c>
    </row>
    <row r="30" spans="1:17" ht="15.75" customHeight="1">
      <c r="A30" s="277" t="s">
        <v>207</v>
      </c>
      <c r="B30" s="278" t="s">
        <v>208</v>
      </c>
      <c r="C30" s="278" t="s">
        <v>157</v>
      </c>
      <c r="D30" s="278" t="s">
        <v>186</v>
      </c>
      <c r="E30" s="279"/>
      <c r="F30" s="280"/>
      <c r="G30" s="246">
        <v>-248.5</v>
      </c>
      <c r="I30" s="246">
        <v>-248.5</v>
      </c>
      <c r="J30" s="269">
        <v>-248.5</v>
      </c>
    </row>
    <row r="31" spans="1:17" ht="15.75" customHeight="1">
      <c r="A31" s="277" t="s">
        <v>209</v>
      </c>
      <c r="B31" s="278" t="s">
        <v>210</v>
      </c>
      <c r="C31" s="278" t="s">
        <v>157</v>
      </c>
      <c r="D31" s="278" t="s">
        <v>202</v>
      </c>
      <c r="E31" s="279"/>
      <c r="F31" s="280"/>
      <c r="G31" s="246">
        <v>-242.16399999999999</v>
      </c>
      <c r="I31" s="246">
        <v>-242.16399999999999</v>
      </c>
      <c r="J31" s="269">
        <v>-242.16399999999999</v>
      </c>
    </row>
    <row r="32" spans="1:17" ht="17.25" customHeight="1">
      <c r="A32" s="277" t="s">
        <v>211</v>
      </c>
      <c r="B32" s="278" t="s">
        <v>212</v>
      </c>
      <c r="C32" s="278" t="s">
        <v>157</v>
      </c>
      <c r="D32" s="278" t="s">
        <v>174</v>
      </c>
      <c r="E32" s="279"/>
      <c r="F32" s="279"/>
      <c r="G32" s="246">
        <v>-241</v>
      </c>
      <c r="I32" s="246">
        <v>-241</v>
      </c>
      <c r="J32" s="269">
        <v>-241</v>
      </c>
    </row>
    <row r="33" spans="1:10" ht="17.25" customHeight="1">
      <c r="A33" s="277" t="s">
        <v>213</v>
      </c>
      <c r="B33" s="278" t="s">
        <v>214</v>
      </c>
      <c r="C33" s="278" t="s">
        <v>157</v>
      </c>
      <c r="D33" s="278" t="s">
        <v>174</v>
      </c>
      <c r="E33" s="279"/>
      <c r="F33" s="279"/>
      <c r="G33" s="246">
        <v>-240</v>
      </c>
      <c r="I33" s="246">
        <v>-240</v>
      </c>
      <c r="J33" s="269">
        <v>-240</v>
      </c>
    </row>
    <row r="34" spans="1:10">
      <c r="A34" s="277" t="s">
        <v>215</v>
      </c>
      <c r="B34" s="278" t="s">
        <v>216</v>
      </c>
      <c r="C34" s="278" t="s">
        <v>157</v>
      </c>
      <c r="D34" s="278" t="s">
        <v>174</v>
      </c>
      <c r="E34" s="279"/>
      <c r="F34" s="280"/>
      <c r="G34" s="246">
        <v>-228.75</v>
      </c>
      <c r="I34" s="246">
        <v>-228.75</v>
      </c>
      <c r="J34" s="269">
        <v>-228.75</v>
      </c>
    </row>
    <row r="35" spans="1:10" ht="17.25" customHeight="1">
      <c r="A35" s="277" t="s">
        <v>217</v>
      </c>
      <c r="B35" s="278" t="s">
        <v>218</v>
      </c>
      <c r="C35" s="278" t="s">
        <v>157</v>
      </c>
      <c r="D35" s="278" t="s">
        <v>186</v>
      </c>
      <c r="E35" s="279"/>
      <c r="F35" s="279"/>
      <c r="G35" s="246">
        <v>-224.16</v>
      </c>
      <c r="I35" s="246">
        <v>-224.16</v>
      </c>
      <c r="J35" s="269">
        <v>-224.16</v>
      </c>
    </row>
    <row r="36" spans="1:10" ht="17.25" customHeight="1">
      <c r="A36" s="277" t="s">
        <v>219</v>
      </c>
      <c r="B36" s="278" t="s">
        <v>220</v>
      </c>
      <c r="C36" s="278" t="s">
        <v>157</v>
      </c>
      <c r="D36" s="278" t="s">
        <v>174</v>
      </c>
      <c r="E36" s="279"/>
      <c r="F36" s="279"/>
      <c r="G36" s="246">
        <v>-194.4</v>
      </c>
      <c r="I36" s="246">
        <v>-194.4</v>
      </c>
      <c r="J36" s="269">
        <v>-194.4</v>
      </c>
    </row>
    <row r="37" spans="1:10" ht="17.25" customHeight="1">
      <c r="A37" s="277" t="s">
        <v>221</v>
      </c>
      <c r="B37" s="278" t="s">
        <v>222</v>
      </c>
      <c r="C37" s="278" t="s">
        <v>157</v>
      </c>
      <c r="D37" s="278" t="s">
        <v>174</v>
      </c>
      <c r="E37" s="279"/>
      <c r="F37" s="279"/>
      <c r="G37" s="246">
        <v>-188</v>
      </c>
      <c r="I37" s="246">
        <v>-188</v>
      </c>
      <c r="J37" s="269">
        <v>-188</v>
      </c>
    </row>
    <row r="38" spans="1:10" ht="34.5" customHeight="1">
      <c r="A38" s="277" t="s">
        <v>223</v>
      </c>
      <c r="B38" s="278" t="s">
        <v>179</v>
      </c>
      <c r="C38" s="278" t="s">
        <v>157</v>
      </c>
      <c r="D38" s="278" t="s">
        <v>174</v>
      </c>
      <c r="E38" s="279"/>
      <c r="F38" s="279"/>
      <c r="G38" s="246">
        <v>-180</v>
      </c>
      <c r="I38" s="246">
        <v>-180</v>
      </c>
      <c r="J38" s="269">
        <v>-180</v>
      </c>
    </row>
    <row r="39" spans="1:10" ht="17.25" customHeight="1">
      <c r="A39" s="277" t="s">
        <v>224</v>
      </c>
      <c r="B39" s="278" t="s">
        <v>214</v>
      </c>
      <c r="C39" s="278" t="s">
        <v>157</v>
      </c>
      <c r="D39" s="278" t="s">
        <v>174</v>
      </c>
      <c r="E39" s="279"/>
      <c r="F39" s="279"/>
      <c r="G39" s="246">
        <v>-135</v>
      </c>
      <c r="I39" s="246">
        <v>-135</v>
      </c>
      <c r="J39" s="269">
        <v>-135</v>
      </c>
    </row>
    <row r="40" spans="1:10" ht="17.25" customHeight="1">
      <c r="A40" s="277" t="s">
        <v>225</v>
      </c>
      <c r="B40" s="278" t="s">
        <v>201</v>
      </c>
      <c r="C40" s="278" t="s">
        <v>157</v>
      </c>
      <c r="D40" s="278" t="s">
        <v>202</v>
      </c>
      <c r="E40" s="279"/>
      <c r="F40" s="280"/>
      <c r="G40" s="246">
        <v>-135</v>
      </c>
      <c r="I40" s="246">
        <v>-135</v>
      </c>
      <c r="J40" s="269">
        <v>-135</v>
      </c>
    </row>
    <row r="41" spans="1:10" ht="17.25" customHeight="1">
      <c r="A41" s="277" t="s">
        <v>226</v>
      </c>
      <c r="B41" s="278" t="s">
        <v>181</v>
      </c>
      <c r="C41" s="278" t="s">
        <v>157</v>
      </c>
      <c r="D41" s="278" t="s">
        <v>182</v>
      </c>
      <c r="E41" s="279"/>
      <c r="F41" s="279"/>
      <c r="G41" s="246">
        <v>-130.5</v>
      </c>
      <c r="I41" s="246">
        <v>-130.5</v>
      </c>
      <c r="J41" s="269">
        <v>-130.5</v>
      </c>
    </row>
    <row r="42" spans="1:10" ht="17.25" customHeight="1">
      <c r="A42" s="277" t="s">
        <v>227</v>
      </c>
      <c r="B42" s="278" t="s">
        <v>214</v>
      </c>
      <c r="C42" s="278" t="s">
        <v>157</v>
      </c>
      <c r="D42" s="278" t="s">
        <v>174</v>
      </c>
      <c r="E42" s="279"/>
      <c r="F42" s="279"/>
      <c r="G42" s="246">
        <v>-119.68</v>
      </c>
      <c r="I42" s="246">
        <v>-119.68</v>
      </c>
      <c r="J42" s="269">
        <v>-119.68</v>
      </c>
    </row>
    <row r="43" spans="1:10" ht="17.25" customHeight="1">
      <c r="A43" s="277" t="s">
        <v>228</v>
      </c>
      <c r="B43" s="278" t="s">
        <v>214</v>
      </c>
      <c r="C43" s="278" t="s">
        <v>157</v>
      </c>
      <c r="D43" s="278" t="s">
        <v>174</v>
      </c>
      <c r="E43" s="279"/>
      <c r="F43" s="279"/>
      <c r="G43" s="246">
        <v>-119.6</v>
      </c>
      <c r="I43" s="246">
        <v>-119.6</v>
      </c>
      <c r="J43" s="269">
        <v>-119.6</v>
      </c>
    </row>
    <row r="44" spans="1:10" ht="17.25" customHeight="1">
      <c r="A44" s="277" t="s">
        <v>229</v>
      </c>
      <c r="B44" s="278" t="s">
        <v>230</v>
      </c>
      <c r="C44" s="278" t="s">
        <v>157</v>
      </c>
      <c r="D44" s="278" t="s">
        <v>174</v>
      </c>
      <c r="E44" s="279"/>
      <c r="F44" s="279"/>
      <c r="G44" s="246">
        <v>-118.48</v>
      </c>
      <c r="I44" s="246">
        <v>-118.48</v>
      </c>
      <c r="J44" s="269">
        <v>-118.48</v>
      </c>
    </row>
    <row r="45" spans="1:10" ht="17.25" customHeight="1">
      <c r="A45" s="277" t="s">
        <v>231</v>
      </c>
      <c r="B45" s="278" t="s">
        <v>232</v>
      </c>
      <c r="C45" s="278" t="s">
        <v>157</v>
      </c>
      <c r="D45" s="278" t="s">
        <v>202</v>
      </c>
      <c r="E45" s="279"/>
      <c r="F45" s="280"/>
      <c r="G45" s="246">
        <v>-112.5</v>
      </c>
      <c r="I45" s="246">
        <v>-112.5</v>
      </c>
      <c r="J45" s="269">
        <v>-112.5</v>
      </c>
    </row>
    <row r="46" spans="1:10" ht="34.5" customHeight="1">
      <c r="A46" s="277" t="s">
        <v>233</v>
      </c>
      <c r="B46" s="278" t="s">
        <v>179</v>
      </c>
      <c r="C46" s="278" t="s">
        <v>157</v>
      </c>
      <c r="D46" s="278" t="s">
        <v>174</v>
      </c>
      <c r="E46" s="279"/>
      <c r="F46" s="279"/>
      <c r="G46" s="246">
        <v>-108</v>
      </c>
      <c r="I46" s="246">
        <v>-108</v>
      </c>
      <c r="J46" s="269">
        <v>-108</v>
      </c>
    </row>
    <row r="47" spans="1:10" ht="17.25" customHeight="1">
      <c r="A47" s="277" t="s">
        <v>234</v>
      </c>
      <c r="B47" s="278" t="s">
        <v>235</v>
      </c>
      <c r="C47" s="278" t="s">
        <v>157</v>
      </c>
      <c r="D47" s="278" t="s">
        <v>202</v>
      </c>
      <c r="E47" s="279"/>
      <c r="F47" s="279"/>
      <c r="G47" s="246">
        <v>-94.5</v>
      </c>
      <c r="I47" s="246">
        <v>-94.5</v>
      </c>
      <c r="J47" s="269">
        <v>-94.5</v>
      </c>
    </row>
    <row r="48" spans="1:10" ht="17.25" customHeight="1">
      <c r="A48" s="277" t="s">
        <v>236</v>
      </c>
      <c r="B48" s="278" t="s">
        <v>214</v>
      </c>
      <c r="C48" s="278" t="s">
        <v>157</v>
      </c>
      <c r="D48" s="278" t="s">
        <v>174</v>
      </c>
      <c r="E48" s="279"/>
      <c r="F48" s="279"/>
      <c r="G48" s="246">
        <v>-93.999899999999997</v>
      </c>
      <c r="I48" s="246">
        <v>-93.999899999999997</v>
      </c>
      <c r="J48" s="269">
        <v>-93.999899999999997</v>
      </c>
    </row>
    <row r="49" spans="1:10" ht="17.25" customHeight="1">
      <c r="A49" s="277" t="s">
        <v>237</v>
      </c>
      <c r="B49" s="278" t="s">
        <v>214</v>
      </c>
      <c r="C49" s="278" t="s">
        <v>157</v>
      </c>
      <c r="D49" s="278" t="s">
        <v>174</v>
      </c>
      <c r="E49" s="279"/>
      <c r="F49" s="279"/>
      <c r="G49" s="246">
        <v>-93.76</v>
      </c>
      <c r="I49" s="246">
        <v>-93.76</v>
      </c>
      <c r="J49" s="269">
        <v>-93.76</v>
      </c>
    </row>
    <row r="50" spans="1:10" ht="31.5" customHeight="1">
      <c r="A50" s="277" t="s">
        <v>238</v>
      </c>
      <c r="B50" s="278" t="s">
        <v>239</v>
      </c>
      <c r="C50" s="278" t="s">
        <v>157</v>
      </c>
      <c r="D50" s="278" t="s">
        <v>186</v>
      </c>
      <c r="E50" s="279"/>
      <c r="F50" s="279"/>
      <c r="G50" s="246">
        <v>-91.117999999999995</v>
      </c>
      <c r="I50" s="246">
        <v>-91.117999999999995</v>
      </c>
      <c r="J50" s="269">
        <v>-91.117999999999995</v>
      </c>
    </row>
    <row r="51" spans="1:10" ht="17.25" customHeight="1">
      <c r="A51" s="277" t="s">
        <v>240</v>
      </c>
      <c r="B51" s="278" t="s">
        <v>241</v>
      </c>
      <c r="C51" s="278" t="s">
        <v>157</v>
      </c>
      <c r="D51" s="278" t="s">
        <v>174</v>
      </c>
      <c r="E51" s="279"/>
      <c r="F51" s="280"/>
      <c r="G51" s="246">
        <v>-89.6</v>
      </c>
      <c r="I51" s="246">
        <v>-89.6</v>
      </c>
      <c r="J51" s="269">
        <v>-89.6</v>
      </c>
    </row>
    <row r="52" spans="1:10" ht="17.25" customHeight="1">
      <c r="A52" s="277" t="s">
        <v>242</v>
      </c>
      <c r="B52" s="278" t="s">
        <v>243</v>
      </c>
      <c r="C52" s="278" t="s">
        <v>157</v>
      </c>
      <c r="D52" s="278" t="s">
        <v>174</v>
      </c>
      <c r="E52" s="279"/>
      <c r="F52" s="279"/>
      <c r="G52" s="246">
        <v>-87.236999999999995</v>
      </c>
      <c r="I52" s="246">
        <v>-87.236999999999995</v>
      </c>
      <c r="J52" s="269">
        <v>-87.236999999999995</v>
      </c>
    </row>
    <row r="53" spans="1:10" ht="17.25" customHeight="1">
      <c r="A53" s="277" t="s">
        <v>244</v>
      </c>
      <c r="B53" s="278" t="s">
        <v>181</v>
      </c>
      <c r="C53" s="278" t="s">
        <v>157</v>
      </c>
      <c r="D53" s="278" t="s">
        <v>182</v>
      </c>
      <c r="E53" s="279"/>
      <c r="F53" s="279"/>
      <c r="G53" s="246">
        <v>-84</v>
      </c>
      <c r="I53" s="246">
        <v>-84</v>
      </c>
      <c r="J53" s="269">
        <v>-84</v>
      </c>
    </row>
    <row r="54" spans="1:10" ht="17.25" customHeight="1">
      <c r="A54" s="277" t="s">
        <v>245</v>
      </c>
      <c r="B54" s="278" t="s">
        <v>214</v>
      </c>
      <c r="C54" s="278" t="s">
        <v>157</v>
      </c>
      <c r="D54" s="278" t="s">
        <v>174</v>
      </c>
      <c r="E54" s="279"/>
      <c r="F54" s="279"/>
      <c r="G54" s="246">
        <v>-83.000100000000003</v>
      </c>
      <c r="I54" s="246">
        <v>-83.000100000000003</v>
      </c>
      <c r="J54" s="269">
        <v>-83.000100000000003</v>
      </c>
    </row>
    <row r="55" spans="1:10" ht="17.25" customHeight="1">
      <c r="A55" s="277" t="s">
        <v>246</v>
      </c>
      <c r="B55" s="278" t="s">
        <v>247</v>
      </c>
      <c r="C55" s="278" t="s">
        <v>157</v>
      </c>
      <c r="D55" s="278" t="s">
        <v>202</v>
      </c>
      <c r="E55" s="279"/>
      <c r="F55" s="279"/>
      <c r="G55" s="246">
        <v>-80.012799999999999</v>
      </c>
      <c r="I55" s="246">
        <v>-80.012799999999999</v>
      </c>
      <c r="J55" s="269">
        <v>-80.012799999999999</v>
      </c>
    </row>
    <row r="56" spans="1:10" ht="17.25" customHeight="1">
      <c r="A56" s="277" t="s">
        <v>248</v>
      </c>
      <c r="B56" s="278" t="s">
        <v>249</v>
      </c>
      <c r="C56" s="278" t="s">
        <v>157</v>
      </c>
      <c r="D56" s="278" t="s">
        <v>174</v>
      </c>
      <c r="E56" s="279"/>
      <c r="F56" s="279"/>
      <c r="G56" s="246">
        <v>-65.25</v>
      </c>
      <c r="I56" s="246">
        <v>-65.25</v>
      </c>
      <c r="J56" s="269">
        <v>-65.25</v>
      </c>
    </row>
    <row r="57" spans="1:10" ht="17.25" customHeight="1">
      <c r="A57" s="277" t="s">
        <v>250</v>
      </c>
      <c r="B57" s="278" t="s">
        <v>251</v>
      </c>
      <c r="C57" s="278" t="s">
        <v>157</v>
      </c>
      <c r="D57" s="278" t="s">
        <v>186</v>
      </c>
      <c r="E57" s="279"/>
      <c r="F57" s="279"/>
      <c r="G57" s="246">
        <v>-65</v>
      </c>
      <c r="I57" s="246">
        <v>-65</v>
      </c>
      <c r="J57" s="269">
        <v>-65</v>
      </c>
    </row>
    <row r="58" spans="1:10" ht="17.25" customHeight="1">
      <c r="A58" s="277" t="s">
        <v>252</v>
      </c>
      <c r="B58" s="278" t="s">
        <v>253</v>
      </c>
      <c r="C58" s="278" t="s">
        <v>157</v>
      </c>
      <c r="D58" s="278" t="s">
        <v>174</v>
      </c>
      <c r="E58" s="279"/>
      <c r="F58" s="279"/>
      <c r="G58" s="246">
        <v>-60.2</v>
      </c>
      <c r="I58" s="246">
        <v>-60.2</v>
      </c>
      <c r="J58" s="269">
        <v>-60.2</v>
      </c>
    </row>
    <row r="59" spans="1:10" ht="17.25" customHeight="1">
      <c r="A59" s="277" t="s">
        <v>254</v>
      </c>
      <c r="B59" s="278" t="s">
        <v>255</v>
      </c>
      <c r="C59" s="278" t="s">
        <v>157</v>
      </c>
      <c r="D59" s="278" t="s">
        <v>174</v>
      </c>
      <c r="E59" s="279"/>
      <c r="F59" s="279"/>
      <c r="G59" s="246">
        <v>-54.130099999999999</v>
      </c>
      <c r="I59" s="246">
        <v>-54.130099999999999</v>
      </c>
      <c r="J59" s="269">
        <v>-54.130099999999999</v>
      </c>
    </row>
    <row r="60" spans="1:10" ht="17.25" customHeight="1">
      <c r="A60" s="277" t="s">
        <v>256</v>
      </c>
      <c r="B60" s="278" t="s">
        <v>257</v>
      </c>
      <c r="C60" s="278" t="s">
        <v>157</v>
      </c>
      <c r="D60" s="278" t="s">
        <v>174</v>
      </c>
      <c r="E60" s="279"/>
      <c r="F60" s="279"/>
      <c r="G60" s="246">
        <v>-51.2</v>
      </c>
      <c r="I60" s="246">
        <v>-51.2</v>
      </c>
      <c r="J60" s="269">
        <v>-51.2</v>
      </c>
    </row>
    <row r="61" spans="1:10" ht="25.5" customHeight="1">
      <c r="A61" s="277" t="s">
        <v>258</v>
      </c>
      <c r="B61" s="278" t="s">
        <v>259</v>
      </c>
      <c r="C61" s="278" t="s">
        <v>157</v>
      </c>
      <c r="D61" s="278" t="s">
        <v>174</v>
      </c>
      <c r="E61" s="279"/>
      <c r="F61" s="279"/>
      <c r="G61" s="246">
        <v>-50.4</v>
      </c>
      <c r="I61" s="246">
        <v>-50.4</v>
      </c>
      <c r="J61" s="269">
        <v>-50.4</v>
      </c>
    </row>
    <row r="62" spans="1:10" ht="15.75" customHeight="1">
      <c r="A62" s="277" t="s">
        <v>260</v>
      </c>
      <c r="B62" s="278" t="s">
        <v>261</v>
      </c>
      <c r="C62" s="278" t="s">
        <v>157</v>
      </c>
      <c r="D62" s="278" t="s">
        <v>174</v>
      </c>
      <c r="E62" s="279"/>
      <c r="F62" s="279"/>
      <c r="G62" s="246">
        <v>-50</v>
      </c>
      <c r="I62" s="246">
        <v>-50</v>
      </c>
      <c r="J62" s="269">
        <v>-50</v>
      </c>
    </row>
    <row r="63" spans="1:10" ht="15.75" customHeight="1">
      <c r="A63" s="277" t="s">
        <v>262</v>
      </c>
      <c r="B63" s="278" t="s">
        <v>263</v>
      </c>
      <c r="C63" s="278" t="s">
        <v>157</v>
      </c>
      <c r="D63" s="278" t="s">
        <v>174</v>
      </c>
      <c r="E63" s="279"/>
      <c r="F63" s="279"/>
      <c r="G63" s="246">
        <v>-50</v>
      </c>
      <c r="I63" s="246">
        <v>-50</v>
      </c>
      <c r="J63" s="269">
        <v>-50</v>
      </c>
    </row>
    <row r="64" spans="1:10" ht="15.75" customHeight="1">
      <c r="A64" s="277" t="s">
        <v>264</v>
      </c>
      <c r="B64" s="278" t="s">
        <v>265</v>
      </c>
      <c r="C64" s="278" t="s">
        <v>157</v>
      </c>
      <c r="D64" s="278" t="s">
        <v>182</v>
      </c>
      <c r="E64" s="279"/>
      <c r="F64" s="280"/>
      <c r="G64" s="246">
        <v>-48</v>
      </c>
      <c r="I64" s="246">
        <v>-48</v>
      </c>
      <c r="J64" s="269">
        <v>-48</v>
      </c>
    </row>
    <row r="65" spans="1:10" ht="15.75" customHeight="1">
      <c r="A65" s="277" t="s">
        <v>266</v>
      </c>
      <c r="B65" s="278" t="s">
        <v>267</v>
      </c>
      <c r="C65" s="278" t="s">
        <v>157</v>
      </c>
      <c r="D65" s="278" t="s">
        <v>174</v>
      </c>
      <c r="E65" s="279"/>
      <c r="F65" s="279"/>
      <c r="G65" s="246">
        <v>-47.4</v>
      </c>
      <c r="I65" s="246">
        <v>-47.4</v>
      </c>
      <c r="J65" s="269">
        <v>-47.4</v>
      </c>
    </row>
    <row r="66" spans="1:10" ht="17.25" customHeight="1">
      <c r="A66" s="277" t="s">
        <v>268</v>
      </c>
      <c r="B66" s="278" t="s">
        <v>269</v>
      </c>
      <c r="C66" s="278" t="s">
        <v>157</v>
      </c>
      <c r="D66" s="278" t="s">
        <v>174</v>
      </c>
      <c r="E66" s="279"/>
      <c r="F66" s="279"/>
      <c r="G66" s="246">
        <v>-47</v>
      </c>
      <c r="I66" s="246">
        <v>-47</v>
      </c>
      <c r="J66" s="269">
        <v>-47</v>
      </c>
    </row>
    <row r="67" spans="1:10" ht="17.25" customHeight="1">
      <c r="A67" s="277" t="s">
        <v>270</v>
      </c>
      <c r="B67" s="278" t="s">
        <v>214</v>
      </c>
      <c r="C67" s="278" t="s">
        <v>157</v>
      </c>
      <c r="D67" s="278" t="s">
        <v>174</v>
      </c>
      <c r="E67" s="279"/>
      <c r="F67" s="279"/>
      <c r="G67" s="246">
        <v>-44.68</v>
      </c>
      <c r="I67" s="246">
        <v>-44.68</v>
      </c>
      <c r="J67" s="269">
        <v>-44.68</v>
      </c>
    </row>
    <row r="68" spans="1:10" ht="34.5" customHeight="1">
      <c r="A68" s="277" t="s">
        <v>271</v>
      </c>
      <c r="B68" s="278" t="s">
        <v>272</v>
      </c>
      <c r="C68" s="278" t="s">
        <v>61</v>
      </c>
      <c r="D68" s="278" t="s">
        <v>174</v>
      </c>
      <c r="E68" s="279"/>
      <c r="F68" s="280"/>
      <c r="G68" s="246">
        <v>-43.5</v>
      </c>
      <c r="I68" s="246">
        <v>-43.5</v>
      </c>
      <c r="J68" s="269">
        <v>-43.5</v>
      </c>
    </row>
    <row r="69" spans="1:10" ht="17.25" customHeight="1">
      <c r="A69" s="277" t="s">
        <v>273</v>
      </c>
      <c r="B69" s="278" t="s">
        <v>274</v>
      </c>
      <c r="C69" s="278" t="s">
        <v>157</v>
      </c>
      <c r="D69" s="278" t="s">
        <v>174</v>
      </c>
      <c r="E69" s="279"/>
      <c r="F69" s="279"/>
      <c r="G69" s="246">
        <v>-43.2</v>
      </c>
      <c r="I69" s="246">
        <v>-43.2</v>
      </c>
      <c r="J69" s="269">
        <v>-43.2</v>
      </c>
    </row>
    <row r="70" spans="1:10" ht="17.25" customHeight="1">
      <c r="A70" s="277" t="s">
        <v>275</v>
      </c>
      <c r="B70" s="278" t="s">
        <v>276</v>
      </c>
      <c r="C70" s="278" t="s">
        <v>157</v>
      </c>
      <c r="D70" s="278" t="s">
        <v>277</v>
      </c>
      <c r="E70" s="279"/>
      <c r="F70" s="279"/>
      <c r="G70" s="246">
        <v>-40.800239999999995</v>
      </c>
      <c r="I70" s="246">
        <v>-40.800239999999995</v>
      </c>
      <c r="J70" s="269">
        <v>-40.800239999999995</v>
      </c>
    </row>
    <row r="71" spans="1:10" ht="17.25" customHeight="1">
      <c r="A71" s="277" t="s">
        <v>278</v>
      </c>
      <c r="B71" s="278" t="s">
        <v>279</v>
      </c>
      <c r="C71" s="278" t="s">
        <v>157</v>
      </c>
      <c r="D71" s="278" t="s">
        <v>174</v>
      </c>
      <c r="E71" s="279"/>
      <c r="F71" s="279"/>
      <c r="G71" s="246">
        <v>-40.200000000000003</v>
      </c>
      <c r="I71" s="246">
        <v>-40.200000000000003</v>
      </c>
      <c r="J71" s="269">
        <v>-40.200000000000003</v>
      </c>
    </row>
    <row r="72" spans="1:10" ht="17.25" customHeight="1">
      <c r="A72" s="277" t="s">
        <v>280</v>
      </c>
      <c r="B72" s="278" t="s">
        <v>281</v>
      </c>
      <c r="C72" s="278" t="s">
        <v>61</v>
      </c>
      <c r="D72" s="278" t="s">
        <v>174</v>
      </c>
      <c r="E72" s="279"/>
      <c r="F72" s="279"/>
      <c r="G72" s="246">
        <v>-40</v>
      </c>
      <c r="I72" s="246">
        <v>-40</v>
      </c>
      <c r="J72" s="269">
        <v>-40</v>
      </c>
    </row>
    <row r="73" spans="1:10" ht="17.25" customHeight="1">
      <c r="A73" s="277" t="s">
        <v>282</v>
      </c>
      <c r="B73" s="278" t="s">
        <v>283</v>
      </c>
      <c r="C73" s="278" t="s">
        <v>157</v>
      </c>
      <c r="D73" s="278" t="s">
        <v>174</v>
      </c>
      <c r="E73" s="279"/>
      <c r="F73" s="279"/>
      <c r="G73" s="246">
        <v>-38.659999999999997</v>
      </c>
      <c r="I73" s="246">
        <v>-38.659999999999997</v>
      </c>
      <c r="J73" s="269">
        <v>-38.659999999999997</v>
      </c>
    </row>
    <row r="74" spans="1:10">
      <c r="A74" s="277" t="s">
        <v>284</v>
      </c>
      <c r="B74" s="278" t="s">
        <v>285</v>
      </c>
      <c r="C74" s="278" t="s">
        <v>157</v>
      </c>
      <c r="D74" s="278" t="s">
        <v>174</v>
      </c>
      <c r="E74" s="279"/>
      <c r="F74" s="279"/>
      <c r="G74" s="246">
        <v>-38.576000000000001</v>
      </c>
      <c r="I74" s="246">
        <v>-38.576000000000001</v>
      </c>
      <c r="J74" s="269">
        <v>-38.576000000000001</v>
      </c>
    </row>
    <row r="75" spans="1:10" ht="17.25" customHeight="1">
      <c r="A75" s="277" t="s">
        <v>286</v>
      </c>
      <c r="B75" s="278" t="s">
        <v>287</v>
      </c>
      <c r="C75" s="278" t="s">
        <v>157</v>
      </c>
      <c r="D75" s="278" t="s">
        <v>174</v>
      </c>
      <c r="E75" s="279"/>
      <c r="F75" s="280"/>
      <c r="G75" s="246">
        <v>-36.6</v>
      </c>
      <c r="I75" s="246">
        <v>-36.6</v>
      </c>
      <c r="J75" s="269">
        <v>-36.6</v>
      </c>
    </row>
    <row r="76" spans="1:10" ht="17.25" customHeight="1">
      <c r="A76" s="277" t="s">
        <v>288</v>
      </c>
      <c r="B76" s="278" t="s">
        <v>289</v>
      </c>
      <c r="C76" s="278" t="s">
        <v>157</v>
      </c>
      <c r="D76" s="278" t="s">
        <v>174</v>
      </c>
      <c r="E76" s="279"/>
      <c r="F76" s="279"/>
      <c r="G76" s="246">
        <v>-33.799999999999997</v>
      </c>
      <c r="I76" s="246">
        <v>-33.799999999999997</v>
      </c>
      <c r="J76" s="269">
        <v>-33.799999999999997</v>
      </c>
    </row>
    <row r="77" spans="1:10" ht="17.25" customHeight="1">
      <c r="A77" s="277" t="s">
        <v>290</v>
      </c>
      <c r="B77" s="278" t="s">
        <v>214</v>
      </c>
      <c r="C77" s="278" t="s">
        <v>157</v>
      </c>
      <c r="D77" s="278" t="s">
        <v>174</v>
      </c>
      <c r="E77" s="279"/>
      <c r="F77" s="279"/>
      <c r="G77" s="246">
        <v>-33.200000000000003</v>
      </c>
      <c r="I77" s="246">
        <v>-33.200000000000003</v>
      </c>
      <c r="J77" s="269">
        <v>-33.200000000000003</v>
      </c>
    </row>
    <row r="78" spans="1:10" ht="33.75" customHeight="1">
      <c r="A78" s="277" t="s">
        <v>291</v>
      </c>
      <c r="B78" s="278" t="s">
        <v>292</v>
      </c>
      <c r="C78" s="278" t="s">
        <v>157</v>
      </c>
      <c r="D78" s="278" t="s">
        <v>174</v>
      </c>
      <c r="E78" s="279"/>
      <c r="F78" s="279"/>
      <c r="G78" s="246">
        <v>-32.161000000000001</v>
      </c>
      <c r="I78" s="246">
        <v>-32.179000000000002</v>
      </c>
      <c r="J78" s="269">
        <v>-32.179000000000002</v>
      </c>
    </row>
    <row r="79" spans="1:10" ht="17.25" customHeight="1">
      <c r="A79" s="277" t="s">
        <v>293</v>
      </c>
      <c r="B79" s="278" t="s">
        <v>294</v>
      </c>
      <c r="C79" s="278" t="s">
        <v>157</v>
      </c>
      <c r="D79" s="278" t="s">
        <v>174</v>
      </c>
      <c r="E79" s="279"/>
      <c r="F79" s="279"/>
      <c r="G79" s="246">
        <v>-30.31</v>
      </c>
      <c r="I79" s="246">
        <v>-30.31</v>
      </c>
      <c r="J79" s="269">
        <v>-30.31</v>
      </c>
    </row>
    <row r="80" spans="1:10" ht="33.75" customHeight="1">
      <c r="A80" s="277" t="s">
        <v>295</v>
      </c>
      <c r="B80" s="278" t="s">
        <v>296</v>
      </c>
      <c r="C80" s="278" t="s">
        <v>157</v>
      </c>
      <c r="D80" s="278" t="s">
        <v>174</v>
      </c>
      <c r="E80" s="279"/>
      <c r="F80" s="280"/>
      <c r="G80" s="246">
        <v>-30</v>
      </c>
      <c r="I80" s="246">
        <v>-30</v>
      </c>
      <c r="J80" s="269">
        <v>-30</v>
      </c>
    </row>
    <row r="81" spans="1:10" ht="35.25" customHeight="1">
      <c r="A81" s="277" t="s">
        <v>297</v>
      </c>
      <c r="B81" s="278" t="s">
        <v>298</v>
      </c>
      <c r="C81" s="278" t="s">
        <v>157</v>
      </c>
      <c r="D81" s="278" t="s">
        <v>186</v>
      </c>
      <c r="E81" s="279"/>
      <c r="F81" s="279"/>
      <c r="G81" s="246">
        <v>-30</v>
      </c>
      <c r="I81" s="246">
        <v>-30</v>
      </c>
      <c r="J81" s="269">
        <v>-30</v>
      </c>
    </row>
    <row r="82" spans="1:10" ht="17.25" customHeight="1">
      <c r="A82" s="277" t="s">
        <v>299</v>
      </c>
      <c r="B82" s="278" t="s">
        <v>300</v>
      </c>
      <c r="C82" s="278" t="s">
        <v>157</v>
      </c>
      <c r="D82" s="278" t="s">
        <v>277</v>
      </c>
      <c r="E82" s="279"/>
      <c r="F82" s="279"/>
      <c r="G82" s="246">
        <v>-29</v>
      </c>
      <c r="I82" s="246">
        <v>-29</v>
      </c>
      <c r="J82" s="269">
        <v>-29</v>
      </c>
    </row>
    <row r="83" spans="1:10" ht="33" customHeight="1">
      <c r="A83" s="277" t="s">
        <v>301</v>
      </c>
      <c r="B83" s="278" t="s">
        <v>272</v>
      </c>
      <c r="C83" s="278" t="s">
        <v>61</v>
      </c>
      <c r="D83" s="278" t="s">
        <v>174</v>
      </c>
      <c r="E83" s="279"/>
      <c r="F83" s="279"/>
      <c r="G83" s="246">
        <v>-29</v>
      </c>
      <c r="I83" s="246">
        <v>-29</v>
      </c>
      <c r="J83" s="269">
        <v>-29</v>
      </c>
    </row>
    <row r="84" spans="1:10">
      <c r="A84" s="277" t="s">
        <v>302</v>
      </c>
      <c r="B84" s="278" t="s">
        <v>259</v>
      </c>
      <c r="C84" s="278" t="s">
        <v>157</v>
      </c>
      <c r="D84" s="278" t="s">
        <v>174</v>
      </c>
      <c r="E84" s="279"/>
      <c r="F84" s="279"/>
      <c r="G84" s="246">
        <v>-28.6</v>
      </c>
      <c r="I84" s="246">
        <v>-28.6</v>
      </c>
      <c r="J84" s="269">
        <v>-28.6</v>
      </c>
    </row>
    <row r="85" spans="1:10" ht="17.25" customHeight="1">
      <c r="A85" s="277" t="s">
        <v>303</v>
      </c>
      <c r="B85" s="278" t="s">
        <v>304</v>
      </c>
      <c r="C85" s="278" t="s">
        <v>157</v>
      </c>
      <c r="D85" s="278" t="s">
        <v>182</v>
      </c>
      <c r="E85" s="279"/>
      <c r="F85" s="279"/>
      <c r="G85" s="246">
        <v>-27.5</v>
      </c>
      <c r="I85" s="246">
        <v>-27.5</v>
      </c>
      <c r="J85" s="269">
        <v>-27.5</v>
      </c>
    </row>
    <row r="86" spans="1:10" ht="17.25" customHeight="1">
      <c r="A86" s="277" t="s">
        <v>305</v>
      </c>
      <c r="B86" s="278" t="s">
        <v>306</v>
      </c>
      <c r="C86" s="278" t="s">
        <v>157</v>
      </c>
      <c r="D86" s="278" t="s">
        <v>177</v>
      </c>
      <c r="E86" s="279"/>
      <c r="F86" s="279"/>
      <c r="G86" s="246">
        <v>-26</v>
      </c>
      <c r="I86" s="246">
        <v>-26</v>
      </c>
      <c r="J86" s="269">
        <v>-26</v>
      </c>
    </row>
    <row r="87" spans="1:10" ht="17.25" customHeight="1">
      <c r="A87" s="277" t="s">
        <v>307</v>
      </c>
      <c r="B87" s="278" t="s">
        <v>308</v>
      </c>
      <c r="C87" s="278" t="s">
        <v>157</v>
      </c>
      <c r="D87" s="278" t="s">
        <v>174</v>
      </c>
      <c r="E87" s="279"/>
      <c r="F87" s="279"/>
      <c r="G87" s="246">
        <v>-25.187999999999999</v>
      </c>
      <c r="I87" s="246">
        <v>-25.187999999999999</v>
      </c>
      <c r="J87" s="269">
        <v>-25.187999999999999</v>
      </c>
    </row>
    <row r="88" spans="1:10" ht="34.5">
      <c r="A88" s="277" t="s">
        <v>309</v>
      </c>
      <c r="B88" s="278" t="s">
        <v>310</v>
      </c>
      <c r="C88" s="278" t="s">
        <v>157</v>
      </c>
      <c r="D88" s="278" t="s">
        <v>174</v>
      </c>
      <c r="E88" s="279"/>
      <c r="F88" s="279"/>
      <c r="G88" s="246">
        <v>-24.200009999999999</v>
      </c>
      <c r="I88" s="246">
        <v>-24.200009999999999</v>
      </c>
      <c r="J88" s="269">
        <v>-24.200009999999999</v>
      </c>
    </row>
    <row r="89" spans="1:10">
      <c r="A89" s="277" t="s">
        <v>311</v>
      </c>
      <c r="B89" s="278" t="s">
        <v>259</v>
      </c>
      <c r="C89" s="278" t="s">
        <v>157</v>
      </c>
      <c r="D89" s="278" t="s">
        <v>174</v>
      </c>
      <c r="E89" s="279"/>
      <c r="F89" s="279"/>
      <c r="G89" s="246">
        <v>-24.2</v>
      </c>
      <c r="I89" s="246">
        <v>-24.2</v>
      </c>
      <c r="J89" s="269">
        <v>-24.2</v>
      </c>
    </row>
    <row r="90" spans="1:10" ht="15.75" customHeight="1">
      <c r="A90" s="277" t="s">
        <v>312</v>
      </c>
      <c r="B90" s="278" t="s">
        <v>259</v>
      </c>
      <c r="C90" s="278" t="s">
        <v>157</v>
      </c>
      <c r="D90" s="278" t="s">
        <v>174</v>
      </c>
      <c r="E90" s="279"/>
      <c r="F90" s="279"/>
      <c r="G90" s="246">
        <v>-22.790040000000001</v>
      </c>
      <c r="I90" s="246">
        <v>-22.790040000000001</v>
      </c>
      <c r="J90" s="269">
        <v>-22.790040000000001</v>
      </c>
    </row>
    <row r="91" spans="1:10" ht="15.75" customHeight="1">
      <c r="A91" s="277" t="s">
        <v>313</v>
      </c>
      <c r="B91" s="278" t="s">
        <v>314</v>
      </c>
      <c r="C91" s="278" t="s">
        <v>157</v>
      </c>
      <c r="D91" s="278" t="s">
        <v>202</v>
      </c>
      <c r="E91" s="279"/>
      <c r="F91" s="280"/>
      <c r="G91" s="246">
        <v>-22.2</v>
      </c>
      <c r="I91" s="246">
        <v>-22.2</v>
      </c>
      <c r="J91" s="269">
        <v>-22.2</v>
      </c>
    </row>
    <row r="92" spans="1:10" ht="15.75" customHeight="1">
      <c r="A92" s="277" t="s">
        <v>315</v>
      </c>
      <c r="B92" s="278" t="s">
        <v>243</v>
      </c>
      <c r="C92" s="278" t="s">
        <v>157</v>
      </c>
      <c r="D92" s="278" t="s">
        <v>174</v>
      </c>
      <c r="E92" s="279"/>
      <c r="F92" s="279"/>
      <c r="G92" s="246">
        <v>-22</v>
      </c>
      <c r="I92" s="246">
        <v>-22</v>
      </c>
      <c r="J92" s="269">
        <v>-22</v>
      </c>
    </row>
    <row r="93" spans="1:10" ht="17.25" customHeight="1">
      <c r="A93" s="277" t="s">
        <v>316</v>
      </c>
      <c r="B93" s="278" t="s">
        <v>317</v>
      </c>
      <c r="C93" s="278" t="s">
        <v>157</v>
      </c>
      <c r="D93" s="278" t="s">
        <v>174</v>
      </c>
      <c r="E93" s="279"/>
      <c r="F93" s="279"/>
      <c r="G93" s="246">
        <v>-21.6</v>
      </c>
      <c r="I93" s="246">
        <v>-21.6</v>
      </c>
      <c r="J93" s="269">
        <v>-21.6</v>
      </c>
    </row>
    <row r="94" spans="1:10" ht="17.25" customHeight="1">
      <c r="A94" s="277" t="s">
        <v>318</v>
      </c>
      <c r="B94" s="278" t="s">
        <v>319</v>
      </c>
      <c r="C94" s="278" t="s">
        <v>157</v>
      </c>
      <c r="D94" s="278" t="s">
        <v>174</v>
      </c>
      <c r="E94" s="279"/>
      <c r="F94" s="279"/>
      <c r="G94" s="246">
        <v>-21.6</v>
      </c>
      <c r="I94" s="246">
        <v>-21.6</v>
      </c>
      <c r="J94" s="269">
        <v>-21.6</v>
      </c>
    </row>
    <row r="95" spans="1:10" ht="17.25" customHeight="1">
      <c r="A95" s="277" t="s">
        <v>320</v>
      </c>
      <c r="B95" s="278" t="s">
        <v>321</v>
      </c>
      <c r="C95" s="278" t="s">
        <v>157</v>
      </c>
      <c r="D95" s="278" t="s">
        <v>174</v>
      </c>
      <c r="E95" s="279"/>
      <c r="F95" s="279"/>
      <c r="G95" s="246">
        <v>-21.21</v>
      </c>
      <c r="I95" s="246">
        <v>-21.21</v>
      </c>
      <c r="J95" s="269">
        <v>-21.21</v>
      </c>
    </row>
    <row r="96" spans="1:10" ht="34.5" customHeight="1">
      <c r="A96" s="277" t="s">
        <v>322</v>
      </c>
      <c r="B96" s="278" t="s">
        <v>323</v>
      </c>
      <c r="C96" s="278" t="s">
        <v>157</v>
      </c>
      <c r="D96" s="278" t="s">
        <v>174</v>
      </c>
      <c r="E96" s="279"/>
      <c r="F96" s="279"/>
      <c r="G96" s="246">
        <v>-21</v>
      </c>
      <c r="I96" s="246">
        <v>-21</v>
      </c>
      <c r="J96" s="269">
        <v>-21</v>
      </c>
    </row>
    <row r="97" spans="1:10" ht="17.25" customHeight="1">
      <c r="A97" s="277" t="s">
        <v>324</v>
      </c>
      <c r="B97" s="278" t="s">
        <v>325</v>
      </c>
      <c r="C97" s="278" t="s">
        <v>157</v>
      </c>
      <c r="D97" s="278" t="s">
        <v>174</v>
      </c>
      <c r="E97" s="279"/>
      <c r="F97" s="279"/>
      <c r="G97" s="246">
        <v>-20.9</v>
      </c>
      <c r="I97" s="246">
        <v>-20.9</v>
      </c>
      <c r="J97" s="269">
        <v>-20.9</v>
      </c>
    </row>
    <row r="98" spans="1:10" ht="17.25" customHeight="1">
      <c r="A98" s="277" t="s">
        <v>326</v>
      </c>
      <c r="B98" s="278" t="s">
        <v>327</v>
      </c>
      <c r="C98" s="278" t="s">
        <v>157</v>
      </c>
      <c r="D98" s="278" t="s">
        <v>174</v>
      </c>
      <c r="E98" s="279"/>
      <c r="F98" s="279"/>
      <c r="G98" s="246">
        <v>-20.8</v>
      </c>
      <c r="I98" s="246">
        <v>-20.8</v>
      </c>
      <c r="J98" s="269">
        <v>-20.8</v>
      </c>
    </row>
    <row r="99" spans="1:10" ht="17.25" customHeight="1">
      <c r="A99" s="277" t="s">
        <v>328</v>
      </c>
      <c r="B99" s="278" t="s">
        <v>173</v>
      </c>
      <c r="C99" s="278" t="s">
        <v>157</v>
      </c>
      <c r="D99" s="278" t="s">
        <v>174</v>
      </c>
      <c r="E99" s="279"/>
      <c r="F99" s="279"/>
      <c r="G99" s="246">
        <v>-20.792000000000002</v>
      </c>
      <c r="I99" s="246">
        <v>-20.792000000000002</v>
      </c>
      <c r="J99" s="269">
        <v>-20.792000000000002</v>
      </c>
    </row>
    <row r="100" spans="1:10" ht="17.25" customHeight="1">
      <c r="A100" s="277" t="s">
        <v>329</v>
      </c>
      <c r="B100" s="278" t="s">
        <v>330</v>
      </c>
      <c r="C100" s="278" t="s">
        <v>157</v>
      </c>
      <c r="D100" s="278" t="s">
        <v>177</v>
      </c>
      <c r="E100" s="279"/>
      <c r="F100" s="279"/>
      <c r="G100" s="246">
        <v>-19.824999999999999</v>
      </c>
      <c r="I100" s="246">
        <v>-19.824999999999999</v>
      </c>
      <c r="J100" s="269">
        <v>-19.824999999999999</v>
      </c>
    </row>
    <row r="101" spans="1:10" ht="17.25" customHeight="1">
      <c r="A101" s="277" t="s">
        <v>331</v>
      </c>
      <c r="B101" s="278" t="s">
        <v>332</v>
      </c>
      <c r="C101" s="278" t="s">
        <v>157</v>
      </c>
      <c r="D101" s="278" t="s">
        <v>174</v>
      </c>
      <c r="E101" s="279"/>
      <c r="F101" s="279"/>
      <c r="G101" s="246">
        <v>-19.2</v>
      </c>
      <c r="I101" s="246">
        <v>-19.2</v>
      </c>
      <c r="J101" s="269">
        <v>-19.2</v>
      </c>
    </row>
    <row r="102" spans="1:10" ht="17.25" customHeight="1">
      <c r="A102" s="277" t="s">
        <v>333</v>
      </c>
      <c r="B102" s="278" t="s">
        <v>334</v>
      </c>
      <c r="C102" s="278" t="s">
        <v>157</v>
      </c>
      <c r="D102" s="278" t="s">
        <v>174</v>
      </c>
      <c r="E102" s="279"/>
      <c r="F102" s="280"/>
      <c r="G102" s="246">
        <v>-19.2</v>
      </c>
      <c r="I102" s="246">
        <v>-19.2</v>
      </c>
      <c r="J102" s="269">
        <v>-19.2</v>
      </c>
    </row>
    <row r="103" spans="1:10" ht="17.25" customHeight="1">
      <c r="A103" s="277" t="s">
        <v>335</v>
      </c>
      <c r="B103" s="278" t="s">
        <v>336</v>
      </c>
      <c r="C103" s="278" t="s">
        <v>157</v>
      </c>
      <c r="D103" s="278" t="s">
        <v>277</v>
      </c>
      <c r="E103" s="279"/>
      <c r="F103" s="279"/>
      <c r="G103" s="246">
        <v>-19</v>
      </c>
      <c r="I103" s="246">
        <v>-19.0002</v>
      </c>
      <c r="J103" s="269">
        <v>-19.0002</v>
      </c>
    </row>
    <row r="104" spans="1:10" ht="34.5" customHeight="1">
      <c r="A104" s="277" t="s">
        <v>337</v>
      </c>
      <c r="B104" s="278" t="s">
        <v>338</v>
      </c>
      <c r="C104" s="278" t="s">
        <v>157</v>
      </c>
      <c r="D104" s="278" t="s">
        <v>174</v>
      </c>
      <c r="E104" s="279"/>
      <c r="F104" s="279"/>
      <c r="G104" s="246">
        <v>-19</v>
      </c>
      <c r="I104" s="246">
        <v>-19</v>
      </c>
      <c r="J104" s="269">
        <v>-19</v>
      </c>
    </row>
    <row r="105" spans="1:10" ht="17.25" customHeight="1">
      <c r="A105" s="277" t="s">
        <v>339</v>
      </c>
      <c r="B105" s="278" t="s">
        <v>340</v>
      </c>
      <c r="C105" s="278" t="s">
        <v>157</v>
      </c>
      <c r="D105" s="278" t="s">
        <v>174</v>
      </c>
      <c r="E105" s="279"/>
      <c r="F105" s="279"/>
      <c r="G105" s="246">
        <v>-18.49925</v>
      </c>
      <c r="I105" s="246">
        <v>-18.49925</v>
      </c>
      <c r="J105" s="269">
        <v>-18.49925</v>
      </c>
    </row>
    <row r="106" spans="1:10" ht="17.25" customHeight="1">
      <c r="A106" s="277" t="s">
        <v>341</v>
      </c>
      <c r="B106" s="278" t="s">
        <v>342</v>
      </c>
      <c r="C106" s="278" t="s">
        <v>157</v>
      </c>
      <c r="D106" s="278" t="s">
        <v>174</v>
      </c>
      <c r="E106" s="279"/>
      <c r="F106" s="279"/>
      <c r="G106" s="246">
        <v>-18.2</v>
      </c>
      <c r="I106" s="246">
        <v>-18.2</v>
      </c>
      <c r="J106" s="269">
        <v>-18.2</v>
      </c>
    </row>
    <row r="107" spans="1:10" ht="34.5" customHeight="1">
      <c r="A107" s="277" t="s">
        <v>343</v>
      </c>
      <c r="B107" s="278" t="s">
        <v>344</v>
      </c>
      <c r="C107" s="278" t="s">
        <v>157</v>
      </c>
      <c r="D107" s="278" t="s">
        <v>202</v>
      </c>
      <c r="E107" s="279"/>
      <c r="F107" s="280"/>
      <c r="G107" s="246">
        <v>-18</v>
      </c>
      <c r="I107" s="246">
        <v>-18</v>
      </c>
      <c r="J107" s="269">
        <v>-18</v>
      </c>
    </row>
    <row r="108" spans="1:10" ht="34.5">
      <c r="A108" s="277" t="s">
        <v>345</v>
      </c>
      <c r="B108" s="278" t="s">
        <v>310</v>
      </c>
      <c r="C108" s="278" t="s">
        <v>157</v>
      </c>
      <c r="D108" s="278" t="s">
        <v>174</v>
      </c>
      <c r="E108" s="279"/>
      <c r="F108" s="279"/>
      <c r="G108" s="246">
        <v>-18</v>
      </c>
      <c r="I108" s="246">
        <v>-18</v>
      </c>
      <c r="J108" s="269">
        <v>-18</v>
      </c>
    </row>
    <row r="109" spans="1:10">
      <c r="A109" s="277" t="s">
        <v>346</v>
      </c>
      <c r="B109" s="278" t="s">
        <v>347</v>
      </c>
      <c r="C109" s="278" t="s">
        <v>157</v>
      </c>
      <c r="D109" s="278" t="s">
        <v>174</v>
      </c>
      <c r="E109" s="279"/>
      <c r="F109" s="279"/>
      <c r="G109" s="246">
        <v>-18</v>
      </c>
      <c r="I109" s="246">
        <v>-18</v>
      </c>
      <c r="J109" s="269">
        <v>-18</v>
      </c>
    </row>
    <row r="110" spans="1:10" ht="17.25" customHeight="1">
      <c r="A110" s="277" t="s">
        <v>348</v>
      </c>
      <c r="B110" s="278" t="s">
        <v>349</v>
      </c>
      <c r="C110" s="278" t="s">
        <v>157</v>
      </c>
      <c r="D110" s="278" t="s">
        <v>182</v>
      </c>
      <c r="E110" s="279"/>
      <c r="F110" s="279"/>
      <c r="G110" s="246">
        <v>-18</v>
      </c>
      <c r="I110" s="246">
        <v>-18</v>
      </c>
      <c r="J110" s="269">
        <v>-18</v>
      </c>
    </row>
    <row r="111" spans="1:10" ht="51.75" customHeight="1">
      <c r="A111" s="277" t="s">
        <v>350</v>
      </c>
      <c r="B111" s="278" t="s">
        <v>351</v>
      </c>
      <c r="C111" s="278" t="s">
        <v>157</v>
      </c>
      <c r="D111" s="278" t="s">
        <v>174</v>
      </c>
      <c r="E111" s="279"/>
      <c r="F111" s="279"/>
      <c r="G111" s="246">
        <v>-17.04</v>
      </c>
      <c r="I111" s="246">
        <v>-17.04</v>
      </c>
      <c r="J111" s="269">
        <v>-17.04</v>
      </c>
    </row>
    <row r="112" spans="1:10">
      <c r="A112" s="277" t="s">
        <v>352</v>
      </c>
      <c r="B112" s="278" t="s">
        <v>353</v>
      </c>
      <c r="C112" s="278" t="s">
        <v>157</v>
      </c>
      <c r="D112" s="278" t="s">
        <v>174</v>
      </c>
      <c r="E112" s="279"/>
      <c r="F112" s="279"/>
      <c r="G112" s="246">
        <v>-16.8</v>
      </c>
      <c r="I112" s="246">
        <v>-16.8</v>
      </c>
      <c r="J112" s="269">
        <v>-16.8</v>
      </c>
    </row>
    <row r="113" spans="1:10" ht="17.25" customHeight="1">
      <c r="A113" s="277" t="s">
        <v>354</v>
      </c>
      <c r="B113" s="278" t="s">
        <v>355</v>
      </c>
      <c r="C113" s="278" t="s">
        <v>157</v>
      </c>
      <c r="D113" s="278" t="s">
        <v>174</v>
      </c>
      <c r="E113" s="279"/>
      <c r="F113" s="280"/>
      <c r="G113" s="246">
        <v>-16.396000000000001</v>
      </c>
      <c r="I113" s="246">
        <v>-16.396000000000001</v>
      </c>
      <c r="J113" s="269">
        <v>-16.396000000000001</v>
      </c>
    </row>
    <row r="114" spans="1:10" ht="17.25" customHeight="1">
      <c r="A114" s="277" t="s">
        <v>356</v>
      </c>
      <c r="B114" s="278" t="s">
        <v>357</v>
      </c>
      <c r="C114" s="278" t="s">
        <v>157</v>
      </c>
      <c r="D114" s="278" t="s">
        <v>182</v>
      </c>
      <c r="E114" s="279"/>
      <c r="F114" s="279"/>
      <c r="G114" s="246">
        <v>-16.339200000000002</v>
      </c>
      <c r="I114" s="246">
        <v>-16.339200000000002</v>
      </c>
      <c r="J114" s="269">
        <v>-16.339200000000002</v>
      </c>
    </row>
    <row r="115" spans="1:10" ht="34.5" customHeight="1">
      <c r="A115" s="277" t="s">
        <v>358</v>
      </c>
      <c r="B115" s="278" t="s">
        <v>359</v>
      </c>
      <c r="C115" s="278" t="s">
        <v>157</v>
      </c>
      <c r="D115" s="278" t="s">
        <v>174</v>
      </c>
      <c r="E115" s="279"/>
      <c r="F115" s="279"/>
      <c r="G115" s="246">
        <v>-16.2</v>
      </c>
      <c r="I115" s="246">
        <v>-16.2</v>
      </c>
      <c r="J115" s="269">
        <v>-16.2</v>
      </c>
    </row>
    <row r="116" spans="1:10" ht="34.5">
      <c r="A116" s="277" t="s">
        <v>360</v>
      </c>
      <c r="B116" s="278" t="s">
        <v>310</v>
      </c>
      <c r="C116" s="278" t="s">
        <v>157</v>
      </c>
      <c r="D116" s="278" t="s">
        <v>174</v>
      </c>
      <c r="E116" s="279"/>
      <c r="F116" s="279"/>
      <c r="G116" s="246">
        <v>-15.99999</v>
      </c>
      <c r="I116" s="246">
        <v>-15.99999</v>
      </c>
      <c r="J116" s="269">
        <v>-15.99999</v>
      </c>
    </row>
    <row r="117" spans="1:10" ht="34.5">
      <c r="A117" s="277" t="s">
        <v>361</v>
      </c>
      <c r="B117" s="278" t="s">
        <v>310</v>
      </c>
      <c r="C117" s="278" t="s">
        <v>157</v>
      </c>
      <c r="D117" s="278" t="s">
        <v>174</v>
      </c>
      <c r="E117" s="279"/>
      <c r="F117" s="279"/>
      <c r="G117" s="246">
        <v>-15.75</v>
      </c>
      <c r="I117" s="246">
        <v>-15.75</v>
      </c>
      <c r="J117" s="269">
        <v>-15.75</v>
      </c>
    </row>
    <row r="118" spans="1:10" ht="17.25" customHeight="1">
      <c r="A118" s="277" t="s">
        <v>362</v>
      </c>
      <c r="B118" s="278" t="s">
        <v>181</v>
      </c>
      <c r="C118" s="278" t="s">
        <v>157</v>
      </c>
      <c r="D118" s="278" t="s">
        <v>182</v>
      </c>
      <c r="E118" s="279"/>
      <c r="F118" s="279"/>
      <c r="G118" s="246">
        <v>-15.6</v>
      </c>
      <c r="I118" s="246">
        <v>-15.6</v>
      </c>
      <c r="J118" s="269">
        <v>-15.6</v>
      </c>
    </row>
    <row r="119" spans="1:10">
      <c r="A119" s="277" t="s">
        <v>363</v>
      </c>
      <c r="B119" s="278" t="s">
        <v>259</v>
      </c>
      <c r="C119" s="278" t="s">
        <v>157</v>
      </c>
      <c r="D119" s="278" t="s">
        <v>174</v>
      </c>
      <c r="E119" s="279"/>
      <c r="F119" s="279"/>
      <c r="G119" s="246">
        <v>-15</v>
      </c>
      <c r="I119" s="246">
        <v>-15</v>
      </c>
      <c r="J119" s="269">
        <v>-15</v>
      </c>
    </row>
    <row r="120" spans="1:10">
      <c r="A120" s="277" t="s">
        <v>364</v>
      </c>
      <c r="B120" s="278" t="s">
        <v>259</v>
      </c>
      <c r="C120" s="278" t="s">
        <v>157</v>
      </c>
      <c r="D120" s="278" t="s">
        <v>174</v>
      </c>
      <c r="E120" s="279"/>
      <c r="F120" s="279"/>
      <c r="G120" s="246">
        <v>-15</v>
      </c>
      <c r="I120" s="246">
        <v>-15</v>
      </c>
      <c r="J120" s="269">
        <v>-15</v>
      </c>
    </row>
    <row r="121" spans="1:10" ht="17.25" customHeight="1">
      <c r="A121" s="277" t="s">
        <v>365</v>
      </c>
      <c r="B121" s="278" t="s">
        <v>366</v>
      </c>
      <c r="C121" s="278" t="s">
        <v>157</v>
      </c>
      <c r="D121" s="278" t="s">
        <v>174</v>
      </c>
      <c r="E121" s="279"/>
      <c r="F121" s="279"/>
      <c r="G121" s="246">
        <v>-14.965</v>
      </c>
      <c r="I121" s="246">
        <v>-14.965</v>
      </c>
      <c r="J121" s="269">
        <v>-14.965</v>
      </c>
    </row>
    <row r="122" spans="1:10" ht="34.5" customHeight="1">
      <c r="A122" s="277" t="s">
        <v>367</v>
      </c>
      <c r="B122" s="278" t="s">
        <v>368</v>
      </c>
      <c r="C122" s="278" t="s">
        <v>157</v>
      </c>
      <c r="D122" s="278" t="s">
        <v>174</v>
      </c>
      <c r="E122" s="279"/>
      <c r="F122" s="279"/>
      <c r="G122" s="246">
        <v>-14</v>
      </c>
      <c r="I122" s="246">
        <v>-14</v>
      </c>
      <c r="J122" s="269">
        <v>-14</v>
      </c>
    </row>
    <row r="123" spans="1:10" ht="17.25" customHeight="1">
      <c r="A123" s="277" t="s">
        <v>369</v>
      </c>
      <c r="B123" s="278" t="s">
        <v>370</v>
      </c>
      <c r="C123" s="278" t="s">
        <v>157</v>
      </c>
      <c r="D123" s="278" t="s">
        <v>202</v>
      </c>
      <c r="E123" s="279"/>
      <c r="F123" s="279"/>
      <c r="G123" s="246">
        <v>-13.65</v>
      </c>
      <c r="I123" s="246">
        <v>-13.65</v>
      </c>
      <c r="J123" s="269">
        <v>-13.65</v>
      </c>
    </row>
    <row r="124" spans="1:10">
      <c r="A124" s="277" t="s">
        <v>371</v>
      </c>
      <c r="B124" s="278" t="s">
        <v>259</v>
      </c>
      <c r="C124" s="278" t="s">
        <v>157</v>
      </c>
      <c r="D124" s="278" t="s">
        <v>174</v>
      </c>
      <c r="E124" s="279"/>
      <c r="F124" s="279"/>
      <c r="G124" s="246">
        <v>-13.59999</v>
      </c>
      <c r="I124" s="246">
        <v>-13.59999</v>
      </c>
      <c r="J124" s="269">
        <v>-13.59999</v>
      </c>
    </row>
    <row r="125" spans="1:10" ht="15.75" customHeight="1">
      <c r="A125" s="277" t="s">
        <v>372</v>
      </c>
      <c r="B125" s="278" t="s">
        <v>201</v>
      </c>
      <c r="C125" s="278" t="s">
        <v>157</v>
      </c>
      <c r="D125" s="278" t="s">
        <v>202</v>
      </c>
      <c r="E125" s="279"/>
      <c r="F125" s="279"/>
      <c r="G125" s="246">
        <v>-13.56</v>
      </c>
      <c r="I125" s="246">
        <v>-13.56</v>
      </c>
      <c r="J125" s="269">
        <v>-13.56</v>
      </c>
    </row>
    <row r="126" spans="1:10" ht="15.75" customHeight="1">
      <c r="A126" s="277" t="s">
        <v>373</v>
      </c>
      <c r="B126" s="278" t="s">
        <v>374</v>
      </c>
      <c r="C126" s="278" t="s">
        <v>157</v>
      </c>
      <c r="D126" s="278" t="s">
        <v>202</v>
      </c>
      <c r="E126" s="279"/>
      <c r="F126" s="279"/>
      <c r="G126" s="246">
        <v>-13.5</v>
      </c>
      <c r="I126" s="246">
        <v>-13.5</v>
      </c>
      <c r="J126" s="269">
        <v>-13.5</v>
      </c>
    </row>
    <row r="127" spans="1:10" ht="15.75" customHeight="1">
      <c r="A127" s="277" t="s">
        <v>375</v>
      </c>
      <c r="B127" s="278" t="s">
        <v>376</v>
      </c>
      <c r="C127" s="278" t="s">
        <v>157</v>
      </c>
      <c r="D127" s="278" t="s">
        <v>174</v>
      </c>
      <c r="E127" s="279"/>
      <c r="F127" s="280"/>
      <c r="G127" s="246">
        <v>-13.387</v>
      </c>
      <c r="I127" s="246">
        <v>-13.387</v>
      </c>
      <c r="J127" s="269">
        <v>-13.387</v>
      </c>
    </row>
    <row r="128" spans="1:10" ht="15.75" customHeight="1">
      <c r="A128" s="277" t="s">
        <v>377</v>
      </c>
      <c r="B128" s="278" t="s">
        <v>378</v>
      </c>
      <c r="C128" s="278" t="s">
        <v>157</v>
      </c>
      <c r="D128" s="278" t="s">
        <v>174</v>
      </c>
      <c r="E128" s="279"/>
      <c r="F128" s="279"/>
      <c r="G128" s="246">
        <v>-12.837999999999999</v>
      </c>
      <c r="I128" s="246">
        <v>-12.837999999999999</v>
      </c>
      <c r="J128" s="269">
        <v>-12.837999999999999</v>
      </c>
    </row>
    <row r="129" spans="1:10" ht="17.25" customHeight="1">
      <c r="A129" s="277" t="s">
        <v>379</v>
      </c>
      <c r="B129" s="278" t="s">
        <v>380</v>
      </c>
      <c r="C129" s="278" t="s">
        <v>157</v>
      </c>
      <c r="D129" s="278" t="s">
        <v>174</v>
      </c>
      <c r="E129" s="279"/>
      <c r="F129" s="279"/>
      <c r="G129" s="246">
        <v>-12</v>
      </c>
      <c r="I129" s="246">
        <v>-12</v>
      </c>
      <c r="J129" s="269">
        <v>-12</v>
      </c>
    </row>
    <row r="130" spans="1:10" ht="17.25" customHeight="1">
      <c r="A130" s="277" t="s">
        <v>381</v>
      </c>
      <c r="B130" s="278" t="s">
        <v>382</v>
      </c>
      <c r="C130" s="278" t="s">
        <v>61</v>
      </c>
      <c r="D130" s="278" t="s">
        <v>174</v>
      </c>
      <c r="E130" s="279"/>
      <c r="F130" s="279"/>
      <c r="G130" s="246">
        <v>-12</v>
      </c>
      <c r="I130" s="246">
        <v>-12</v>
      </c>
      <c r="J130" s="269">
        <v>-12</v>
      </c>
    </row>
    <row r="131" spans="1:10" ht="17.25" customHeight="1">
      <c r="A131" s="277" t="s">
        <v>383</v>
      </c>
      <c r="B131" s="278" t="s">
        <v>384</v>
      </c>
      <c r="C131" s="278" t="s">
        <v>157</v>
      </c>
      <c r="D131" s="278" t="s">
        <v>174</v>
      </c>
      <c r="E131" s="279"/>
      <c r="F131" s="280"/>
      <c r="G131" s="246">
        <v>-11.52</v>
      </c>
      <c r="I131" s="246">
        <v>-11.52</v>
      </c>
      <c r="J131" s="269">
        <v>-11.52</v>
      </c>
    </row>
    <row r="132" spans="1:10" ht="17.25" customHeight="1">
      <c r="A132" s="277" t="s">
        <v>385</v>
      </c>
      <c r="B132" s="278" t="s">
        <v>342</v>
      </c>
      <c r="C132" s="278" t="s">
        <v>157</v>
      </c>
      <c r="D132" s="278" t="s">
        <v>174</v>
      </c>
      <c r="E132" s="279"/>
      <c r="F132" s="279"/>
      <c r="G132" s="246">
        <v>-11.20392</v>
      </c>
      <c r="I132" s="246">
        <v>-11.20392</v>
      </c>
      <c r="J132" s="269">
        <v>-11.20392</v>
      </c>
    </row>
    <row r="133" spans="1:10" ht="17.25" customHeight="1">
      <c r="A133" s="277" t="s">
        <v>386</v>
      </c>
      <c r="B133" s="278" t="s">
        <v>378</v>
      </c>
      <c r="C133" s="278" t="s">
        <v>157</v>
      </c>
      <c r="D133" s="278" t="s">
        <v>174</v>
      </c>
      <c r="E133" s="279"/>
      <c r="F133" s="279"/>
      <c r="G133" s="246">
        <v>-10</v>
      </c>
      <c r="I133" s="246">
        <v>-10</v>
      </c>
      <c r="J133" s="269">
        <v>-10</v>
      </c>
    </row>
    <row r="134" spans="1:10" ht="17.25" customHeight="1">
      <c r="A134" s="277" t="s">
        <v>387</v>
      </c>
      <c r="B134" s="278" t="s">
        <v>388</v>
      </c>
      <c r="C134" s="278" t="s">
        <v>157</v>
      </c>
      <c r="D134" s="278" t="s">
        <v>174</v>
      </c>
      <c r="E134" s="279"/>
      <c r="F134" s="279"/>
      <c r="G134" s="246">
        <v>-9.8000000000000007</v>
      </c>
      <c r="I134" s="246">
        <v>-9.8000000000000007</v>
      </c>
      <c r="J134" s="269">
        <v>-9.8000000000000007</v>
      </c>
    </row>
    <row r="135" spans="1:10" ht="17.25" customHeight="1">
      <c r="A135" s="277" t="s">
        <v>389</v>
      </c>
      <c r="B135" s="278" t="s">
        <v>390</v>
      </c>
      <c r="C135" s="278" t="s">
        <v>157</v>
      </c>
      <c r="D135" s="278" t="s">
        <v>174</v>
      </c>
      <c r="E135" s="279"/>
      <c r="F135" s="279"/>
      <c r="G135" s="246">
        <v>-9.5000499999999999</v>
      </c>
      <c r="I135" s="246">
        <v>-9.5000499999999999</v>
      </c>
      <c r="J135" s="269">
        <v>-9.5000499999999999</v>
      </c>
    </row>
    <row r="136" spans="1:10" ht="34.5">
      <c r="A136" s="277" t="s">
        <v>391</v>
      </c>
      <c r="B136" s="278" t="s">
        <v>310</v>
      </c>
      <c r="C136" s="278" t="s">
        <v>157</v>
      </c>
      <c r="D136" s="278" t="s">
        <v>174</v>
      </c>
      <c r="E136" s="279"/>
      <c r="F136" s="279"/>
      <c r="G136" s="246">
        <v>-9.4499999999999993</v>
      </c>
      <c r="I136" s="246">
        <v>-9.4499999999999993</v>
      </c>
      <c r="J136" s="269">
        <v>-9.4499999999999993</v>
      </c>
    </row>
    <row r="137" spans="1:10">
      <c r="A137" s="277" t="s">
        <v>392</v>
      </c>
      <c r="B137" s="278" t="s">
        <v>353</v>
      </c>
      <c r="C137" s="278" t="s">
        <v>157</v>
      </c>
      <c r="D137" s="278" t="s">
        <v>174</v>
      </c>
      <c r="E137" s="279"/>
      <c r="F137" s="280"/>
      <c r="G137" s="360">
        <v>-9.3640000000000008</v>
      </c>
      <c r="I137" s="246">
        <v>-9.3940000000000001</v>
      </c>
      <c r="J137" s="269">
        <v>-9.3940000000000001</v>
      </c>
    </row>
    <row r="138" spans="1:10">
      <c r="A138" s="277" t="s">
        <v>393</v>
      </c>
      <c r="B138" s="278" t="s">
        <v>259</v>
      </c>
      <c r="C138" s="278" t="s">
        <v>157</v>
      </c>
      <c r="D138" s="278" t="s">
        <v>174</v>
      </c>
      <c r="E138" s="279"/>
      <c r="F138" s="279"/>
      <c r="G138" s="246">
        <v>-9.3000000000000007</v>
      </c>
      <c r="I138" s="246">
        <v>-9.3000000000000007</v>
      </c>
      <c r="J138" s="269">
        <v>-9.3000000000000007</v>
      </c>
    </row>
    <row r="139" spans="1:10">
      <c r="A139" s="277" t="s">
        <v>394</v>
      </c>
      <c r="B139" s="278" t="s">
        <v>259</v>
      </c>
      <c r="C139" s="278" t="s">
        <v>157</v>
      </c>
      <c r="D139" s="278" t="s">
        <v>174</v>
      </c>
      <c r="E139" s="279"/>
      <c r="F139" s="279"/>
      <c r="G139" s="246">
        <v>-9.19998</v>
      </c>
      <c r="I139" s="246">
        <v>-9.19998</v>
      </c>
      <c r="J139" s="269">
        <v>-9.19998</v>
      </c>
    </row>
    <row r="140" spans="1:10" ht="17.25" customHeight="1">
      <c r="A140" s="277" t="s">
        <v>395</v>
      </c>
      <c r="B140" s="278" t="s">
        <v>396</v>
      </c>
      <c r="C140" s="278" t="s">
        <v>157</v>
      </c>
      <c r="D140" s="278" t="s">
        <v>174</v>
      </c>
      <c r="E140" s="279"/>
      <c r="F140" s="279"/>
      <c r="G140" s="246">
        <v>-9</v>
      </c>
      <c r="I140" s="246">
        <v>-9</v>
      </c>
      <c r="J140" s="269">
        <v>-9</v>
      </c>
    </row>
    <row r="141" spans="1:10" ht="17.25" customHeight="1">
      <c r="A141" s="277" t="s">
        <v>397</v>
      </c>
      <c r="B141" s="278" t="s">
        <v>398</v>
      </c>
      <c r="C141" s="278" t="s">
        <v>157</v>
      </c>
      <c r="D141" s="278" t="s">
        <v>174</v>
      </c>
      <c r="E141" s="279"/>
      <c r="F141" s="279"/>
      <c r="G141" s="246">
        <v>-8.6999999999999993</v>
      </c>
      <c r="I141" s="246">
        <v>-8.6999999999999993</v>
      </c>
      <c r="J141" s="269">
        <v>-8.6999999999999993</v>
      </c>
    </row>
    <row r="142" spans="1:10" ht="34.5">
      <c r="A142" s="277" t="s">
        <v>399</v>
      </c>
      <c r="B142" s="278" t="s">
        <v>310</v>
      </c>
      <c r="C142" s="278" t="s">
        <v>157</v>
      </c>
      <c r="D142" s="278" t="s">
        <v>174</v>
      </c>
      <c r="E142" s="279"/>
      <c r="F142" s="280"/>
      <c r="G142" s="246">
        <v>-8.6199999999999992</v>
      </c>
      <c r="I142" s="246">
        <v>-8.6199999999999992</v>
      </c>
      <c r="J142" s="269">
        <v>-8.6199999999999992</v>
      </c>
    </row>
    <row r="143" spans="1:10" ht="17.25" customHeight="1">
      <c r="A143" s="277" t="s">
        <v>400</v>
      </c>
      <c r="B143" s="278" t="s">
        <v>317</v>
      </c>
      <c r="C143" s="278" t="s">
        <v>157</v>
      </c>
      <c r="D143" s="278" t="s">
        <v>174</v>
      </c>
      <c r="E143" s="279"/>
      <c r="F143" s="279"/>
      <c r="G143" s="246">
        <v>-8.4</v>
      </c>
      <c r="I143" s="246">
        <v>-8.4</v>
      </c>
      <c r="J143" s="269">
        <v>-8.4</v>
      </c>
    </row>
    <row r="144" spans="1:10" ht="16.5" customHeight="1">
      <c r="A144" s="277" t="s">
        <v>401</v>
      </c>
      <c r="B144" s="278" t="s">
        <v>402</v>
      </c>
      <c r="C144" s="278" t="s">
        <v>157</v>
      </c>
      <c r="D144" s="278" t="s">
        <v>174</v>
      </c>
      <c r="E144" s="279"/>
      <c r="F144" s="279"/>
      <c r="G144" s="246">
        <v>-8.1199999999999992</v>
      </c>
      <c r="I144" s="246">
        <v>-8.1199999999999992</v>
      </c>
      <c r="J144" s="269">
        <v>-8.1199999999999992</v>
      </c>
    </row>
    <row r="145" spans="1:10" ht="17.25" customHeight="1">
      <c r="A145" s="277" t="s">
        <v>403</v>
      </c>
      <c r="B145" s="278" t="s">
        <v>404</v>
      </c>
      <c r="C145" s="278" t="s">
        <v>157</v>
      </c>
      <c r="D145" s="278" t="s">
        <v>174</v>
      </c>
      <c r="E145" s="279"/>
      <c r="F145" s="279"/>
      <c r="G145" s="246">
        <v>-8</v>
      </c>
      <c r="I145" s="246">
        <v>-8</v>
      </c>
      <c r="J145" s="269">
        <v>-8</v>
      </c>
    </row>
    <row r="146" spans="1:10" ht="34.5" customHeight="1">
      <c r="A146" s="277" t="s">
        <v>405</v>
      </c>
      <c r="B146" s="278" t="s">
        <v>406</v>
      </c>
      <c r="C146" s="278" t="s">
        <v>157</v>
      </c>
      <c r="D146" s="278" t="s">
        <v>174</v>
      </c>
      <c r="E146" s="279"/>
      <c r="F146" s="279"/>
      <c r="G146" s="246">
        <v>-7.7</v>
      </c>
      <c r="I146" s="246">
        <v>-7.7</v>
      </c>
      <c r="J146" s="269">
        <v>-7.7</v>
      </c>
    </row>
    <row r="147" spans="1:10" ht="34.5">
      <c r="A147" s="277" t="s">
        <v>407</v>
      </c>
      <c r="B147" s="278" t="s">
        <v>310</v>
      </c>
      <c r="C147" s="278" t="s">
        <v>157</v>
      </c>
      <c r="D147" s="278" t="s">
        <v>174</v>
      </c>
      <c r="E147" s="279"/>
      <c r="F147" s="280"/>
      <c r="G147" s="246">
        <v>-7.6</v>
      </c>
      <c r="I147" s="246">
        <v>-7.6</v>
      </c>
      <c r="J147" s="269">
        <v>-7.6</v>
      </c>
    </row>
    <row r="148" spans="1:10" ht="17.25" customHeight="1">
      <c r="A148" s="277" t="s">
        <v>408</v>
      </c>
      <c r="B148" s="278" t="s">
        <v>409</v>
      </c>
      <c r="C148" s="278" t="s">
        <v>157</v>
      </c>
      <c r="D148" s="278" t="s">
        <v>174</v>
      </c>
      <c r="E148" s="279"/>
      <c r="F148" s="279"/>
      <c r="G148" s="246">
        <v>-7.58</v>
      </c>
      <c r="I148" s="246">
        <v>-7.58</v>
      </c>
      <c r="J148" s="269">
        <v>-7.58</v>
      </c>
    </row>
    <row r="149" spans="1:10" ht="17.25" customHeight="1">
      <c r="A149" s="277" t="s">
        <v>410</v>
      </c>
      <c r="B149" s="278" t="s">
        <v>181</v>
      </c>
      <c r="C149" s="278" t="s">
        <v>157</v>
      </c>
      <c r="D149" s="278" t="s">
        <v>182</v>
      </c>
      <c r="E149" s="279"/>
      <c r="F149" s="279"/>
      <c r="G149" s="246">
        <v>-7.2</v>
      </c>
      <c r="I149" s="246">
        <v>-7.2</v>
      </c>
      <c r="J149" s="269">
        <v>-7.2</v>
      </c>
    </row>
    <row r="150" spans="1:10">
      <c r="A150" s="277" t="s">
        <v>411</v>
      </c>
      <c r="B150" s="278" t="s">
        <v>259</v>
      </c>
      <c r="C150" s="278" t="s">
        <v>157</v>
      </c>
      <c r="D150" s="278" t="s">
        <v>174</v>
      </c>
      <c r="E150" s="279"/>
      <c r="F150" s="279"/>
      <c r="G150" s="246">
        <v>-6.9</v>
      </c>
      <c r="I150" s="246">
        <v>-6.9</v>
      </c>
      <c r="J150" s="269">
        <v>-6.9</v>
      </c>
    </row>
    <row r="151" spans="1:10" ht="51.75" customHeight="1">
      <c r="A151" s="277" t="s">
        <v>412</v>
      </c>
      <c r="B151" s="278" t="s">
        <v>413</v>
      </c>
      <c r="C151" s="278" t="s">
        <v>157</v>
      </c>
      <c r="D151" s="278" t="s">
        <v>174</v>
      </c>
      <c r="E151" s="279"/>
      <c r="F151" s="279"/>
      <c r="G151" s="246">
        <v>-6.2</v>
      </c>
      <c r="I151" s="246">
        <v>-6.2</v>
      </c>
      <c r="J151" s="269">
        <v>-6.2</v>
      </c>
    </row>
    <row r="152" spans="1:10">
      <c r="A152" s="277" t="s">
        <v>414</v>
      </c>
      <c r="B152" s="278" t="s">
        <v>285</v>
      </c>
      <c r="C152" s="278" t="s">
        <v>157</v>
      </c>
      <c r="D152" s="278" t="s">
        <v>174</v>
      </c>
      <c r="E152" s="279"/>
      <c r="F152" s="279"/>
      <c r="G152" s="246">
        <v>-6</v>
      </c>
      <c r="I152" s="246">
        <v>-6</v>
      </c>
      <c r="J152" s="269">
        <v>-6</v>
      </c>
    </row>
    <row r="153" spans="1:10" ht="17.25" customHeight="1">
      <c r="A153" s="277" t="s">
        <v>415</v>
      </c>
      <c r="B153" s="278" t="s">
        <v>416</v>
      </c>
      <c r="C153" s="278" t="s">
        <v>157</v>
      </c>
      <c r="D153" s="278" t="s">
        <v>174</v>
      </c>
      <c r="E153" s="279"/>
      <c r="F153" s="279"/>
      <c r="G153" s="246">
        <v>-6</v>
      </c>
      <c r="I153" s="246">
        <v>-6</v>
      </c>
      <c r="J153" s="269">
        <v>-6</v>
      </c>
    </row>
    <row r="154" spans="1:10" ht="17.25" customHeight="1">
      <c r="A154" s="277" t="s">
        <v>417</v>
      </c>
      <c r="B154" s="278" t="s">
        <v>418</v>
      </c>
      <c r="C154" s="278" t="s">
        <v>157</v>
      </c>
      <c r="D154" s="278" t="s">
        <v>174</v>
      </c>
      <c r="E154" s="279"/>
      <c r="F154" s="279"/>
      <c r="G154" s="246">
        <v>-5.6</v>
      </c>
      <c r="I154" s="246">
        <v>-5.6</v>
      </c>
      <c r="J154" s="269">
        <v>-5.6</v>
      </c>
    </row>
    <row r="155" spans="1:10" ht="17.25" customHeight="1">
      <c r="A155" s="277" t="s">
        <v>419</v>
      </c>
      <c r="B155" s="278" t="s">
        <v>420</v>
      </c>
      <c r="C155" s="278" t="s">
        <v>157</v>
      </c>
      <c r="D155" s="278" t="s">
        <v>202</v>
      </c>
      <c r="E155" s="279"/>
      <c r="F155" s="279"/>
      <c r="G155" s="246">
        <v>-5.5</v>
      </c>
      <c r="I155" s="246">
        <v>-5.5</v>
      </c>
      <c r="J155" s="269">
        <v>-5.5</v>
      </c>
    </row>
    <row r="156" spans="1:10">
      <c r="A156" s="277" t="s">
        <v>421</v>
      </c>
      <c r="B156" s="278" t="s">
        <v>259</v>
      </c>
      <c r="C156" s="278" t="s">
        <v>157</v>
      </c>
      <c r="D156" s="278" t="s">
        <v>174</v>
      </c>
      <c r="E156" s="279"/>
      <c r="F156" s="279"/>
      <c r="G156" s="246">
        <v>-5.5</v>
      </c>
      <c r="I156" s="246">
        <v>-5.5</v>
      </c>
      <c r="J156" s="269">
        <v>-5.5</v>
      </c>
    </row>
    <row r="157" spans="1:10" ht="17.25" customHeight="1">
      <c r="A157" s="277" t="s">
        <v>422</v>
      </c>
      <c r="B157" s="278" t="s">
        <v>423</v>
      </c>
      <c r="C157" s="278" t="s">
        <v>157</v>
      </c>
      <c r="D157" s="278" t="s">
        <v>174</v>
      </c>
      <c r="E157" s="279"/>
      <c r="F157" s="279"/>
      <c r="G157" s="246">
        <v>-5.4</v>
      </c>
      <c r="I157" s="246">
        <v>-5.4</v>
      </c>
      <c r="J157" s="269">
        <v>-5.4</v>
      </c>
    </row>
    <row r="158" spans="1:10" ht="17.25" customHeight="1">
      <c r="A158" s="277" t="s">
        <v>424</v>
      </c>
      <c r="B158" s="278" t="s">
        <v>425</v>
      </c>
      <c r="C158" s="278" t="s">
        <v>157</v>
      </c>
      <c r="D158" s="278" t="s">
        <v>174</v>
      </c>
      <c r="E158" s="279"/>
      <c r="F158" s="279"/>
      <c r="G158" s="246">
        <v>-5.25</v>
      </c>
      <c r="I158" s="246">
        <v>-5.25</v>
      </c>
      <c r="J158" s="269">
        <v>-5.25</v>
      </c>
    </row>
    <row r="159" spans="1:10">
      <c r="A159" s="277" t="s">
        <v>426</v>
      </c>
      <c r="B159" s="278" t="s">
        <v>216</v>
      </c>
      <c r="C159" s="278" t="s">
        <v>157</v>
      </c>
      <c r="D159" s="278" t="s">
        <v>174</v>
      </c>
      <c r="E159" s="279"/>
      <c r="F159" s="279"/>
      <c r="G159" s="246">
        <v>-5.0004999999999997</v>
      </c>
      <c r="I159" s="246">
        <v>-5.0004999999999997</v>
      </c>
      <c r="J159" s="269">
        <v>-5.0004999999999997</v>
      </c>
    </row>
    <row r="160" spans="1:10" ht="15.75" customHeight="1">
      <c r="A160" s="277" t="s">
        <v>427</v>
      </c>
      <c r="B160" s="278" t="s">
        <v>428</v>
      </c>
      <c r="C160" s="278" t="s">
        <v>157</v>
      </c>
      <c r="D160" s="278" t="s">
        <v>429</v>
      </c>
      <c r="E160" s="279"/>
      <c r="F160" s="279"/>
      <c r="G160" s="246">
        <v>-5</v>
      </c>
      <c r="I160" s="246">
        <v>-5</v>
      </c>
      <c r="J160" s="269">
        <v>-5</v>
      </c>
    </row>
    <row r="161" spans="1:10" ht="15.75" customHeight="1">
      <c r="A161" s="277" t="s">
        <v>430</v>
      </c>
      <c r="B161" s="278" t="s">
        <v>431</v>
      </c>
      <c r="C161" s="278" t="s">
        <v>157</v>
      </c>
      <c r="D161" s="278" t="s">
        <v>174</v>
      </c>
      <c r="E161" s="279"/>
      <c r="F161" s="280"/>
      <c r="G161" s="246">
        <v>-4.8049799999999996</v>
      </c>
      <c r="I161" s="246">
        <v>-4.8049799999999996</v>
      </c>
      <c r="J161" s="269">
        <v>-4.8049799999999996</v>
      </c>
    </row>
    <row r="162" spans="1:10" ht="15.75" customHeight="1">
      <c r="A162" s="277" t="s">
        <v>432</v>
      </c>
      <c r="B162" s="278" t="s">
        <v>342</v>
      </c>
      <c r="C162" s="278" t="s">
        <v>157</v>
      </c>
      <c r="D162" s="278" t="s">
        <v>174</v>
      </c>
      <c r="E162" s="279"/>
      <c r="F162" s="279"/>
      <c r="G162" s="246">
        <v>-4.7279999999999998</v>
      </c>
      <c r="I162" s="246">
        <v>-4.7279999999999998</v>
      </c>
      <c r="J162" s="269">
        <v>-4.7279999999999998</v>
      </c>
    </row>
    <row r="163" spans="1:10" ht="17.25" customHeight="1">
      <c r="A163" s="277" t="s">
        <v>433</v>
      </c>
      <c r="B163" s="278" t="s">
        <v>434</v>
      </c>
      <c r="C163" s="278" t="s">
        <v>157</v>
      </c>
      <c r="D163" s="278" t="s">
        <v>177</v>
      </c>
      <c r="E163" s="279"/>
      <c r="F163" s="279"/>
      <c r="G163" s="246">
        <v>-4.68</v>
      </c>
      <c r="I163" s="246">
        <v>-4.68</v>
      </c>
      <c r="J163" s="269">
        <v>-4.68</v>
      </c>
    </row>
    <row r="164" spans="1:10" ht="34.5" customHeight="1">
      <c r="A164" s="277" t="s">
        <v>435</v>
      </c>
      <c r="B164" s="278" t="s">
        <v>436</v>
      </c>
      <c r="C164" s="278" t="s">
        <v>157</v>
      </c>
      <c r="D164" s="278" t="s">
        <v>174</v>
      </c>
      <c r="E164" s="279"/>
      <c r="F164" s="279"/>
      <c r="G164" s="246">
        <v>-4.6500000000000004</v>
      </c>
      <c r="I164" s="246">
        <v>-4.6500000000000004</v>
      </c>
      <c r="J164" s="269">
        <v>-4.6500000000000004</v>
      </c>
    </row>
    <row r="165" spans="1:10" ht="34.5" customHeight="1">
      <c r="A165" s="277" t="s">
        <v>437</v>
      </c>
      <c r="B165" s="278" t="s">
        <v>438</v>
      </c>
      <c r="C165" s="278" t="s">
        <v>157</v>
      </c>
      <c r="D165" s="278" t="s">
        <v>174</v>
      </c>
      <c r="E165" s="279"/>
      <c r="F165" s="280"/>
      <c r="G165" s="246">
        <v>-4.5</v>
      </c>
      <c r="I165" s="246">
        <v>-4.5</v>
      </c>
      <c r="J165" s="269">
        <v>-4.5</v>
      </c>
    </row>
    <row r="166" spans="1:10" ht="17.25" customHeight="1">
      <c r="A166" s="277" t="s">
        <v>439</v>
      </c>
      <c r="B166" s="278" t="s">
        <v>440</v>
      </c>
      <c r="C166" s="278" t="s">
        <v>61</v>
      </c>
      <c r="D166" s="278" t="s">
        <v>277</v>
      </c>
      <c r="E166" s="279"/>
      <c r="F166" s="279"/>
      <c r="G166" s="246">
        <v>-4.4000000000000004</v>
      </c>
      <c r="I166" s="246">
        <v>-4.4000000000000004</v>
      </c>
      <c r="J166" s="269">
        <v>-4.4000000000000004</v>
      </c>
    </row>
    <row r="167" spans="1:10" ht="17.25" customHeight="1">
      <c r="A167" s="277" t="s">
        <v>441</v>
      </c>
      <c r="B167" s="278" t="s">
        <v>340</v>
      </c>
      <c r="C167" s="278" t="s">
        <v>157</v>
      </c>
      <c r="D167" s="278" t="s">
        <v>174</v>
      </c>
      <c r="E167" s="279"/>
      <c r="F167" s="279"/>
      <c r="G167" s="246">
        <v>-4.2640500000000001</v>
      </c>
      <c r="I167" s="246">
        <v>-4.2640500000000001</v>
      </c>
      <c r="J167" s="269">
        <v>-4.2640500000000001</v>
      </c>
    </row>
    <row r="168" spans="1:10" ht="17.25" customHeight="1">
      <c r="A168" s="277" t="s">
        <v>442</v>
      </c>
      <c r="B168" s="278" t="s">
        <v>443</v>
      </c>
      <c r="C168" s="278" t="s">
        <v>157</v>
      </c>
      <c r="D168" s="278" t="s">
        <v>174</v>
      </c>
      <c r="E168" s="279"/>
      <c r="F168" s="279"/>
      <c r="G168" s="246">
        <v>-4.05</v>
      </c>
      <c r="I168" s="246">
        <v>-4.05</v>
      </c>
      <c r="J168" s="269">
        <v>-4.05</v>
      </c>
    </row>
    <row r="169" spans="1:10" ht="17.25" customHeight="1">
      <c r="A169" s="277" t="s">
        <v>446</v>
      </c>
      <c r="B169" s="278" t="s">
        <v>176</v>
      </c>
      <c r="C169" s="278" t="s">
        <v>157</v>
      </c>
      <c r="D169" s="278" t="s">
        <v>177</v>
      </c>
      <c r="E169" s="279"/>
      <c r="F169" s="279"/>
      <c r="G169" s="246">
        <v>-4</v>
      </c>
      <c r="I169" s="246">
        <v>-4</v>
      </c>
      <c r="J169" s="269">
        <v>-4</v>
      </c>
    </row>
    <row r="170" spans="1:10" ht="17.25" customHeight="1">
      <c r="A170" s="277" t="s">
        <v>447</v>
      </c>
      <c r="B170" s="278" t="s">
        <v>448</v>
      </c>
      <c r="C170" s="278" t="s">
        <v>157</v>
      </c>
      <c r="D170" s="278" t="s">
        <v>174</v>
      </c>
      <c r="E170" s="279"/>
      <c r="F170" s="279"/>
      <c r="G170" s="246">
        <v>-4</v>
      </c>
      <c r="I170" s="246">
        <v>-4</v>
      </c>
      <c r="J170" s="269">
        <v>-4</v>
      </c>
    </row>
    <row r="171" spans="1:10">
      <c r="A171" s="277" t="s">
        <v>449</v>
      </c>
      <c r="B171" s="278" t="s">
        <v>450</v>
      </c>
      <c r="C171" s="278" t="s">
        <v>157</v>
      </c>
      <c r="D171" s="278" t="s">
        <v>174</v>
      </c>
      <c r="E171" s="279"/>
      <c r="F171" s="279"/>
      <c r="G171" s="246">
        <v>-3.8</v>
      </c>
      <c r="I171" s="246">
        <v>-3.8</v>
      </c>
      <c r="J171" s="269">
        <v>-3.8</v>
      </c>
    </row>
    <row r="172" spans="1:10" ht="34.5">
      <c r="A172" s="277" t="s">
        <v>451</v>
      </c>
      <c r="B172" s="278" t="s">
        <v>310</v>
      </c>
      <c r="C172" s="278" t="s">
        <v>157</v>
      </c>
      <c r="D172" s="278" t="s">
        <v>174</v>
      </c>
      <c r="E172" s="279"/>
      <c r="F172" s="279"/>
      <c r="G172" s="246">
        <v>-3.6999899999999997</v>
      </c>
      <c r="I172" s="246">
        <v>-3.6999899999999997</v>
      </c>
      <c r="J172" s="269">
        <v>-3.6999899999999997</v>
      </c>
    </row>
    <row r="173" spans="1:10" ht="17.25" customHeight="1">
      <c r="A173" s="277" t="s">
        <v>452</v>
      </c>
      <c r="B173" s="278" t="s">
        <v>357</v>
      </c>
      <c r="C173" s="278" t="s">
        <v>157</v>
      </c>
      <c r="D173" s="278" t="s">
        <v>182</v>
      </c>
      <c r="E173" s="279"/>
      <c r="F173" s="279"/>
      <c r="G173" s="246">
        <v>-3.2393400000000003</v>
      </c>
      <c r="I173" s="246">
        <v>-3.2393400000000003</v>
      </c>
      <c r="J173" s="269">
        <v>-3.2393400000000003</v>
      </c>
    </row>
    <row r="174" spans="1:10" ht="17.25" customHeight="1">
      <c r="A174" s="277" t="s">
        <v>453</v>
      </c>
      <c r="B174" s="278" t="s">
        <v>454</v>
      </c>
      <c r="C174" s="278" t="s">
        <v>157</v>
      </c>
      <c r="D174" s="278" t="s">
        <v>174</v>
      </c>
      <c r="E174" s="279"/>
      <c r="F174" s="280"/>
      <c r="G174" s="246">
        <v>-3.18</v>
      </c>
      <c r="I174" s="246">
        <v>-3.18</v>
      </c>
      <c r="J174" s="269">
        <v>-3.18</v>
      </c>
    </row>
    <row r="175" spans="1:10" ht="17.25" customHeight="1">
      <c r="A175" s="277" t="s">
        <v>455</v>
      </c>
      <c r="B175" s="278" t="s">
        <v>456</v>
      </c>
      <c r="C175" s="278" t="s">
        <v>157</v>
      </c>
      <c r="D175" s="278" t="s">
        <v>174</v>
      </c>
      <c r="E175" s="279"/>
      <c r="F175" s="279"/>
      <c r="G175" s="246">
        <v>-3.15</v>
      </c>
      <c r="I175" s="246">
        <v>-3.15</v>
      </c>
      <c r="J175" s="269">
        <v>-3.15</v>
      </c>
    </row>
    <row r="176" spans="1:10" ht="34.5" customHeight="1">
      <c r="A176" s="277" t="s">
        <v>457</v>
      </c>
      <c r="B176" s="278" t="s">
        <v>458</v>
      </c>
      <c r="C176" s="278" t="s">
        <v>157</v>
      </c>
      <c r="D176" s="278" t="s">
        <v>174</v>
      </c>
      <c r="E176" s="279"/>
      <c r="F176" s="279"/>
      <c r="G176" s="246">
        <v>-3.12</v>
      </c>
      <c r="I176" s="246">
        <v>-3.12</v>
      </c>
      <c r="J176" s="269">
        <v>-3.12</v>
      </c>
    </row>
    <row r="177" spans="1:10" ht="17.25" customHeight="1">
      <c r="A177" s="277" t="s">
        <v>459</v>
      </c>
      <c r="B177" s="278" t="s">
        <v>460</v>
      </c>
      <c r="C177" s="278" t="s">
        <v>157</v>
      </c>
      <c r="D177" s="278" t="s">
        <v>174</v>
      </c>
      <c r="E177" s="279"/>
      <c r="F177" s="279"/>
      <c r="G177" s="246">
        <v>-3.1</v>
      </c>
      <c r="I177" s="246">
        <v>-3.1</v>
      </c>
      <c r="J177" s="269">
        <v>-3.1</v>
      </c>
    </row>
    <row r="178" spans="1:10" ht="17.25" customHeight="1">
      <c r="A178" s="277" t="s">
        <v>461</v>
      </c>
      <c r="B178" s="278" t="s">
        <v>462</v>
      </c>
      <c r="C178" s="278" t="s">
        <v>157</v>
      </c>
      <c r="D178" s="278" t="s">
        <v>429</v>
      </c>
      <c r="E178" s="279"/>
      <c r="F178" s="279"/>
      <c r="G178" s="246">
        <v>-3.0634999999999999</v>
      </c>
      <c r="I178" s="246">
        <v>-3.0634999999999999</v>
      </c>
      <c r="J178" s="269">
        <v>-3.0634999999999999</v>
      </c>
    </row>
    <row r="179" spans="1:10" ht="17.25" customHeight="1">
      <c r="A179" s="277" t="s">
        <v>463</v>
      </c>
      <c r="B179" s="278" t="s">
        <v>464</v>
      </c>
      <c r="C179" s="278" t="s">
        <v>157</v>
      </c>
      <c r="D179" s="278" t="s">
        <v>186</v>
      </c>
      <c r="E179" s="279"/>
      <c r="F179" s="279"/>
      <c r="G179" s="246">
        <v>-3</v>
      </c>
      <c r="I179" s="246">
        <v>-3</v>
      </c>
      <c r="J179" s="269">
        <v>-3</v>
      </c>
    </row>
    <row r="180" spans="1:10" ht="17.25" customHeight="1">
      <c r="A180" s="277" t="s">
        <v>465</v>
      </c>
      <c r="B180" s="278" t="s">
        <v>466</v>
      </c>
      <c r="C180" s="278" t="s">
        <v>157</v>
      </c>
      <c r="D180" s="278" t="s">
        <v>174</v>
      </c>
      <c r="E180" s="279"/>
      <c r="F180" s="279"/>
      <c r="G180" s="246">
        <v>-3</v>
      </c>
      <c r="I180" s="246">
        <v>-3</v>
      </c>
      <c r="J180" s="269">
        <v>-3</v>
      </c>
    </row>
    <row r="181" spans="1:10">
      <c r="A181" s="277" t="s">
        <v>467</v>
      </c>
      <c r="B181" s="278" t="s">
        <v>216</v>
      </c>
      <c r="C181" s="278" t="s">
        <v>157</v>
      </c>
      <c r="D181" s="278" t="s">
        <v>174</v>
      </c>
      <c r="E181" s="279"/>
      <c r="F181" s="279"/>
      <c r="G181" s="246">
        <v>-2.8002800000000003</v>
      </c>
      <c r="I181" s="246">
        <v>-2.8002800000000003</v>
      </c>
      <c r="J181" s="269">
        <v>-2.8002800000000003</v>
      </c>
    </row>
    <row r="182" spans="1:10" ht="17.25" customHeight="1">
      <c r="A182" s="277" t="s">
        <v>468</v>
      </c>
      <c r="B182" s="278" t="s">
        <v>342</v>
      </c>
      <c r="C182" s="278" t="s">
        <v>157</v>
      </c>
      <c r="D182" s="278" t="s">
        <v>174</v>
      </c>
      <c r="E182" s="279"/>
      <c r="F182" s="279"/>
      <c r="G182" s="246">
        <v>-2.6356199999999999</v>
      </c>
      <c r="I182" s="246">
        <v>-2.6356199999999999</v>
      </c>
      <c r="J182" s="269">
        <v>-2.6356199999999999</v>
      </c>
    </row>
    <row r="183" spans="1:10" ht="51.75" customHeight="1">
      <c r="A183" s="277" t="s">
        <v>469</v>
      </c>
      <c r="B183" s="278" t="s">
        <v>470</v>
      </c>
      <c r="C183" s="278" t="s">
        <v>157</v>
      </c>
      <c r="D183" s="278" t="s">
        <v>174</v>
      </c>
      <c r="E183" s="279"/>
      <c r="F183" s="279"/>
      <c r="G183" s="246">
        <v>-2.5</v>
      </c>
      <c r="I183" s="246">
        <v>-2.5</v>
      </c>
      <c r="J183" s="269">
        <v>-2.5</v>
      </c>
    </row>
    <row r="184" spans="1:10">
      <c r="A184" s="277" t="s">
        <v>471</v>
      </c>
      <c r="B184" s="278" t="s">
        <v>285</v>
      </c>
      <c r="C184" s="278" t="s">
        <v>157</v>
      </c>
      <c r="D184" s="278" t="s">
        <v>174</v>
      </c>
      <c r="E184" s="279"/>
      <c r="F184" s="279"/>
      <c r="G184" s="246">
        <v>-2.4</v>
      </c>
      <c r="I184" s="246">
        <v>-2.4</v>
      </c>
      <c r="J184" s="269">
        <v>-2.4</v>
      </c>
    </row>
    <row r="185" spans="1:10" ht="17.25" customHeight="1">
      <c r="A185" s="277" t="s">
        <v>472</v>
      </c>
      <c r="B185" s="278" t="s">
        <v>473</v>
      </c>
      <c r="C185" s="278" t="s">
        <v>157</v>
      </c>
      <c r="D185" s="278" t="s">
        <v>202</v>
      </c>
      <c r="E185" s="279"/>
      <c r="F185" s="279"/>
      <c r="G185" s="246">
        <v>-2.2749999999999999</v>
      </c>
      <c r="I185" s="246">
        <v>-2.2749999999999999</v>
      </c>
      <c r="J185" s="269">
        <v>-2.2749999999999999</v>
      </c>
    </row>
    <row r="186" spans="1:10" ht="17.25" customHeight="1">
      <c r="A186" s="277" t="s">
        <v>474</v>
      </c>
      <c r="B186" s="278" t="s">
        <v>475</v>
      </c>
      <c r="C186" s="278" t="s">
        <v>157</v>
      </c>
      <c r="D186" s="278" t="s">
        <v>202</v>
      </c>
      <c r="E186" s="279"/>
      <c r="F186" s="279"/>
      <c r="G186" s="246">
        <v>-2.2400000000000002</v>
      </c>
      <c r="I186" s="246">
        <v>-2.2400000000000002</v>
      </c>
      <c r="J186" s="269">
        <v>-2.2400000000000002</v>
      </c>
    </row>
    <row r="187" spans="1:10" ht="34.5" customHeight="1">
      <c r="A187" s="277" t="s">
        <v>476</v>
      </c>
      <c r="B187" s="278" t="s">
        <v>406</v>
      </c>
      <c r="C187" s="278" t="s">
        <v>157</v>
      </c>
      <c r="D187" s="278" t="s">
        <v>174</v>
      </c>
      <c r="E187" s="279"/>
      <c r="F187" s="279"/>
      <c r="G187" s="246">
        <v>-2.2200000000000002</v>
      </c>
      <c r="I187" s="246">
        <v>-2.2200000000000002</v>
      </c>
      <c r="J187" s="269">
        <v>-2.2200000000000002</v>
      </c>
    </row>
    <row r="188" spans="1:10">
      <c r="A188" s="277" t="s">
        <v>477</v>
      </c>
      <c r="B188" s="278" t="s">
        <v>285</v>
      </c>
      <c r="C188" s="278" t="s">
        <v>157</v>
      </c>
      <c r="D188" s="278" t="s">
        <v>174</v>
      </c>
      <c r="E188" s="279"/>
      <c r="F188" s="279"/>
      <c r="G188" s="246">
        <v>-2.20044</v>
      </c>
      <c r="I188" s="246">
        <v>-2.20044</v>
      </c>
      <c r="J188" s="269">
        <v>-2.20044</v>
      </c>
    </row>
    <row r="189" spans="1:10">
      <c r="A189" s="277" t="s">
        <v>478</v>
      </c>
      <c r="B189" s="278" t="s">
        <v>285</v>
      </c>
      <c r="C189" s="278" t="s">
        <v>157</v>
      </c>
      <c r="D189" s="278" t="s">
        <v>174</v>
      </c>
      <c r="E189" s="279"/>
      <c r="F189" s="280"/>
      <c r="G189" s="246">
        <v>-2.2000000000000002</v>
      </c>
      <c r="I189" s="246">
        <v>-2.2000000000000002</v>
      </c>
      <c r="J189" s="269">
        <v>-2.2000000000000002</v>
      </c>
    </row>
    <row r="190" spans="1:10" ht="34.5" customHeight="1">
      <c r="A190" s="277" t="s">
        <v>479</v>
      </c>
      <c r="B190" s="278" t="s">
        <v>480</v>
      </c>
      <c r="C190" s="278" t="s">
        <v>157</v>
      </c>
      <c r="D190" s="278" t="s">
        <v>202</v>
      </c>
      <c r="E190" s="279"/>
      <c r="F190" s="279"/>
      <c r="G190" s="246">
        <v>-2.2000000000000002</v>
      </c>
      <c r="I190" s="246">
        <v>-2.2000000000000002</v>
      </c>
      <c r="J190" s="269">
        <v>-2.2000000000000002</v>
      </c>
    </row>
    <row r="191" spans="1:10" ht="17.25" customHeight="1">
      <c r="A191" s="277" t="s">
        <v>481</v>
      </c>
      <c r="B191" s="278" t="s">
        <v>482</v>
      </c>
      <c r="C191" s="278" t="s">
        <v>157</v>
      </c>
      <c r="D191" s="278" t="s">
        <v>202</v>
      </c>
      <c r="E191" s="279"/>
      <c r="F191" s="279"/>
      <c r="G191" s="246">
        <v>-2.1</v>
      </c>
      <c r="I191" s="246">
        <v>-2.1</v>
      </c>
      <c r="J191" s="269">
        <v>-2.1</v>
      </c>
    </row>
    <row r="192" spans="1:10">
      <c r="A192" s="277" t="s">
        <v>483</v>
      </c>
      <c r="B192" s="278" t="s">
        <v>216</v>
      </c>
      <c r="C192" s="278" t="s">
        <v>157</v>
      </c>
      <c r="D192" s="278" t="s">
        <v>174</v>
      </c>
      <c r="E192" s="279"/>
      <c r="F192" s="279"/>
      <c r="G192" s="246">
        <v>-2.0004</v>
      </c>
      <c r="I192" s="246">
        <v>-2.0004</v>
      </c>
      <c r="J192" s="269">
        <v>-2.0004</v>
      </c>
    </row>
    <row r="193" spans="1:10" ht="17.25" customHeight="1">
      <c r="A193" s="277" t="s">
        <v>484</v>
      </c>
      <c r="B193" s="278" t="s">
        <v>378</v>
      </c>
      <c r="C193" s="278" t="s">
        <v>157</v>
      </c>
      <c r="D193" s="278" t="s">
        <v>174</v>
      </c>
      <c r="E193" s="279"/>
      <c r="F193" s="280"/>
      <c r="G193" s="246">
        <v>-2</v>
      </c>
      <c r="I193" s="246">
        <v>-2</v>
      </c>
      <c r="J193" s="269">
        <v>-2</v>
      </c>
    </row>
    <row r="194" spans="1:10" ht="34.5" customHeight="1">
      <c r="A194" s="277" t="s">
        <v>485</v>
      </c>
      <c r="B194" s="278" t="s">
        <v>486</v>
      </c>
      <c r="C194" s="278" t="s">
        <v>157</v>
      </c>
      <c r="D194" s="278" t="s">
        <v>174</v>
      </c>
      <c r="E194" s="279"/>
      <c r="F194" s="279"/>
      <c r="G194" s="246">
        <v>-2</v>
      </c>
      <c r="I194" s="246">
        <v>-2</v>
      </c>
      <c r="J194" s="269">
        <v>-2</v>
      </c>
    </row>
    <row r="195" spans="1:10" ht="51.75" customHeight="1">
      <c r="A195" s="277" t="s">
        <v>487</v>
      </c>
      <c r="B195" s="278" t="s">
        <v>488</v>
      </c>
      <c r="C195" s="278" t="s">
        <v>157</v>
      </c>
      <c r="D195" s="278" t="s">
        <v>174</v>
      </c>
      <c r="E195" s="279"/>
      <c r="F195" s="279"/>
      <c r="G195" s="246">
        <v>-2</v>
      </c>
      <c r="I195" s="246">
        <v>-2</v>
      </c>
      <c r="J195" s="269">
        <v>-2</v>
      </c>
    </row>
    <row r="196" spans="1:10" ht="69" customHeight="1">
      <c r="A196" s="277" t="s">
        <v>489</v>
      </c>
      <c r="B196" s="278" t="s">
        <v>490</v>
      </c>
      <c r="C196" s="278" t="s">
        <v>157</v>
      </c>
      <c r="D196" s="278" t="s">
        <v>174</v>
      </c>
      <c r="E196" s="279"/>
      <c r="F196" s="279"/>
      <c r="G196" s="246">
        <v>-2</v>
      </c>
      <c r="I196" s="246">
        <v>-2</v>
      </c>
      <c r="J196" s="269">
        <v>-2</v>
      </c>
    </row>
    <row r="197" spans="1:10" ht="69" customHeight="1">
      <c r="A197" s="277" t="s">
        <v>491</v>
      </c>
      <c r="B197" s="278" t="s">
        <v>492</v>
      </c>
      <c r="C197" s="278" t="s">
        <v>157</v>
      </c>
      <c r="D197" s="278" t="s">
        <v>174</v>
      </c>
      <c r="E197" s="279"/>
      <c r="F197" s="279"/>
      <c r="G197" s="246">
        <v>-2</v>
      </c>
      <c r="I197" s="246">
        <v>-2</v>
      </c>
      <c r="J197" s="269">
        <v>-2</v>
      </c>
    </row>
    <row r="198" spans="1:10" ht="17.25" customHeight="1">
      <c r="A198" s="277" t="s">
        <v>493</v>
      </c>
      <c r="B198" s="278" t="s">
        <v>420</v>
      </c>
      <c r="C198" s="278" t="s">
        <v>157</v>
      </c>
      <c r="D198" s="278" t="s">
        <v>202</v>
      </c>
      <c r="E198" s="279"/>
      <c r="F198" s="279"/>
      <c r="G198" s="246">
        <v>-2</v>
      </c>
      <c r="I198" s="246">
        <v>-2</v>
      </c>
      <c r="J198" s="269">
        <v>-2</v>
      </c>
    </row>
    <row r="199" spans="1:10" ht="17.25" customHeight="1">
      <c r="A199" s="277" t="s">
        <v>494</v>
      </c>
      <c r="B199" s="278" t="s">
        <v>495</v>
      </c>
      <c r="C199" s="278" t="s">
        <v>157</v>
      </c>
      <c r="D199" s="278" t="s">
        <v>174</v>
      </c>
      <c r="E199" s="279"/>
      <c r="F199" s="279"/>
      <c r="G199" s="246">
        <v>-2</v>
      </c>
      <c r="I199" s="246">
        <v>-2</v>
      </c>
      <c r="J199" s="269">
        <v>-2</v>
      </c>
    </row>
    <row r="200" spans="1:10" ht="34.5" customHeight="1">
      <c r="A200" s="277" t="s">
        <v>496</v>
      </c>
      <c r="B200" s="278" t="s">
        <v>497</v>
      </c>
      <c r="C200" s="278" t="s">
        <v>61</v>
      </c>
      <c r="D200" s="278" t="s">
        <v>174</v>
      </c>
      <c r="E200" s="279"/>
      <c r="F200" s="279"/>
      <c r="G200" s="246">
        <v>-2</v>
      </c>
      <c r="I200" s="246">
        <v>-2</v>
      </c>
      <c r="J200" s="269">
        <v>-2</v>
      </c>
    </row>
    <row r="201" spans="1:10" s="27" customFormat="1" ht="34.5" customHeight="1">
      <c r="A201" s="277" t="s">
        <v>498</v>
      </c>
      <c r="B201" s="278" t="s">
        <v>499</v>
      </c>
      <c r="C201" s="278" t="s">
        <v>157</v>
      </c>
      <c r="D201" s="278" t="s">
        <v>174</v>
      </c>
      <c r="E201" s="279"/>
      <c r="F201" s="280"/>
      <c r="G201" s="246">
        <v>-2</v>
      </c>
      <c r="I201" s="246">
        <v>-2</v>
      </c>
      <c r="J201" s="27">
        <v>-2</v>
      </c>
    </row>
    <row r="202" spans="1:10" s="27" customFormat="1" ht="17.25" customHeight="1">
      <c r="A202" s="277" t="s">
        <v>500</v>
      </c>
      <c r="B202" s="278" t="s">
        <v>340</v>
      </c>
      <c r="C202" s="278" t="s">
        <v>157</v>
      </c>
      <c r="D202" s="278" t="s">
        <v>174</v>
      </c>
      <c r="E202" s="279"/>
      <c r="F202" s="279"/>
      <c r="G202" s="246">
        <v>-2</v>
      </c>
      <c r="I202" s="246">
        <v>-2</v>
      </c>
      <c r="J202" s="27">
        <v>-2</v>
      </c>
    </row>
    <row r="203" spans="1:10">
      <c r="A203" s="277" t="s">
        <v>501</v>
      </c>
      <c r="B203" s="278" t="s">
        <v>285</v>
      </c>
      <c r="C203" s="278" t="s">
        <v>157</v>
      </c>
      <c r="D203" s="278" t="s">
        <v>174</v>
      </c>
      <c r="E203" s="279"/>
      <c r="F203" s="279"/>
      <c r="G203" s="246">
        <v>-1.9995999999999998</v>
      </c>
      <c r="I203" s="246">
        <v>-1.9995999999999998</v>
      </c>
      <c r="J203" s="269">
        <v>-1.9995999999999998</v>
      </c>
    </row>
    <row r="204" spans="1:10" ht="17.25" customHeight="1">
      <c r="A204" s="277" t="s">
        <v>502</v>
      </c>
      <c r="B204" s="278" t="s">
        <v>503</v>
      </c>
      <c r="C204" s="278" t="s">
        <v>157</v>
      </c>
      <c r="D204" s="278" t="s">
        <v>202</v>
      </c>
      <c r="E204" s="279"/>
      <c r="F204" s="280"/>
      <c r="G204" s="246">
        <v>-1.9319999999999999</v>
      </c>
      <c r="I204" s="246">
        <v>-1.9319999999999999</v>
      </c>
      <c r="J204" s="269">
        <v>-1.9319999999999999</v>
      </c>
    </row>
    <row r="205" spans="1:10" ht="17.25" customHeight="1">
      <c r="A205" s="277" t="s">
        <v>504</v>
      </c>
      <c r="B205" s="278" t="s">
        <v>505</v>
      </c>
      <c r="C205" s="278" t="s">
        <v>157</v>
      </c>
      <c r="D205" s="278" t="s">
        <v>174</v>
      </c>
      <c r="E205" s="279"/>
      <c r="F205" s="279"/>
      <c r="G205" s="246">
        <v>-1.8</v>
      </c>
      <c r="I205" s="246">
        <v>-1.8</v>
      </c>
      <c r="J205" s="269">
        <v>-1.8</v>
      </c>
    </row>
    <row r="206" spans="1:10" ht="17.25" customHeight="1">
      <c r="A206" s="277" t="s">
        <v>506</v>
      </c>
      <c r="B206" s="278" t="s">
        <v>197</v>
      </c>
      <c r="C206" s="278" t="s">
        <v>157</v>
      </c>
      <c r="D206" s="278" t="s">
        <v>174</v>
      </c>
      <c r="E206" s="279"/>
      <c r="F206" s="279"/>
      <c r="G206" s="246">
        <v>-1.8</v>
      </c>
      <c r="I206" s="246">
        <v>-1.8</v>
      </c>
      <c r="J206" s="269">
        <v>-1.8</v>
      </c>
    </row>
    <row r="207" spans="1:10" ht="17.25" customHeight="1">
      <c r="A207" s="277" t="s">
        <v>507</v>
      </c>
      <c r="B207" s="278" t="s">
        <v>508</v>
      </c>
      <c r="C207" s="278" t="s">
        <v>157</v>
      </c>
      <c r="D207" s="278" t="s">
        <v>174</v>
      </c>
      <c r="E207" s="279"/>
      <c r="F207" s="279"/>
      <c r="G207" s="246">
        <v>-1.8</v>
      </c>
      <c r="I207" s="246">
        <v>-1.8</v>
      </c>
      <c r="J207" s="269">
        <v>-1.8</v>
      </c>
    </row>
    <row r="208" spans="1:10" ht="17.25" customHeight="1">
      <c r="A208" s="277" t="s">
        <v>509</v>
      </c>
      <c r="B208" s="278" t="s">
        <v>330</v>
      </c>
      <c r="C208" s="278" t="s">
        <v>157</v>
      </c>
      <c r="D208" s="278" t="s">
        <v>177</v>
      </c>
      <c r="E208" s="279"/>
      <c r="F208" s="279"/>
      <c r="G208" s="246">
        <v>-1.74</v>
      </c>
      <c r="I208" s="246">
        <v>-1.74</v>
      </c>
      <c r="J208" s="269">
        <v>-1.74</v>
      </c>
    </row>
    <row r="209" spans="1:10" ht="17.25" customHeight="1">
      <c r="A209" s="277" t="s">
        <v>510</v>
      </c>
      <c r="B209" s="278" t="s">
        <v>374</v>
      </c>
      <c r="C209" s="278" t="s">
        <v>157</v>
      </c>
      <c r="D209" s="278" t="s">
        <v>202</v>
      </c>
      <c r="E209" s="279"/>
      <c r="F209" s="279"/>
      <c r="G209" s="246">
        <v>-1.6939000000000002</v>
      </c>
      <c r="I209" s="246">
        <v>-1.6939000000000002</v>
      </c>
      <c r="J209" s="269">
        <v>-1.6939000000000002</v>
      </c>
    </row>
    <row r="210" spans="1:10" ht="17.25" customHeight="1">
      <c r="A210" s="277" t="s">
        <v>511</v>
      </c>
      <c r="B210" s="278" t="s">
        <v>512</v>
      </c>
      <c r="C210" s="278" t="s">
        <v>157</v>
      </c>
      <c r="D210" s="278" t="s">
        <v>174</v>
      </c>
      <c r="E210" s="279"/>
      <c r="F210" s="279"/>
      <c r="G210" s="246">
        <v>-1.62</v>
      </c>
      <c r="I210" s="246">
        <v>-1.62</v>
      </c>
      <c r="J210" s="269">
        <v>-1.62</v>
      </c>
    </row>
    <row r="211" spans="1:10" ht="17.25" customHeight="1">
      <c r="A211" s="277" t="s">
        <v>513</v>
      </c>
      <c r="B211" s="278" t="s">
        <v>514</v>
      </c>
      <c r="C211" s="278" t="s">
        <v>157</v>
      </c>
      <c r="D211" s="278" t="s">
        <v>174</v>
      </c>
      <c r="E211" s="279"/>
      <c r="F211" s="279"/>
      <c r="G211" s="246">
        <v>-1.6</v>
      </c>
      <c r="I211" s="246">
        <v>-1.6</v>
      </c>
      <c r="J211" s="269">
        <v>-1.6</v>
      </c>
    </row>
    <row r="212" spans="1:10" ht="17.25" customHeight="1">
      <c r="A212" s="277" t="s">
        <v>515</v>
      </c>
      <c r="B212" s="278" t="s">
        <v>516</v>
      </c>
      <c r="C212" s="278" t="s">
        <v>157</v>
      </c>
      <c r="D212" s="278" t="s">
        <v>174</v>
      </c>
      <c r="E212" s="279"/>
      <c r="F212" s="279"/>
      <c r="G212" s="246">
        <v>-1.6</v>
      </c>
      <c r="I212" s="246">
        <v>-1.6</v>
      </c>
      <c r="J212" s="269">
        <v>-1.6</v>
      </c>
    </row>
    <row r="213" spans="1:10" s="27" customFormat="1" ht="17.25" customHeight="1">
      <c r="A213" s="277" t="s">
        <v>517</v>
      </c>
      <c r="B213" s="278" t="s">
        <v>518</v>
      </c>
      <c r="C213" s="278" t="s">
        <v>157</v>
      </c>
      <c r="D213" s="278" t="s">
        <v>174</v>
      </c>
      <c r="E213" s="279"/>
      <c r="F213" s="280"/>
      <c r="G213" s="246">
        <v>-1.5</v>
      </c>
      <c r="I213" s="246">
        <v>-1.5</v>
      </c>
      <c r="J213" s="27">
        <v>-1.5</v>
      </c>
    </row>
    <row r="214" spans="1:10" s="27" customFormat="1" ht="34.5" customHeight="1">
      <c r="A214" s="277" t="s">
        <v>519</v>
      </c>
      <c r="B214" s="278" t="s">
        <v>520</v>
      </c>
      <c r="C214" s="278" t="s">
        <v>157</v>
      </c>
      <c r="D214" s="278" t="s">
        <v>174</v>
      </c>
      <c r="E214" s="279"/>
      <c r="F214" s="279"/>
      <c r="G214" s="246">
        <v>-1.5</v>
      </c>
      <c r="I214" s="246">
        <v>-1.5</v>
      </c>
      <c r="J214" s="27">
        <v>-1.5</v>
      </c>
    </row>
    <row r="215" spans="1:10" ht="17.25" customHeight="1">
      <c r="A215" s="277" t="s">
        <v>521</v>
      </c>
      <c r="B215" s="278" t="s">
        <v>522</v>
      </c>
      <c r="C215" s="278" t="s">
        <v>157</v>
      </c>
      <c r="D215" s="278" t="s">
        <v>174</v>
      </c>
      <c r="E215" s="279"/>
      <c r="F215" s="279"/>
      <c r="G215" s="246">
        <v>-1.5</v>
      </c>
      <c r="I215" s="246">
        <v>-1.5</v>
      </c>
      <c r="J215" s="269">
        <v>-1.5</v>
      </c>
    </row>
    <row r="216" spans="1:10" ht="17.25" customHeight="1">
      <c r="A216" s="277" t="s">
        <v>523</v>
      </c>
      <c r="B216" s="278" t="s">
        <v>353</v>
      </c>
      <c r="C216" s="278" t="s">
        <v>157</v>
      </c>
      <c r="D216" s="278" t="s">
        <v>174</v>
      </c>
      <c r="E216" s="279"/>
      <c r="F216" s="280"/>
      <c r="G216" s="246">
        <v>-1.4008</v>
      </c>
      <c r="I216" s="246">
        <v>-1.4008</v>
      </c>
      <c r="J216" s="269">
        <v>-1.4008</v>
      </c>
    </row>
    <row r="217" spans="1:10" ht="17.25" customHeight="1">
      <c r="A217" s="277" t="s">
        <v>524</v>
      </c>
      <c r="B217" s="278" t="s">
        <v>214</v>
      </c>
      <c r="C217" s="278" t="s">
        <v>157</v>
      </c>
      <c r="D217" s="278" t="s">
        <v>174</v>
      </c>
      <c r="E217" s="279"/>
      <c r="F217" s="279"/>
      <c r="G217" s="246">
        <v>-1.272</v>
      </c>
      <c r="I217" s="246">
        <v>-1.272</v>
      </c>
      <c r="J217" s="269">
        <v>-1.272</v>
      </c>
    </row>
    <row r="218" spans="1:10" ht="17.25" customHeight="1">
      <c r="A218" s="277" t="s">
        <v>525</v>
      </c>
      <c r="B218" s="278" t="s">
        <v>526</v>
      </c>
      <c r="C218" s="278" t="s">
        <v>157</v>
      </c>
      <c r="D218" s="278" t="s">
        <v>182</v>
      </c>
      <c r="E218" s="279"/>
      <c r="F218" s="279"/>
      <c r="G218" s="246">
        <v>-1.2002000000000002</v>
      </c>
      <c r="I218" s="246">
        <v>-1.2002000000000002</v>
      </c>
      <c r="J218" s="269">
        <v>-1.2002000000000002</v>
      </c>
    </row>
    <row r="219" spans="1:10">
      <c r="A219" s="277" t="s">
        <v>527</v>
      </c>
      <c r="B219" s="278" t="s">
        <v>285</v>
      </c>
      <c r="C219" s="278" t="s">
        <v>157</v>
      </c>
      <c r="D219" s="278" t="s">
        <v>174</v>
      </c>
      <c r="E219" s="279"/>
      <c r="F219" s="279"/>
      <c r="G219" s="246">
        <v>-1.2</v>
      </c>
      <c r="I219" s="246">
        <v>-1.2</v>
      </c>
      <c r="J219" s="269">
        <v>-1.2</v>
      </c>
    </row>
    <row r="220" spans="1:10">
      <c r="A220" s="277" t="s">
        <v>528</v>
      </c>
      <c r="B220" s="278" t="s">
        <v>285</v>
      </c>
      <c r="C220" s="278" t="s">
        <v>157</v>
      </c>
      <c r="D220" s="278" t="s">
        <v>174</v>
      </c>
      <c r="E220" s="279"/>
      <c r="F220" s="279"/>
      <c r="G220" s="246">
        <v>-1.2</v>
      </c>
      <c r="I220" s="246">
        <v>-1.2</v>
      </c>
      <c r="J220" s="269">
        <v>-1.2</v>
      </c>
    </row>
    <row r="221" spans="1:10">
      <c r="A221" s="277" t="s">
        <v>529</v>
      </c>
      <c r="B221" s="278" t="s">
        <v>285</v>
      </c>
      <c r="C221" s="278" t="s">
        <v>157</v>
      </c>
      <c r="D221" s="278" t="s">
        <v>174</v>
      </c>
      <c r="E221" s="279"/>
      <c r="F221" s="279"/>
      <c r="G221" s="246">
        <v>-1.2</v>
      </c>
      <c r="I221" s="246">
        <v>-1.2</v>
      </c>
      <c r="J221" s="269">
        <v>-1.2</v>
      </c>
    </row>
    <row r="222" spans="1:10">
      <c r="A222" s="277" t="s">
        <v>530</v>
      </c>
      <c r="B222" s="278" t="s">
        <v>285</v>
      </c>
      <c r="C222" s="278" t="s">
        <v>157</v>
      </c>
      <c r="D222" s="278" t="s">
        <v>174</v>
      </c>
      <c r="E222" s="279"/>
      <c r="F222" s="279"/>
      <c r="G222" s="246">
        <v>-1.2</v>
      </c>
      <c r="I222" s="246">
        <v>-1.2</v>
      </c>
      <c r="J222" s="269">
        <v>-1.2</v>
      </c>
    </row>
    <row r="223" spans="1:10">
      <c r="A223" s="277" t="s">
        <v>531</v>
      </c>
      <c r="B223" s="278" t="s">
        <v>285</v>
      </c>
      <c r="C223" s="278" t="s">
        <v>157</v>
      </c>
      <c r="D223" s="278" t="s">
        <v>174</v>
      </c>
      <c r="E223" s="279"/>
      <c r="F223" s="279"/>
      <c r="G223" s="246">
        <v>-1.2</v>
      </c>
      <c r="I223" s="246">
        <v>-1.2</v>
      </c>
      <c r="J223" s="269">
        <v>-1.2</v>
      </c>
    </row>
    <row r="224" spans="1:10">
      <c r="A224" s="277" t="s">
        <v>532</v>
      </c>
      <c r="B224" s="278" t="s">
        <v>285</v>
      </c>
      <c r="C224" s="278" t="s">
        <v>157</v>
      </c>
      <c r="D224" s="278" t="s">
        <v>174</v>
      </c>
      <c r="E224" s="279"/>
      <c r="F224" s="279"/>
      <c r="G224" s="246">
        <v>-1.2</v>
      </c>
      <c r="I224" s="246">
        <v>-1.2</v>
      </c>
      <c r="J224" s="269">
        <v>-1.2</v>
      </c>
    </row>
    <row r="225" spans="1:10" s="27" customFormat="1">
      <c r="A225" s="277" t="s">
        <v>533</v>
      </c>
      <c r="B225" s="278" t="s">
        <v>216</v>
      </c>
      <c r="C225" s="278" t="s">
        <v>157</v>
      </c>
      <c r="D225" s="278" t="s">
        <v>174</v>
      </c>
      <c r="E225" s="279"/>
      <c r="F225" s="280"/>
      <c r="G225" s="246">
        <v>-1.10077</v>
      </c>
      <c r="I225" s="246">
        <v>-1.10077</v>
      </c>
      <c r="J225" s="27">
        <v>-1.10077</v>
      </c>
    </row>
    <row r="226" spans="1:10" s="27" customFormat="1" ht="17.25" customHeight="1">
      <c r="A226" s="277" t="s">
        <v>534</v>
      </c>
      <c r="B226" s="278" t="s">
        <v>535</v>
      </c>
      <c r="C226" s="278" t="s">
        <v>157</v>
      </c>
      <c r="D226" s="278" t="s">
        <v>174</v>
      </c>
      <c r="E226" s="279"/>
      <c r="F226" s="279"/>
      <c r="G226" s="246">
        <v>-1.1000000000000001</v>
      </c>
      <c r="I226" s="246">
        <v>-1.1000000000000001</v>
      </c>
      <c r="J226" s="27">
        <v>-1.1000000000000001</v>
      </c>
    </row>
    <row r="227" spans="1:10">
      <c r="A227" s="277" t="s">
        <v>536</v>
      </c>
      <c r="B227" s="278" t="s">
        <v>259</v>
      </c>
      <c r="C227" s="278" t="s">
        <v>157</v>
      </c>
      <c r="D227" s="278" t="s">
        <v>174</v>
      </c>
      <c r="E227" s="279"/>
      <c r="F227" s="279"/>
      <c r="G227" s="246">
        <v>-1.06</v>
      </c>
      <c r="I227" s="246">
        <v>-1.06</v>
      </c>
      <c r="J227" s="269">
        <v>-1.06</v>
      </c>
    </row>
    <row r="228" spans="1:10">
      <c r="A228" s="277" t="s">
        <v>537</v>
      </c>
      <c r="B228" s="278" t="s">
        <v>259</v>
      </c>
      <c r="C228" s="278" t="s">
        <v>157</v>
      </c>
      <c r="D228" s="278" t="s">
        <v>174</v>
      </c>
      <c r="E228" s="279"/>
      <c r="F228" s="280"/>
      <c r="G228" s="246">
        <v>-1.05</v>
      </c>
      <c r="I228" s="246">
        <v>-1.05</v>
      </c>
      <c r="J228" s="269">
        <v>-1.05</v>
      </c>
    </row>
    <row r="229" spans="1:10" ht="51.75" customHeight="1">
      <c r="A229" s="277" t="s">
        <v>538</v>
      </c>
      <c r="B229" s="278" t="s">
        <v>539</v>
      </c>
      <c r="C229" s="278" t="s">
        <v>157</v>
      </c>
      <c r="D229" s="278" t="s">
        <v>174</v>
      </c>
      <c r="E229" s="279"/>
      <c r="F229" s="279"/>
      <c r="G229" s="246">
        <v>-1.04</v>
      </c>
      <c r="I229" s="246">
        <v>-1.04</v>
      </c>
      <c r="J229" s="269">
        <v>-1.04</v>
      </c>
    </row>
    <row r="230" spans="1:10" ht="51.75" customHeight="1">
      <c r="A230" s="277" t="s">
        <v>540</v>
      </c>
      <c r="B230" s="278" t="s">
        <v>541</v>
      </c>
      <c r="C230" s="278" t="s">
        <v>157</v>
      </c>
      <c r="D230" s="278" t="s">
        <v>174</v>
      </c>
      <c r="E230" s="279"/>
      <c r="F230" s="279"/>
      <c r="G230" s="246">
        <v>-1.03</v>
      </c>
      <c r="I230" s="246">
        <v>-1.03</v>
      </c>
      <c r="J230" s="269">
        <v>-1.03</v>
      </c>
    </row>
    <row r="231" spans="1:10" ht="34.5" customHeight="1">
      <c r="A231" s="277" t="s">
        <v>542</v>
      </c>
      <c r="B231" s="278" t="s">
        <v>543</v>
      </c>
      <c r="C231" s="278" t="s">
        <v>157</v>
      </c>
      <c r="D231" s="278" t="s">
        <v>174</v>
      </c>
      <c r="E231" s="279"/>
      <c r="F231" s="279"/>
      <c r="G231" s="246">
        <v>-1.01</v>
      </c>
      <c r="I231" s="246">
        <v>-1.01</v>
      </c>
      <c r="J231" s="269">
        <v>-1.01</v>
      </c>
    </row>
    <row r="232" spans="1:10" ht="34.5" customHeight="1">
      <c r="A232" s="277" t="s">
        <v>544</v>
      </c>
      <c r="B232" s="278" t="s">
        <v>438</v>
      </c>
      <c r="C232" s="278" t="s">
        <v>157</v>
      </c>
      <c r="D232" s="278" t="s">
        <v>174</v>
      </c>
      <c r="E232" s="279"/>
      <c r="F232" s="279"/>
      <c r="G232" s="246">
        <v>-1.01</v>
      </c>
      <c r="I232" s="246">
        <v>-1.01</v>
      </c>
      <c r="J232" s="269">
        <v>-1.01</v>
      </c>
    </row>
    <row r="233" spans="1:10" ht="17.25" customHeight="1">
      <c r="A233" s="277" t="s">
        <v>545</v>
      </c>
      <c r="B233" s="278" t="s">
        <v>423</v>
      </c>
      <c r="C233" s="278" t="s">
        <v>157</v>
      </c>
      <c r="D233" s="278" t="s">
        <v>174</v>
      </c>
      <c r="E233" s="279"/>
      <c r="F233" s="279"/>
      <c r="G233" s="246">
        <v>-1.01</v>
      </c>
      <c r="I233" s="246">
        <v>-1.01</v>
      </c>
      <c r="J233" s="269">
        <v>-1.01</v>
      </c>
    </row>
    <row r="234" spans="1:10">
      <c r="A234" s="277" t="s">
        <v>546</v>
      </c>
      <c r="B234" s="278" t="s">
        <v>285</v>
      </c>
      <c r="C234" s="278" t="s">
        <v>157</v>
      </c>
      <c r="D234" s="278" t="s">
        <v>174</v>
      </c>
      <c r="E234" s="279"/>
      <c r="F234" s="279"/>
      <c r="G234" s="246">
        <v>-1.0004</v>
      </c>
      <c r="I234" s="246">
        <v>-1.0004</v>
      </c>
      <c r="J234" s="269">
        <v>-1.0004</v>
      </c>
    </row>
    <row r="235" spans="1:10">
      <c r="A235" s="277" t="s">
        <v>547</v>
      </c>
      <c r="B235" s="278" t="s">
        <v>548</v>
      </c>
      <c r="C235" s="278" t="s">
        <v>61</v>
      </c>
      <c r="D235" s="278" t="s">
        <v>174</v>
      </c>
      <c r="E235" s="279"/>
      <c r="F235" s="279"/>
      <c r="G235" s="246">
        <v>-1</v>
      </c>
      <c r="I235" s="246">
        <v>-1</v>
      </c>
      <c r="J235" s="269">
        <v>-1</v>
      </c>
    </row>
    <row r="236" spans="1:10">
      <c r="A236" s="277" t="s">
        <v>549</v>
      </c>
      <c r="B236" s="278" t="s">
        <v>285</v>
      </c>
      <c r="C236" s="278" t="s">
        <v>157</v>
      </c>
      <c r="D236" s="278" t="s">
        <v>174</v>
      </c>
      <c r="E236" s="279"/>
      <c r="F236" s="279"/>
      <c r="G236" s="246">
        <v>-1</v>
      </c>
      <c r="I236" s="246">
        <v>-1</v>
      </c>
      <c r="J236" s="269">
        <v>-1</v>
      </c>
    </row>
    <row r="237" spans="1:10" s="27" customFormat="1">
      <c r="A237" s="277" t="s">
        <v>550</v>
      </c>
      <c r="B237" s="278" t="s">
        <v>285</v>
      </c>
      <c r="C237" s="278" t="s">
        <v>157</v>
      </c>
      <c r="D237" s="278" t="s">
        <v>174</v>
      </c>
      <c r="E237" s="279"/>
      <c r="F237" s="280"/>
      <c r="G237" s="246">
        <v>-1</v>
      </c>
      <c r="I237" s="246">
        <v>-1</v>
      </c>
      <c r="J237" s="27">
        <v>-1</v>
      </c>
    </row>
    <row r="238" spans="1:10" s="27" customFormat="1">
      <c r="A238" s="277" t="s">
        <v>551</v>
      </c>
      <c r="B238" s="278" t="s">
        <v>285</v>
      </c>
      <c r="C238" s="278" t="s">
        <v>157</v>
      </c>
      <c r="D238" s="278" t="s">
        <v>174</v>
      </c>
      <c r="E238" s="279"/>
      <c r="F238" s="279"/>
      <c r="G238" s="246">
        <v>-1</v>
      </c>
      <c r="I238" s="246">
        <v>-1</v>
      </c>
      <c r="J238" s="27">
        <v>-1</v>
      </c>
    </row>
    <row r="239" spans="1:10" ht="17.25" customHeight="1">
      <c r="A239" s="277" t="s">
        <v>723</v>
      </c>
      <c r="B239" s="278" t="s">
        <v>552</v>
      </c>
      <c r="C239" s="277" t="s">
        <v>157</v>
      </c>
      <c r="D239" s="277" t="s">
        <v>174</v>
      </c>
      <c r="E239" s="277">
        <v>8500</v>
      </c>
      <c r="F239" s="277">
        <v>194</v>
      </c>
      <c r="G239" s="246">
        <f t="shared" ref="G239:I244" si="0">F239*E239/1000</f>
        <v>1649</v>
      </c>
      <c r="I239" s="246">
        <f t="shared" si="0"/>
        <v>0</v>
      </c>
      <c r="J239" s="269">
        <v>1649</v>
      </c>
    </row>
    <row r="240" spans="1:10" ht="17.25" customHeight="1">
      <c r="A240" s="277" t="s">
        <v>724</v>
      </c>
      <c r="B240" s="278" t="s">
        <v>552</v>
      </c>
      <c r="C240" s="277" t="s">
        <v>157</v>
      </c>
      <c r="D240" s="277" t="s">
        <v>174</v>
      </c>
      <c r="E240" s="277">
        <v>3600</v>
      </c>
      <c r="F240" s="277">
        <v>149</v>
      </c>
      <c r="G240" s="246">
        <f t="shared" si="0"/>
        <v>536.4</v>
      </c>
      <c r="I240" s="246">
        <f t="shared" si="0"/>
        <v>0</v>
      </c>
      <c r="J240" s="269">
        <v>536.4</v>
      </c>
    </row>
    <row r="241" spans="1:10" ht="17.25" customHeight="1">
      <c r="A241" s="277" t="s">
        <v>725</v>
      </c>
      <c r="B241" s="278" t="s">
        <v>553</v>
      </c>
      <c r="C241" s="277" t="s">
        <v>157</v>
      </c>
      <c r="D241" s="277" t="s">
        <v>174</v>
      </c>
      <c r="E241" s="277">
        <v>10500</v>
      </c>
      <c r="F241" s="277">
        <v>97</v>
      </c>
      <c r="G241" s="246">
        <f t="shared" si="0"/>
        <v>1018.5</v>
      </c>
      <c r="I241" s="246">
        <f t="shared" si="0"/>
        <v>0</v>
      </c>
      <c r="J241" s="269">
        <v>1018.5</v>
      </c>
    </row>
    <row r="242" spans="1:10" ht="17.25" customHeight="1">
      <c r="A242" s="277" t="s">
        <v>726</v>
      </c>
      <c r="B242" s="278" t="s">
        <v>554</v>
      </c>
      <c r="C242" s="277" t="s">
        <v>157</v>
      </c>
      <c r="D242" s="277" t="s">
        <v>174</v>
      </c>
      <c r="E242" s="277">
        <v>5000</v>
      </c>
      <c r="F242" s="277">
        <v>97</v>
      </c>
      <c r="G242" s="246">
        <f t="shared" si="0"/>
        <v>485</v>
      </c>
      <c r="I242" s="246">
        <f t="shared" si="0"/>
        <v>0</v>
      </c>
      <c r="J242" s="269">
        <v>485</v>
      </c>
    </row>
    <row r="243" spans="1:10" ht="17.25" customHeight="1">
      <c r="A243" s="277" t="s">
        <v>727</v>
      </c>
      <c r="B243" s="278" t="s">
        <v>555</v>
      </c>
      <c r="C243" s="277" t="s">
        <v>157</v>
      </c>
      <c r="D243" s="277" t="s">
        <v>174</v>
      </c>
      <c r="E243" s="277">
        <v>9000</v>
      </c>
      <c r="F243" s="277">
        <v>113</v>
      </c>
      <c r="G243" s="246">
        <f t="shared" si="0"/>
        <v>1017</v>
      </c>
      <c r="I243" s="246">
        <f t="shared" si="0"/>
        <v>0</v>
      </c>
      <c r="J243" s="269">
        <v>1017</v>
      </c>
    </row>
    <row r="244" spans="1:10" ht="17.25" customHeight="1">
      <c r="A244" s="277" t="s">
        <v>728</v>
      </c>
      <c r="B244" s="278" t="s">
        <v>556</v>
      </c>
      <c r="C244" s="277" t="s">
        <v>157</v>
      </c>
      <c r="D244" s="277" t="s">
        <v>174</v>
      </c>
      <c r="E244" s="277">
        <v>1500</v>
      </c>
      <c r="F244" s="277">
        <v>98</v>
      </c>
      <c r="G244" s="246">
        <f t="shared" si="0"/>
        <v>147</v>
      </c>
      <c r="I244" s="246">
        <f t="shared" si="0"/>
        <v>0</v>
      </c>
      <c r="J244" s="269">
        <v>147</v>
      </c>
    </row>
    <row r="245" spans="1:10" ht="25.5" customHeight="1">
      <c r="A245" s="272" t="s">
        <v>557</v>
      </c>
      <c r="B245" s="273"/>
      <c r="C245" s="274"/>
      <c r="D245" s="274"/>
      <c r="E245" s="274"/>
      <c r="F245" s="275"/>
      <c r="G245" s="276">
        <f>SUM(G246:G267)</f>
        <v>3309.4</v>
      </c>
    </row>
    <row r="246" spans="1:10" ht="34.5" customHeight="1">
      <c r="A246" s="277" t="s">
        <v>558</v>
      </c>
      <c r="B246" s="278" t="s">
        <v>559</v>
      </c>
      <c r="C246" s="277" t="s">
        <v>157</v>
      </c>
      <c r="D246" s="277" t="s">
        <v>142</v>
      </c>
      <c r="E246" s="277"/>
      <c r="F246" s="277"/>
      <c r="G246" s="246">
        <v>-162.80000000000001</v>
      </c>
    </row>
    <row r="247" spans="1:10" ht="34.5" customHeight="1">
      <c r="A247" s="277" t="s">
        <v>560</v>
      </c>
      <c r="B247" s="278" t="s">
        <v>559</v>
      </c>
      <c r="C247" s="277" t="s">
        <v>157</v>
      </c>
      <c r="D247" s="277" t="s">
        <v>142</v>
      </c>
      <c r="E247" s="277"/>
      <c r="F247" s="277"/>
      <c r="G247" s="246">
        <v>-73.2</v>
      </c>
    </row>
    <row r="248" spans="1:10" ht="34.5" customHeight="1">
      <c r="A248" s="277" t="s">
        <v>561</v>
      </c>
      <c r="B248" s="278" t="s">
        <v>559</v>
      </c>
      <c r="C248" s="277" t="s">
        <v>157</v>
      </c>
      <c r="D248" s="277" t="s">
        <v>142</v>
      </c>
      <c r="E248" s="277"/>
      <c r="F248" s="277"/>
      <c r="G248" s="246">
        <v>-42</v>
      </c>
    </row>
    <row r="249" spans="1:10" ht="34.5" customHeight="1">
      <c r="A249" s="277" t="s">
        <v>562</v>
      </c>
      <c r="B249" s="278" t="s">
        <v>559</v>
      </c>
      <c r="C249" s="277" t="s">
        <v>157</v>
      </c>
      <c r="D249" s="277" t="s">
        <v>142</v>
      </c>
      <c r="E249" s="277"/>
      <c r="F249" s="277"/>
      <c r="G249" s="246">
        <v>-40</v>
      </c>
    </row>
    <row r="250" spans="1:10" ht="34.5" customHeight="1">
      <c r="A250" s="277" t="s">
        <v>563</v>
      </c>
      <c r="B250" s="278" t="s">
        <v>559</v>
      </c>
      <c r="C250" s="277" t="s">
        <v>157</v>
      </c>
      <c r="D250" s="277" t="s">
        <v>142</v>
      </c>
      <c r="E250" s="277"/>
      <c r="F250" s="277"/>
      <c r="G250" s="246">
        <v>-40</v>
      </c>
    </row>
    <row r="251" spans="1:10" ht="34.5" customHeight="1">
      <c r="A251" s="277" t="s">
        <v>564</v>
      </c>
      <c r="B251" s="278" t="s">
        <v>559</v>
      </c>
      <c r="C251" s="277" t="s">
        <v>157</v>
      </c>
      <c r="D251" s="277" t="s">
        <v>142</v>
      </c>
      <c r="E251" s="277"/>
      <c r="F251" s="277"/>
      <c r="G251" s="246">
        <v>-40</v>
      </c>
    </row>
    <row r="252" spans="1:10" s="27" customFormat="1" ht="34.5" customHeight="1">
      <c r="A252" s="277" t="s">
        <v>565</v>
      </c>
      <c r="B252" s="278" t="s">
        <v>559</v>
      </c>
      <c r="C252" s="277" t="s">
        <v>157</v>
      </c>
      <c r="D252" s="277" t="s">
        <v>142</v>
      </c>
      <c r="E252" s="277"/>
      <c r="F252" s="277"/>
      <c r="G252" s="246">
        <v>-38</v>
      </c>
    </row>
    <row r="253" spans="1:10" s="27" customFormat="1" ht="34.5" customHeight="1">
      <c r="A253" s="277" t="s">
        <v>566</v>
      </c>
      <c r="B253" s="278" t="s">
        <v>559</v>
      </c>
      <c r="C253" s="277" t="s">
        <v>157</v>
      </c>
      <c r="D253" s="277" t="s">
        <v>142</v>
      </c>
      <c r="E253" s="277"/>
      <c r="F253" s="277"/>
      <c r="G253" s="246">
        <v>-35</v>
      </c>
    </row>
    <row r="254" spans="1:10" ht="34.5" customHeight="1">
      <c r="A254" s="277" t="s">
        <v>567</v>
      </c>
      <c r="B254" s="278" t="s">
        <v>559</v>
      </c>
      <c r="C254" s="277" t="s">
        <v>157</v>
      </c>
      <c r="D254" s="277" t="s">
        <v>142</v>
      </c>
      <c r="E254" s="277"/>
      <c r="F254" s="277"/>
      <c r="G254" s="246">
        <v>-25</v>
      </c>
    </row>
    <row r="255" spans="1:10" ht="34.5" customHeight="1">
      <c r="A255" s="277" t="s">
        <v>568</v>
      </c>
      <c r="B255" s="278" t="s">
        <v>559</v>
      </c>
      <c r="C255" s="277" t="s">
        <v>157</v>
      </c>
      <c r="D255" s="277" t="s">
        <v>142</v>
      </c>
      <c r="E255" s="277"/>
      <c r="F255" s="277"/>
      <c r="G255" s="246">
        <v>-25</v>
      </c>
    </row>
    <row r="256" spans="1:10" ht="34.5" customHeight="1">
      <c r="A256" s="277" t="s">
        <v>569</v>
      </c>
      <c r="B256" s="278" t="s">
        <v>559</v>
      </c>
      <c r="C256" s="277" t="s">
        <v>157</v>
      </c>
      <c r="D256" s="277" t="s">
        <v>142</v>
      </c>
      <c r="E256" s="277"/>
      <c r="F256" s="277"/>
      <c r="G256" s="246">
        <v>-22.5</v>
      </c>
    </row>
    <row r="257" spans="1:7" ht="34.5" customHeight="1">
      <c r="A257" s="277" t="s">
        <v>570</v>
      </c>
      <c r="B257" s="278" t="s">
        <v>559</v>
      </c>
      <c r="C257" s="277" t="s">
        <v>157</v>
      </c>
      <c r="D257" s="277" t="s">
        <v>142</v>
      </c>
      <c r="E257" s="277"/>
      <c r="F257" s="277"/>
      <c r="G257" s="246">
        <v>-10.199999999999999</v>
      </c>
    </row>
    <row r="258" spans="1:7" ht="34.5" customHeight="1">
      <c r="A258" s="277" t="s">
        <v>571</v>
      </c>
      <c r="B258" s="278" t="s">
        <v>559</v>
      </c>
      <c r="C258" s="277" t="s">
        <v>157</v>
      </c>
      <c r="D258" s="277" t="s">
        <v>142</v>
      </c>
      <c r="E258" s="277"/>
      <c r="F258" s="277"/>
      <c r="G258" s="246">
        <v>-8</v>
      </c>
    </row>
    <row r="259" spans="1:7" ht="34.5" customHeight="1">
      <c r="A259" s="277" t="s">
        <v>444</v>
      </c>
      <c r="B259" s="278" t="s">
        <v>445</v>
      </c>
      <c r="C259" s="277" t="s">
        <v>61</v>
      </c>
      <c r="D259" s="277" t="s">
        <v>142</v>
      </c>
      <c r="E259" s="277"/>
      <c r="F259" s="277"/>
      <c r="G259" s="246">
        <v>-4</v>
      </c>
    </row>
    <row r="260" spans="1:7" ht="34.5" customHeight="1">
      <c r="A260" s="277" t="s">
        <v>572</v>
      </c>
      <c r="B260" s="278" t="s">
        <v>559</v>
      </c>
      <c r="C260" s="277" t="s">
        <v>157</v>
      </c>
      <c r="D260" s="277" t="s">
        <v>142</v>
      </c>
      <c r="E260" s="277"/>
      <c r="F260" s="277"/>
      <c r="G260" s="246">
        <v>-4</v>
      </c>
    </row>
    <row r="261" spans="1:7" s="27" customFormat="1" ht="34.5" customHeight="1">
      <c r="A261" s="277" t="s">
        <v>573</v>
      </c>
      <c r="B261" s="278" t="s">
        <v>559</v>
      </c>
      <c r="C261" s="277" t="s">
        <v>157</v>
      </c>
      <c r="D261" s="277" t="s">
        <v>142</v>
      </c>
      <c r="E261" s="277"/>
      <c r="F261" s="277"/>
      <c r="G261" s="246">
        <v>-4</v>
      </c>
    </row>
    <row r="262" spans="1:7" s="27" customFormat="1" ht="34.5" customHeight="1">
      <c r="A262" s="277" t="s">
        <v>574</v>
      </c>
      <c r="B262" s="278" t="s">
        <v>559</v>
      </c>
      <c r="C262" s="277" t="s">
        <v>157</v>
      </c>
      <c r="D262" s="277" t="s">
        <v>142</v>
      </c>
      <c r="E262" s="277"/>
      <c r="F262" s="277"/>
      <c r="G262" s="246">
        <v>-2.4</v>
      </c>
    </row>
    <row r="263" spans="1:7" ht="34.5" customHeight="1">
      <c r="A263" s="277" t="s">
        <v>575</v>
      </c>
      <c r="B263" s="278" t="s">
        <v>559</v>
      </c>
      <c r="C263" s="277" t="s">
        <v>157</v>
      </c>
      <c r="D263" s="277" t="s">
        <v>142</v>
      </c>
      <c r="E263" s="277"/>
      <c r="F263" s="277"/>
      <c r="G263" s="246">
        <v>-2</v>
      </c>
    </row>
    <row r="264" spans="1:7" ht="34.5" customHeight="1">
      <c r="A264" s="277" t="s">
        <v>729</v>
      </c>
      <c r="B264" s="278" t="s">
        <v>712</v>
      </c>
      <c r="C264" s="277" t="s">
        <v>157</v>
      </c>
      <c r="D264" s="277" t="s">
        <v>142</v>
      </c>
      <c r="E264" s="277"/>
      <c r="F264" s="277"/>
      <c r="G264" s="246">
        <v>1150</v>
      </c>
    </row>
    <row r="265" spans="1:7" ht="34.5" customHeight="1">
      <c r="A265" s="277" t="s">
        <v>730</v>
      </c>
      <c r="B265" s="278" t="s">
        <v>712</v>
      </c>
      <c r="C265" s="277" t="s">
        <v>157</v>
      </c>
      <c r="D265" s="277" t="s">
        <v>142</v>
      </c>
      <c r="E265" s="277"/>
      <c r="F265" s="277"/>
      <c r="G265" s="246">
        <v>450</v>
      </c>
    </row>
    <row r="266" spans="1:7" ht="34.5" customHeight="1">
      <c r="A266" s="277" t="s">
        <v>714</v>
      </c>
      <c r="B266" s="348" t="s">
        <v>713</v>
      </c>
      <c r="C266" s="349" t="s">
        <v>61</v>
      </c>
      <c r="D266" s="277" t="s">
        <v>142</v>
      </c>
      <c r="E266" s="349"/>
      <c r="F266" s="349"/>
      <c r="G266" s="246">
        <v>1500</v>
      </c>
    </row>
    <row r="267" spans="1:7" ht="34.5" customHeight="1">
      <c r="A267" s="277" t="s">
        <v>731</v>
      </c>
      <c r="B267" s="348" t="s">
        <v>732</v>
      </c>
      <c r="C267" s="349" t="s">
        <v>141</v>
      </c>
      <c r="D267" s="277" t="s">
        <v>142</v>
      </c>
      <c r="E267" s="349"/>
      <c r="F267" s="349"/>
      <c r="G267" s="246">
        <v>787.5</v>
      </c>
    </row>
    <row r="268" spans="1:7" ht="31.5" customHeight="1">
      <c r="A268" s="284" t="s">
        <v>73</v>
      </c>
      <c r="B268" s="451" t="s">
        <v>576</v>
      </c>
      <c r="C268" s="452"/>
      <c r="D268" s="452"/>
      <c r="E268" s="452"/>
      <c r="F268" s="453"/>
      <c r="G268" s="285">
        <f>+G269</f>
        <v>26606.7788</v>
      </c>
    </row>
    <row r="269" spans="1:7" ht="25.5" customHeight="1">
      <c r="A269" s="272" t="s">
        <v>171</v>
      </c>
      <c r="B269" s="273"/>
      <c r="C269" s="274"/>
      <c r="D269" s="274"/>
      <c r="E269" s="274"/>
      <c r="F269" s="275"/>
      <c r="G269" s="285">
        <f>SUM(G270:G299)</f>
        <v>26606.7788</v>
      </c>
    </row>
    <row r="270" spans="1:7" ht="34.5" customHeight="1">
      <c r="A270" s="277" t="s">
        <v>577</v>
      </c>
      <c r="B270" s="278" t="s">
        <v>578</v>
      </c>
      <c r="C270" s="277" t="s">
        <v>61</v>
      </c>
      <c r="D270" s="277" t="s">
        <v>174</v>
      </c>
      <c r="E270" s="277"/>
      <c r="F270" s="279"/>
      <c r="G270" s="283">
        <v>-1528</v>
      </c>
    </row>
    <row r="271" spans="1:7" ht="17.25" customHeight="1">
      <c r="A271" s="277" t="s">
        <v>579</v>
      </c>
      <c r="B271" s="278" t="s">
        <v>580</v>
      </c>
      <c r="C271" s="277" t="s">
        <v>157</v>
      </c>
      <c r="D271" s="277" t="s">
        <v>174</v>
      </c>
      <c r="E271" s="277"/>
      <c r="F271" s="280"/>
      <c r="G271" s="283">
        <v>-168.6</v>
      </c>
    </row>
    <row r="272" spans="1:7" ht="17.25" customHeight="1">
      <c r="A272" s="277" t="s">
        <v>581</v>
      </c>
      <c r="B272" s="278" t="s">
        <v>582</v>
      </c>
      <c r="C272" s="277" t="s">
        <v>157</v>
      </c>
      <c r="D272" s="277" t="s">
        <v>174</v>
      </c>
      <c r="E272" s="277"/>
      <c r="F272" s="279"/>
      <c r="G272" s="283">
        <v>-156</v>
      </c>
    </row>
    <row r="273" spans="1:10" ht="17.25" customHeight="1">
      <c r="A273" s="277" t="s">
        <v>654</v>
      </c>
      <c r="B273" s="278" t="s">
        <v>655</v>
      </c>
      <c r="C273" s="277" t="s">
        <v>157</v>
      </c>
      <c r="D273" s="277" t="s">
        <v>174</v>
      </c>
      <c r="E273" s="277"/>
      <c r="F273" s="279"/>
      <c r="G273" s="283">
        <v>-137.89959999999999</v>
      </c>
    </row>
    <row r="274" spans="1:10" ht="17.25" customHeight="1">
      <c r="A274" s="277" t="s">
        <v>656</v>
      </c>
      <c r="B274" s="278" t="s">
        <v>657</v>
      </c>
      <c r="C274" s="277" t="s">
        <v>61</v>
      </c>
      <c r="D274" s="277" t="s">
        <v>658</v>
      </c>
      <c r="E274" s="277"/>
      <c r="F274" s="279"/>
      <c r="G274" s="283">
        <v>-101</v>
      </c>
    </row>
    <row r="275" spans="1:10" ht="17.25" customHeight="1">
      <c r="A275" s="277" t="s">
        <v>659</v>
      </c>
      <c r="B275" s="278" t="s">
        <v>660</v>
      </c>
      <c r="C275" s="277" t="s">
        <v>157</v>
      </c>
      <c r="D275" s="277" t="s">
        <v>174</v>
      </c>
      <c r="E275" s="277"/>
      <c r="F275" s="279"/>
      <c r="G275" s="283">
        <v>-51.699599999999997</v>
      </c>
    </row>
    <row r="276" spans="1:10" ht="17.25" customHeight="1">
      <c r="A276" s="277" t="s">
        <v>661</v>
      </c>
      <c r="B276" s="278" t="s">
        <v>662</v>
      </c>
      <c r="C276" s="277" t="s">
        <v>157</v>
      </c>
      <c r="D276" s="277" t="s">
        <v>174</v>
      </c>
      <c r="E276" s="277"/>
      <c r="F276" s="279"/>
      <c r="G276" s="283">
        <v>-32</v>
      </c>
    </row>
    <row r="277" spans="1:10" ht="34.5" customHeight="1">
      <c r="A277" s="277" t="s">
        <v>663</v>
      </c>
      <c r="B277" s="278" t="s">
        <v>583</v>
      </c>
      <c r="C277" s="277" t="s">
        <v>157</v>
      </c>
      <c r="D277" s="277" t="s">
        <v>174</v>
      </c>
      <c r="E277" s="277"/>
      <c r="F277" s="304"/>
      <c r="G277" s="283">
        <v>-20.661999999999999</v>
      </c>
    </row>
    <row r="278" spans="1:10" ht="17.25" customHeight="1">
      <c r="A278" s="277" t="s">
        <v>664</v>
      </c>
      <c r="B278" s="278" t="s">
        <v>665</v>
      </c>
      <c r="C278" s="277" t="s">
        <v>157</v>
      </c>
      <c r="D278" s="277" t="s">
        <v>174</v>
      </c>
      <c r="E278" s="277"/>
      <c r="F278" s="304"/>
      <c r="G278" s="283">
        <v>-8.34</v>
      </c>
    </row>
    <row r="279" spans="1:10" ht="17.25" customHeight="1">
      <c r="A279" s="277" t="s">
        <v>666</v>
      </c>
      <c r="B279" s="278" t="s">
        <v>667</v>
      </c>
      <c r="C279" s="277" t="s">
        <v>157</v>
      </c>
      <c r="D279" s="277" t="s">
        <v>174</v>
      </c>
      <c r="E279" s="277"/>
      <c r="F279" s="282"/>
      <c r="G279" s="283">
        <v>-8.15</v>
      </c>
    </row>
    <row r="280" spans="1:10" ht="17.25" customHeight="1">
      <c r="A280" s="277" t="s">
        <v>668</v>
      </c>
      <c r="B280" s="278" t="s">
        <v>667</v>
      </c>
      <c r="C280" s="277" t="s">
        <v>157</v>
      </c>
      <c r="D280" s="277" t="s">
        <v>174</v>
      </c>
      <c r="E280" s="277"/>
      <c r="F280" s="282"/>
      <c r="G280" s="283">
        <v>-7.3</v>
      </c>
    </row>
    <row r="281" spans="1:10" ht="17.25" customHeight="1">
      <c r="A281" s="277" t="s">
        <v>669</v>
      </c>
      <c r="B281" s="278" t="s">
        <v>667</v>
      </c>
      <c r="C281" s="277" t="s">
        <v>157</v>
      </c>
      <c r="D281" s="277" t="s">
        <v>174</v>
      </c>
      <c r="E281" s="277"/>
      <c r="F281" s="282"/>
      <c r="G281" s="283">
        <v>-6.3</v>
      </c>
    </row>
    <row r="282" spans="1:10" ht="17.25" customHeight="1">
      <c r="A282" s="277" t="s">
        <v>670</v>
      </c>
      <c r="B282" s="278" t="s">
        <v>667</v>
      </c>
      <c r="C282" s="277" t="s">
        <v>157</v>
      </c>
      <c r="D282" s="277" t="s">
        <v>174</v>
      </c>
      <c r="E282" s="277"/>
      <c r="F282" s="282"/>
      <c r="G282" s="283">
        <v>-2.42</v>
      </c>
    </row>
    <row r="283" spans="1:10" ht="17.25" customHeight="1">
      <c r="A283" s="277" t="s">
        <v>671</v>
      </c>
      <c r="B283" s="278" t="s">
        <v>667</v>
      </c>
      <c r="C283" s="277" t="s">
        <v>157</v>
      </c>
      <c r="D283" s="277" t="s">
        <v>174</v>
      </c>
      <c r="E283" s="277"/>
      <c r="F283" s="282"/>
      <c r="G283" s="283">
        <v>-2</v>
      </c>
    </row>
    <row r="284" spans="1:10" ht="17.25" customHeight="1">
      <c r="A284" s="277" t="s">
        <v>672</v>
      </c>
      <c r="B284" s="278" t="s">
        <v>673</v>
      </c>
      <c r="C284" s="277" t="s">
        <v>157</v>
      </c>
      <c r="D284" s="277" t="s">
        <v>174</v>
      </c>
      <c r="E284" s="277"/>
      <c r="F284" s="282"/>
      <c r="G284" s="283">
        <v>-1.6</v>
      </c>
    </row>
    <row r="285" spans="1:10" ht="17.25" customHeight="1">
      <c r="A285" s="357" t="s">
        <v>674</v>
      </c>
      <c r="B285" s="278" t="s">
        <v>675</v>
      </c>
      <c r="C285" s="277" t="s">
        <v>157</v>
      </c>
      <c r="D285" s="277" t="s">
        <v>174</v>
      </c>
      <c r="E285" s="281">
        <v>42000</v>
      </c>
      <c r="F285" s="277">
        <v>46</v>
      </c>
      <c r="G285" s="283">
        <f>E285*F285/1000</f>
        <v>1932</v>
      </c>
    </row>
    <row r="286" spans="1:10" ht="17.25" customHeight="1">
      <c r="A286" s="357" t="s">
        <v>717</v>
      </c>
      <c r="B286" s="278" t="s">
        <v>676</v>
      </c>
      <c r="C286" s="277" t="s">
        <v>157</v>
      </c>
      <c r="D286" s="277" t="s">
        <v>174</v>
      </c>
      <c r="E286" s="281">
        <v>46000</v>
      </c>
      <c r="F286" s="277">
        <v>113</v>
      </c>
      <c r="G286" s="283">
        <f t="shared" ref="G286:G292" si="1">E286*F286/1000</f>
        <v>5198</v>
      </c>
    </row>
    <row r="287" spans="1:10" ht="17.25" customHeight="1">
      <c r="A287" s="357" t="s">
        <v>719</v>
      </c>
      <c r="B287" s="278" t="s">
        <v>721</v>
      </c>
      <c r="C287" s="277" t="s">
        <v>157</v>
      </c>
      <c r="D287" s="277" t="s">
        <v>174</v>
      </c>
      <c r="E287" s="281">
        <v>82000</v>
      </c>
      <c r="F287" s="277">
        <v>7</v>
      </c>
      <c r="G287" s="283">
        <f t="shared" si="1"/>
        <v>574</v>
      </c>
      <c r="J287" s="358"/>
    </row>
    <row r="288" spans="1:10" ht="38.25" customHeight="1">
      <c r="A288" s="357" t="s">
        <v>720</v>
      </c>
      <c r="B288" s="278" t="s">
        <v>722</v>
      </c>
      <c r="C288" s="277" t="s">
        <v>157</v>
      </c>
      <c r="D288" s="277" t="s">
        <v>174</v>
      </c>
      <c r="E288" s="281">
        <v>150000</v>
      </c>
      <c r="F288" s="277">
        <v>9</v>
      </c>
      <c r="G288" s="283">
        <f t="shared" si="1"/>
        <v>1350</v>
      </c>
    </row>
    <row r="289" spans="1:9" ht="17.25" customHeight="1">
      <c r="A289" s="357" t="s">
        <v>584</v>
      </c>
      <c r="B289" s="278" t="s">
        <v>585</v>
      </c>
      <c r="C289" s="277" t="s">
        <v>157</v>
      </c>
      <c r="D289" s="277" t="s">
        <v>174</v>
      </c>
      <c r="E289" s="281">
        <v>100000</v>
      </c>
      <c r="F289" s="277">
        <v>11</v>
      </c>
      <c r="G289" s="283">
        <f t="shared" si="1"/>
        <v>1100</v>
      </c>
    </row>
    <row r="290" spans="1:9" ht="17.25" customHeight="1">
      <c r="A290" s="357" t="s">
        <v>586</v>
      </c>
      <c r="B290" s="278" t="s">
        <v>587</v>
      </c>
      <c r="C290" s="277" t="s">
        <v>157</v>
      </c>
      <c r="D290" s="277" t="s">
        <v>174</v>
      </c>
      <c r="E290" s="281">
        <v>40000</v>
      </c>
      <c r="F290" s="277">
        <v>100</v>
      </c>
      <c r="G290" s="283">
        <f t="shared" si="1"/>
        <v>4000</v>
      </c>
    </row>
    <row r="291" spans="1:9" ht="17.25" customHeight="1">
      <c r="A291" s="357" t="s">
        <v>588</v>
      </c>
      <c r="B291" s="278" t="s">
        <v>589</v>
      </c>
      <c r="C291" s="277" t="s">
        <v>157</v>
      </c>
      <c r="D291" s="277" t="s">
        <v>174</v>
      </c>
      <c r="E291" s="281">
        <v>57650</v>
      </c>
      <c r="F291" s="282">
        <v>51</v>
      </c>
      <c r="G291" s="283">
        <f t="shared" si="1"/>
        <v>2940.15</v>
      </c>
    </row>
    <row r="292" spans="1:9" ht="17.25" customHeight="1">
      <c r="A292" s="357" t="s">
        <v>590</v>
      </c>
      <c r="B292" s="278" t="s">
        <v>591</v>
      </c>
      <c r="C292" s="277" t="s">
        <v>157</v>
      </c>
      <c r="D292" s="277" t="s">
        <v>174</v>
      </c>
      <c r="E292" s="281">
        <v>50000</v>
      </c>
      <c r="F292" s="282">
        <v>15</v>
      </c>
      <c r="G292" s="283">
        <f t="shared" si="1"/>
        <v>750</v>
      </c>
    </row>
    <row r="293" spans="1:9" ht="17.25" customHeight="1">
      <c r="A293" s="357" t="s">
        <v>592</v>
      </c>
      <c r="B293" s="278" t="s">
        <v>580</v>
      </c>
      <c r="C293" s="277" t="s">
        <v>157</v>
      </c>
      <c r="D293" s="277" t="s">
        <v>174</v>
      </c>
      <c r="E293" s="281">
        <v>37000</v>
      </c>
      <c r="F293" s="282">
        <v>100</v>
      </c>
      <c r="G293" s="283">
        <f t="shared" ref="G293:G299" si="2">F293*E293/1000</f>
        <v>3700</v>
      </c>
    </row>
    <row r="294" spans="1:9" ht="17.25" customHeight="1">
      <c r="A294" s="357" t="s">
        <v>593</v>
      </c>
      <c r="B294" s="278" t="s">
        <v>594</v>
      </c>
      <c r="C294" s="277" t="s">
        <v>157</v>
      </c>
      <c r="D294" s="277" t="s">
        <v>174</v>
      </c>
      <c r="E294" s="281">
        <v>80000</v>
      </c>
      <c r="F294" s="282">
        <v>10</v>
      </c>
      <c r="G294" s="283">
        <f t="shared" si="2"/>
        <v>800</v>
      </c>
    </row>
    <row r="295" spans="1:9" ht="17.25" customHeight="1">
      <c r="A295" s="357" t="s">
        <v>718</v>
      </c>
      <c r="B295" s="278" t="s">
        <v>595</v>
      </c>
      <c r="C295" s="277" t="s">
        <v>157</v>
      </c>
      <c r="D295" s="277" t="s">
        <v>174</v>
      </c>
      <c r="E295" s="281">
        <v>243000</v>
      </c>
      <c r="F295" s="282">
        <v>7</v>
      </c>
      <c r="G295" s="283">
        <f t="shared" si="2"/>
        <v>1701</v>
      </c>
    </row>
    <row r="296" spans="1:9" ht="17.25" customHeight="1">
      <c r="A296" s="357" t="s">
        <v>596</v>
      </c>
      <c r="B296" s="278" t="s">
        <v>594</v>
      </c>
      <c r="C296" s="277" t="s">
        <v>157</v>
      </c>
      <c r="D296" s="277" t="s">
        <v>174</v>
      </c>
      <c r="E296" s="281">
        <v>230000</v>
      </c>
      <c r="F296" s="282">
        <v>12</v>
      </c>
      <c r="G296" s="283">
        <f t="shared" si="2"/>
        <v>2760</v>
      </c>
    </row>
    <row r="297" spans="1:9" ht="17.25" customHeight="1">
      <c r="A297" s="357" t="s">
        <v>597</v>
      </c>
      <c r="B297" s="278" t="s">
        <v>598</v>
      </c>
      <c r="C297" s="277" t="s">
        <v>157</v>
      </c>
      <c r="D297" s="277" t="s">
        <v>174</v>
      </c>
      <c r="E297" s="281">
        <v>160000</v>
      </c>
      <c r="F297" s="282">
        <v>4</v>
      </c>
      <c r="G297" s="283">
        <f t="shared" si="2"/>
        <v>640</v>
      </c>
    </row>
    <row r="298" spans="1:9" ht="17.25" customHeight="1">
      <c r="A298" s="357" t="s">
        <v>599</v>
      </c>
      <c r="B298" s="278" t="s">
        <v>595</v>
      </c>
      <c r="C298" s="277" t="s">
        <v>157</v>
      </c>
      <c r="D298" s="277" t="s">
        <v>174</v>
      </c>
      <c r="E298" s="281">
        <v>135000</v>
      </c>
      <c r="F298" s="282">
        <v>6</v>
      </c>
      <c r="G298" s="283">
        <f t="shared" si="2"/>
        <v>810</v>
      </c>
    </row>
    <row r="299" spans="1:9" ht="17.25" customHeight="1">
      <c r="A299" s="277">
        <v>39341100</v>
      </c>
      <c r="B299" s="278" t="s">
        <v>600</v>
      </c>
      <c r="C299" s="277" t="s">
        <v>141</v>
      </c>
      <c r="D299" s="277" t="s">
        <v>174</v>
      </c>
      <c r="E299" s="281">
        <v>583600</v>
      </c>
      <c r="F299" s="282">
        <v>1</v>
      </c>
      <c r="G299" s="283">
        <f t="shared" si="2"/>
        <v>583.6</v>
      </c>
    </row>
    <row r="300" spans="1:9" ht="17.25" customHeight="1">
      <c r="A300" s="286" t="s">
        <v>601</v>
      </c>
      <c r="B300" s="460" t="s">
        <v>114</v>
      </c>
      <c r="C300" s="461"/>
      <c r="D300" s="461"/>
      <c r="E300" s="461"/>
      <c r="F300" s="462"/>
      <c r="G300" s="287">
        <f>+G301</f>
        <v>7636</v>
      </c>
    </row>
    <row r="301" spans="1:9" s="267" customFormat="1" ht="17.25" customHeight="1">
      <c r="A301" s="288" t="s">
        <v>602</v>
      </c>
      <c r="B301" s="289"/>
      <c r="C301" s="290"/>
      <c r="D301" s="290"/>
      <c r="E301" s="290"/>
      <c r="F301" s="291"/>
      <c r="G301" s="287">
        <f>SUM(,G302:G306)</f>
        <v>7636</v>
      </c>
    </row>
    <row r="302" spans="1:9" ht="51.75" customHeight="1">
      <c r="A302" s="282" t="s">
        <v>603</v>
      </c>
      <c r="B302" s="320" t="s">
        <v>604</v>
      </c>
      <c r="C302" s="320" t="s">
        <v>61</v>
      </c>
      <c r="D302" s="320" t="s">
        <v>142</v>
      </c>
      <c r="E302" s="320">
        <v>4641645</v>
      </c>
      <c r="F302" s="320">
        <v>1</v>
      </c>
      <c r="G302" s="292">
        <f t="shared" ref="G302:G303" si="3">F302*E302/1000</f>
        <v>4641.6450000000004</v>
      </c>
      <c r="I302" s="326"/>
    </row>
    <row r="303" spans="1:9" ht="51.75" customHeight="1">
      <c r="A303" s="282" t="s">
        <v>605</v>
      </c>
      <c r="B303" s="320" t="s">
        <v>606</v>
      </c>
      <c r="C303" s="320" t="s">
        <v>141</v>
      </c>
      <c r="D303" s="320" t="s">
        <v>142</v>
      </c>
      <c r="E303" s="320">
        <v>1784355</v>
      </c>
      <c r="F303" s="320">
        <v>1</v>
      </c>
      <c r="G303" s="292">
        <f t="shared" si="3"/>
        <v>1784.355</v>
      </c>
    </row>
    <row r="304" spans="1:9" ht="34.5" customHeight="1">
      <c r="A304" s="282">
        <v>71241200</v>
      </c>
      <c r="B304" s="320" t="s">
        <v>607</v>
      </c>
      <c r="C304" s="320" t="s">
        <v>141</v>
      </c>
      <c r="D304" s="320" t="s">
        <v>142</v>
      </c>
      <c r="E304" s="320">
        <v>60000</v>
      </c>
      <c r="F304" s="320">
        <v>1</v>
      </c>
      <c r="G304" s="292">
        <f>F304*E304/1000</f>
        <v>60</v>
      </c>
    </row>
    <row r="305" spans="1:9" ht="34.5" customHeight="1">
      <c r="A305" s="282">
        <v>71351570</v>
      </c>
      <c r="B305" s="293" t="s">
        <v>608</v>
      </c>
      <c r="C305" s="320" t="s">
        <v>141</v>
      </c>
      <c r="D305" s="320" t="s">
        <v>142</v>
      </c>
      <c r="E305" s="320">
        <v>10000</v>
      </c>
      <c r="F305" s="320">
        <v>1</v>
      </c>
      <c r="G305" s="292">
        <f>F305*E305/1000</f>
        <v>10</v>
      </c>
    </row>
    <row r="306" spans="1:9" ht="51.75" customHeight="1">
      <c r="A306" s="282">
        <v>45231131</v>
      </c>
      <c r="B306" s="320" t="s">
        <v>604</v>
      </c>
      <c r="C306" s="320" t="s">
        <v>609</v>
      </c>
      <c r="D306" s="320" t="s">
        <v>142</v>
      </c>
      <c r="E306" s="320">
        <v>1140000</v>
      </c>
      <c r="F306" s="320">
        <v>1</v>
      </c>
      <c r="G306" s="292">
        <f>F306*E306/1000</f>
        <v>1140</v>
      </c>
    </row>
    <row r="307" spans="1:9" s="344" customFormat="1" ht="34.5" customHeight="1">
      <c r="A307" s="181" t="s">
        <v>707</v>
      </c>
      <c r="B307" s="454" t="s">
        <v>144</v>
      </c>
      <c r="C307" s="455"/>
      <c r="D307" s="455"/>
      <c r="E307" s="455"/>
      <c r="F307" s="456"/>
      <c r="G307" s="343">
        <f>G308+G340</f>
        <v>2.8299999999944703E-2</v>
      </c>
    </row>
    <row r="308" spans="1:9" s="344" customFormat="1" ht="33.75" customHeight="1">
      <c r="A308" s="345" t="s">
        <v>708</v>
      </c>
      <c r="B308" s="457" t="s">
        <v>678</v>
      </c>
      <c r="C308" s="458"/>
      <c r="D308" s="458"/>
      <c r="E308" s="458"/>
      <c r="F308" s="459"/>
      <c r="G308" s="343">
        <f>G309+G332</f>
        <v>-575.97170000000006</v>
      </c>
    </row>
    <row r="309" spans="1:9" ht="17.25" customHeight="1">
      <c r="A309" s="294" t="s">
        <v>171</v>
      </c>
      <c r="B309" s="295"/>
      <c r="C309" s="296"/>
      <c r="D309" s="296"/>
      <c r="E309" s="296"/>
      <c r="F309" s="297"/>
      <c r="G309" s="287">
        <f>SUM(G310:G331)</f>
        <v>-370.19170000000003</v>
      </c>
      <c r="H309" s="353"/>
      <c r="I309" s="353"/>
    </row>
    <row r="310" spans="1:9" ht="17.25" customHeight="1">
      <c r="A310" s="282" t="s">
        <v>610</v>
      </c>
      <c r="B310" s="293" t="s">
        <v>218</v>
      </c>
      <c r="C310" s="282" t="s">
        <v>157</v>
      </c>
      <c r="D310" s="282" t="s">
        <v>186</v>
      </c>
      <c r="E310" s="282"/>
      <c r="F310" s="282"/>
      <c r="G310" s="283">
        <v>-81.195999999999998</v>
      </c>
      <c r="H310" s="353"/>
      <c r="I310" s="354"/>
    </row>
    <row r="311" spans="1:9" ht="17.25" customHeight="1">
      <c r="A311" s="282" t="s">
        <v>611</v>
      </c>
      <c r="B311" s="293" t="s">
        <v>255</v>
      </c>
      <c r="C311" s="282" t="s">
        <v>157</v>
      </c>
      <c r="D311" s="282" t="s">
        <v>174</v>
      </c>
      <c r="E311" s="282"/>
      <c r="F311" s="282"/>
      <c r="G311" s="283">
        <v>-62.4</v>
      </c>
      <c r="H311" s="353"/>
      <c r="I311" s="353"/>
    </row>
    <row r="312" spans="1:9" ht="17.25" customHeight="1">
      <c r="A312" s="282" t="s">
        <v>612</v>
      </c>
      <c r="B312" s="293" t="s">
        <v>190</v>
      </c>
      <c r="C312" s="282" t="s">
        <v>157</v>
      </c>
      <c r="D312" s="282" t="s">
        <v>186</v>
      </c>
      <c r="E312" s="282"/>
      <c r="F312" s="282"/>
      <c r="G312" s="283">
        <v>-60</v>
      </c>
      <c r="H312" s="353"/>
      <c r="I312" s="355"/>
    </row>
    <row r="313" spans="1:9" ht="17.25" customHeight="1">
      <c r="A313" s="282" t="s">
        <v>613</v>
      </c>
      <c r="B313" s="293" t="s">
        <v>614</v>
      </c>
      <c r="C313" s="282" t="s">
        <v>61</v>
      </c>
      <c r="D313" s="282" t="s">
        <v>202</v>
      </c>
      <c r="E313" s="282"/>
      <c r="F313" s="282"/>
      <c r="G313" s="283">
        <v>-40</v>
      </c>
      <c r="H313" s="353"/>
      <c r="I313" s="353"/>
    </row>
    <row r="314" spans="1:9" ht="17.25" customHeight="1">
      <c r="A314" s="282" t="s">
        <v>615</v>
      </c>
      <c r="B314" s="293" t="s">
        <v>201</v>
      </c>
      <c r="C314" s="282" t="s">
        <v>157</v>
      </c>
      <c r="D314" s="282" t="s">
        <v>202</v>
      </c>
      <c r="E314" s="282"/>
      <c r="F314" s="282"/>
      <c r="G314" s="283">
        <v>-29.475000000000001</v>
      </c>
      <c r="H314" s="353"/>
      <c r="I314" s="356"/>
    </row>
    <row r="315" spans="1:9" ht="17.25" customHeight="1">
      <c r="A315" s="282" t="s">
        <v>616</v>
      </c>
      <c r="B315" s="293" t="s">
        <v>617</v>
      </c>
      <c r="C315" s="282" t="s">
        <v>157</v>
      </c>
      <c r="D315" s="282" t="s">
        <v>186</v>
      </c>
      <c r="E315" s="282"/>
      <c r="F315" s="282"/>
      <c r="G315" s="283">
        <v>-17.5</v>
      </c>
      <c r="H315" s="353"/>
      <c r="I315" s="353"/>
    </row>
    <row r="316" spans="1:9" ht="17.25" customHeight="1">
      <c r="A316" s="282" t="s">
        <v>618</v>
      </c>
      <c r="B316" s="293" t="s">
        <v>619</v>
      </c>
      <c r="C316" s="282" t="s">
        <v>157</v>
      </c>
      <c r="D316" s="282" t="s">
        <v>174</v>
      </c>
      <c r="E316" s="282"/>
      <c r="F316" s="282"/>
      <c r="G316" s="283">
        <v>-13.75</v>
      </c>
      <c r="H316" s="353"/>
      <c r="I316" s="353"/>
    </row>
    <row r="317" spans="1:9" ht="17.25" customHeight="1">
      <c r="A317" s="282" t="s">
        <v>620</v>
      </c>
      <c r="B317" s="293" t="s">
        <v>342</v>
      </c>
      <c r="C317" s="282" t="s">
        <v>157</v>
      </c>
      <c r="D317" s="282" t="s">
        <v>174</v>
      </c>
      <c r="E317" s="282"/>
      <c r="F317" s="282"/>
      <c r="G317" s="283">
        <v>-11.1915</v>
      </c>
      <c r="H317" s="353"/>
      <c r="I317" s="353"/>
    </row>
    <row r="318" spans="1:9" ht="17.25" customHeight="1">
      <c r="A318" s="282" t="s">
        <v>621</v>
      </c>
      <c r="B318" s="293" t="s">
        <v>342</v>
      </c>
      <c r="C318" s="282" t="s">
        <v>157</v>
      </c>
      <c r="D318" s="282" t="s">
        <v>174</v>
      </c>
      <c r="E318" s="282"/>
      <c r="F318" s="282"/>
      <c r="G318" s="283">
        <v>-9.6312000000000015</v>
      </c>
      <c r="H318" s="353"/>
      <c r="I318" s="353"/>
    </row>
    <row r="319" spans="1:9" ht="17.25" customHeight="1">
      <c r="A319" s="282" t="s">
        <v>622</v>
      </c>
      <c r="B319" s="293" t="s">
        <v>623</v>
      </c>
      <c r="C319" s="282" t="s">
        <v>157</v>
      </c>
      <c r="D319" s="282" t="s">
        <v>429</v>
      </c>
      <c r="E319" s="282"/>
      <c r="F319" s="282"/>
      <c r="G319" s="283">
        <v>-7.84</v>
      </c>
      <c r="H319" s="353"/>
      <c r="I319" s="353"/>
    </row>
    <row r="320" spans="1:9" ht="17.25" customHeight="1">
      <c r="A320" s="282" t="s">
        <v>624</v>
      </c>
      <c r="B320" s="293" t="s">
        <v>625</v>
      </c>
      <c r="C320" s="282" t="s">
        <v>157</v>
      </c>
      <c r="D320" s="282" t="s">
        <v>182</v>
      </c>
      <c r="E320" s="282"/>
      <c r="F320" s="282"/>
      <c r="G320" s="283">
        <v>-7.0759999999999996</v>
      </c>
      <c r="H320" s="353"/>
      <c r="I320" s="353"/>
    </row>
    <row r="321" spans="1:9" ht="17.25" customHeight="1">
      <c r="A321" s="282" t="s">
        <v>626</v>
      </c>
      <c r="B321" s="293" t="s">
        <v>512</v>
      </c>
      <c r="C321" s="282" t="s">
        <v>157</v>
      </c>
      <c r="D321" s="282" t="s">
        <v>174</v>
      </c>
      <c r="E321" s="282"/>
      <c r="F321" s="282"/>
      <c r="G321" s="283">
        <v>-5.4</v>
      </c>
      <c r="H321" s="353"/>
      <c r="I321" s="353"/>
    </row>
    <row r="322" spans="1:9" ht="34.5" customHeight="1">
      <c r="A322" s="282" t="s">
        <v>627</v>
      </c>
      <c r="B322" s="293" t="s">
        <v>292</v>
      </c>
      <c r="C322" s="282" t="s">
        <v>157</v>
      </c>
      <c r="D322" s="282" t="s">
        <v>174</v>
      </c>
      <c r="E322" s="282"/>
      <c r="F322" s="282"/>
      <c r="G322" s="283">
        <v>-4.8</v>
      </c>
      <c r="H322" s="353"/>
      <c r="I322" s="353"/>
    </row>
    <row r="323" spans="1:9" ht="17.25" customHeight="1">
      <c r="A323" s="282" t="s">
        <v>628</v>
      </c>
      <c r="B323" s="293" t="s">
        <v>342</v>
      </c>
      <c r="C323" s="282" t="s">
        <v>157</v>
      </c>
      <c r="D323" s="282" t="s">
        <v>174</v>
      </c>
      <c r="E323" s="282"/>
      <c r="F323" s="282"/>
      <c r="G323" s="283">
        <v>-4.8</v>
      </c>
      <c r="H323" s="353"/>
      <c r="I323" s="353"/>
    </row>
    <row r="324" spans="1:9" ht="17.25" customHeight="1">
      <c r="A324" s="282" t="s">
        <v>629</v>
      </c>
      <c r="B324" s="293" t="s">
        <v>342</v>
      </c>
      <c r="C324" s="282" t="s">
        <v>157</v>
      </c>
      <c r="D324" s="282" t="s">
        <v>174</v>
      </c>
      <c r="E324" s="282"/>
      <c r="F324" s="282"/>
      <c r="G324" s="283">
        <v>-3</v>
      </c>
      <c r="H324" s="353"/>
      <c r="I324" s="353"/>
    </row>
    <row r="325" spans="1:9" ht="17.25" customHeight="1">
      <c r="A325" s="282" t="s">
        <v>630</v>
      </c>
      <c r="B325" s="293" t="s">
        <v>631</v>
      </c>
      <c r="C325" s="282" t="s">
        <v>157</v>
      </c>
      <c r="D325" s="282" t="s">
        <v>174</v>
      </c>
      <c r="E325" s="282"/>
      <c r="F325" s="282"/>
      <c r="G325" s="283">
        <v>-2.5</v>
      </c>
      <c r="H325" s="353"/>
      <c r="I325" s="353"/>
    </row>
    <row r="326" spans="1:9" ht="17.25" customHeight="1">
      <c r="A326" s="282" t="s">
        <v>632</v>
      </c>
      <c r="B326" s="293" t="s">
        <v>633</v>
      </c>
      <c r="C326" s="282" t="s">
        <v>157</v>
      </c>
      <c r="D326" s="282" t="s">
        <v>174</v>
      </c>
      <c r="E326" s="282"/>
      <c r="F326" s="282"/>
      <c r="G326" s="283">
        <v>-2.5</v>
      </c>
      <c r="H326" s="353"/>
      <c r="I326" s="353"/>
    </row>
    <row r="327" spans="1:9" ht="17.25" customHeight="1">
      <c r="A327" s="282" t="s">
        <v>634</v>
      </c>
      <c r="B327" s="293" t="s">
        <v>635</v>
      </c>
      <c r="C327" s="282" t="s">
        <v>157</v>
      </c>
      <c r="D327" s="282" t="s">
        <v>174</v>
      </c>
      <c r="E327" s="282"/>
      <c r="F327" s="282"/>
      <c r="G327" s="283">
        <v>-2.4</v>
      </c>
      <c r="H327" s="353"/>
      <c r="I327" s="353"/>
    </row>
    <row r="328" spans="1:9" ht="17.25" customHeight="1">
      <c r="A328" s="282" t="s">
        <v>636</v>
      </c>
      <c r="B328" s="293" t="s">
        <v>623</v>
      </c>
      <c r="C328" s="282" t="s">
        <v>157</v>
      </c>
      <c r="D328" s="282" t="s">
        <v>429</v>
      </c>
      <c r="E328" s="282"/>
      <c r="F328" s="282"/>
      <c r="G328" s="283">
        <v>-1.5</v>
      </c>
      <c r="H328" s="353"/>
      <c r="I328" s="353"/>
    </row>
    <row r="329" spans="1:9" ht="17.25" customHeight="1">
      <c r="A329" s="282" t="s">
        <v>637</v>
      </c>
      <c r="B329" s="293" t="s">
        <v>230</v>
      </c>
      <c r="C329" s="282" t="s">
        <v>157</v>
      </c>
      <c r="D329" s="282" t="s">
        <v>174</v>
      </c>
      <c r="E329" s="282"/>
      <c r="F329" s="282"/>
      <c r="G329" s="283">
        <v>-1.232</v>
      </c>
      <c r="H329" s="353"/>
      <c r="I329" s="353"/>
    </row>
    <row r="330" spans="1:9" ht="17.25" customHeight="1">
      <c r="A330" s="282" t="s">
        <v>638</v>
      </c>
      <c r="B330" s="293" t="s">
        <v>204</v>
      </c>
      <c r="C330" s="282" t="s">
        <v>157</v>
      </c>
      <c r="D330" s="282" t="s">
        <v>174</v>
      </c>
      <c r="E330" s="282"/>
      <c r="F330" s="282"/>
      <c r="G330" s="283">
        <v>-1</v>
      </c>
      <c r="H330" s="353"/>
      <c r="I330" s="353"/>
    </row>
    <row r="331" spans="1:9" ht="17.25" customHeight="1">
      <c r="A331" s="282" t="s">
        <v>639</v>
      </c>
      <c r="B331" s="293" t="s">
        <v>204</v>
      </c>
      <c r="C331" s="282" t="s">
        <v>157</v>
      </c>
      <c r="D331" s="282" t="s">
        <v>174</v>
      </c>
      <c r="E331" s="282"/>
      <c r="F331" s="282"/>
      <c r="G331" s="283">
        <v>-1</v>
      </c>
      <c r="H331" s="353"/>
      <c r="I331" s="353"/>
    </row>
    <row r="332" spans="1:9" ht="17.25" customHeight="1">
      <c r="A332" s="294" t="s">
        <v>557</v>
      </c>
      <c r="B332" s="295"/>
      <c r="C332" s="296"/>
      <c r="D332" s="296"/>
      <c r="E332" s="296"/>
      <c r="F332" s="297"/>
      <c r="G332" s="287">
        <f>SUM(G333:G339)</f>
        <v>-205.78</v>
      </c>
      <c r="H332" s="353"/>
      <c r="I332" s="353"/>
    </row>
    <row r="333" spans="1:9" ht="69" customHeight="1">
      <c r="A333" s="282" t="s">
        <v>640</v>
      </c>
      <c r="B333" s="293" t="s">
        <v>641</v>
      </c>
      <c r="C333" s="282" t="s">
        <v>61</v>
      </c>
      <c r="D333" s="282" t="s">
        <v>142</v>
      </c>
      <c r="E333" s="282"/>
      <c r="F333" s="282"/>
      <c r="G333" s="283">
        <v>-132</v>
      </c>
      <c r="H333" s="353"/>
      <c r="I333" s="353"/>
    </row>
    <row r="334" spans="1:9" ht="51.75" customHeight="1">
      <c r="A334" s="282" t="s">
        <v>642</v>
      </c>
      <c r="B334" s="293" t="s">
        <v>643</v>
      </c>
      <c r="C334" s="282" t="s">
        <v>61</v>
      </c>
      <c r="D334" s="282" t="s">
        <v>142</v>
      </c>
      <c r="E334" s="282"/>
      <c r="F334" s="282"/>
      <c r="G334" s="283">
        <v>-50</v>
      </c>
      <c r="H334" s="353"/>
      <c r="I334" s="353"/>
    </row>
    <row r="335" spans="1:9" ht="34.5" customHeight="1">
      <c r="A335" s="282" t="s">
        <v>644</v>
      </c>
      <c r="B335" s="293" t="s">
        <v>645</v>
      </c>
      <c r="C335" s="282" t="s">
        <v>157</v>
      </c>
      <c r="D335" s="282" t="s">
        <v>142</v>
      </c>
      <c r="E335" s="282"/>
      <c r="F335" s="282"/>
      <c r="G335" s="283">
        <v>-15</v>
      </c>
      <c r="H335" s="353"/>
      <c r="I335" s="353"/>
    </row>
    <row r="336" spans="1:9" ht="34.5" customHeight="1">
      <c r="A336" s="282" t="s">
        <v>646</v>
      </c>
      <c r="B336" s="293" t="s">
        <v>559</v>
      </c>
      <c r="C336" s="282" t="s">
        <v>157</v>
      </c>
      <c r="D336" s="282" t="s">
        <v>142</v>
      </c>
      <c r="E336" s="282"/>
      <c r="F336" s="282"/>
      <c r="G336" s="283">
        <v>-5.4</v>
      </c>
      <c r="H336" s="353"/>
      <c r="I336" s="353"/>
    </row>
    <row r="337" spans="1:9" ht="34.5" customHeight="1">
      <c r="A337" s="282" t="s">
        <v>647</v>
      </c>
      <c r="B337" s="293" t="s">
        <v>559</v>
      </c>
      <c r="C337" s="282" t="s">
        <v>157</v>
      </c>
      <c r="D337" s="282" t="s">
        <v>142</v>
      </c>
      <c r="E337" s="282"/>
      <c r="F337" s="282"/>
      <c r="G337" s="283">
        <v>-1.98</v>
      </c>
      <c r="H337" s="353"/>
      <c r="I337" s="353"/>
    </row>
    <row r="338" spans="1:9" ht="34.5" customHeight="1">
      <c r="A338" s="282" t="s">
        <v>648</v>
      </c>
      <c r="B338" s="293" t="s">
        <v>559</v>
      </c>
      <c r="C338" s="282" t="s">
        <v>157</v>
      </c>
      <c r="D338" s="282" t="s">
        <v>142</v>
      </c>
      <c r="E338" s="282"/>
      <c r="F338" s="282"/>
      <c r="G338" s="283">
        <v>-1</v>
      </c>
      <c r="H338" s="353"/>
      <c r="I338" s="353"/>
    </row>
    <row r="339" spans="1:9" ht="34.5" customHeight="1">
      <c r="A339" s="282" t="s">
        <v>649</v>
      </c>
      <c r="B339" s="293" t="s">
        <v>559</v>
      </c>
      <c r="C339" s="282" t="s">
        <v>157</v>
      </c>
      <c r="D339" s="282" t="s">
        <v>142</v>
      </c>
      <c r="E339" s="282"/>
      <c r="F339" s="282"/>
      <c r="G339" s="283">
        <v>-0.4</v>
      </c>
      <c r="H339" s="353"/>
      <c r="I339" s="353"/>
    </row>
    <row r="340" spans="1:9" s="344" customFormat="1" ht="33.75" customHeight="1">
      <c r="A340" s="345" t="s">
        <v>709</v>
      </c>
      <c r="B340" s="457" t="s">
        <v>703</v>
      </c>
      <c r="C340" s="458"/>
      <c r="D340" s="458"/>
      <c r="E340" s="458"/>
      <c r="F340" s="459"/>
      <c r="G340" s="343">
        <f>G341+G361</f>
        <v>576</v>
      </c>
    </row>
    <row r="341" spans="1:9" ht="17.25" customHeight="1">
      <c r="A341" s="272" t="s">
        <v>171</v>
      </c>
      <c r="B341" s="273"/>
      <c r="C341" s="274"/>
      <c r="D341" s="274"/>
      <c r="E341" s="274"/>
      <c r="F341" s="275"/>
      <c r="G341" s="347">
        <f>SUM(G342:G360)</f>
        <v>576</v>
      </c>
    </row>
    <row r="342" spans="1:9" ht="34.5" customHeight="1">
      <c r="A342" s="282">
        <v>30239110</v>
      </c>
      <c r="B342" s="293" t="s">
        <v>650</v>
      </c>
      <c r="C342" s="282" t="s">
        <v>157</v>
      </c>
      <c r="D342" s="282" t="s">
        <v>174</v>
      </c>
      <c r="E342" s="282">
        <v>85000</v>
      </c>
      <c r="F342" s="282">
        <v>6</v>
      </c>
      <c r="G342" s="283">
        <f>E342*F342/1000</f>
        <v>510</v>
      </c>
    </row>
    <row r="343" spans="1:9" ht="17.25" customHeight="1">
      <c r="A343" s="282">
        <v>32551170</v>
      </c>
      <c r="B343" s="282" t="s">
        <v>651</v>
      </c>
      <c r="C343" s="282" t="s">
        <v>157</v>
      </c>
      <c r="D343" s="282" t="s">
        <v>174</v>
      </c>
      <c r="E343" s="282">
        <v>22000</v>
      </c>
      <c r="F343" s="282">
        <v>3</v>
      </c>
      <c r="G343" s="283">
        <f>E343*F343/1000</f>
        <v>66</v>
      </c>
    </row>
  </sheetData>
  <autoFilter ref="G1:G343">
    <filterColumn colId="0"/>
  </autoFilter>
  <mergeCells count="20">
    <mergeCell ref="A8:F8"/>
    <mergeCell ref="D9:F9"/>
    <mergeCell ref="F1:G1"/>
    <mergeCell ref="E2:G2"/>
    <mergeCell ref="E3:G3"/>
    <mergeCell ref="A4:G4"/>
    <mergeCell ref="A5:F5"/>
    <mergeCell ref="G5:G7"/>
    <mergeCell ref="A6:A7"/>
    <mergeCell ref="B6:B7"/>
    <mergeCell ref="C6:C7"/>
    <mergeCell ref="D6:D7"/>
    <mergeCell ref="E6:E7"/>
    <mergeCell ref="F6:F7"/>
    <mergeCell ref="B10:F10"/>
    <mergeCell ref="B268:F268"/>
    <mergeCell ref="B307:F307"/>
    <mergeCell ref="B308:F308"/>
    <mergeCell ref="B340:F340"/>
    <mergeCell ref="B300:F300"/>
  </mergeCells>
  <pageMargins left="0.7" right="0.7" top="0.75" bottom="0.75" header="0.3" footer="0.3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 </vt:lpstr>
      <vt:lpstr>'1'!Область_печати</vt:lpstr>
      <vt:lpstr>'2'!Область_печати</vt:lpstr>
      <vt:lpstr>'3'!Область_печати</vt:lpstr>
      <vt:lpstr>'4'!Область_печати</vt:lpstr>
      <vt:lpstr>'5'!Область_печати</vt:lpstr>
      <vt:lpstr>'6'!Область_печати</vt:lpstr>
      <vt:lpstr>'7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lastModifiedBy>Администратор</cp:lastModifiedBy>
  <cp:lastPrinted>2022-11-24T10:42:30Z</cp:lastPrinted>
  <dcterms:created xsi:type="dcterms:W3CDTF">2017-12-06T07:28:20Z</dcterms:created>
  <dcterms:modified xsi:type="dcterms:W3CDTF">2022-11-25T06:24:34Z</dcterms:modified>
</cp:coreProperties>
</file>