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ianaCh\Downloads\62604\"/>
    </mc:Choice>
  </mc:AlternateContent>
  <bookViews>
    <workbookView xWindow="0" yWindow="0" windowWidth="28800" windowHeight="12030" tabRatio="874"/>
  </bookViews>
  <sheets>
    <sheet name="Հավելված N 1" sheetId="32" r:id="rId1"/>
    <sheet name="Հավելված N 2" sheetId="49" r:id="rId2"/>
    <sheet name="Հավելված N 3" sheetId="29" r:id="rId3"/>
    <sheet name="Հավելված N 4" sheetId="52" r:id="rId4"/>
    <sheet name="Հավելված 5" sheetId="56" r:id="rId5"/>
    <sheet name="Հավելված N 6" sheetId="54" r:id="rId6"/>
    <sheet name="Հավելված N 7" sheetId="55" r:id="rId7"/>
  </sheets>
  <definedNames>
    <definedName name="a" localSheetId="3">#REF!</definedName>
    <definedName name="a" localSheetId="6">#REF!</definedName>
    <definedName name="a">#REF!</definedName>
    <definedName name="AgencyCode" localSheetId="4">#REF!</definedName>
    <definedName name="AgencyCode" localSheetId="0">#REF!</definedName>
    <definedName name="AgencyCode" localSheetId="1">#REF!</definedName>
    <definedName name="AgencyCode" localSheetId="3">#REF!</definedName>
    <definedName name="AgencyCode" localSheetId="6">#REF!</definedName>
    <definedName name="AgencyCode">#REF!</definedName>
    <definedName name="AgencyName" localSheetId="0">#REF!</definedName>
    <definedName name="AgencyName" localSheetId="3">#REF!</definedName>
    <definedName name="AgencyName" localSheetId="6">#REF!</definedName>
    <definedName name="AgencyName">#REF!</definedName>
    <definedName name="davit" localSheetId="3">#REF!</definedName>
    <definedName name="davit" localSheetId="6">#REF!</definedName>
    <definedName name="davit">#REF!</definedName>
    <definedName name="Functional1" localSheetId="0">#REF!</definedName>
    <definedName name="Functional1" localSheetId="3">#REF!</definedName>
    <definedName name="Functional1" localSheetId="6">#REF!</definedName>
    <definedName name="Functional1">#REF!</definedName>
    <definedName name="ggg" localSheetId="3">#REF!</definedName>
    <definedName name="ggg" localSheetId="6">#REF!</definedName>
    <definedName name="ggg">#REF!</definedName>
    <definedName name="PANature" localSheetId="0">#REF!</definedName>
    <definedName name="PANature" localSheetId="3">#REF!</definedName>
    <definedName name="PANature" localSheetId="6">#REF!</definedName>
    <definedName name="PANature">#REF!</definedName>
    <definedName name="PAType" localSheetId="0">#REF!</definedName>
    <definedName name="PAType" localSheetId="3">#REF!</definedName>
    <definedName name="PAType" localSheetId="6">#REF!</definedName>
    <definedName name="PAType">#REF!</definedName>
    <definedName name="Performance2" localSheetId="0">#REF!</definedName>
    <definedName name="Performance2" localSheetId="3">#REF!</definedName>
    <definedName name="Performance2" localSheetId="6">#REF!</definedName>
    <definedName name="Performance2">#REF!</definedName>
    <definedName name="PerformanceType" localSheetId="0">#REF!</definedName>
    <definedName name="PerformanceType" localSheetId="3">#REF!</definedName>
    <definedName name="PerformanceType" localSheetId="6">#REF!</definedName>
    <definedName name="PerformanceType">#REF!</definedName>
    <definedName name="_xlnm.Print_Area" localSheetId="5">'Հավելված N 6'!$A$8:$V$24</definedName>
    <definedName name="_xlnm.Print_Area" localSheetId="6">'Հավելված N 7'!$A$8:$J$23</definedName>
    <definedName name="Հավելված" localSheetId="4">#REF!</definedName>
    <definedName name="Հավելված" localSheetId="3">#REF!</definedName>
    <definedName name="Հավելված" localSheetId="6">#REF!</definedName>
    <definedName name="Հավելված">#REF!</definedName>
    <definedName name="Մաս" localSheetId="3">#REF!</definedName>
    <definedName name="Մաս" localSheetId="6">#REF!</definedName>
    <definedName name="Մաս">#REF!</definedName>
    <definedName name="շախմատիստ" localSheetId="3">#REF!</definedName>
    <definedName name="շախմատիստ" localSheetId="6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I17" i="56" l="1"/>
  <c r="I15" i="56" s="1"/>
  <c r="I16" i="56"/>
  <c r="I14" i="56" l="1"/>
  <c r="I13" i="56" l="1"/>
  <c r="I12" i="56" s="1"/>
  <c r="G30" i="32"/>
  <c r="G29" i="32" s="1"/>
  <c r="G28" i="32" s="1"/>
  <c r="I11" i="55"/>
  <c r="I12" i="55"/>
  <c r="I13" i="55"/>
  <c r="I14" i="55"/>
  <c r="I15" i="55"/>
  <c r="I16" i="55"/>
  <c r="I17" i="55"/>
  <c r="I18" i="55"/>
  <c r="I19" i="55"/>
  <c r="I20" i="55"/>
  <c r="I10" i="55"/>
  <c r="G11" i="55"/>
  <c r="G12" i="55"/>
  <c r="G13" i="55"/>
  <c r="G14" i="55"/>
  <c r="G15" i="55"/>
  <c r="G16" i="55"/>
  <c r="G17" i="55"/>
  <c r="G18" i="55"/>
  <c r="G19" i="55"/>
  <c r="G20" i="55"/>
  <c r="G10" i="55"/>
  <c r="C11" i="55"/>
  <c r="E11" i="55" s="1"/>
  <c r="C12" i="55"/>
  <c r="E12" i="55" s="1"/>
  <c r="C13" i="55"/>
  <c r="E13" i="55" s="1"/>
  <c r="C14" i="55"/>
  <c r="E14" i="55" s="1"/>
  <c r="C15" i="55"/>
  <c r="E15" i="55" s="1"/>
  <c r="C16" i="55"/>
  <c r="E16" i="55" s="1"/>
  <c r="C17" i="55"/>
  <c r="E17" i="55" s="1"/>
  <c r="C18" i="55"/>
  <c r="E18" i="55" s="1"/>
  <c r="C19" i="55"/>
  <c r="E19" i="55" s="1"/>
  <c r="C20" i="55"/>
  <c r="E20" i="55" s="1"/>
  <c r="C10" i="55"/>
  <c r="E10" i="55" s="1"/>
  <c r="G21" i="55" l="1"/>
  <c r="G27" i="32"/>
  <c r="G25" i="32"/>
  <c r="D46" i="52" s="1"/>
  <c r="I21" i="55"/>
  <c r="E21" i="55"/>
  <c r="G12" i="54"/>
  <c r="C10" i="54" l="1"/>
  <c r="E10" i="54" s="1"/>
  <c r="C11" i="54"/>
  <c r="E11" i="54" s="1"/>
  <c r="C12" i="54"/>
  <c r="E12" i="54" s="1"/>
  <c r="C13" i="54"/>
  <c r="E13" i="54" s="1"/>
  <c r="C14" i="54"/>
  <c r="E14" i="54" s="1"/>
  <c r="C15" i="54"/>
  <c r="E15" i="54" s="1"/>
  <c r="C16" i="54"/>
  <c r="E16" i="54" s="1"/>
  <c r="C17" i="54"/>
  <c r="E17" i="54" s="1"/>
  <c r="C18" i="54"/>
  <c r="E18" i="54" s="1"/>
  <c r="C19" i="54"/>
  <c r="E19" i="54" s="1"/>
  <c r="C20" i="54"/>
  <c r="E20" i="54" s="1"/>
  <c r="C21" i="54"/>
  <c r="E21" i="54" s="1"/>
  <c r="U21" i="54"/>
  <c r="S21" i="54"/>
  <c r="Q21" i="54"/>
  <c r="O21" i="54"/>
  <c r="M21" i="54"/>
  <c r="K21" i="54"/>
  <c r="I21" i="54"/>
  <c r="G21" i="54"/>
  <c r="U20" i="54"/>
  <c r="S20" i="54"/>
  <c r="Q20" i="54"/>
  <c r="O20" i="54"/>
  <c r="M20" i="54"/>
  <c r="K20" i="54"/>
  <c r="I20" i="54"/>
  <c r="G20" i="54"/>
  <c r="U19" i="54"/>
  <c r="S19" i="54"/>
  <c r="Q19" i="54"/>
  <c r="O19" i="54"/>
  <c r="M19" i="54"/>
  <c r="K19" i="54"/>
  <c r="I19" i="54"/>
  <c r="G19" i="54"/>
  <c r="U18" i="54"/>
  <c r="S18" i="54"/>
  <c r="Q18" i="54"/>
  <c r="O18" i="54"/>
  <c r="M18" i="54"/>
  <c r="K18" i="54"/>
  <c r="I18" i="54"/>
  <c r="G18" i="54"/>
  <c r="U17" i="54"/>
  <c r="S17" i="54"/>
  <c r="Q17" i="54"/>
  <c r="O17" i="54"/>
  <c r="M17" i="54"/>
  <c r="K17" i="54"/>
  <c r="I17" i="54"/>
  <c r="G17" i="54"/>
  <c r="U16" i="54"/>
  <c r="S16" i="54"/>
  <c r="Q16" i="54"/>
  <c r="O16" i="54"/>
  <c r="M16" i="54"/>
  <c r="K16" i="54"/>
  <c r="I16" i="54"/>
  <c r="G16" i="54"/>
  <c r="U15" i="54"/>
  <c r="S15" i="54"/>
  <c r="Q15" i="54"/>
  <c r="O15" i="54"/>
  <c r="M15" i="54"/>
  <c r="K15" i="54"/>
  <c r="I15" i="54"/>
  <c r="G15" i="54"/>
  <c r="U14" i="54"/>
  <c r="S14" i="54"/>
  <c r="Q14" i="54"/>
  <c r="O14" i="54"/>
  <c r="M14" i="54"/>
  <c r="K14" i="54"/>
  <c r="I14" i="54"/>
  <c r="G14" i="54"/>
  <c r="U13" i="54"/>
  <c r="S13" i="54"/>
  <c r="Q13" i="54"/>
  <c r="O13" i="54"/>
  <c r="M13" i="54"/>
  <c r="K13" i="54"/>
  <c r="I13" i="54"/>
  <c r="G13" i="54"/>
  <c r="U12" i="54"/>
  <c r="S12" i="54"/>
  <c r="Q12" i="54"/>
  <c r="O12" i="54"/>
  <c r="M12" i="54"/>
  <c r="K12" i="54"/>
  <c r="I12" i="54"/>
  <c r="U11" i="54"/>
  <c r="S11" i="54"/>
  <c r="Q11" i="54"/>
  <c r="O11" i="54"/>
  <c r="M11" i="54"/>
  <c r="K11" i="54"/>
  <c r="I11" i="54"/>
  <c r="G11" i="54"/>
  <c r="U10" i="54"/>
  <c r="S10" i="54"/>
  <c r="Q10" i="54"/>
  <c r="O10" i="54"/>
  <c r="M10" i="54"/>
  <c r="K10" i="54"/>
  <c r="I10" i="54"/>
  <c r="G10" i="54"/>
  <c r="E22" i="54" l="1"/>
  <c r="G13" i="49" s="1"/>
  <c r="Q22" i="54"/>
  <c r="M22" i="54"/>
  <c r="O22" i="54"/>
  <c r="I22" i="54"/>
  <c r="U22" i="54"/>
  <c r="K22" i="54"/>
  <c r="S22" i="54"/>
  <c r="G22" i="54"/>
  <c r="G12" i="49" l="1"/>
  <c r="G37" i="32" s="1"/>
  <c r="G36" i="32" s="1"/>
  <c r="G35" i="32" s="1"/>
  <c r="G34" i="32" s="1"/>
  <c r="G33" i="32" s="1"/>
  <c r="G31" i="32" s="1"/>
  <c r="G23" i="32" s="1"/>
  <c r="D25" i="29" s="1"/>
  <c r="G21" i="32" l="1"/>
  <c r="G19" i="32" s="1"/>
  <c r="D24" i="52"/>
  <c r="G11" i="49"/>
  <c r="G10" i="49" s="1"/>
  <c r="G17" i="32" l="1"/>
  <c r="G15" i="32" s="1"/>
  <c r="G13" i="32" s="1"/>
  <c r="G12" i="32" l="1"/>
  <c r="G10" i="32" s="1"/>
</calcChain>
</file>

<file path=xl/sharedStrings.xml><?xml version="1.0" encoding="utf-8"?>
<sst xmlns="http://schemas.openxmlformats.org/spreadsheetml/2006/main" count="245" uniqueCount="138">
  <si>
    <t>Ծրագրի անվանումը</t>
  </si>
  <si>
    <t>Ծրագրի միջոցառումները</t>
  </si>
  <si>
    <t>______________ ի    ___Ն որոշման</t>
  </si>
  <si>
    <t>ՄԱՍ 2. ՊԵՏԱԿԱՆ ՄԱՐՄՆԻ ԳԾՈՎ ԱՐԴՅՈՒՆՔԱՅԻՆ (ԿԱՏԱՐՈՂԱԿԱՆ) ՑՈՒՑԱՆԻՇՆԵՐԸ</t>
  </si>
  <si>
    <t xml:space="preserve"> Տարի </t>
  </si>
  <si>
    <t xml:space="preserve"> Ծրագրային դասիչը</t>
  </si>
  <si>
    <t xml:space="preserve"> Տարի</t>
  </si>
  <si>
    <t xml:space="preserve"> Ծրագիր</t>
  </si>
  <si>
    <t xml:space="preserve"> Միջոցառում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</si>
  <si>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</si>
  <si>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</si>
  <si>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ԸՆԹԱՑԻԿ ԾԱԽՍԵՐ</t>
  </si>
  <si>
    <t xml:space="preserve"> ԸՆԴԱՄԵՆԸ</t>
  </si>
  <si>
    <t>հազ. դրամներով</t>
  </si>
  <si>
    <t xml:space="preserve"> Գործառական դասիչը</t>
  </si>
  <si>
    <t xml:space="preserve"> Դաս</t>
  </si>
  <si>
    <t xml:space="preserve"> 01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</si>
  <si>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</si>
  <si>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</si>
  <si>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</si>
  <si>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</si>
  <si>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</si>
  <si>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</si>
  <si>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</si>
  <si>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>այդ թվում</t>
  </si>
  <si>
    <t>ՀՀ կրթության, գիտության, մշակույթի և սպորտի նախարարություն</t>
  </si>
  <si>
    <t xml:space="preserve"> ԿՐԹՈՒԹՅՈՒՆ</t>
  </si>
  <si>
    <t>Կրթությանը տրամադրվող օժանդակ ծառայություններ</t>
  </si>
  <si>
    <t>09</t>
  </si>
  <si>
    <t>06</t>
  </si>
  <si>
    <t xml:space="preserve">այդ թվում՝ բյուջետային ծախսերի տնտեսագիտական դասակարգման հոդվածներ
</t>
  </si>
  <si>
    <t>ԸՆԴԱՄԵՆԸ ԾԱԽՍԵՐ</t>
  </si>
  <si>
    <t>Ծրագիր</t>
  </si>
  <si>
    <t>Միջոցառում</t>
  </si>
  <si>
    <t xml:space="preserve"> այդ թվում` ըստ կատարողների</t>
  </si>
  <si>
    <t>ՀՀ ԿՐԹՈՒԹՅԱՆ, ԳԻՏՈՒԹՅԱՆ, ՄՇԱԿՈՒՅԹԻ ԵՎ ՍՊՈՐՏԻ ՆԱԽԱՐԱՐՈՒԹՅՈՒՆ</t>
  </si>
  <si>
    <t>այդ թվում՝</t>
  </si>
  <si>
    <t xml:space="preserve">Ծրագրի դասիչը
</t>
  </si>
  <si>
    <t>Հավելված N 1</t>
  </si>
  <si>
    <t>Հավելված N 3</t>
  </si>
  <si>
    <t>Հավելված N 6</t>
  </si>
  <si>
    <t>Հավելված N 4</t>
  </si>
  <si>
    <t>Աղյուսակ 9․1.14</t>
  </si>
  <si>
    <t>Հավելված N 7</t>
  </si>
  <si>
    <t xml:space="preserve">Ցուցանիշների փոփոխությունը (ավելացումները նշված են դրական նշանով)  </t>
  </si>
  <si>
    <t>Ապահով դպրոց</t>
  </si>
  <si>
    <t xml:space="preserve"> Ապահով դպրոց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</si>
  <si>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</si>
  <si>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Ապահով դպրոց </t>
  </si>
  <si>
    <t xml:space="preserve"> Հանրակրթական դպրոցներ </t>
  </si>
  <si>
    <t>Ակտիվն օգտագործող կազմակերպությունների անվանումները</t>
  </si>
  <si>
    <t xml:space="preserve">ՀՀ կրթության, գիտության, մշակույթի և սպորտի նախարարություն </t>
  </si>
  <si>
    <t xml:space="preserve">Ցուցանիշների փոփոխությունը (ավելացումները նշված են դրական նշանով, իսկ նվազեցումները՝ փակագծերում)  </t>
  </si>
  <si>
    <t>Բաժին</t>
  </si>
  <si>
    <t>Խումբ</t>
  </si>
  <si>
    <t xml:space="preserve"> Հանրակրթական դպրոցների գույքով և տեխնիկայով ապահովում</t>
  </si>
  <si>
    <t xml:space="preserve">Ցուցանիշների փոփոխությունը (նվազեցումները նշված են փակագծերում)  </t>
  </si>
  <si>
    <t xml:space="preserve"> Հանրակրթական դպրոցների գույքով և տեխնիկայով ապահովում </t>
  </si>
  <si>
    <t xml:space="preserve"> Կրթական ժամանակակից նորմերին համապատասխանող գույքի ձեռքբերում </t>
  </si>
  <si>
    <t>ՄԱՍ 1. ՊԵՏԱԿԱՆ ՄԱՐՄՆԻ ԳԾՈՎ ԱՐԴՅՈՒՆՔԱՅԻՆ (ԿԱՏԱՐՈՂԱԿԱՆ) ՑՈՒՑԱՆԻՇՆԵՐԸ</t>
  </si>
  <si>
    <t>Աղյուսակ 9․13</t>
  </si>
  <si>
    <t xml:space="preserve">ՀՀ կառավարության  2022 թվականի </t>
  </si>
  <si>
    <t>ՀՀ տարածքային կառավարման և ենթակառուցվածքների նախարարություն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</si>
  <si>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</si>
  <si>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Միջոցառումները կատարող պետական մարմինների և դրամաշնորհ ստացող տնտեսվարող սուբյեկտների անվանումները</t>
  </si>
  <si>
    <t xml:space="preserve">Ցուցանիշների փոփոխությունը (ավելացումները նշված են դրական նշանով, նվազեցումները նշված են փակագծերում)  </t>
  </si>
  <si>
    <t xml:space="preserve"> ԴՐԱՄԱՇՆՈՐՀՆԵՐ</t>
  </si>
  <si>
    <t xml:space="preserve"> ԿԱՊԻՏԱԼ ԴՐԱՄԱՇՆՈՐՀՆԵՐ ՊԵՏԱԿԱՆ ՀԱՏՎԱԾԻ ԱՅԼ ՄԱԿԱՐԴԱԿՆԵՐԻՆ</t>
  </si>
  <si>
    <t>Հավելված N 2</t>
  </si>
  <si>
    <t>Աղյուսակ 9․1.8</t>
  </si>
  <si>
    <t>Հանրակրթական դպրոցների գույքով և տեխնիկայով ապահովում</t>
  </si>
  <si>
    <t>Հայաստանի տարածքային զարգացման հիմնադրամ</t>
  </si>
  <si>
    <t xml:space="preserve"> - Այլ կապիտալ դրամաշնորհներ</t>
  </si>
  <si>
    <t xml:space="preserve"> Սեյսմիկ անվտանգության բարելավման ծրագրի շրջանակներում կառուցված/վերակառուցված դպրոցների թիվը, որոնք ապահովվում են գույքով, հատ </t>
  </si>
  <si>
    <t>ընդհանուր քանակը</t>
  </si>
  <si>
    <t>ճաշարանի սեղան, երկու աթոռով</t>
  </si>
  <si>
    <t>ֆինանսական միջոցներ նախատեսվելու դեպքում կողմերի միջև կնքվող համաձայնագրի ուժի մեջ մտնելու օրվանից 120 օրացուցային օր</t>
  </si>
  <si>
    <t>տարրական դասարանների սեղան մեկ աթոռվ</t>
  </si>
  <si>
    <t>հիմնական դասարանների սեղան երկու աթոռվ</t>
  </si>
  <si>
    <t>հիմնական դասարանների մեկ տեղանոց սեղան մեկ աթոռով</t>
  </si>
  <si>
    <t>ուսուցչի սեղան</t>
  </si>
  <si>
    <t>ուսուցչի աթոռ</t>
  </si>
  <si>
    <t>գրապահարան</t>
  </si>
  <si>
    <t>գրատախտակ</t>
  </si>
  <si>
    <t>դահլիճի աթոռ</t>
  </si>
  <si>
    <t>քիմիյայի դասարանի սեղան,  երկու աթոռով</t>
  </si>
  <si>
    <t>ֆիզիկայի դասարանի սեղան,  երկու աթոռով</t>
  </si>
  <si>
    <t>քիմիյայի և ֆիզիկայի ցուցադրական սեղան</t>
  </si>
  <si>
    <t>Գույքի տեսակը</t>
  </si>
  <si>
    <t>N/N</t>
  </si>
  <si>
    <t>քանակ</t>
  </si>
  <si>
    <t>արժեքը</t>
  </si>
  <si>
    <t>միավոր գինը, ՀՀ դրամ</t>
  </si>
  <si>
    <t>ընդհանուր արժեքը, հազար դրամ</t>
  </si>
  <si>
    <t>ԸՆԴԱՄԵՆԸ՝</t>
  </si>
  <si>
    <t>«Երևանի Ղևոնդ Ալիշանի անվան N 95 միջնակարգ դպրոց» ՊՈԱԿ</t>
  </si>
  <si>
    <t>«Երևանի Հակոբ Կարապենցի անվան թիվ 6 հիմնական դպրոց» ՊՈԱԿ</t>
  </si>
  <si>
    <t xml:space="preserve">«Երևանի թիվ 116 հիմնական դպրոց» ՊՈԱԿ </t>
  </si>
  <si>
    <t>««Հերացի» ավագ դպրոց» ՊՈԱԿ</t>
  </si>
  <si>
    <t>«Երևանի Մուրացանի անվան թիվ 18 հիմնական դպրոց» ՊՈԱԿ</t>
  </si>
  <si>
    <t>«Օհանավանի Ս. Ավետիսյանի անվան միջնակարգ դպրոց» ՊՈԱԿ</t>
  </si>
  <si>
    <t>«Պտղունքի Տիգրան Մեծի անվան միջնակարգ դպրոց» ՊՈԱԿ</t>
  </si>
  <si>
    <t>«Եղեգնաձորի թիվ 1 հիմնական դպրոց» ՊՈԱԿ</t>
  </si>
  <si>
    <t>«Երևանի Ալեքսանդր Բլոկի անվան համար 122 հիմնական դպրոց» ՊՈԱԿ</t>
  </si>
  <si>
    <t>«Երևանի Ջ. Աբրահամյանի անվան թիվ 111 հիմնական դպրոց» ՊՈԱԿ</t>
  </si>
  <si>
    <t>ՀԱՅԱՍՏԱՆԻ ՏԱՐԱԾՔԱՅԻՆ ԶԱՐԳԱՑՄԱՆ ՀԻՄՆԱԴՐԱՄԻ ԿՈՂՄԻՑ «ԳՆՈՒՄՆԵՐԻ ՄԱՍԻՆ» ՕՐԵՆՔԻ 15-ՐԴ ՀՈԴՎԱԽԻ 6-ՐԴ ՄԱՍԻՆ ՀԱՄԱՊԱՏԱՍԽԱՆ ՀԱՅՏԱՐԱՐՎԱԾ ՄՐՑՈՒՅԹԻ ԱՐԴՅՈՒՆՔՈՒՄ ԿՆՔՎԱԾ ՊԱՅՄԱՆԱԳՐԵՐԻ ՀԻՄԱՆ ՎՐԱ ՁԵՌՔ ԲԵՐՎՈՂ ԳՈՒՅՔԻ ՑԱՆԿԸ` ԸՍՏ ԴՊՐՈՑՆԵՐԻ</t>
  </si>
  <si>
    <t>ՀԱՅԱՍՏԱՆԻ ՏԱՐԱԾՔԱՅԻՆ ԶԱՐԳԱՑՄԱՆ ՀԻՄՆԱԴՐԱՄԻ ԿՈՂՄԻՑ ՁԵՌՔ ԲԵՐՎՈՂ ԳՈՒՅՔԻ ՑԱՆԿԸ` ԸՍՏ ԴՊՐՈՑՆԵՐԻ, ՈՐՈՆՑ ՀԱՄԱՐ ՊԵՏՔ Է ՀԱՅՏԱՐԱՐՎԻ ՄՐՑՈՒՅԹ</t>
  </si>
  <si>
    <t>Կոդը</t>
  </si>
  <si>
    <t>Անվանումը</t>
  </si>
  <si>
    <t>Գնման ձևը</t>
  </si>
  <si>
    <t>Չափման միավորը</t>
  </si>
  <si>
    <t>Միավորի գինը</t>
  </si>
  <si>
    <t>Ցուցանիշների փոփոխությունը (ավելացումները նշված են դրական նշանով, իսկ նվազեցումները՝ փակագծերում)</t>
  </si>
  <si>
    <t>Քանակը</t>
  </si>
  <si>
    <t>Գումարը (հազար դրամ)</t>
  </si>
  <si>
    <t>Բաժին N 09</t>
  </si>
  <si>
    <t>Խումբ N 06</t>
  </si>
  <si>
    <t>Դաս N 01</t>
  </si>
  <si>
    <t xml:space="preserve"> </t>
  </si>
  <si>
    <t>1183-32012</t>
  </si>
  <si>
    <t xml:space="preserve"> 39292110-1</t>
  </si>
  <si>
    <t xml:space="preserve">  գրատախտակներ</t>
  </si>
  <si>
    <t xml:space="preserve"> ԷԱՃ</t>
  </si>
  <si>
    <t xml:space="preserve">ՀԱՅԱՍՏԱՆԻ ՀԱՆՐԱՊԵՏՈՒԹՅԱՆ ԿԱՌԱՎԱՐՈՒԹՅԱՆ 2021 ԹՎԱԿԱՆԻ ԴԵԿՏԵՄԲԵՐԻ 23-Ի N 2121-Ն
N 2215-Ն ՈՐՈՇՄԱՆ N 10 ՀԱՎԵԼՎԱԾՈՒՄ ԿԱՏԱՐՎՈՂ ՓՈՓՈԽՈՒԹՅՈՒՆԸ 
</t>
  </si>
  <si>
    <t>ՀԱՅԱՍՏԱՆԻ ՀԱՆՐԱՊԵՏՈՒԹՅԱՆ ԿԱՌԱՎԱՐՈՒԹՅԱՆ 2021 ԹՎԱԿԱՆԻ ԴԵԿՏԵՄԲԵՐԻ 23-Ի N2121-Ն ՈՐՈՇՄԱՆ N 5 ՀԱՎԵԼՎԱԾԻ N 7 ԱՂՅՈՒՍԱԿՈՒՄ ԿԱՏԱՐՎՈՂ ԼՐԱՑՈՒՄԸ</t>
  </si>
  <si>
    <t xml:space="preserve"> ՈՉ ՖԻՆԱՆՍԱԿԱՆ ԱԿՏԻՎՆԵՐԻ ԳԾՈՎ ԾԱԽՍԵՐ</t>
  </si>
  <si>
    <t xml:space="preserve"> ՀԻՄՆԱԿԱՆ ՄԻՋՈՑՆԵՐ</t>
  </si>
  <si>
    <t xml:space="preserve"> ՄԵՔԵՆԱՆԵՐ  ԵՎ  ՍԱՐՔԱՎՈՐՈՒՄՆԵՐ</t>
  </si>
  <si>
    <t xml:space="preserve"> - Վարչական սարքավորումներ</t>
  </si>
  <si>
    <t>ՀԱՅԱՍՏԱՆԻ ՀԱՆՐԱՊԵՏՈՒԹՅԱՆ ԿԱՌԱՎԱՐՈՒԹՅԱՆ 2021 ԹՎԱԿԱՆԻ ԴԵԿՏԵՄԲԵՐԻ 23-Ի N2121-Ն ՈՐՈՇՄԱՆ N 3 ԵՎ N 4 ՀԱՎԵԼՎԱԾՆԵՐՈՒՄ ԿԱՏԱՐՎՈՂ  ՓՈՓՈԽՈՒԹՅՈՒՆԸ ԵՎ ԼՐԱՑՈՒՄԸ</t>
  </si>
  <si>
    <t xml:space="preserve"> Մոդուլային դպրոցների թիվը, որոնք ապահովվում են գույքով, հատ </t>
  </si>
  <si>
    <t xml:space="preserve">Ցուցանիշների փոփոխությունը (ավելացումները նշված են դրական նշանով, իսկ նվազեցումները փակագծերում)  </t>
  </si>
  <si>
    <t xml:space="preserve">ՀԱՅԱՍՏԱՆԻ ՀԱՆՐԱՊԵՏՈՒԹՅԱՆ ԿԱՌԱՎԱՐՈՒԹՅԱՆ 2021 ԹՎԱԿԱՆԻ ԴԵԿՏԵՄԲԵՐԻ 23-Ի N 2121-Ն ՈՐՈՇՄԱՆ N 9 ՀԱՎԵԼՎԱԾԻ  N 9.13 ԱՂՅՈՒՍԱԿՈՒՄ ԿԱՏԱՐՎՈՂ ՓՈՓՈԽՈՒԹՅՈՒՆԸ ԵՎ ԼՐԱՑՈՒՄԸ </t>
  </si>
  <si>
    <t>ՀԱՅԱՍՏԱՆԻ ՀԱՆՐԱՊԵՏՈՒԹՅԱՆ ԿԱՌԱՎԱՐՈՒԹՅԱՆ 2021 ԹՎԱԿԱՆԻ ԴԵԿՏԵՄԲԵՐԻ 23-Ի N 2121-Ն ՈՐՈՇՄԱՆ N 9.1 ՀԱՎԵԼՎԱԾԻ  N 9.1.8 ԱՂՅՈՒՍԱԿՆԵՐՈՒՄ ԿԱՏԱՐՎՈՂ ԼՐԱՑՈՒՄՆԵՐԸ ԵՎ N 9.1.14 ԱՂՅՈՒՍԱԿՈՒՄ ԿԱՏԱՐՎՈՂ ՓՈՓՈԽՈՒԹՅՈՒՆՆԵՐԸ</t>
  </si>
  <si>
    <t xml:space="preserve">Հավելված N 5 </t>
  </si>
  <si>
    <t xml:space="preserve"> ՄԱՍ I. ԱՊՐԱՆՔՆԵՐ</t>
  </si>
  <si>
    <t>հատ</t>
  </si>
  <si>
    <t xml:space="preserve"> 39292110-4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</si>
</sst>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-* #,##0.00\ _₽_-;\-* #,##0.00\ _₽_-;_-* &quot;-&quot;??\ _₽_-;_-@_-"/>
    <numFmt numFmtId="165" formatCode="##,##0.0;\(##,##0.0\);\-"/>
    <numFmt numFmtId="166" formatCode="_(* #,##0.0_);_(* \(#,##0.0\);_(* &quot;-&quot;??_);_(@_)"/>
    <numFmt numFmtId="167" formatCode="0.0"/>
    <numFmt numFmtId="168" formatCode="#,##0.0"/>
    <numFmt numFmtId="169" formatCode="#,##0.0_);\(#,##0.0\)"/>
    <numFmt numFmtId="170" formatCode="_-* #,##0.00_р_._-;\-* #,##0.00_р_._-;_-* &quot;-&quot;??_р_._-;_-@_-"/>
    <numFmt numFmtId="171" formatCode="##,##0;\(##,##0\);\-"/>
    <numFmt numFmtId="172" formatCode="_-* #,##0.0\ _₽_-;\-* #,##0.0\ _₽_-;_-* &quot;-&quot;?\ _₽_-;_-@_-"/>
    <numFmt numFmtId="173" formatCode="General_)"/>
    <numFmt numFmtId="174" formatCode="_(* #,##0_);_(* \(#,##0\);_(* &quot;-&quot;??_);_(@_)"/>
    <numFmt numFmtId="175" formatCode="_-* #,##0.0\ _р_._-;\-* #,##0.0\ _р_._-;_-* &quot;-&quot;?\ _р_._-;_-@_-"/>
    <numFmt numFmtId="176" formatCode="0.0000"/>
  </numFmts>
  <fonts count="9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8"/>
      <name val="GHEA Grapalat"/>
      <family val="2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name val="GHEA Grapalat"/>
      <family val="3"/>
    </font>
    <font>
      <b/>
      <i/>
      <sz val="12"/>
      <name val="GHEA Grapalat"/>
      <family val="3"/>
    </font>
    <font>
      <sz val="12"/>
      <color theme="1"/>
      <name val="GHEA Grapalat"/>
      <family val="3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1"/>
      <scheme val="minor"/>
    </font>
    <font>
      <i/>
      <sz val="12"/>
      <name val="GHEA Grapalat"/>
      <family val="3"/>
    </font>
    <font>
      <i/>
      <sz val="12"/>
      <name val="GHEA Grapalat"/>
      <family val="2"/>
    </font>
    <font>
      <i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b/>
      <sz val="12"/>
      <color theme="1"/>
      <name val="Calibri"/>
      <family val="2"/>
      <charset val="1"/>
      <scheme val="minor"/>
    </font>
    <font>
      <sz val="12"/>
      <color rgb="FF000000"/>
      <name val="GHEA Grapalat"/>
      <family val="3"/>
    </font>
    <font>
      <b/>
      <sz val="12"/>
      <color theme="0"/>
      <name val="GHEA Grapalat"/>
      <family val="3"/>
    </font>
    <font>
      <sz val="12"/>
      <name val="GHEA Grapalat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indexed="64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auto="1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27">
    <xf numFmtId="0" fontId="0" fillId="0" borderId="0"/>
    <xf numFmtId="0" fontId="9" fillId="0" borderId="0"/>
    <xf numFmtId="9" fontId="10" fillId="0" borderId="0" applyFont="0" applyFill="0" applyBorder="0" applyAlignment="0" applyProtection="0"/>
    <xf numFmtId="0" fontId="11" fillId="0" borderId="0"/>
    <xf numFmtId="0" fontId="12" fillId="0" borderId="0">
      <alignment horizontal="left" vertical="top" wrapText="1"/>
    </xf>
    <xf numFmtId="0" fontId="13" fillId="0" borderId="0"/>
    <xf numFmtId="165" fontId="15" fillId="0" borderId="0" applyFill="0" applyBorder="0" applyProtection="0">
      <alignment horizontal="right" vertical="top"/>
    </xf>
    <xf numFmtId="43" fontId="13" fillId="0" borderId="0" applyFont="0" applyFill="0" applyBorder="0" applyAlignment="0" applyProtection="0"/>
    <xf numFmtId="0" fontId="15" fillId="0" borderId="0">
      <alignment horizontal="left" vertical="top" wrapText="1"/>
    </xf>
    <xf numFmtId="0" fontId="16" fillId="0" borderId="0"/>
    <xf numFmtId="43" fontId="16" fillId="0" borderId="0" applyFont="0" applyFill="0" applyBorder="0" applyAlignment="0" applyProtection="0"/>
    <xf numFmtId="0" fontId="18" fillId="0" borderId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1" applyNumberFormat="0" applyAlignment="0" applyProtection="0"/>
    <xf numFmtId="0" fontId="26" fillId="7" borderId="12" applyNumberFormat="0" applyAlignment="0" applyProtection="0"/>
    <xf numFmtId="0" fontId="27" fillId="7" borderId="11" applyNumberFormat="0" applyAlignment="0" applyProtection="0"/>
    <xf numFmtId="0" fontId="28" fillId="0" borderId="13" applyNumberFormat="0" applyFill="0" applyAlignment="0" applyProtection="0"/>
    <xf numFmtId="0" fontId="29" fillId="8" borderId="14" applyNumberFormat="0" applyAlignment="0" applyProtection="0"/>
    <xf numFmtId="0" fontId="30" fillId="0" borderId="0" applyNumberFormat="0" applyFill="0" applyBorder="0" applyAlignment="0" applyProtection="0"/>
    <xf numFmtId="0" fontId="13" fillId="9" borderId="1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8" fillId="9" borderId="15" applyNumberFormat="0" applyFont="0" applyAlignment="0" applyProtection="0"/>
    <xf numFmtId="0" fontId="35" fillId="33" borderId="0" applyNumberFormat="0" applyBorder="0" applyAlignment="0" applyProtection="0"/>
    <xf numFmtId="0" fontId="35" fillId="21" borderId="0" applyNumberFormat="0" applyBorder="0" applyAlignment="0" applyProtection="0"/>
    <xf numFmtId="0" fontId="35" fillId="10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16" borderId="0" applyNumberFormat="0" applyBorder="0" applyAlignment="0" applyProtection="0"/>
    <xf numFmtId="0" fontId="35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41" fillId="0" borderId="8" applyNumberFormat="0" applyFill="0" applyAlignment="0" applyProtection="0"/>
    <xf numFmtId="0" fontId="35" fillId="25" borderId="0" applyNumberFormat="0" applyBorder="0" applyAlignment="0" applyProtection="0"/>
    <xf numFmtId="0" fontId="43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45" fillId="0" borderId="13" applyNumberFormat="0" applyFill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6" fillId="5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37" fillId="7" borderId="11" applyNumberFormat="0" applyAlignment="0" applyProtection="0"/>
    <xf numFmtId="0" fontId="40" fillId="3" borderId="0" applyNumberFormat="0" applyBorder="0" applyAlignment="0" applyProtection="0"/>
    <xf numFmtId="0" fontId="47" fillId="7" borderId="12" applyNumberFormat="0" applyAlignment="0" applyProtection="0"/>
    <xf numFmtId="0" fontId="44" fillId="6" borderId="11" applyNumberFormat="0" applyAlignment="0" applyProtection="0"/>
    <xf numFmtId="0" fontId="42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8" fillId="8" borderId="14" applyNumberFormat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49" fillId="0" borderId="16" applyNumberFormat="0" applyFill="0" applyAlignment="0" applyProtection="0"/>
    <xf numFmtId="0" fontId="35" fillId="18" borderId="0" applyNumberFormat="0" applyBorder="0" applyAlignment="0" applyProtection="0"/>
    <xf numFmtId="0" fontId="13" fillId="27" borderId="0" applyNumberFormat="0" applyBorder="0" applyAlignment="0" applyProtection="0"/>
    <xf numFmtId="0" fontId="36" fillId="4" borderId="0" applyNumberFormat="0" applyBorder="0" applyAlignment="0" applyProtection="0"/>
    <xf numFmtId="0" fontId="13" fillId="1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2" fillId="0" borderId="0"/>
    <xf numFmtId="0" fontId="53" fillId="5" borderId="0" applyNumberFormat="0" applyBorder="0" applyAlignment="0" applyProtection="0"/>
    <xf numFmtId="0" fontId="18" fillId="0" borderId="0"/>
    <xf numFmtId="0" fontId="11" fillId="0" borderId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38" borderId="0" applyNumberFormat="0" applyBorder="0" applyAlignment="0" applyProtection="0"/>
    <xf numFmtId="0" fontId="51" fillId="37" borderId="0" applyNumberFormat="0" applyBorder="0" applyAlignment="0" applyProtection="0"/>
    <xf numFmtId="0" fontId="51" fillId="43" borderId="0" applyNumberFormat="0" applyBorder="0" applyAlignment="0" applyProtection="0"/>
    <xf numFmtId="0" fontId="51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4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7" borderId="0" applyNumberFormat="0" applyBorder="0" applyAlignment="0" applyProtection="0"/>
    <xf numFmtId="0" fontId="54" fillId="40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39" borderId="0" applyNumberFormat="0" applyBorder="0" applyAlignment="0" applyProtection="0"/>
    <xf numFmtId="0" fontId="54" fillId="47" borderId="0" applyNumberFormat="0" applyBorder="0" applyAlignment="0" applyProtection="0"/>
    <xf numFmtId="0" fontId="54" fillId="51" borderId="0" applyNumberFormat="0" applyBorder="0" applyAlignment="0" applyProtection="0"/>
    <xf numFmtId="0" fontId="55" fillId="35" borderId="0" applyNumberFormat="0" applyBorder="0" applyAlignment="0" applyProtection="0"/>
    <xf numFmtId="0" fontId="56" fillId="52" borderId="17" applyNumberFormat="0" applyAlignment="0" applyProtection="0"/>
    <xf numFmtId="0" fontId="57" fillId="53" borderId="18" applyNumberFormat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42" borderId="17" applyNumberFormat="0" applyAlignment="0" applyProtection="0"/>
    <xf numFmtId="0" fontId="64" fillId="0" borderId="22" applyNumberFormat="0" applyFill="0" applyAlignment="0" applyProtection="0"/>
    <xf numFmtId="0" fontId="65" fillId="54" borderId="0" applyNumberFormat="0" applyBorder="0" applyAlignment="0" applyProtection="0"/>
    <xf numFmtId="1" fontId="71" fillId="0" borderId="0"/>
    <xf numFmtId="1" fontId="71" fillId="0" borderId="0"/>
    <xf numFmtId="1" fontId="71" fillId="0" borderId="0"/>
    <xf numFmtId="0" fontId="7" fillId="0" borderId="0"/>
    <xf numFmtId="0" fontId="11" fillId="0" borderId="0"/>
    <xf numFmtId="0" fontId="11" fillId="0" borderId="0"/>
    <xf numFmtId="0" fontId="16" fillId="55" borderId="23" applyNumberFormat="0" applyFont="0" applyAlignment="0" applyProtection="0"/>
    <xf numFmtId="0" fontId="66" fillId="52" borderId="24" applyNumberFormat="0" applyAlignment="0" applyProtection="0"/>
    <xf numFmtId="0" fontId="70" fillId="0" borderId="0"/>
    <xf numFmtId="0" fontId="70" fillId="0" borderId="0"/>
    <xf numFmtId="0" fontId="70" fillId="0" borderId="0"/>
    <xf numFmtId="0" fontId="67" fillId="0" borderId="0" applyNumberFormat="0" applyFill="0" applyBorder="0" applyAlignment="0" applyProtection="0"/>
    <xf numFmtId="0" fontId="68" fillId="0" borderId="25" applyNumberFormat="0" applyFill="0" applyAlignment="0" applyProtection="0"/>
    <xf numFmtId="0" fontId="69" fillId="0" borderId="0" applyNumberFormat="0" applyFill="0" applyBorder="0" applyAlignment="0" applyProtection="0"/>
    <xf numFmtId="0" fontId="52" fillId="0" borderId="0"/>
    <xf numFmtId="1" fontId="71" fillId="0" borderId="0"/>
    <xf numFmtId="0" fontId="72" fillId="0" borderId="0"/>
    <xf numFmtId="0" fontId="11" fillId="0" borderId="0"/>
    <xf numFmtId="0" fontId="7" fillId="0" borderId="0"/>
    <xf numFmtId="0" fontId="15" fillId="0" borderId="0">
      <alignment horizontal="left" vertical="top" wrapText="1"/>
    </xf>
    <xf numFmtId="0" fontId="6" fillId="9" borderId="15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9" borderId="15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8" fillId="0" borderId="0"/>
    <xf numFmtId="164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38" fontId="76" fillId="0" borderId="0"/>
    <xf numFmtId="38" fontId="77" fillId="0" borderId="0"/>
    <xf numFmtId="38" fontId="78" fillId="0" borderId="0"/>
    <xf numFmtId="38" fontId="79" fillId="0" borderId="0"/>
    <xf numFmtId="0" fontId="80" fillId="0" borderId="0"/>
    <xf numFmtId="0" fontId="80" fillId="0" borderId="0"/>
    <xf numFmtId="0" fontId="81" fillId="0" borderId="0"/>
    <xf numFmtId="0" fontId="52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82" fillId="0" borderId="0"/>
    <xf numFmtId="0" fontId="11" fillId="0" borderId="0"/>
    <xf numFmtId="0" fontId="13" fillId="0" borderId="0"/>
    <xf numFmtId="0" fontId="11" fillId="0" borderId="0"/>
    <xf numFmtId="0" fontId="16" fillId="0" borderId="0"/>
    <xf numFmtId="0" fontId="11" fillId="0" borderId="0"/>
    <xf numFmtId="0" fontId="18" fillId="0" borderId="0"/>
    <xf numFmtId="0" fontId="52" fillId="0" borderId="0"/>
    <xf numFmtId="0" fontId="82" fillId="0" borderId="0"/>
    <xf numFmtId="0" fontId="51" fillId="55" borderId="34" applyNumberFormat="0" applyFont="0" applyAlignment="0" applyProtection="0"/>
    <xf numFmtId="9" fontId="5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83" fillId="0" borderId="35">
      <protection locked="0"/>
    </xf>
    <xf numFmtId="173" fontId="84" fillId="56" borderId="35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1" fillId="0" borderId="0"/>
    <xf numFmtId="0" fontId="11" fillId="0" borderId="0"/>
    <xf numFmtId="0" fontId="51" fillId="0" borderId="0"/>
    <xf numFmtId="0" fontId="15" fillId="0" borderId="0">
      <alignment horizontal="left" vertical="top" wrapText="1"/>
    </xf>
    <xf numFmtId="0" fontId="7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5" fillId="0" borderId="0"/>
    <xf numFmtId="43" fontId="13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56" fillId="5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63" fillId="42" borderId="17" applyNumberForma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16" fillId="55" borderId="23" applyNumberFormat="0" applyFon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6" fillId="52" borderId="24" applyNumberFormat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0" fontId="1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0" fontId="1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1" fontId="7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horizontal="left" vertical="top" wrapText="1"/>
    </xf>
    <xf numFmtId="0" fontId="13" fillId="0" borderId="0"/>
    <xf numFmtId="0" fontId="13" fillId="0" borderId="0"/>
    <xf numFmtId="0" fontId="13" fillId="0" borderId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13" fillId="9" borderId="15" applyNumberFormat="0" applyFon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43" fontId="16" fillId="0" borderId="0" applyFont="0" applyFill="0" applyBorder="0" applyAlignment="0" applyProtection="0"/>
    <xf numFmtId="0" fontId="15" fillId="0" borderId="0">
      <alignment horizontal="left" vertical="top" wrapText="1"/>
    </xf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87">
    <xf numFmtId="0" fontId="0" fillId="0" borderId="0" xfId="0"/>
    <xf numFmtId="0" fontId="75" fillId="2" borderId="0" xfId="0" applyFont="1" applyFill="1"/>
    <xf numFmtId="0" fontId="73" fillId="2" borderId="0" xfId="0" applyFont="1" applyFill="1"/>
    <xf numFmtId="0" fontId="73" fillId="2" borderId="1" xfId="0" applyFont="1" applyFill="1" applyBorder="1" applyAlignment="1">
      <alignment horizontal="left" vertical="top" wrapText="1"/>
    </xf>
    <xf numFmtId="0" fontId="17" fillId="2" borderId="27" xfId="0" applyFont="1" applyFill="1" applyBorder="1" applyAlignment="1">
      <alignment horizontal="left" vertical="top" wrapText="1"/>
    </xf>
    <xf numFmtId="166" fontId="73" fillId="2" borderId="27" xfId="7" applyNumberFormat="1" applyFont="1" applyFill="1" applyBorder="1" applyAlignment="1">
      <alignment horizontal="center" vertical="center" wrapText="1"/>
    </xf>
    <xf numFmtId="166" fontId="87" fillId="2" borderId="27" xfId="7" applyNumberFormat="1" applyFont="1" applyFill="1" applyBorder="1" applyAlignment="1">
      <alignment horizontal="center" vertical="center" wrapText="1"/>
    </xf>
    <xf numFmtId="166" fontId="73" fillId="2" borderId="27" xfId="7" applyNumberFormat="1" applyFont="1" applyFill="1" applyBorder="1" applyAlignment="1">
      <alignment horizontal="right" vertical="center" wrapText="1"/>
    </xf>
    <xf numFmtId="0" fontId="14" fillId="2" borderId="28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right"/>
    </xf>
    <xf numFmtId="0" fontId="73" fillId="2" borderId="1" xfId="0" applyFont="1" applyFill="1" applyBorder="1" applyAlignment="1">
      <alignment vertical="top" wrapText="1"/>
    </xf>
    <xf numFmtId="0" fontId="73" fillId="2" borderId="1" xfId="0" applyFont="1" applyFill="1" applyBorder="1" applyAlignment="1">
      <alignment horizontal="center" vertical="top" wrapText="1"/>
    </xf>
    <xf numFmtId="0" fontId="73" fillId="2" borderId="1" xfId="0" applyFont="1" applyFill="1" applyBorder="1" applyAlignment="1">
      <alignment horizontal="left" vertical="center"/>
    </xf>
    <xf numFmtId="0" fontId="75" fillId="2" borderId="1" xfId="0" applyFont="1" applyFill="1" applyBorder="1" applyAlignment="1">
      <alignment vertical="top" wrapText="1"/>
    </xf>
    <xf numFmtId="0" fontId="75" fillId="2" borderId="1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vertical="top" wrapText="1"/>
    </xf>
    <xf numFmtId="0" fontId="75" fillId="2" borderId="1" xfId="0" applyFont="1" applyFill="1" applyBorder="1" applyAlignment="1">
      <alignment horizontal="left" vertical="top" wrapText="1"/>
    </xf>
    <xf numFmtId="0" fontId="75" fillId="0" borderId="0" xfId="0" applyFont="1" applyAlignment="1">
      <alignment horizontal="center"/>
    </xf>
    <xf numFmtId="0" fontId="17" fillId="2" borderId="28" xfId="0" applyFont="1" applyFill="1" applyBorder="1" applyAlignment="1">
      <alignment vertical="top" wrapText="1"/>
    </xf>
    <xf numFmtId="169" fontId="17" fillId="2" borderId="27" xfId="7" applyNumberFormat="1" applyFont="1" applyFill="1" applyBorder="1" applyAlignment="1">
      <alignment horizontal="center" vertical="top" wrapText="1"/>
    </xf>
    <xf numFmtId="0" fontId="73" fillId="2" borderId="0" xfId="0" applyFont="1" applyFill="1" applyAlignment="1">
      <alignment horizontal="left" vertical="center" wrapText="1"/>
    </xf>
    <xf numFmtId="0" fontId="73" fillId="2" borderId="28" xfId="0" applyFont="1" applyFill="1" applyBorder="1" applyAlignment="1">
      <alignment vertical="top" wrapText="1"/>
    </xf>
    <xf numFmtId="0" fontId="73" fillId="2" borderId="2" xfId="0" applyFont="1" applyFill="1" applyBorder="1" applyAlignment="1">
      <alignment vertical="top" wrapText="1"/>
    </xf>
    <xf numFmtId="0" fontId="73" fillId="2" borderId="3" xfId="0" applyFont="1" applyFill="1" applyBorder="1" applyAlignment="1">
      <alignment vertical="top" wrapText="1"/>
    </xf>
    <xf numFmtId="0" fontId="73" fillId="2" borderId="27" xfId="0" applyFont="1" applyFill="1" applyBorder="1" applyAlignment="1">
      <alignment horizontal="left" vertical="center" wrapText="1"/>
    </xf>
    <xf numFmtId="0" fontId="73" fillId="2" borderId="27" xfId="0" applyFont="1" applyFill="1" applyBorder="1" applyAlignment="1">
      <alignment horizontal="left" vertical="top" wrapText="1"/>
    </xf>
    <xf numFmtId="0" fontId="73" fillId="2" borderId="27" xfId="0" applyFont="1" applyFill="1" applyBorder="1" applyAlignment="1">
      <alignment horizontal="center" vertical="center" wrapText="1"/>
    </xf>
    <xf numFmtId="0" fontId="73" fillId="2" borderId="0" xfId="0" applyFont="1" applyFill="1" applyAlignment="1">
      <alignment horizontal="right" vertical="top"/>
    </xf>
    <xf numFmtId="0" fontId="73" fillId="2" borderId="0" xfId="0" applyFont="1" applyFill="1" applyAlignment="1">
      <alignment horizontal="right"/>
    </xf>
    <xf numFmtId="0" fontId="73" fillId="2" borderId="0" xfId="0" applyFont="1" applyFill="1" applyAlignment="1">
      <alignment horizontal="left" vertical="top" wrapText="1"/>
    </xf>
    <xf numFmtId="0" fontId="73" fillId="2" borderId="0" xfId="0" applyFont="1" applyFill="1" applyBorder="1" applyAlignment="1">
      <alignment horizontal="left" vertical="top" wrapText="1"/>
    </xf>
    <xf numFmtId="0" fontId="87" fillId="2" borderId="0" xfId="0" applyFont="1" applyFill="1" applyAlignment="1">
      <alignment horizontal="left" vertical="top" wrapText="1"/>
    </xf>
    <xf numFmtId="172" fontId="73" fillId="2" borderId="0" xfId="0" applyNumberFormat="1" applyFont="1" applyFill="1" applyAlignment="1">
      <alignment horizontal="left" vertical="top" wrapText="1"/>
    </xf>
    <xf numFmtId="166" fontId="17" fillId="2" borderId="27" xfId="7" applyNumberFormat="1" applyFont="1" applyFill="1" applyBorder="1" applyAlignment="1">
      <alignment horizontal="center" vertical="center" wrapText="1"/>
    </xf>
    <xf numFmtId="0" fontId="73" fillId="2" borderId="0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center" vertical="top" wrapText="1"/>
    </xf>
    <xf numFmtId="0" fontId="73" fillId="2" borderId="27" xfId="0" applyFont="1" applyFill="1" applyBorder="1" applyAlignment="1">
      <alignment horizontal="center" vertical="center" wrapText="1"/>
    </xf>
    <xf numFmtId="0" fontId="75" fillId="2" borderId="0" xfId="0" applyFont="1" applyFill="1" applyAlignment="1"/>
    <xf numFmtId="0" fontId="75" fillId="2" borderId="0" xfId="0" applyFont="1" applyFill="1" applyBorder="1"/>
    <xf numFmtId="0" fontId="7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0" fontId="73" fillId="2" borderId="40" xfId="8" applyFont="1" applyFill="1" applyBorder="1" applyAlignment="1">
      <alignment horizontal="center" vertical="center" wrapText="1"/>
    </xf>
    <xf numFmtId="0" fontId="73" fillId="2" borderId="0" xfId="8" applyFont="1" applyFill="1">
      <alignment horizontal="left" vertical="top" wrapText="1"/>
    </xf>
    <xf numFmtId="165" fontId="17" fillId="2" borderId="40" xfId="6" applyNumberFormat="1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vertical="center"/>
    </xf>
    <xf numFmtId="165" fontId="17" fillId="2" borderId="43" xfId="0" applyNumberFormat="1" applyFont="1" applyFill="1" applyBorder="1" applyAlignment="1">
      <alignment vertical="center" wrapText="1"/>
    </xf>
    <xf numFmtId="0" fontId="73" fillId="2" borderId="40" xfId="8" applyFont="1" applyFill="1" applyBorder="1">
      <alignment horizontal="left" vertical="top" wrapText="1"/>
    </xf>
    <xf numFmtId="4" fontId="17" fillId="2" borderId="43" xfId="8" applyNumberFormat="1" applyFont="1" applyFill="1" applyBorder="1" applyAlignment="1">
      <alignment horizontal="center" vertical="center" wrapText="1"/>
    </xf>
    <xf numFmtId="0" fontId="87" fillId="2" borderId="40" xfId="8" applyFont="1" applyFill="1" applyBorder="1">
      <alignment horizontal="left" vertical="top" wrapText="1"/>
    </xf>
    <xf numFmtId="0" fontId="87" fillId="2" borderId="40" xfId="0" applyFont="1" applyFill="1" applyBorder="1" applyAlignment="1">
      <alignment horizontal="center" vertical="center"/>
    </xf>
    <xf numFmtId="0" fontId="87" fillId="2" borderId="43" xfId="0" applyFont="1" applyFill="1" applyBorder="1" applyAlignment="1">
      <alignment horizontal="center" vertical="center"/>
    </xf>
    <xf numFmtId="0" fontId="89" fillId="2" borderId="40" xfId="0" applyFont="1" applyFill="1" applyBorder="1" applyAlignment="1">
      <alignment vertical="center" wrapText="1"/>
    </xf>
    <xf numFmtId="165" fontId="87" fillId="2" borderId="40" xfId="6" applyNumberFormat="1" applyFont="1" applyFill="1" applyBorder="1" applyAlignment="1">
      <alignment horizontal="center" vertical="center"/>
    </xf>
    <xf numFmtId="0" fontId="87" fillId="2" borderId="0" xfId="8" applyFont="1" applyFill="1">
      <alignment horizontal="left" vertical="top" wrapText="1"/>
    </xf>
    <xf numFmtId="0" fontId="73" fillId="2" borderId="0" xfId="8" applyFont="1" applyFill="1" applyAlignment="1">
      <alignment horizontal="left" vertical="top" wrapText="1"/>
    </xf>
    <xf numFmtId="43" fontId="75" fillId="2" borderId="0" xfId="7" applyFont="1" applyFill="1"/>
    <xf numFmtId="43" fontId="75" fillId="2" borderId="0" xfId="7" applyFont="1" applyFill="1" applyAlignment="1">
      <alignment horizontal="right"/>
    </xf>
    <xf numFmtId="43" fontId="14" fillId="2" borderId="0" xfId="7" applyFont="1" applyFill="1" applyAlignment="1">
      <alignment horizontal="center" wrapText="1"/>
    </xf>
    <xf numFmtId="43" fontId="73" fillId="2" borderId="0" xfId="7" applyFont="1" applyFill="1" applyAlignment="1">
      <alignment horizontal="left" vertical="top" wrapText="1"/>
    </xf>
    <xf numFmtId="43" fontId="87" fillId="2" borderId="0" xfId="7" applyFont="1" applyFill="1" applyAlignment="1">
      <alignment horizontal="left" vertical="top" wrapText="1"/>
    </xf>
    <xf numFmtId="0" fontId="17" fillId="2" borderId="0" xfId="0" applyFont="1" applyFill="1" applyAlignment="1">
      <alignment horizontal="right"/>
    </xf>
    <xf numFmtId="166" fontId="73" fillId="2" borderId="40" xfId="7" applyNumberFormat="1" applyFont="1" applyFill="1" applyBorder="1" applyAlignment="1">
      <alignment horizontal="right" vertical="center" wrapText="1"/>
    </xf>
    <xf numFmtId="0" fontId="73" fillId="2" borderId="40" xfId="0" applyFont="1" applyFill="1" applyBorder="1" applyAlignment="1">
      <alignment horizontal="left" vertical="top" wrapText="1"/>
    </xf>
    <xf numFmtId="0" fontId="17" fillId="2" borderId="40" xfId="0" applyFont="1" applyFill="1" applyBorder="1" applyAlignment="1">
      <alignment horizontal="left" vertical="top" wrapText="1"/>
    </xf>
    <xf numFmtId="166" fontId="73" fillId="2" borderId="0" xfId="0" applyNumberFormat="1" applyFont="1" applyFill="1"/>
    <xf numFmtId="166" fontId="17" fillId="2" borderId="0" xfId="0" applyNumberFormat="1" applyFont="1" applyFill="1" applyAlignment="1">
      <alignment horizontal="right"/>
    </xf>
    <xf numFmtId="0" fontId="87" fillId="2" borderId="1" xfId="0" applyFont="1" applyFill="1" applyBorder="1" applyAlignment="1">
      <alignment horizontal="left" vertical="top" wrapText="1"/>
    </xf>
    <xf numFmtId="166" fontId="73" fillId="2" borderId="27" xfId="0" applyNumberFormat="1" applyFont="1" applyFill="1" applyBorder="1" applyAlignment="1">
      <alignment horizontal="center" vertical="center" wrapText="1"/>
    </xf>
    <xf numFmtId="0" fontId="73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wrapText="1"/>
    </xf>
    <xf numFmtId="0" fontId="73" fillId="2" borderId="0" xfId="0" applyFont="1" applyFill="1" applyBorder="1"/>
    <xf numFmtId="167" fontId="75" fillId="2" borderId="0" xfId="0" applyNumberFormat="1" applyFont="1" applyFill="1" applyBorder="1"/>
    <xf numFmtId="0" fontId="88" fillId="2" borderId="1" xfId="0" applyFont="1" applyFill="1" applyBorder="1" applyAlignment="1">
      <alignment horizontal="left" vertical="top" wrapText="1"/>
    </xf>
    <xf numFmtId="0" fontId="73" fillId="2" borderId="4" xfId="0" applyFont="1" applyFill="1" applyBorder="1" applyAlignment="1">
      <alignment horizontal="left" vertical="top" wrapText="1"/>
    </xf>
    <xf numFmtId="167" fontId="14" fillId="2" borderId="1" xfId="0" applyNumberFormat="1" applyFont="1" applyFill="1" applyBorder="1"/>
    <xf numFmtId="0" fontId="87" fillId="2" borderId="5" xfId="0" applyFont="1" applyFill="1" applyBorder="1" applyAlignment="1">
      <alignment horizontal="left" vertical="top" wrapText="1"/>
    </xf>
    <xf numFmtId="165" fontId="73" fillId="2" borderId="1" xfId="6" applyNumberFormat="1" applyFont="1" applyFill="1" applyBorder="1" applyAlignment="1">
      <alignment horizontal="right" vertical="center"/>
    </xf>
    <xf numFmtId="171" fontId="87" fillId="2" borderId="1" xfId="6" applyNumberFormat="1" applyFont="1" applyFill="1" applyBorder="1" applyAlignment="1">
      <alignment horizontal="right" vertical="top"/>
    </xf>
    <xf numFmtId="0" fontId="17" fillId="2" borderId="0" xfId="0" applyFont="1" applyFill="1" applyAlignment="1">
      <alignment wrapText="1"/>
    </xf>
    <xf numFmtId="167" fontId="73" fillId="2" borderId="0" xfId="0" applyNumberFormat="1" applyFont="1" applyFill="1" applyBorder="1"/>
    <xf numFmtId="167" fontId="17" fillId="2" borderId="1" xfId="0" applyNumberFormat="1" applyFont="1" applyFill="1" applyBorder="1"/>
    <xf numFmtId="165" fontId="73" fillId="2" borderId="0" xfId="6" applyNumberFormat="1" applyFont="1" applyFill="1" applyBorder="1" applyAlignment="1">
      <alignment horizontal="right" vertical="center"/>
    </xf>
    <xf numFmtId="166" fontId="73" fillId="2" borderId="0" xfId="0" applyNumberFormat="1" applyFont="1" applyFill="1" applyAlignment="1">
      <alignment horizontal="left" vertical="top" wrapText="1"/>
    </xf>
    <xf numFmtId="0" fontId="73" fillId="2" borderId="27" xfId="0" applyFont="1" applyFill="1" applyBorder="1" applyAlignment="1">
      <alignment horizontal="left" vertical="top" wrapText="1"/>
    </xf>
    <xf numFmtId="0" fontId="17" fillId="2" borderId="46" xfId="0" applyFont="1" applyFill="1" applyBorder="1" applyAlignment="1"/>
    <xf numFmtId="0" fontId="17" fillId="2" borderId="46" xfId="0" applyFont="1" applyFill="1" applyBorder="1" applyAlignment="1">
      <alignment horizontal="center" vertical="center"/>
    </xf>
    <xf numFmtId="0" fontId="73" fillId="2" borderId="46" xfId="0" applyFont="1" applyFill="1" applyBorder="1" applyAlignment="1">
      <alignment horizontal="left" vertical="top" wrapText="1"/>
    </xf>
    <xf numFmtId="0" fontId="87" fillId="2" borderId="46" xfId="165" applyFont="1" applyFill="1" applyBorder="1" applyAlignment="1">
      <alignment horizontal="left" vertical="top" wrapText="1"/>
    </xf>
    <xf numFmtId="0" fontId="73" fillId="2" borderId="46" xfId="0" applyFont="1" applyFill="1" applyBorder="1" applyAlignment="1">
      <alignment horizontal="center" vertical="top" wrapText="1"/>
    </xf>
    <xf numFmtId="0" fontId="73" fillId="2" borderId="45" xfId="0" applyFont="1" applyFill="1" applyBorder="1" applyAlignment="1">
      <alignment vertical="top" wrapText="1"/>
    </xf>
    <xf numFmtId="0" fontId="73" fillId="2" borderId="26" xfId="0" applyFont="1" applyFill="1" applyBorder="1" applyAlignment="1">
      <alignment vertical="top" wrapText="1"/>
    </xf>
    <xf numFmtId="0" fontId="75" fillId="2" borderId="0" xfId="299" applyFont="1" applyFill="1" applyAlignment="1">
      <alignment vertical="top"/>
    </xf>
    <xf numFmtId="0" fontId="75" fillId="2" borderId="0" xfId="299" applyFont="1" applyFill="1" applyAlignment="1">
      <alignment horizontal="right" vertical="top"/>
    </xf>
    <xf numFmtId="0" fontId="75" fillId="2" borderId="0" xfId="299" applyFont="1" applyFill="1"/>
    <xf numFmtId="0" fontId="75" fillId="2" borderId="0" xfId="299" applyFont="1" applyFill="1" applyAlignment="1">
      <alignment horizontal="right" vertical="center"/>
    </xf>
    <xf numFmtId="0" fontId="73" fillId="2" borderId="0" xfId="96" applyFont="1" applyFill="1" applyAlignment="1">
      <alignment vertical="center" wrapText="1"/>
    </xf>
    <xf numFmtId="0" fontId="75" fillId="0" borderId="0" xfId="2025" applyFont="1"/>
    <xf numFmtId="0" fontId="75" fillId="0" borderId="0" xfId="2025" applyFont="1" applyAlignment="1">
      <alignment horizontal="center" vertical="center"/>
    </xf>
    <xf numFmtId="43" fontId="75" fillId="0" borderId="44" xfId="2026" applyFont="1" applyBorder="1" applyAlignment="1">
      <alignment horizontal="center" vertical="center" wrapText="1"/>
    </xf>
    <xf numFmtId="43" fontId="92" fillId="0" borderId="44" xfId="2026" applyFont="1" applyBorder="1" applyAlignment="1">
      <alignment horizontal="center" vertical="center" wrapText="1"/>
    </xf>
    <xf numFmtId="0" fontId="14" fillId="0" borderId="0" xfId="2025" applyFont="1"/>
    <xf numFmtId="0" fontId="75" fillId="0" borderId="44" xfId="2025" applyFont="1" applyBorder="1" applyAlignment="1">
      <alignment horizontal="center" vertical="center" wrapText="1"/>
    </xf>
    <xf numFmtId="4" fontId="92" fillId="0" borderId="44" xfId="2025" applyNumberFormat="1" applyFont="1" applyBorder="1" applyAlignment="1">
      <alignment horizontal="right" vertical="center" wrapText="1"/>
    </xf>
    <xf numFmtId="0" fontId="92" fillId="0" borderId="44" xfId="2025" applyFont="1" applyBorder="1" applyAlignment="1">
      <alignment horizontal="center" vertical="center" wrapText="1"/>
    </xf>
    <xf numFmtId="0" fontId="14" fillId="0" borderId="46" xfId="2025" applyFont="1" applyBorder="1" applyAlignment="1"/>
    <xf numFmtId="0" fontId="75" fillId="0" borderId="46" xfId="2025" applyFont="1" applyBorder="1" applyAlignment="1">
      <alignment horizontal="center" vertical="center" wrapText="1"/>
    </xf>
    <xf numFmtId="0" fontId="75" fillId="0" borderId="3" xfId="2025" applyFont="1" applyBorder="1" applyAlignment="1">
      <alignment horizontal="center" vertical="center" wrapText="1"/>
    </xf>
    <xf numFmtId="0" fontId="92" fillId="0" borderId="3" xfId="2025" applyFont="1" applyBorder="1" applyAlignment="1">
      <alignment horizontal="center" vertical="center" wrapText="1"/>
    </xf>
    <xf numFmtId="4" fontId="92" fillId="0" borderId="3" xfId="2025" applyNumberFormat="1" applyFont="1" applyBorder="1" applyAlignment="1">
      <alignment horizontal="right" vertical="center" wrapText="1"/>
    </xf>
    <xf numFmtId="43" fontId="92" fillId="0" borderId="3" xfId="2026" applyFont="1" applyBorder="1" applyAlignment="1">
      <alignment horizontal="center" vertical="center" wrapText="1"/>
    </xf>
    <xf numFmtId="43" fontId="75" fillId="0" borderId="3" xfId="2026" applyFont="1" applyBorder="1" applyAlignment="1">
      <alignment horizontal="center" vertical="center" wrapText="1"/>
    </xf>
    <xf numFmtId="0" fontId="90" fillId="58" borderId="48" xfId="2025" applyFont="1" applyFill="1" applyBorder="1" applyAlignment="1">
      <alignment horizontal="center" vertical="center" textRotation="90" wrapText="1"/>
    </xf>
    <xf numFmtId="0" fontId="92" fillId="0" borderId="26" xfId="2025" applyFont="1" applyBorder="1" applyAlignment="1">
      <alignment horizontal="center" vertical="center" wrapText="1"/>
    </xf>
    <xf numFmtId="0" fontId="92" fillId="0" borderId="46" xfId="2025" applyFont="1" applyBorder="1" applyAlignment="1">
      <alignment horizontal="center" vertical="center" wrapText="1"/>
    </xf>
    <xf numFmtId="0" fontId="14" fillId="58" borderId="49" xfId="2025" applyFont="1" applyFill="1" applyBorder="1" applyAlignment="1">
      <alignment horizontal="center" vertical="center" wrapText="1"/>
    </xf>
    <xf numFmtId="0" fontId="14" fillId="58" borderId="51" xfId="2025" applyFont="1" applyFill="1" applyBorder="1" applyAlignment="1">
      <alignment horizontal="center" vertical="center" wrapText="1"/>
    </xf>
    <xf numFmtId="0" fontId="14" fillId="58" borderId="52" xfId="2025" applyFont="1" applyFill="1" applyBorder="1" applyAlignment="1">
      <alignment horizontal="justify" vertical="center" wrapText="1"/>
    </xf>
    <xf numFmtId="0" fontId="14" fillId="58" borderId="53" xfId="2025" applyFont="1" applyFill="1" applyBorder="1" applyAlignment="1">
      <alignment horizontal="justify" vertical="center" wrapText="1"/>
    </xf>
    <xf numFmtId="0" fontId="14" fillId="58" borderId="54" xfId="2025" applyFont="1" applyFill="1" applyBorder="1" applyAlignment="1">
      <alignment horizontal="center" vertical="center" wrapText="1"/>
    </xf>
    <xf numFmtId="0" fontId="14" fillId="58" borderId="55" xfId="2025" applyFont="1" applyFill="1" applyBorder="1" applyAlignment="1">
      <alignment horizontal="justify" vertical="center" wrapText="1"/>
    </xf>
    <xf numFmtId="0" fontId="92" fillId="0" borderId="31" xfId="2025" applyFont="1" applyBorder="1" applyAlignment="1">
      <alignment horizontal="center" vertical="center" wrapText="1"/>
    </xf>
    <xf numFmtId="4" fontId="92" fillId="0" borderId="28" xfId="2025" applyNumberFormat="1" applyFont="1" applyBorder="1" applyAlignment="1">
      <alignment horizontal="right" vertical="center" wrapText="1"/>
    </xf>
    <xf numFmtId="0" fontId="92" fillId="0" borderId="28" xfId="2025" applyFont="1" applyBorder="1" applyAlignment="1">
      <alignment horizontal="center" vertical="center" wrapText="1"/>
    </xf>
    <xf numFmtId="43" fontId="92" fillId="0" borderId="28" xfId="2026" applyFont="1" applyBorder="1" applyAlignment="1">
      <alignment horizontal="center" vertical="center" wrapText="1"/>
    </xf>
    <xf numFmtId="43" fontId="75" fillId="0" borderId="28" xfId="2026" applyFont="1" applyBorder="1" applyAlignment="1">
      <alignment horizontal="center" vertical="center" wrapText="1"/>
    </xf>
    <xf numFmtId="0" fontId="93" fillId="57" borderId="50" xfId="2025" applyFont="1" applyFill="1" applyBorder="1" applyAlignment="1">
      <alignment horizontal="justify" vertical="center" wrapText="1"/>
    </xf>
    <xf numFmtId="0" fontId="93" fillId="57" borderId="50" xfId="2025" applyFont="1" applyFill="1" applyBorder="1" applyAlignment="1">
      <alignment horizontal="center" vertical="center"/>
    </xf>
    <xf numFmtId="0" fontId="93" fillId="57" borderId="50" xfId="2025" applyFont="1" applyFill="1" applyBorder="1" applyAlignment="1">
      <alignment vertical="center"/>
    </xf>
    <xf numFmtId="4" fontId="93" fillId="57" borderId="50" xfId="2025" applyNumberFormat="1" applyFont="1" applyFill="1" applyBorder="1" applyAlignment="1">
      <alignment vertical="center"/>
    </xf>
    <xf numFmtId="43" fontId="93" fillId="57" borderId="50" xfId="2025" applyNumberFormat="1" applyFont="1" applyFill="1" applyBorder="1" applyAlignment="1">
      <alignment vertical="center"/>
    </xf>
    <xf numFmtId="0" fontId="14" fillId="0" borderId="46" xfId="2025" applyFont="1" applyBorder="1" applyAlignment="1">
      <alignment vertical="center"/>
    </xf>
    <xf numFmtId="0" fontId="14" fillId="0" borderId="0" xfId="2025" applyFont="1" applyAlignment="1">
      <alignment vertical="center"/>
    </xf>
    <xf numFmtId="43" fontId="92" fillId="0" borderId="3" xfId="7" applyFont="1" applyBorder="1" applyAlignment="1">
      <alignment horizontal="right" vertical="center" wrapText="1"/>
    </xf>
    <xf numFmtId="0" fontId="75" fillId="2" borderId="0" xfId="2025" applyFont="1" applyFill="1"/>
    <xf numFmtId="0" fontId="75" fillId="2" borderId="0" xfId="2025" applyFont="1" applyFill="1" applyAlignment="1">
      <alignment horizontal="center" vertical="center"/>
    </xf>
    <xf numFmtId="0" fontId="14" fillId="2" borderId="0" xfId="2025" applyFont="1" applyFill="1"/>
    <xf numFmtId="0" fontId="14" fillId="2" borderId="0" xfId="2025" applyFont="1" applyFill="1" applyAlignment="1">
      <alignment vertical="center"/>
    </xf>
    <xf numFmtId="174" fontId="75" fillId="0" borderId="3" xfId="2026" applyNumberFormat="1" applyFont="1" applyBorder="1" applyAlignment="1">
      <alignment horizontal="center" vertical="center" wrapText="1"/>
    </xf>
    <xf numFmtId="174" fontId="75" fillId="0" borderId="44" xfId="2026" applyNumberFormat="1" applyFont="1" applyBorder="1" applyAlignment="1">
      <alignment horizontal="center" vertical="center" wrapText="1"/>
    </xf>
    <xf numFmtId="174" fontId="75" fillId="0" borderId="28" xfId="2026" applyNumberFormat="1" applyFont="1" applyBorder="1" applyAlignment="1">
      <alignment horizontal="center" vertical="center" wrapText="1"/>
    </xf>
    <xf numFmtId="168" fontId="92" fillId="0" borderId="3" xfId="2025" applyNumberFormat="1" applyFont="1" applyBorder="1" applyAlignment="1">
      <alignment horizontal="right" vertical="center" wrapText="1"/>
    </xf>
    <xf numFmtId="168" fontId="92" fillId="0" borderId="44" xfId="2025" applyNumberFormat="1" applyFont="1" applyBorder="1" applyAlignment="1">
      <alignment horizontal="right" vertical="center" wrapText="1"/>
    </xf>
    <xf numFmtId="168" fontId="92" fillId="0" borderId="28" xfId="2025" applyNumberFormat="1" applyFont="1" applyBorder="1" applyAlignment="1">
      <alignment horizontal="right" vertical="center" wrapText="1"/>
    </xf>
    <xf numFmtId="4" fontId="75" fillId="2" borderId="0" xfId="2025" applyNumberFormat="1" applyFont="1" applyFill="1"/>
    <xf numFmtId="0" fontId="17" fillId="2" borderId="27" xfId="0" applyFont="1" applyFill="1" applyBorder="1" applyAlignment="1">
      <alignment horizontal="left" vertical="top" wrapText="1"/>
    </xf>
    <xf numFmtId="0" fontId="73" fillId="2" borderId="1" xfId="0" applyFont="1" applyFill="1" applyBorder="1" applyAlignment="1">
      <alignment horizontal="center" vertical="top" wrapText="1"/>
    </xf>
    <xf numFmtId="0" fontId="17" fillId="2" borderId="46" xfId="0" applyFont="1" applyFill="1" applyBorder="1" applyAlignment="1">
      <alignment horizontal="center" vertical="top" wrapText="1"/>
    </xf>
    <xf numFmtId="49" fontId="17" fillId="2" borderId="46" xfId="0" applyNumberFormat="1" applyFont="1" applyFill="1" applyBorder="1" applyAlignment="1">
      <alignment horizontal="left" vertical="top" wrapText="1"/>
    </xf>
    <xf numFmtId="0" fontId="73" fillId="2" borderId="40" xfId="0" applyFont="1" applyFill="1" applyBorder="1" applyAlignment="1">
      <alignment wrapText="1"/>
    </xf>
    <xf numFmtId="0" fontId="73" fillId="2" borderId="44" xfId="0" applyFont="1" applyFill="1" applyBorder="1" applyAlignment="1">
      <alignment horizontal="center" vertical="center" wrapText="1"/>
    </xf>
    <xf numFmtId="166" fontId="73" fillId="2" borderId="44" xfId="0" applyNumberFormat="1" applyFont="1" applyFill="1" applyBorder="1" applyAlignment="1">
      <alignment horizontal="center" vertical="center" wrapText="1"/>
    </xf>
    <xf numFmtId="0" fontId="75" fillId="2" borderId="0" xfId="1734" applyFont="1" applyFill="1" applyAlignment="1">
      <alignment vertical="top"/>
    </xf>
    <xf numFmtId="0" fontId="75" fillId="2" borderId="0" xfId="1734" applyFont="1" applyFill="1"/>
    <xf numFmtId="0" fontId="75" fillId="2" borderId="0" xfId="1734" applyFont="1" applyFill="1" applyAlignment="1">
      <alignment horizontal="center" vertical="center"/>
    </xf>
    <xf numFmtId="0" fontId="75" fillId="2" borderId="0" xfId="1734" applyFont="1" applyFill="1" applyAlignment="1">
      <alignment horizontal="right"/>
    </xf>
    <xf numFmtId="0" fontId="75" fillId="2" borderId="28" xfId="1735" applyFont="1" applyFill="1" applyBorder="1" applyAlignment="1">
      <alignment horizontal="center" vertical="center" wrapText="1"/>
    </xf>
    <xf numFmtId="0" fontId="75" fillId="2" borderId="44" xfId="1736" applyFont="1" applyFill="1" applyBorder="1" applyAlignment="1">
      <alignment horizontal="center" vertical="center"/>
    </xf>
    <xf numFmtId="0" fontId="75" fillId="2" borderId="44" xfId="1735" applyFont="1" applyFill="1" applyBorder="1"/>
    <xf numFmtId="0" fontId="75" fillId="2" borderId="44" xfId="1735" applyFont="1" applyFill="1" applyBorder="1" applyAlignment="1">
      <alignment horizontal="center" vertical="center"/>
    </xf>
    <xf numFmtId="175" fontId="75" fillId="2" borderId="0" xfId="299" applyNumberFormat="1" applyFont="1" applyFill="1"/>
    <xf numFmtId="0" fontId="75" fillId="2" borderId="44" xfId="1735" applyFont="1" applyFill="1" applyBorder="1" applyAlignment="1">
      <alignment horizontal="center"/>
    </xf>
    <xf numFmtId="0" fontId="75" fillId="2" borderId="44" xfId="1735" applyFont="1" applyFill="1" applyBorder="1" applyAlignment="1">
      <alignment horizontal="center" wrapText="1"/>
    </xf>
    <xf numFmtId="0" fontId="75" fillId="2" borderId="44" xfId="1735" applyFont="1" applyFill="1" applyBorder="1" applyAlignment="1">
      <alignment horizontal="center" vertical="center" wrapText="1"/>
    </xf>
    <xf numFmtId="0" fontId="75" fillId="2" borderId="44" xfId="1735" applyFont="1" applyFill="1" applyBorder="1" applyAlignment="1">
      <alignment wrapText="1"/>
    </xf>
    <xf numFmtId="0" fontId="73" fillId="2" borderId="44" xfId="299" applyFont="1" applyFill="1" applyBorder="1" applyAlignment="1">
      <alignment vertical="top"/>
    </xf>
    <xf numFmtId="169" fontId="73" fillId="2" borderId="30" xfId="299" applyNumberFormat="1" applyFont="1" applyFill="1" applyBorder="1" applyAlignment="1">
      <alignment horizontal="right" vertical="top" wrapText="1"/>
    </xf>
    <xf numFmtId="0" fontId="73" fillId="2" borderId="0" xfId="299" applyFont="1" applyFill="1"/>
    <xf numFmtId="0" fontId="73" fillId="2" borderId="44" xfId="299" applyFont="1" applyFill="1" applyBorder="1" applyAlignment="1">
      <alignment horizontal="left" vertical="center" wrapText="1"/>
    </xf>
    <xf numFmtId="0" fontId="73" fillId="2" borderId="58" xfId="299" applyFont="1" applyFill="1" applyBorder="1" applyAlignment="1">
      <alignment vertical="center"/>
    </xf>
    <xf numFmtId="0" fontId="73" fillId="2" borderId="30" xfId="299" applyFont="1" applyFill="1" applyBorder="1" applyAlignment="1">
      <alignment horizontal="center" vertical="center"/>
    </xf>
    <xf numFmtId="169" fontId="73" fillId="2" borderId="44" xfId="299" applyNumberFormat="1" applyFont="1" applyFill="1" applyBorder="1" applyAlignment="1">
      <alignment horizontal="right" vertical="center" wrapText="1"/>
    </xf>
    <xf numFmtId="0" fontId="73" fillId="2" borderId="0" xfId="299" applyFont="1" applyFill="1" applyAlignment="1">
      <alignment horizontal="left" vertical="center" wrapText="1"/>
    </xf>
    <xf numFmtId="0" fontId="73" fillId="2" borderId="44" xfId="299" applyFont="1" applyFill="1" applyBorder="1" applyAlignment="1">
      <alignment horizontal="center" vertical="center" wrapText="1"/>
    </xf>
    <xf numFmtId="165" fontId="73" fillId="2" borderId="44" xfId="6" applyNumberFormat="1" applyFont="1" applyFill="1" applyBorder="1" applyAlignment="1">
      <alignment horizontal="center" vertical="center"/>
    </xf>
    <xf numFmtId="171" fontId="73" fillId="2" borderId="44" xfId="6" applyNumberFormat="1" applyFont="1" applyFill="1" applyBorder="1" applyAlignment="1">
      <alignment horizontal="center" vertical="center"/>
    </xf>
    <xf numFmtId="0" fontId="75" fillId="2" borderId="0" xfId="299" applyFont="1" applyFill="1" applyAlignment="1">
      <alignment horizontal="center" vertical="center"/>
    </xf>
    <xf numFmtId="0" fontId="94" fillId="0" borderId="44" xfId="0" applyFont="1" applyBorder="1" applyAlignment="1">
      <alignment horizontal="left" vertical="top" wrapText="1"/>
    </xf>
    <xf numFmtId="0" fontId="94" fillId="0" borderId="44" xfId="0" applyFont="1" applyBorder="1" applyAlignment="1">
      <alignment horizontal="center" vertical="top" wrapText="1"/>
    </xf>
    <xf numFmtId="169" fontId="17" fillId="2" borderId="30" xfId="299" applyNumberFormat="1" applyFont="1" applyFill="1" applyBorder="1" applyAlignment="1">
      <alignment horizontal="center" vertical="top" wrapText="1"/>
    </xf>
    <xf numFmtId="169" fontId="73" fillId="2" borderId="44" xfId="299" applyNumberFormat="1" applyFont="1" applyFill="1" applyBorder="1" applyAlignment="1">
      <alignment horizontal="center" vertical="top" wrapText="1"/>
    </xf>
    <xf numFmtId="0" fontId="73" fillId="2" borderId="44" xfId="0" applyFont="1" applyFill="1" applyBorder="1" applyAlignment="1">
      <alignment horizontal="left" vertical="top" wrapText="1"/>
    </xf>
    <xf numFmtId="0" fontId="87" fillId="2" borderId="44" xfId="165" applyFont="1" applyFill="1" applyBorder="1" applyAlignment="1">
      <alignment horizontal="left" vertical="top" wrapText="1"/>
    </xf>
    <xf numFmtId="166" fontId="87" fillId="2" borderId="44" xfId="7" applyNumberFormat="1" applyFont="1" applyFill="1" applyBorder="1" applyAlignment="1">
      <alignment horizontal="center" vertical="center" wrapText="1"/>
    </xf>
    <xf numFmtId="166" fontId="73" fillId="2" borderId="44" xfId="0" applyNumberFormat="1" applyFont="1" applyFill="1" applyBorder="1"/>
    <xf numFmtId="168" fontId="93" fillId="57" borderId="50" xfId="2025" applyNumberFormat="1" applyFont="1" applyFill="1" applyBorder="1" applyAlignment="1">
      <alignment vertical="center"/>
    </xf>
    <xf numFmtId="167" fontId="17" fillId="2" borderId="27" xfId="7" applyNumberFormat="1" applyFont="1" applyFill="1" applyBorder="1" applyAlignment="1">
      <alignment horizontal="center" vertical="center" wrapText="1"/>
    </xf>
    <xf numFmtId="167" fontId="73" fillId="2" borderId="27" xfId="7" applyNumberFormat="1" applyFont="1" applyFill="1" applyBorder="1" applyAlignment="1">
      <alignment horizontal="center" vertical="center" wrapText="1"/>
    </xf>
    <xf numFmtId="167" fontId="73" fillId="2" borderId="27" xfId="7" applyNumberFormat="1" applyFont="1" applyFill="1" applyBorder="1" applyAlignment="1">
      <alignment vertical="center" wrapText="1"/>
    </xf>
    <xf numFmtId="167" fontId="17" fillId="2" borderId="27" xfId="7" applyNumberFormat="1" applyFont="1" applyFill="1" applyBorder="1" applyAlignment="1">
      <alignment horizontal="right" vertical="center" wrapText="1"/>
    </xf>
    <xf numFmtId="169" fontId="73" fillId="2" borderId="0" xfId="299" applyNumberFormat="1" applyFont="1" applyFill="1" applyAlignment="1">
      <alignment horizontal="left" vertical="center" wrapText="1"/>
    </xf>
    <xf numFmtId="176" fontId="75" fillId="2" borderId="0" xfId="299" applyNumberFormat="1" applyFont="1" applyFill="1"/>
    <xf numFmtId="0" fontId="94" fillId="2" borderId="44" xfId="0" applyFont="1" applyFill="1" applyBorder="1" applyAlignment="1">
      <alignment horizontal="left" vertical="top" wrapText="1"/>
    </xf>
    <xf numFmtId="0" fontId="73" fillId="2" borderId="0" xfId="0" applyFont="1" applyFill="1" applyAlignment="1">
      <alignment horizontal="right"/>
    </xf>
    <xf numFmtId="0" fontId="73" fillId="2" borderId="0" xfId="0" applyFont="1" applyFill="1" applyAlignment="1">
      <alignment horizontal="right" vertical="top"/>
    </xf>
    <xf numFmtId="0" fontId="73" fillId="2" borderId="27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49" fontId="17" fillId="2" borderId="28" xfId="0" applyNumberFormat="1" applyFont="1" applyFill="1" applyBorder="1" applyAlignment="1">
      <alignment horizontal="center" vertical="top" wrapText="1"/>
    </xf>
    <xf numFmtId="49" fontId="17" fillId="2" borderId="2" xfId="0" applyNumberFormat="1" applyFont="1" applyFill="1" applyBorder="1" applyAlignment="1">
      <alignment horizontal="center" vertical="top" wrapText="1"/>
    </xf>
    <xf numFmtId="49" fontId="17" fillId="2" borderId="3" xfId="0" applyNumberFormat="1" applyFont="1" applyFill="1" applyBorder="1" applyAlignment="1">
      <alignment horizontal="center" vertical="top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28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73" fillId="2" borderId="28" xfId="0" applyNumberFormat="1" applyFont="1" applyFill="1" applyBorder="1" applyAlignment="1">
      <alignment horizontal="center" vertical="top" wrapText="1"/>
    </xf>
    <xf numFmtId="0" fontId="73" fillId="2" borderId="3" xfId="0" applyNumberFormat="1" applyFont="1" applyFill="1" applyBorder="1" applyAlignment="1">
      <alignment horizontal="center" vertical="top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left" vertical="center" wrapText="1"/>
    </xf>
    <xf numFmtId="0" fontId="17" fillId="2" borderId="42" xfId="0" applyFont="1" applyFill="1" applyBorder="1" applyAlignment="1">
      <alignment horizontal="left" vertical="center" wrapText="1"/>
    </xf>
    <xf numFmtId="0" fontId="17" fillId="2" borderId="43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wrapText="1"/>
    </xf>
    <xf numFmtId="0" fontId="73" fillId="2" borderId="39" xfId="8" applyFont="1" applyFill="1" applyBorder="1" applyAlignment="1">
      <alignment horizontal="center" vertical="center" wrapText="1"/>
    </xf>
    <xf numFmtId="0" fontId="73" fillId="2" borderId="29" xfId="8" applyFont="1" applyFill="1" applyBorder="1" applyAlignment="1">
      <alignment horizontal="center" vertical="center" wrapText="1"/>
    </xf>
    <xf numFmtId="0" fontId="73" fillId="2" borderId="32" xfId="8" applyFont="1" applyFill="1" applyBorder="1" applyAlignment="1">
      <alignment horizontal="center" vertical="center" wrapText="1"/>
    </xf>
    <xf numFmtId="0" fontId="73" fillId="2" borderId="31" xfId="8" applyFont="1" applyFill="1" applyBorder="1" applyAlignment="1">
      <alignment horizontal="center" vertical="center" wrapText="1"/>
    </xf>
    <xf numFmtId="0" fontId="73" fillId="2" borderId="7" xfId="8" applyFont="1" applyFill="1" applyBorder="1" applyAlignment="1">
      <alignment horizontal="center" vertical="center" wrapText="1"/>
    </xf>
    <xf numFmtId="0" fontId="73" fillId="2" borderId="6" xfId="8" applyFont="1" applyFill="1" applyBorder="1" applyAlignment="1">
      <alignment horizontal="center" vertical="center" wrapText="1"/>
    </xf>
    <xf numFmtId="0" fontId="73" fillId="2" borderId="26" xfId="8" applyFont="1" applyFill="1" applyBorder="1" applyAlignment="1">
      <alignment horizontal="center" vertical="center" wrapText="1"/>
    </xf>
    <xf numFmtId="0" fontId="73" fillId="2" borderId="28" xfId="8" applyFont="1" applyFill="1" applyBorder="1" applyAlignment="1">
      <alignment horizontal="center" vertical="center" wrapText="1"/>
    </xf>
    <xf numFmtId="0" fontId="73" fillId="2" borderId="3" xfId="8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top" wrapText="1"/>
    </xf>
    <xf numFmtId="0" fontId="17" fillId="2" borderId="42" xfId="0" applyFont="1" applyFill="1" applyBorder="1" applyAlignment="1">
      <alignment horizontal="center" vertical="top" wrapText="1"/>
    </xf>
    <xf numFmtId="0" fontId="17" fillId="2" borderId="43" xfId="0" applyFont="1" applyFill="1" applyBorder="1" applyAlignment="1">
      <alignment horizontal="center" vertical="top" wrapText="1"/>
    </xf>
    <xf numFmtId="0" fontId="75" fillId="2" borderId="0" xfId="0" applyFont="1" applyFill="1" applyAlignment="1">
      <alignment horizontal="right" vertical="top"/>
    </xf>
    <xf numFmtId="0" fontId="75" fillId="2" borderId="0" xfId="0" applyFont="1" applyFill="1" applyAlignment="1">
      <alignment horizontal="right"/>
    </xf>
    <xf numFmtId="0" fontId="87" fillId="2" borderId="33" xfId="0" applyFont="1" applyFill="1" applyBorder="1" applyAlignment="1">
      <alignment horizontal="left" vertical="top" wrapText="1"/>
    </xf>
    <xf numFmtId="0" fontId="87" fillId="2" borderId="3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91" fillId="2" borderId="1" xfId="0" applyFont="1" applyFill="1" applyBorder="1" applyAlignment="1">
      <alignment horizontal="left" vertical="top" wrapText="1"/>
    </xf>
    <xf numFmtId="0" fontId="90" fillId="2" borderId="0" xfId="0" applyFont="1" applyFill="1" applyBorder="1" applyAlignment="1">
      <alignment horizontal="right" vertical="top" wrapText="1"/>
    </xf>
    <xf numFmtId="0" fontId="17" fillId="2" borderId="38" xfId="0" applyFont="1" applyFill="1" applyBorder="1" applyAlignment="1">
      <alignment horizontal="left"/>
    </xf>
    <xf numFmtId="0" fontId="17" fillId="2" borderId="36" xfId="0" applyFont="1" applyFill="1" applyBorder="1" applyAlignment="1">
      <alignment horizontal="left"/>
    </xf>
    <xf numFmtId="0" fontId="17" fillId="2" borderId="37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 vertical="top" wrapText="1"/>
    </xf>
    <xf numFmtId="0" fontId="91" fillId="2" borderId="5" xfId="0" applyFont="1" applyFill="1" applyBorder="1" applyAlignment="1">
      <alignment wrapText="1"/>
    </xf>
    <xf numFmtId="0" fontId="75" fillId="2" borderId="28" xfId="0" applyFont="1" applyFill="1" applyBorder="1" applyAlignment="1">
      <alignment horizontal="center" vertical="top" wrapText="1"/>
    </xf>
    <xf numFmtId="0" fontId="75" fillId="2" borderId="2" xfId="0" applyFont="1" applyFill="1" applyBorder="1" applyAlignment="1">
      <alignment horizontal="center" vertical="top" wrapText="1"/>
    </xf>
    <xf numFmtId="0" fontId="75" fillId="2" borderId="3" xfId="0" applyFont="1" applyFill="1" applyBorder="1" applyAlignment="1">
      <alignment horizontal="center" vertical="top" wrapText="1"/>
    </xf>
    <xf numFmtId="0" fontId="75" fillId="2" borderId="1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left" vertical="top" wrapText="1"/>
    </xf>
    <xf numFmtId="0" fontId="86" fillId="2" borderId="5" xfId="0" applyFont="1" applyFill="1" applyBorder="1" applyAlignment="1">
      <alignment wrapText="1"/>
    </xf>
    <xf numFmtId="0" fontId="74" fillId="2" borderId="0" xfId="0" applyFont="1" applyFill="1" applyBorder="1" applyAlignment="1">
      <alignment horizontal="right" vertical="top" wrapText="1"/>
    </xf>
    <xf numFmtId="0" fontId="17" fillId="2" borderId="1" xfId="0" applyFont="1" applyFill="1" applyBorder="1" applyAlignment="1">
      <alignment horizontal="left" vertical="top" wrapText="1"/>
    </xf>
    <xf numFmtId="0" fontId="86" fillId="2" borderId="1" xfId="0" applyFont="1" applyFill="1" applyBorder="1" applyAlignment="1">
      <alignment horizontal="left" vertical="top" wrapText="1"/>
    </xf>
    <xf numFmtId="0" fontId="73" fillId="2" borderId="28" xfId="0" applyFont="1" applyFill="1" applyBorder="1" applyAlignment="1">
      <alignment horizontal="center" vertical="top" wrapText="1"/>
    </xf>
    <xf numFmtId="0" fontId="73" fillId="2" borderId="2" xfId="0" applyFont="1" applyFill="1" applyBorder="1" applyAlignment="1">
      <alignment horizontal="center" vertical="top" wrapText="1"/>
    </xf>
    <xf numFmtId="0" fontId="73" fillId="2" borderId="3" xfId="0" applyFont="1" applyFill="1" applyBorder="1" applyAlignment="1">
      <alignment horizontal="center" vertical="top" wrapText="1"/>
    </xf>
    <xf numFmtId="0" fontId="73" fillId="2" borderId="1" xfId="0" applyFont="1" applyFill="1" applyBorder="1" applyAlignment="1">
      <alignment horizontal="center" vertical="top" wrapText="1"/>
    </xf>
    <xf numFmtId="0" fontId="94" fillId="0" borderId="44" xfId="0" applyFont="1" applyBorder="1" applyAlignment="1">
      <alignment horizontal="left" vertical="top" wrapText="1"/>
    </xf>
    <xf numFmtId="0" fontId="75" fillId="2" borderId="0" xfId="1734" applyFont="1" applyFill="1" applyAlignment="1">
      <alignment horizontal="right" vertical="top"/>
    </xf>
    <xf numFmtId="0" fontId="75" fillId="2" borderId="0" xfId="1734" applyFont="1" applyFill="1" applyAlignment="1">
      <alignment horizontal="right"/>
    </xf>
    <xf numFmtId="0" fontId="14" fillId="2" borderId="0" xfId="1734" applyFont="1" applyFill="1" applyAlignment="1">
      <alignment horizontal="center" vertical="center" wrapText="1"/>
    </xf>
    <xf numFmtId="0" fontId="14" fillId="2" borderId="0" xfId="1734" applyFont="1" applyFill="1" applyBorder="1" applyAlignment="1">
      <alignment horizontal="center" vertical="center" wrapText="1"/>
    </xf>
    <xf numFmtId="0" fontId="75" fillId="2" borderId="44" xfId="1735" applyFont="1" applyFill="1" applyBorder="1" applyAlignment="1">
      <alignment horizontal="center" vertical="center" wrapText="1"/>
    </xf>
    <xf numFmtId="0" fontId="75" fillId="2" borderId="29" xfId="1735" applyFont="1" applyFill="1" applyBorder="1" applyAlignment="1">
      <alignment horizontal="center" vertical="center" wrapText="1"/>
    </xf>
    <xf numFmtId="0" fontId="75" fillId="2" borderId="32" xfId="1735" applyFont="1" applyFill="1" applyBorder="1" applyAlignment="1">
      <alignment horizontal="center" vertical="center" wrapText="1"/>
    </xf>
    <xf numFmtId="0" fontId="75" fillId="2" borderId="31" xfId="1735" applyFont="1" applyFill="1" applyBorder="1" applyAlignment="1">
      <alignment horizontal="center" vertical="center" wrapText="1"/>
    </xf>
    <xf numFmtId="0" fontId="75" fillId="2" borderId="7" xfId="1735" applyFont="1" applyFill="1" applyBorder="1" applyAlignment="1">
      <alignment horizontal="center" vertical="center" wrapText="1"/>
    </xf>
    <xf numFmtId="0" fontId="75" fillId="2" borderId="6" xfId="1735" applyFont="1" applyFill="1" applyBorder="1" applyAlignment="1">
      <alignment horizontal="center" vertical="center" wrapText="1"/>
    </xf>
    <xf numFmtId="0" fontId="75" fillId="2" borderId="26" xfId="1735" applyFont="1" applyFill="1" applyBorder="1" applyAlignment="1">
      <alignment horizontal="center" vertical="center" wrapText="1"/>
    </xf>
    <xf numFmtId="0" fontId="73" fillId="2" borderId="41" xfId="8" applyFont="1" applyFill="1" applyBorder="1" applyAlignment="1">
      <alignment horizontal="center" vertical="center" wrapText="1"/>
    </xf>
    <xf numFmtId="0" fontId="73" fillId="2" borderId="46" xfId="8" applyFont="1" applyFill="1" applyBorder="1" applyAlignment="1">
      <alignment horizontal="center" vertical="center" wrapText="1"/>
    </xf>
    <xf numFmtId="0" fontId="75" fillId="2" borderId="41" xfId="1735" applyFont="1" applyFill="1" applyBorder="1" applyAlignment="1">
      <alignment horizontal="center" wrapText="1"/>
    </xf>
    <xf numFmtId="0" fontId="75" fillId="2" borderId="58" xfId="1735" applyFont="1" applyFill="1" applyBorder="1" applyAlignment="1">
      <alignment horizontal="center" wrapText="1"/>
    </xf>
    <xf numFmtId="0" fontId="75" fillId="2" borderId="30" xfId="1735" applyFont="1" applyFill="1" applyBorder="1" applyAlignment="1">
      <alignment horizontal="center" wrapText="1"/>
    </xf>
    <xf numFmtId="0" fontId="14" fillId="2" borderId="44" xfId="1735" applyFont="1" applyFill="1" applyBorder="1" applyAlignment="1">
      <alignment horizontal="left" wrapText="1"/>
    </xf>
    <xf numFmtId="0" fontId="75" fillId="2" borderId="41" xfId="1735" applyFont="1" applyFill="1" applyBorder="1" applyAlignment="1">
      <alignment horizontal="left" vertical="center" wrapText="1"/>
    </xf>
    <xf numFmtId="0" fontId="75" fillId="2" borderId="58" xfId="1735" applyFont="1" applyFill="1" applyBorder="1" applyAlignment="1">
      <alignment horizontal="left" vertical="center" wrapText="1"/>
    </xf>
    <xf numFmtId="0" fontId="73" fillId="2" borderId="41" xfId="299" applyFont="1" applyFill="1" applyBorder="1" applyAlignment="1">
      <alignment horizontal="left" vertical="top" wrapText="1"/>
    </xf>
    <xf numFmtId="0" fontId="73" fillId="2" borderId="58" xfId="299" applyFont="1" applyFill="1" applyBorder="1" applyAlignment="1">
      <alignment horizontal="left" vertical="top" wrapText="1"/>
    </xf>
    <xf numFmtId="0" fontId="73" fillId="2" borderId="30" xfId="299" applyFont="1" applyFill="1" applyBorder="1" applyAlignment="1">
      <alignment horizontal="left" vertical="top" wrapText="1"/>
    </xf>
    <xf numFmtId="0" fontId="73" fillId="2" borderId="41" xfId="299" applyFont="1" applyFill="1" applyBorder="1" applyAlignment="1">
      <alignment horizontal="center" vertical="center" wrapText="1"/>
    </xf>
    <xf numFmtId="0" fontId="73" fillId="2" borderId="58" xfId="299" applyFont="1" applyFill="1" applyBorder="1" applyAlignment="1">
      <alignment horizontal="center" vertical="center" wrapText="1"/>
    </xf>
    <xf numFmtId="0" fontId="73" fillId="2" borderId="30" xfId="299" applyFont="1" applyFill="1" applyBorder="1" applyAlignment="1">
      <alignment horizontal="center" vertical="center" wrapText="1"/>
    </xf>
    <xf numFmtId="0" fontId="75" fillId="0" borderId="44" xfId="2025" applyFont="1" applyBorder="1" applyAlignment="1">
      <alignment horizontal="center" vertical="center" wrapText="1"/>
    </xf>
    <xf numFmtId="0" fontId="93" fillId="57" borderId="47" xfId="2025" applyFont="1" applyFill="1" applyBorder="1" applyAlignment="1">
      <alignment horizontal="center" vertical="center" wrapText="1"/>
    </xf>
    <xf numFmtId="0" fontId="93" fillId="57" borderId="48" xfId="2025" applyFont="1" applyFill="1" applyBorder="1" applyAlignment="1">
      <alignment horizontal="center" vertical="center" wrapText="1"/>
    </xf>
    <xf numFmtId="0" fontId="17" fillId="2" borderId="0" xfId="96" applyNumberFormat="1" applyFont="1" applyFill="1" applyAlignment="1">
      <alignment horizontal="center" vertical="center" wrapText="1"/>
    </xf>
    <xf numFmtId="0" fontId="93" fillId="57" borderId="56" xfId="2025" applyFont="1" applyFill="1" applyBorder="1" applyAlignment="1">
      <alignment horizontal="center" vertical="center" wrapText="1"/>
    </xf>
    <xf numFmtId="0" fontId="93" fillId="57" borderId="57" xfId="2025" applyFont="1" applyFill="1" applyBorder="1" applyAlignment="1">
      <alignment horizontal="center" vertical="center" wrapText="1"/>
    </xf>
  </cellXfs>
  <cellStyles count="2027">
    <cellStyle name="20% - Accent1" xfId="29" builtinId="30" customBuiltin="1"/>
    <cellStyle name="20% - Accent1 2" xfId="69"/>
    <cellStyle name="20% - Accent1 2 2" xfId="108"/>
    <cellStyle name="20% - Accent1 3" xfId="167"/>
    <cellStyle name="20% - Accent1 4" xfId="191"/>
    <cellStyle name="20% - Accent2" xfId="33" builtinId="34" customBuiltin="1"/>
    <cellStyle name="20% - Accent2 2" xfId="72"/>
    <cellStyle name="20% - Accent2 2 2" xfId="109"/>
    <cellStyle name="20% - Accent2 3" xfId="169"/>
    <cellStyle name="20% - Accent2 4" xfId="193"/>
    <cellStyle name="20% - Accent3" xfId="37" builtinId="38" customBuiltin="1"/>
    <cellStyle name="20% - Accent3 2" xfId="71"/>
    <cellStyle name="20% - Accent3 2 2" xfId="110"/>
    <cellStyle name="20% - Accent3 3" xfId="171"/>
    <cellStyle name="20% - Accent3 4" xfId="195"/>
    <cellStyle name="20% - Accent4" xfId="41" builtinId="42" customBuiltin="1"/>
    <cellStyle name="20% - Accent4 2" xfId="88"/>
    <cellStyle name="20% - Accent4 2 2" xfId="111"/>
    <cellStyle name="20% - Accent4 3" xfId="173"/>
    <cellStyle name="20% - Accent4 4" xfId="197"/>
    <cellStyle name="20% - Accent5" xfId="45" builtinId="46" customBuiltin="1"/>
    <cellStyle name="20% - Accent5 2" xfId="91"/>
    <cellStyle name="20% - Accent5 2 2" xfId="112"/>
    <cellStyle name="20% - Accent5 3" xfId="175"/>
    <cellStyle name="20% - Accent5 4" xfId="199"/>
    <cellStyle name="20% - Accent6" xfId="49" builtinId="50" customBuiltin="1"/>
    <cellStyle name="20% - Accent6 2" xfId="59"/>
    <cellStyle name="20% - Accent6 2 2" xfId="113"/>
    <cellStyle name="20% - Accent6 3" xfId="177"/>
    <cellStyle name="20% - Accent6 4" xfId="201"/>
    <cellStyle name="20% - Акцент1 10" xfId="301"/>
    <cellStyle name="20% - Акцент1 11" xfId="302"/>
    <cellStyle name="20% - Акцент1 12" xfId="303"/>
    <cellStyle name="20% - Акцент1 13" xfId="304"/>
    <cellStyle name="20% - Акцент1 14" xfId="305"/>
    <cellStyle name="20% - Акцент1 15" xfId="306"/>
    <cellStyle name="20% - Акцент1 16" xfId="307"/>
    <cellStyle name="20% - Акцент1 17" xfId="308"/>
    <cellStyle name="20% - Акцент1 18" xfId="309"/>
    <cellStyle name="20% - Акцент1 19" xfId="310"/>
    <cellStyle name="20% - Акцент1 2" xfId="311"/>
    <cellStyle name="20% - Акцент1 20" xfId="312"/>
    <cellStyle name="20% - Акцент1 21" xfId="313"/>
    <cellStyle name="20% - Акцент1 22" xfId="314"/>
    <cellStyle name="20% - Акцент1 23" xfId="315"/>
    <cellStyle name="20% - Акцент1 24" xfId="316"/>
    <cellStyle name="20% - Акцент1 25" xfId="317"/>
    <cellStyle name="20% - Акцент1 26" xfId="318"/>
    <cellStyle name="20% - Акцент1 27" xfId="319"/>
    <cellStyle name="20% - Акцент1 28" xfId="320"/>
    <cellStyle name="20% - Акцент1 29" xfId="321"/>
    <cellStyle name="20% - Акцент1 3" xfId="322"/>
    <cellStyle name="20% - Акцент1 30" xfId="323"/>
    <cellStyle name="20% - Акцент1 31" xfId="324"/>
    <cellStyle name="20% - Акцент1 32" xfId="325"/>
    <cellStyle name="20% - Акцент1 33" xfId="326"/>
    <cellStyle name="20% - Акцент1 34" xfId="327"/>
    <cellStyle name="20% - Акцент1 35" xfId="328"/>
    <cellStyle name="20% - Акцент1 36" xfId="329"/>
    <cellStyle name="20% - Акцент1 4" xfId="330"/>
    <cellStyle name="20% - Акцент1 5" xfId="331"/>
    <cellStyle name="20% - Акцент1 6" xfId="332"/>
    <cellStyle name="20% - Акцент1 7" xfId="333"/>
    <cellStyle name="20% - Акцент1 8" xfId="334"/>
    <cellStyle name="20% - Акцент1 9" xfId="335"/>
    <cellStyle name="20% - Акцент2 10" xfId="336"/>
    <cellStyle name="20% - Акцент2 11" xfId="337"/>
    <cellStyle name="20% - Акцент2 12" xfId="338"/>
    <cellStyle name="20% - Акцент2 13" xfId="339"/>
    <cellStyle name="20% - Акцент2 14" xfId="340"/>
    <cellStyle name="20% - Акцент2 15" xfId="341"/>
    <cellStyle name="20% - Акцент2 16" xfId="342"/>
    <cellStyle name="20% - Акцент2 17" xfId="343"/>
    <cellStyle name="20% - Акцент2 18" xfId="344"/>
    <cellStyle name="20% - Акцент2 19" xfId="345"/>
    <cellStyle name="20% - Акцент2 2" xfId="346"/>
    <cellStyle name="20% - Акцент2 20" xfId="347"/>
    <cellStyle name="20% - Акцент2 21" xfId="348"/>
    <cellStyle name="20% - Акцент2 22" xfId="349"/>
    <cellStyle name="20% - Акцент2 23" xfId="350"/>
    <cellStyle name="20% - Акцент2 24" xfId="351"/>
    <cellStyle name="20% - Акцент2 25" xfId="352"/>
    <cellStyle name="20% - Акцент2 26" xfId="353"/>
    <cellStyle name="20% - Акцент2 27" xfId="354"/>
    <cellStyle name="20% - Акцент2 28" xfId="355"/>
    <cellStyle name="20% - Акцент2 29" xfId="356"/>
    <cellStyle name="20% - Акцент2 3" xfId="357"/>
    <cellStyle name="20% - Акцент2 30" xfId="358"/>
    <cellStyle name="20% - Акцент2 31" xfId="359"/>
    <cellStyle name="20% - Акцент2 32" xfId="360"/>
    <cellStyle name="20% - Акцент2 33" xfId="361"/>
    <cellStyle name="20% - Акцент2 34" xfId="362"/>
    <cellStyle name="20% - Акцент2 35" xfId="363"/>
    <cellStyle name="20% - Акцент2 36" xfId="364"/>
    <cellStyle name="20% - Акцент2 4" xfId="365"/>
    <cellStyle name="20% - Акцент2 5" xfId="366"/>
    <cellStyle name="20% - Акцент2 6" xfId="367"/>
    <cellStyle name="20% - Акцент2 7" xfId="368"/>
    <cellStyle name="20% - Акцент2 8" xfId="369"/>
    <cellStyle name="20% - Акцент2 9" xfId="370"/>
    <cellStyle name="20% - Акцент3 10" xfId="371"/>
    <cellStyle name="20% - Акцент3 11" xfId="372"/>
    <cellStyle name="20% - Акцент3 12" xfId="373"/>
    <cellStyle name="20% - Акцент3 13" xfId="374"/>
    <cellStyle name="20% - Акцент3 14" xfId="375"/>
    <cellStyle name="20% - Акцент3 15" xfId="376"/>
    <cellStyle name="20% - Акцент3 16" xfId="377"/>
    <cellStyle name="20% - Акцент3 17" xfId="378"/>
    <cellStyle name="20% - Акцент3 18" xfId="379"/>
    <cellStyle name="20% - Акцент3 19" xfId="380"/>
    <cellStyle name="20% - Акцент3 2" xfId="381"/>
    <cellStyle name="20% - Акцент3 20" xfId="382"/>
    <cellStyle name="20% - Акцент3 21" xfId="383"/>
    <cellStyle name="20% - Акцент3 22" xfId="384"/>
    <cellStyle name="20% - Акцент3 23" xfId="385"/>
    <cellStyle name="20% - Акцент3 24" xfId="386"/>
    <cellStyle name="20% - Акцент3 25" xfId="387"/>
    <cellStyle name="20% - Акцент3 26" xfId="388"/>
    <cellStyle name="20% - Акцент3 27" xfId="389"/>
    <cellStyle name="20% - Акцент3 28" xfId="390"/>
    <cellStyle name="20% - Акцент3 29" xfId="391"/>
    <cellStyle name="20% - Акцент3 3" xfId="392"/>
    <cellStyle name="20% - Акцент3 30" xfId="393"/>
    <cellStyle name="20% - Акцент3 31" xfId="394"/>
    <cellStyle name="20% - Акцент3 32" xfId="395"/>
    <cellStyle name="20% - Акцент3 33" xfId="396"/>
    <cellStyle name="20% - Акцент3 34" xfId="397"/>
    <cellStyle name="20% - Акцент3 35" xfId="398"/>
    <cellStyle name="20% - Акцент3 36" xfId="399"/>
    <cellStyle name="20% - Акцент3 4" xfId="400"/>
    <cellStyle name="20% - Акцент3 5" xfId="401"/>
    <cellStyle name="20% - Акцент3 6" xfId="402"/>
    <cellStyle name="20% - Акцент3 7" xfId="403"/>
    <cellStyle name="20% - Акцент3 8" xfId="404"/>
    <cellStyle name="20% - Акцент3 9" xfId="405"/>
    <cellStyle name="20% - Акцент4 10" xfId="406"/>
    <cellStyle name="20% - Акцент4 11" xfId="407"/>
    <cellStyle name="20% - Акцент4 12" xfId="408"/>
    <cellStyle name="20% - Акцент4 13" xfId="409"/>
    <cellStyle name="20% - Акцент4 14" xfId="410"/>
    <cellStyle name="20% - Акцент4 15" xfId="411"/>
    <cellStyle name="20% - Акцент4 16" xfId="412"/>
    <cellStyle name="20% - Акцент4 17" xfId="413"/>
    <cellStyle name="20% - Акцент4 18" xfId="414"/>
    <cellStyle name="20% - Акцент4 19" xfId="415"/>
    <cellStyle name="20% - Акцент4 2" xfId="416"/>
    <cellStyle name="20% - Акцент4 20" xfId="417"/>
    <cellStyle name="20% - Акцент4 21" xfId="418"/>
    <cellStyle name="20% - Акцент4 22" xfId="419"/>
    <cellStyle name="20% - Акцент4 23" xfId="420"/>
    <cellStyle name="20% - Акцент4 24" xfId="421"/>
    <cellStyle name="20% - Акцент4 25" xfId="422"/>
    <cellStyle name="20% - Акцент4 26" xfId="423"/>
    <cellStyle name="20% - Акцент4 27" xfId="424"/>
    <cellStyle name="20% - Акцент4 28" xfId="425"/>
    <cellStyle name="20% - Акцент4 29" xfId="426"/>
    <cellStyle name="20% - Акцент4 3" xfId="427"/>
    <cellStyle name="20% - Акцент4 30" xfId="428"/>
    <cellStyle name="20% - Акцент4 31" xfId="429"/>
    <cellStyle name="20% - Акцент4 32" xfId="430"/>
    <cellStyle name="20% - Акцент4 33" xfId="431"/>
    <cellStyle name="20% - Акцент4 34" xfId="432"/>
    <cellStyle name="20% - Акцент4 35" xfId="433"/>
    <cellStyle name="20% - Акцент4 36" xfId="434"/>
    <cellStyle name="20% - Акцент4 4" xfId="435"/>
    <cellStyle name="20% - Акцент4 5" xfId="436"/>
    <cellStyle name="20% - Акцент4 6" xfId="437"/>
    <cellStyle name="20% - Акцент4 7" xfId="438"/>
    <cellStyle name="20% - Акцент4 8" xfId="439"/>
    <cellStyle name="20% - Акцент4 9" xfId="440"/>
    <cellStyle name="20% - Акцент5 10" xfId="441"/>
    <cellStyle name="20% - Акцент5 11" xfId="442"/>
    <cellStyle name="20% - Акцент5 12" xfId="443"/>
    <cellStyle name="20% - Акцент5 13" xfId="444"/>
    <cellStyle name="20% - Акцент5 14" xfId="445"/>
    <cellStyle name="20% - Акцент5 15" xfId="446"/>
    <cellStyle name="20% - Акцент5 16" xfId="447"/>
    <cellStyle name="20% - Акцент5 17" xfId="448"/>
    <cellStyle name="20% - Акцент5 18" xfId="449"/>
    <cellStyle name="20% - Акцент5 19" xfId="450"/>
    <cellStyle name="20% - Акцент5 2" xfId="451"/>
    <cellStyle name="20% - Акцент5 20" xfId="452"/>
    <cellStyle name="20% - Акцент5 21" xfId="453"/>
    <cellStyle name="20% - Акцент5 22" xfId="454"/>
    <cellStyle name="20% - Акцент5 23" xfId="455"/>
    <cellStyle name="20% - Акцент5 24" xfId="456"/>
    <cellStyle name="20% - Акцент5 25" xfId="457"/>
    <cellStyle name="20% - Акцент5 26" xfId="458"/>
    <cellStyle name="20% - Акцент5 27" xfId="459"/>
    <cellStyle name="20% - Акцент5 28" xfId="460"/>
    <cellStyle name="20% - Акцент5 29" xfId="461"/>
    <cellStyle name="20% - Акцент5 3" xfId="462"/>
    <cellStyle name="20% - Акцент5 30" xfId="463"/>
    <cellStyle name="20% - Акцент5 31" xfId="464"/>
    <cellStyle name="20% - Акцент5 32" xfId="465"/>
    <cellStyle name="20% - Акцент5 33" xfId="466"/>
    <cellStyle name="20% - Акцент5 34" xfId="467"/>
    <cellStyle name="20% - Акцент5 35" xfId="468"/>
    <cellStyle name="20% - Акцент5 36" xfId="469"/>
    <cellStyle name="20% - Акцент5 4" xfId="470"/>
    <cellStyle name="20% - Акцент5 5" xfId="471"/>
    <cellStyle name="20% - Акцент5 6" xfId="472"/>
    <cellStyle name="20% - Акцент5 7" xfId="473"/>
    <cellStyle name="20% - Акцент5 8" xfId="474"/>
    <cellStyle name="20% - Акцент5 9" xfId="475"/>
    <cellStyle name="20% - Акцент6 10" xfId="476"/>
    <cellStyle name="20% - Акцент6 11" xfId="477"/>
    <cellStyle name="20% - Акцент6 12" xfId="478"/>
    <cellStyle name="20% - Акцент6 13" xfId="479"/>
    <cellStyle name="20% - Акцент6 14" xfId="480"/>
    <cellStyle name="20% - Акцент6 15" xfId="481"/>
    <cellStyle name="20% - Акцент6 16" xfId="482"/>
    <cellStyle name="20% - Акцент6 17" xfId="483"/>
    <cellStyle name="20% - Акцент6 18" xfId="484"/>
    <cellStyle name="20% - Акцент6 19" xfId="485"/>
    <cellStyle name="20% - Акцент6 2" xfId="486"/>
    <cellStyle name="20% - Акцент6 20" xfId="487"/>
    <cellStyle name="20% - Акцент6 21" xfId="488"/>
    <cellStyle name="20% - Акцент6 22" xfId="489"/>
    <cellStyle name="20% - Акцент6 23" xfId="490"/>
    <cellStyle name="20% - Акцент6 24" xfId="491"/>
    <cellStyle name="20% - Акцент6 25" xfId="492"/>
    <cellStyle name="20% - Акцент6 26" xfId="493"/>
    <cellStyle name="20% - Акцент6 27" xfId="494"/>
    <cellStyle name="20% - Акцент6 28" xfId="495"/>
    <cellStyle name="20% - Акцент6 29" xfId="496"/>
    <cellStyle name="20% - Акцент6 3" xfId="497"/>
    <cellStyle name="20% - Акцент6 30" xfId="498"/>
    <cellStyle name="20% - Акцент6 31" xfId="499"/>
    <cellStyle name="20% - Акцент6 32" xfId="500"/>
    <cellStyle name="20% - Акцент6 33" xfId="501"/>
    <cellStyle name="20% - Акцент6 34" xfId="502"/>
    <cellStyle name="20% - Акцент6 35" xfId="503"/>
    <cellStyle name="20% - Акцент6 36" xfId="504"/>
    <cellStyle name="20% - Акцент6 4" xfId="505"/>
    <cellStyle name="20% - Акцент6 5" xfId="506"/>
    <cellStyle name="20% - Акцент6 6" xfId="507"/>
    <cellStyle name="20% - Акцент6 7" xfId="508"/>
    <cellStyle name="20% - Акцент6 8" xfId="509"/>
    <cellStyle name="20% - Акцент6 9" xfId="510"/>
    <cellStyle name="40% - Accent1" xfId="30" builtinId="31" customBuiltin="1"/>
    <cellStyle name="40% - Accent1 2" xfId="93"/>
    <cellStyle name="40% - Accent1 2 2" xfId="114"/>
    <cellStyle name="40% - Accent1 3" xfId="168"/>
    <cellStyle name="40% - Accent1 4" xfId="192"/>
    <cellStyle name="40% - Accent2" xfId="34" builtinId="35" customBuiltin="1"/>
    <cellStyle name="40% - Accent2 2" xfId="61"/>
    <cellStyle name="40% - Accent2 2 2" xfId="115"/>
    <cellStyle name="40% - Accent2 3" xfId="170"/>
    <cellStyle name="40% - Accent2 4" xfId="194"/>
    <cellStyle name="40% - Accent3" xfId="38" builtinId="39" customBuiltin="1"/>
    <cellStyle name="40% - Accent3 2" xfId="87"/>
    <cellStyle name="40% - Accent3 2 2" xfId="116"/>
    <cellStyle name="40% - Accent3 3" xfId="172"/>
    <cellStyle name="40% - Accent3 4" xfId="196"/>
    <cellStyle name="40% - Accent4" xfId="42" builtinId="43" customBuiltin="1"/>
    <cellStyle name="40% - Accent4 2" xfId="78"/>
    <cellStyle name="40% - Accent4 2 2" xfId="117"/>
    <cellStyle name="40% - Accent4 3" xfId="174"/>
    <cellStyle name="40% - Accent4 4" xfId="198"/>
    <cellStyle name="40% - Accent5" xfId="46" builtinId="47" customBuiltin="1"/>
    <cellStyle name="40% - Accent5 2" xfId="77"/>
    <cellStyle name="40% - Accent5 2 2" xfId="118"/>
    <cellStyle name="40% - Accent5 3" xfId="176"/>
    <cellStyle name="40% - Accent5 4" xfId="200"/>
    <cellStyle name="40% - Accent6" xfId="50" builtinId="51" customBuiltin="1"/>
    <cellStyle name="40% - Accent6 2" xfId="60"/>
    <cellStyle name="40% - Accent6 2 2" xfId="119"/>
    <cellStyle name="40% - Accent6 3" xfId="178"/>
    <cellStyle name="40% - Accent6 4" xfId="202"/>
    <cellStyle name="40% - Акцент1 10" xfId="511"/>
    <cellStyle name="40% - Акцент1 11" xfId="512"/>
    <cellStyle name="40% - Акцент1 12" xfId="513"/>
    <cellStyle name="40% - Акцент1 13" xfId="514"/>
    <cellStyle name="40% - Акцент1 14" xfId="515"/>
    <cellStyle name="40% - Акцент1 15" xfId="516"/>
    <cellStyle name="40% - Акцент1 16" xfId="517"/>
    <cellStyle name="40% - Акцент1 17" xfId="518"/>
    <cellStyle name="40% - Акцент1 18" xfId="519"/>
    <cellStyle name="40% - Акцент1 19" xfId="520"/>
    <cellStyle name="40% - Акцент1 2" xfId="521"/>
    <cellStyle name="40% - Акцент1 20" xfId="522"/>
    <cellStyle name="40% - Акцент1 21" xfId="523"/>
    <cellStyle name="40% - Акцент1 22" xfId="524"/>
    <cellStyle name="40% - Акцент1 23" xfId="525"/>
    <cellStyle name="40% - Акцент1 24" xfId="526"/>
    <cellStyle name="40% - Акцент1 25" xfId="527"/>
    <cellStyle name="40% - Акцент1 26" xfId="528"/>
    <cellStyle name="40% - Акцент1 27" xfId="529"/>
    <cellStyle name="40% - Акцент1 28" xfId="530"/>
    <cellStyle name="40% - Акцент1 29" xfId="531"/>
    <cellStyle name="40% - Акцент1 3" xfId="532"/>
    <cellStyle name="40% - Акцент1 30" xfId="533"/>
    <cellStyle name="40% - Акцент1 31" xfId="534"/>
    <cellStyle name="40% - Акцент1 32" xfId="535"/>
    <cellStyle name="40% - Акцент1 33" xfId="536"/>
    <cellStyle name="40% - Акцент1 34" xfId="537"/>
    <cellStyle name="40% - Акцент1 35" xfId="538"/>
    <cellStyle name="40% - Акцент1 36" xfId="539"/>
    <cellStyle name="40% - Акцент1 4" xfId="540"/>
    <cellStyle name="40% - Акцент1 5" xfId="541"/>
    <cellStyle name="40% - Акцент1 6" xfId="542"/>
    <cellStyle name="40% - Акцент1 7" xfId="543"/>
    <cellStyle name="40% - Акцент1 8" xfId="544"/>
    <cellStyle name="40% - Акцент1 9" xfId="545"/>
    <cellStyle name="40% - Акцент2 10" xfId="546"/>
    <cellStyle name="40% - Акцент2 11" xfId="547"/>
    <cellStyle name="40% - Акцент2 12" xfId="548"/>
    <cellStyle name="40% - Акцент2 13" xfId="549"/>
    <cellStyle name="40% - Акцент2 14" xfId="550"/>
    <cellStyle name="40% - Акцент2 15" xfId="551"/>
    <cellStyle name="40% - Акцент2 16" xfId="552"/>
    <cellStyle name="40% - Акцент2 17" xfId="553"/>
    <cellStyle name="40% - Акцент2 18" xfId="554"/>
    <cellStyle name="40% - Акцент2 19" xfId="555"/>
    <cellStyle name="40% - Акцент2 2" xfId="556"/>
    <cellStyle name="40% - Акцент2 20" xfId="557"/>
    <cellStyle name="40% - Акцент2 21" xfId="558"/>
    <cellStyle name="40% - Акцент2 22" xfId="559"/>
    <cellStyle name="40% - Акцент2 23" xfId="560"/>
    <cellStyle name="40% - Акцент2 24" xfId="561"/>
    <cellStyle name="40% - Акцент2 25" xfId="562"/>
    <cellStyle name="40% - Акцент2 26" xfId="563"/>
    <cellStyle name="40% - Акцент2 27" xfId="564"/>
    <cellStyle name="40% - Акцент2 28" xfId="565"/>
    <cellStyle name="40% - Акцент2 29" xfId="566"/>
    <cellStyle name="40% - Акцент2 3" xfId="567"/>
    <cellStyle name="40% - Акцент2 30" xfId="568"/>
    <cellStyle name="40% - Акцент2 31" xfId="569"/>
    <cellStyle name="40% - Акцент2 32" xfId="570"/>
    <cellStyle name="40% - Акцент2 33" xfId="571"/>
    <cellStyle name="40% - Акцент2 34" xfId="572"/>
    <cellStyle name="40% - Акцент2 35" xfId="573"/>
    <cellStyle name="40% - Акцент2 36" xfId="574"/>
    <cellStyle name="40% - Акцент2 4" xfId="575"/>
    <cellStyle name="40% - Акцент2 5" xfId="576"/>
    <cellStyle name="40% - Акцент2 6" xfId="577"/>
    <cellStyle name="40% - Акцент2 7" xfId="578"/>
    <cellStyle name="40% - Акцент2 8" xfId="579"/>
    <cellStyle name="40% - Акцент2 9" xfId="580"/>
    <cellStyle name="40% - Акцент3 10" xfId="581"/>
    <cellStyle name="40% - Акцент3 11" xfId="582"/>
    <cellStyle name="40% - Акцент3 12" xfId="583"/>
    <cellStyle name="40% - Акцент3 13" xfId="584"/>
    <cellStyle name="40% - Акцент3 14" xfId="585"/>
    <cellStyle name="40% - Акцент3 15" xfId="586"/>
    <cellStyle name="40% - Акцент3 16" xfId="587"/>
    <cellStyle name="40% - Акцент3 17" xfId="588"/>
    <cellStyle name="40% - Акцент3 18" xfId="589"/>
    <cellStyle name="40% - Акцент3 19" xfId="590"/>
    <cellStyle name="40% - Акцент3 2" xfId="591"/>
    <cellStyle name="40% - Акцент3 20" xfId="592"/>
    <cellStyle name="40% - Акцент3 21" xfId="593"/>
    <cellStyle name="40% - Акцент3 22" xfId="594"/>
    <cellStyle name="40% - Акцент3 23" xfId="595"/>
    <cellStyle name="40% - Акцент3 24" xfId="596"/>
    <cellStyle name="40% - Акцент3 25" xfId="597"/>
    <cellStyle name="40% - Акцент3 26" xfId="598"/>
    <cellStyle name="40% - Акцент3 27" xfId="599"/>
    <cellStyle name="40% - Акцент3 28" xfId="600"/>
    <cellStyle name="40% - Акцент3 29" xfId="601"/>
    <cellStyle name="40% - Акцент3 3" xfId="602"/>
    <cellStyle name="40% - Акцент3 30" xfId="603"/>
    <cellStyle name="40% - Акцент3 31" xfId="604"/>
    <cellStyle name="40% - Акцент3 32" xfId="605"/>
    <cellStyle name="40% - Акцент3 33" xfId="606"/>
    <cellStyle name="40% - Акцент3 34" xfId="607"/>
    <cellStyle name="40% - Акцент3 35" xfId="608"/>
    <cellStyle name="40% - Акцент3 36" xfId="609"/>
    <cellStyle name="40% - Акцент3 4" xfId="610"/>
    <cellStyle name="40% - Акцент3 5" xfId="611"/>
    <cellStyle name="40% - Акцент3 6" xfId="612"/>
    <cellStyle name="40% - Акцент3 7" xfId="613"/>
    <cellStyle name="40% - Акцент3 8" xfId="614"/>
    <cellStyle name="40% - Акцент3 9" xfId="615"/>
    <cellStyle name="40% - Акцент4 10" xfId="616"/>
    <cellStyle name="40% - Акцент4 11" xfId="617"/>
    <cellStyle name="40% - Акцент4 12" xfId="618"/>
    <cellStyle name="40% - Акцент4 13" xfId="619"/>
    <cellStyle name="40% - Акцент4 14" xfId="620"/>
    <cellStyle name="40% - Акцент4 15" xfId="621"/>
    <cellStyle name="40% - Акцент4 16" xfId="622"/>
    <cellStyle name="40% - Акцент4 17" xfId="623"/>
    <cellStyle name="40% - Акцент4 18" xfId="624"/>
    <cellStyle name="40% - Акцент4 19" xfId="625"/>
    <cellStyle name="40% - Акцент4 2" xfId="626"/>
    <cellStyle name="40% - Акцент4 20" xfId="627"/>
    <cellStyle name="40% - Акцент4 21" xfId="628"/>
    <cellStyle name="40% - Акцент4 22" xfId="629"/>
    <cellStyle name="40% - Акцент4 23" xfId="630"/>
    <cellStyle name="40% - Акцент4 24" xfId="631"/>
    <cellStyle name="40% - Акцент4 25" xfId="632"/>
    <cellStyle name="40% - Акцент4 26" xfId="633"/>
    <cellStyle name="40% - Акцент4 27" xfId="634"/>
    <cellStyle name="40% - Акцент4 28" xfId="635"/>
    <cellStyle name="40% - Акцент4 29" xfId="636"/>
    <cellStyle name="40% - Акцент4 3" xfId="637"/>
    <cellStyle name="40% - Акцент4 30" xfId="638"/>
    <cellStyle name="40% - Акцент4 31" xfId="639"/>
    <cellStyle name="40% - Акцент4 32" xfId="640"/>
    <cellStyle name="40% - Акцент4 33" xfId="641"/>
    <cellStyle name="40% - Акцент4 34" xfId="642"/>
    <cellStyle name="40% - Акцент4 35" xfId="643"/>
    <cellStyle name="40% - Акцент4 36" xfId="644"/>
    <cellStyle name="40% - Акцент4 4" xfId="645"/>
    <cellStyle name="40% - Акцент4 5" xfId="646"/>
    <cellStyle name="40% - Акцент4 6" xfId="647"/>
    <cellStyle name="40% - Акцент4 7" xfId="648"/>
    <cellStyle name="40% - Акцент4 8" xfId="649"/>
    <cellStyle name="40% - Акцент4 9" xfId="650"/>
    <cellStyle name="40% - Акцент5 10" xfId="651"/>
    <cellStyle name="40% - Акцент5 11" xfId="652"/>
    <cellStyle name="40% - Акцент5 12" xfId="653"/>
    <cellStyle name="40% - Акцент5 13" xfId="654"/>
    <cellStyle name="40% - Акцент5 14" xfId="655"/>
    <cellStyle name="40% - Акцент5 15" xfId="656"/>
    <cellStyle name="40% - Акцент5 16" xfId="657"/>
    <cellStyle name="40% - Акцент5 17" xfId="658"/>
    <cellStyle name="40% - Акцент5 18" xfId="659"/>
    <cellStyle name="40% - Акцент5 19" xfId="660"/>
    <cellStyle name="40% - Акцент5 2" xfId="661"/>
    <cellStyle name="40% - Акцент5 20" xfId="662"/>
    <cellStyle name="40% - Акцент5 21" xfId="663"/>
    <cellStyle name="40% - Акцент5 22" xfId="664"/>
    <cellStyle name="40% - Акцент5 23" xfId="665"/>
    <cellStyle name="40% - Акцент5 24" xfId="666"/>
    <cellStyle name="40% - Акцент5 25" xfId="667"/>
    <cellStyle name="40% - Акцент5 26" xfId="668"/>
    <cellStyle name="40% - Акцент5 27" xfId="669"/>
    <cellStyle name="40% - Акцент5 28" xfId="670"/>
    <cellStyle name="40% - Акцент5 29" xfId="671"/>
    <cellStyle name="40% - Акцент5 3" xfId="672"/>
    <cellStyle name="40% - Акцент5 30" xfId="673"/>
    <cellStyle name="40% - Акцент5 31" xfId="674"/>
    <cellStyle name="40% - Акцент5 32" xfId="675"/>
    <cellStyle name="40% - Акцент5 33" xfId="676"/>
    <cellStyle name="40% - Акцент5 34" xfId="677"/>
    <cellStyle name="40% - Акцент5 35" xfId="678"/>
    <cellStyle name="40% - Акцент5 36" xfId="679"/>
    <cellStyle name="40% - Акцент5 4" xfId="680"/>
    <cellStyle name="40% - Акцент5 5" xfId="681"/>
    <cellStyle name="40% - Акцент5 6" xfId="682"/>
    <cellStyle name="40% - Акцент5 7" xfId="683"/>
    <cellStyle name="40% - Акцент5 8" xfId="684"/>
    <cellStyle name="40% - Акцент5 9" xfId="685"/>
    <cellStyle name="40% - Акцент6 10" xfId="686"/>
    <cellStyle name="40% - Акцент6 11" xfId="687"/>
    <cellStyle name="40% - Акцент6 12" xfId="688"/>
    <cellStyle name="40% - Акцент6 13" xfId="689"/>
    <cellStyle name="40% - Акцент6 14" xfId="690"/>
    <cellStyle name="40% - Акцент6 15" xfId="691"/>
    <cellStyle name="40% - Акцент6 16" xfId="692"/>
    <cellStyle name="40% - Акцент6 17" xfId="693"/>
    <cellStyle name="40% - Акцент6 18" xfId="694"/>
    <cellStyle name="40% - Акцент6 19" xfId="695"/>
    <cellStyle name="40% - Акцент6 2" xfId="696"/>
    <cellStyle name="40% - Акцент6 20" xfId="697"/>
    <cellStyle name="40% - Акцент6 21" xfId="698"/>
    <cellStyle name="40% - Акцент6 22" xfId="699"/>
    <cellStyle name="40% - Акцент6 23" xfId="700"/>
    <cellStyle name="40% - Акцент6 24" xfId="701"/>
    <cellStyle name="40% - Акцент6 25" xfId="702"/>
    <cellStyle name="40% - Акцент6 26" xfId="703"/>
    <cellStyle name="40% - Акцент6 27" xfId="704"/>
    <cellStyle name="40% - Акцент6 28" xfId="705"/>
    <cellStyle name="40% - Акцент6 29" xfId="706"/>
    <cellStyle name="40% - Акцент6 3" xfId="707"/>
    <cellStyle name="40% - Акцент6 30" xfId="708"/>
    <cellStyle name="40% - Акцент6 31" xfId="709"/>
    <cellStyle name="40% - Акцент6 32" xfId="710"/>
    <cellStyle name="40% - Акцент6 33" xfId="711"/>
    <cellStyle name="40% - Акцент6 34" xfId="712"/>
    <cellStyle name="40% - Акцент6 35" xfId="713"/>
    <cellStyle name="40% - Акцент6 36" xfId="714"/>
    <cellStyle name="40% - Акцент6 4" xfId="715"/>
    <cellStyle name="40% - Акцент6 5" xfId="716"/>
    <cellStyle name="40% - Акцент6 6" xfId="717"/>
    <cellStyle name="40% - Акцент6 7" xfId="718"/>
    <cellStyle name="40% - Акцент6 8" xfId="719"/>
    <cellStyle name="40% - Акцент6 9" xfId="720"/>
    <cellStyle name="60% - Accent1" xfId="31" builtinId="32" customBuiltin="1"/>
    <cellStyle name="60% - Accent1 2" xfId="64"/>
    <cellStyle name="60% - Accent1 2 2" xfId="120"/>
    <cellStyle name="60% - Accent2" xfId="35" builtinId="36" customBuiltin="1"/>
    <cellStyle name="60% - Accent2 2" xfId="62"/>
    <cellStyle name="60% - Accent2 2 2" xfId="121"/>
    <cellStyle name="60% - Accent3" xfId="39" builtinId="40" customBuiltin="1"/>
    <cellStyle name="60% - Accent3 2" xfId="56"/>
    <cellStyle name="60% - Accent3 2 2" xfId="122"/>
    <cellStyle name="60% - Accent4" xfId="43" builtinId="44" customBuiltin="1"/>
    <cellStyle name="60% - Accent4 2" xfId="66"/>
    <cellStyle name="60% - Accent4 2 2" xfId="123"/>
    <cellStyle name="60% - Accent5" xfId="47" builtinId="48" customBuiltin="1"/>
    <cellStyle name="60% - Accent5 2" xfId="73"/>
    <cellStyle name="60% - Accent5 2 2" xfId="124"/>
    <cellStyle name="60% - Accent6" xfId="51" builtinId="52" customBuiltin="1"/>
    <cellStyle name="60% - Accent6 2" xfId="55"/>
    <cellStyle name="60% - Accent6 2 2" xfId="125"/>
    <cellStyle name="60% - Акцент1 10" xfId="721"/>
    <cellStyle name="60% - Акцент1 11" xfId="722"/>
    <cellStyle name="60% - Акцент1 12" xfId="723"/>
    <cellStyle name="60% - Акцент1 13" xfId="724"/>
    <cellStyle name="60% - Акцент1 14" xfId="725"/>
    <cellStyle name="60% - Акцент1 15" xfId="726"/>
    <cellStyle name="60% - Акцент1 16" xfId="727"/>
    <cellStyle name="60% - Акцент1 17" xfId="728"/>
    <cellStyle name="60% - Акцент1 18" xfId="729"/>
    <cellStyle name="60% - Акцент1 19" xfId="730"/>
    <cellStyle name="60% - Акцент1 2" xfId="731"/>
    <cellStyle name="60% - Акцент1 20" xfId="732"/>
    <cellStyle name="60% - Акцент1 21" xfId="733"/>
    <cellStyle name="60% - Акцент1 22" xfId="734"/>
    <cellStyle name="60% - Акцент1 23" xfId="735"/>
    <cellStyle name="60% - Акцент1 24" xfId="736"/>
    <cellStyle name="60% - Акцент1 25" xfId="737"/>
    <cellStyle name="60% - Акцент1 26" xfId="738"/>
    <cellStyle name="60% - Акцент1 27" xfId="739"/>
    <cellStyle name="60% - Акцент1 28" xfId="740"/>
    <cellStyle name="60% - Акцент1 29" xfId="741"/>
    <cellStyle name="60% - Акцент1 3" xfId="742"/>
    <cellStyle name="60% - Акцент1 30" xfId="743"/>
    <cellStyle name="60% - Акцент1 31" xfId="744"/>
    <cellStyle name="60% - Акцент1 32" xfId="745"/>
    <cellStyle name="60% - Акцент1 33" xfId="746"/>
    <cellStyle name="60% - Акцент1 34" xfId="747"/>
    <cellStyle name="60% - Акцент1 35" xfId="748"/>
    <cellStyle name="60% - Акцент1 36" xfId="749"/>
    <cellStyle name="60% - Акцент1 4" xfId="750"/>
    <cellStyle name="60% - Акцент1 5" xfId="751"/>
    <cellStyle name="60% - Акцент1 6" xfId="752"/>
    <cellStyle name="60% - Акцент1 7" xfId="753"/>
    <cellStyle name="60% - Акцент1 8" xfId="754"/>
    <cellStyle name="60% - Акцент1 9" xfId="755"/>
    <cellStyle name="60% - Акцент2 10" xfId="756"/>
    <cellStyle name="60% - Акцент2 11" xfId="757"/>
    <cellStyle name="60% - Акцент2 12" xfId="758"/>
    <cellStyle name="60% - Акцент2 13" xfId="759"/>
    <cellStyle name="60% - Акцент2 14" xfId="760"/>
    <cellStyle name="60% - Акцент2 15" xfId="761"/>
    <cellStyle name="60% - Акцент2 16" xfId="762"/>
    <cellStyle name="60% - Акцент2 17" xfId="763"/>
    <cellStyle name="60% - Акцент2 18" xfId="764"/>
    <cellStyle name="60% - Акцент2 19" xfId="765"/>
    <cellStyle name="60% - Акцент2 2" xfId="766"/>
    <cellStyle name="60% - Акцент2 20" xfId="767"/>
    <cellStyle name="60% - Акцент2 21" xfId="768"/>
    <cellStyle name="60% - Акцент2 22" xfId="769"/>
    <cellStyle name="60% - Акцент2 23" xfId="770"/>
    <cellStyle name="60% - Акцент2 24" xfId="771"/>
    <cellStyle name="60% - Акцент2 25" xfId="772"/>
    <cellStyle name="60% - Акцент2 26" xfId="773"/>
    <cellStyle name="60% - Акцент2 27" xfId="774"/>
    <cellStyle name="60% - Акцент2 28" xfId="775"/>
    <cellStyle name="60% - Акцент2 29" xfId="776"/>
    <cellStyle name="60% - Акцент2 3" xfId="777"/>
    <cellStyle name="60% - Акцент2 30" xfId="778"/>
    <cellStyle name="60% - Акцент2 31" xfId="779"/>
    <cellStyle name="60% - Акцент2 32" xfId="780"/>
    <cellStyle name="60% - Акцент2 33" xfId="781"/>
    <cellStyle name="60% - Акцент2 34" xfId="782"/>
    <cellStyle name="60% - Акцент2 35" xfId="783"/>
    <cellStyle name="60% - Акцент2 36" xfId="784"/>
    <cellStyle name="60% - Акцент2 4" xfId="785"/>
    <cellStyle name="60% - Акцент2 5" xfId="786"/>
    <cellStyle name="60% - Акцент2 6" xfId="787"/>
    <cellStyle name="60% - Акцент2 7" xfId="788"/>
    <cellStyle name="60% - Акцент2 8" xfId="789"/>
    <cellStyle name="60% - Акцент2 9" xfId="790"/>
    <cellStyle name="60% - Акцент3 10" xfId="791"/>
    <cellStyle name="60% - Акцент3 11" xfId="792"/>
    <cellStyle name="60% - Акцент3 12" xfId="793"/>
    <cellStyle name="60% - Акцент3 13" xfId="794"/>
    <cellStyle name="60% - Акцент3 14" xfId="795"/>
    <cellStyle name="60% - Акцент3 15" xfId="796"/>
    <cellStyle name="60% - Акцент3 16" xfId="797"/>
    <cellStyle name="60% - Акцент3 17" xfId="798"/>
    <cellStyle name="60% - Акцент3 18" xfId="799"/>
    <cellStyle name="60% - Акцент3 19" xfId="800"/>
    <cellStyle name="60% - Акцент3 2" xfId="801"/>
    <cellStyle name="60% - Акцент3 20" xfId="802"/>
    <cellStyle name="60% - Акцент3 21" xfId="803"/>
    <cellStyle name="60% - Акцент3 22" xfId="804"/>
    <cellStyle name="60% - Акцент3 23" xfId="805"/>
    <cellStyle name="60% - Акцент3 24" xfId="806"/>
    <cellStyle name="60% - Акцент3 25" xfId="807"/>
    <cellStyle name="60% - Акцент3 26" xfId="808"/>
    <cellStyle name="60% - Акцент3 27" xfId="809"/>
    <cellStyle name="60% - Акцент3 28" xfId="810"/>
    <cellStyle name="60% - Акцент3 29" xfId="811"/>
    <cellStyle name="60% - Акцент3 3" xfId="812"/>
    <cellStyle name="60% - Акцент3 30" xfId="813"/>
    <cellStyle name="60% - Акцент3 31" xfId="814"/>
    <cellStyle name="60% - Акцент3 32" xfId="815"/>
    <cellStyle name="60% - Акцент3 33" xfId="816"/>
    <cellStyle name="60% - Акцент3 34" xfId="817"/>
    <cellStyle name="60% - Акцент3 35" xfId="818"/>
    <cellStyle name="60% - Акцент3 36" xfId="819"/>
    <cellStyle name="60% - Акцент3 4" xfId="820"/>
    <cellStyle name="60% - Акцент3 5" xfId="821"/>
    <cellStyle name="60% - Акцент3 6" xfId="822"/>
    <cellStyle name="60% - Акцент3 7" xfId="823"/>
    <cellStyle name="60% - Акцент3 8" xfId="824"/>
    <cellStyle name="60% - Акцент3 9" xfId="825"/>
    <cellStyle name="60% - Акцент4 10" xfId="826"/>
    <cellStyle name="60% - Акцент4 11" xfId="827"/>
    <cellStyle name="60% - Акцент4 12" xfId="828"/>
    <cellStyle name="60% - Акцент4 13" xfId="829"/>
    <cellStyle name="60% - Акцент4 14" xfId="830"/>
    <cellStyle name="60% - Акцент4 15" xfId="831"/>
    <cellStyle name="60% - Акцент4 16" xfId="832"/>
    <cellStyle name="60% - Акцент4 17" xfId="833"/>
    <cellStyle name="60% - Акцент4 18" xfId="834"/>
    <cellStyle name="60% - Акцент4 19" xfId="835"/>
    <cellStyle name="60% - Акцент4 2" xfId="836"/>
    <cellStyle name="60% - Акцент4 20" xfId="837"/>
    <cellStyle name="60% - Акцент4 21" xfId="838"/>
    <cellStyle name="60% - Акцент4 22" xfId="839"/>
    <cellStyle name="60% - Акцент4 23" xfId="840"/>
    <cellStyle name="60% - Акцент4 24" xfId="841"/>
    <cellStyle name="60% - Акцент4 25" xfId="842"/>
    <cellStyle name="60% - Акцент4 26" xfId="843"/>
    <cellStyle name="60% - Акцент4 27" xfId="844"/>
    <cellStyle name="60% - Акцент4 28" xfId="845"/>
    <cellStyle name="60% - Акцент4 29" xfId="846"/>
    <cellStyle name="60% - Акцент4 3" xfId="847"/>
    <cellStyle name="60% - Акцент4 30" xfId="848"/>
    <cellStyle name="60% - Акцент4 31" xfId="849"/>
    <cellStyle name="60% - Акцент4 32" xfId="850"/>
    <cellStyle name="60% - Акцент4 33" xfId="851"/>
    <cellStyle name="60% - Акцент4 34" xfId="852"/>
    <cellStyle name="60% - Акцент4 35" xfId="853"/>
    <cellStyle name="60% - Акцент4 36" xfId="854"/>
    <cellStyle name="60% - Акцент4 4" xfId="855"/>
    <cellStyle name="60% - Акцент4 5" xfId="856"/>
    <cellStyle name="60% - Акцент4 6" xfId="857"/>
    <cellStyle name="60% - Акцент4 7" xfId="858"/>
    <cellStyle name="60% - Акцент4 8" xfId="859"/>
    <cellStyle name="60% - Акцент4 9" xfId="860"/>
    <cellStyle name="60% - Акцент5 10" xfId="861"/>
    <cellStyle name="60% - Акцент5 11" xfId="862"/>
    <cellStyle name="60% - Акцент5 12" xfId="863"/>
    <cellStyle name="60% - Акцент5 13" xfId="864"/>
    <cellStyle name="60% - Акцент5 14" xfId="865"/>
    <cellStyle name="60% - Акцент5 15" xfId="866"/>
    <cellStyle name="60% - Акцент5 16" xfId="867"/>
    <cellStyle name="60% - Акцент5 17" xfId="868"/>
    <cellStyle name="60% - Акцент5 18" xfId="869"/>
    <cellStyle name="60% - Акцент5 19" xfId="870"/>
    <cellStyle name="60% - Акцент5 2" xfId="871"/>
    <cellStyle name="60% - Акцент5 20" xfId="872"/>
    <cellStyle name="60% - Акцент5 21" xfId="873"/>
    <cellStyle name="60% - Акцент5 22" xfId="874"/>
    <cellStyle name="60% - Акцент5 23" xfId="875"/>
    <cellStyle name="60% - Акцент5 24" xfId="876"/>
    <cellStyle name="60% - Акцент5 25" xfId="877"/>
    <cellStyle name="60% - Акцент5 26" xfId="878"/>
    <cellStyle name="60% - Акцент5 27" xfId="879"/>
    <cellStyle name="60% - Акцент5 28" xfId="880"/>
    <cellStyle name="60% - Акцент5 29" xfId="881"/>
    <cellStyle name="60% - Акцент5 3" xfId="882"/>
    <cellStyle name="60% - Акцент5 30" xfId="883"/>
    <cellStyle name="60% - Акцент5 31" xfId="884"/>
    <cellStyle name="60% - Акцент5 32" xfId="885"/>
    <cellStyle name="60% - Акцент5 33" xfId="886"/>
    <cellStyle name="60% - Акцент5 34" xfId="887"/>
    <cellStyle name="60% - Акцент5 35" xfId="888"/>
    <cellStyle name="60% - Акцент5 36" xfId="889"/>
    <cellStyle name="60% - Акцент5 4" xfId="890"/>
    <cellStyle name="60% - Акцент5 5" xfId="891"/>
    <cellStyle name="60% - Акцент5 6" xfId="892"/>
    <cellStyle name="60% - Акцент5 7" xfId="893"/>
    <cellStyle name="60% - Акцент5 8" xfId="894"/>
    <cellStyle name="60% - Акцент5 9" xfId="895"/>
    <cellStyle name="60% - Акцент6 10" xfId="896"/>
    <cellStyle name="60% - Акцент6 11" xfId="897"/>
    <cellStyle name="60% - Акцент6 12" xfId="898"/>
    <cellStyle name="60% - Акцент6 13" xfId="899"/>
    <cellStyle name="60% - Акцент6 14" xfId="900"/>
    <cellStyle name="60% - Акцент6 15" xfId="901"/>
    <cellStyle name="60% - Акцент6 16" xfId="902"/>
    <cellStyle name="60% - Акцент6 17" xfId="903"/>
    <cellStyle name="60% - Акцент6 18" xfId="904"/>
    <cellStyle name="60% - Акцент6 19" xfId="905"/>
    <cellStyle name="60% - Акцент6 2" xfId="906"/>
    <cellStyle name="60% - Акцент6 20" xfId="907"/>
    <cellStyle name="60% - Акцент6 21" xfId="908"/>
    <cellStyle name="60% - Акцент6 22" xfId="909"/>
    <cellStyle name="60% - Акцент6 23" xfId="910"/>
    <cellStyle name="60% - Акцент6 24" xfId="911"/>
    <cellStyle name="60% - Акцент6 25" xfId="912"/>
    <cellStyle name="60% - Акцент6 26" xfId="913"/>
    <cellStyle name="60% - Акцент6 27" xfId="914"/>
    <cellStyle name="60% - Акцент6 28" xfId="915"/>
    <cellStyle name="60% - Акцент6 29" xfId="916"/>
    <cellStyle name="60% - Акцент6 3" xfId="917"/>
    <cellStyle name="60% - Акцент6 30" xfId="918"/>
    <cellStyle name="60% - Акцент6 31" xfId="919"/>
    <cellStyle name="60% - Акцент6 32" xfId="920"/>
    <cellStyle name="60% - Акцент6 33" xfId="921"/>
    <cellStyle name="60% - Акцент6 34" xfId="922"/>
    <cellStyle name="60% - Акцент6 35" xfId="923"/>
    <cellStyle name="60% - Акцент6 36" xfId="924"/>
    <cellStyle name="60% - Акцент6 4" xfId="925"/>
    <cellStyle name="60% - Акцент6 5" xfId="926"/>
    <cellStyle name="60% - Акцент6 6" xfId="927"/>
    <cellStyle name="60% - Акцент6 7" xfId="928"/>
    <cellStyle name="60% - Акцент6 8" xfId="929"/>
    <cellStyle name="60% - Акцент6 9" xfId="930"/>
    <cellStyle name="Accent1" xfId="28" builtinId="29" customBuiltin="1"/>
    <cellStyle name="Accent1 2" xfId="57"/>
    <cellStyle name="Accent1 2 2" xfId="126"/>
    <cellStyle name="Accent2" xfId="32" builtinId="33" customBuiltin="1"/>
    <cellStyle name="Accent2 2" xfId="53"/>
    <cellStyle name="Accent2 2 2" xfId="127"/>
    <cellStyle name="Accent3" xfId="36" builtinId="37" customBuiltin="1"/>
    <cellStyle name="Accent3 2" xfId="90"/>
    <cellStyle name="Accent3 2 2" xfId="128"/>
    <cellStyle name="Accent4" xfId="40" builtinId="41" customBuiltin="1"/>
    <cellStyle name="Accent4 2" xfId="75"/>
    <cellStyle name="Accent4 2 2" xfId="129"/>
    <cellStyle name="Accent5" xfId="44" builtinId="45" customBuiltin="1"/>
    <cellStyle name="Accent5 2" xfId="85"/>
    <cellStyle name="Accent5 2 2" xfId="130"/>
    <cellStyle name="Accent6" xfId="48" builtinId="49" customBuiltin="1"/>
    <cellStyle name="Accent6 2" xfId="58"/>
    <cellStyle name="Accent6 2 2" xfId="131"/>
    <cellStyle name="Bad" xfId="17" builtinId="27" customBuiltin="1"/>
    <cellStyle name="Bad 2" xfId="92"/>
    <cellStyle name="Bad 2 2" xfId="132"/>
    <cellStyle name="Calculation" xfId="21" builtinId="22" customBuiltin="1"/>
    <cellStyle name="Calculation 2" xfId="79"/>
    <cellStyle name="Calculation 2 2" xfId="133"/>
    <cellStyle name="Calculation 2 2 10" xfId="931"/>
    <cellStyle name="Calculation 2 2 11" xfId="932"/>
    <cellStyle name="Calculation 2 2 12" xfId="933"/>
    <cellStyle name="Calculation 2 2 13" xfId="934"/>
    <cellStyle name="Calculation 2 2 14" xfId="935"/>
    <cellStyle name="Calculation 2 2 15" xfId="936"/>
    <cellStyle name="Calculation 2 2 16" xfId="937"/>
    <cellStyle name="Calculation 2 2 17" xfId="938"/>
    <cellStyle name="Calculation 2 2 18" xfId="939"/>
    <cellStyle name="Calculation 2 2 19" xfId="940"/>
    <cellStyle name="Calculation 2 2 2" xfId="941"/>
    <cellStyle name="Calculation 2 2 20" xfId="942"/>
    <cellStyle name="Calculation 2 2 21" xfId="943"/>
    <cellStyle name="Calculation 2 2 22" xfId="944"/>
    <cellStyle name="Calculation 2 2 23" xfId="945"/>
    <cellStyle name="Calculation 2 2 24" xfId="946"/>
    <cellStyle name="Calculation 2 2 25" xfId="947"/>
    <cellStyle name="Calculation 2 2 26" xfId="948"/>
    <cellStyle name="Calculation 2 2 27" xfId="949"/>
    <cellStyle name="Calculation 2 2 28" xfId="950"/>
    <cellStyle name="Calculation 2 2 29" xfId="951"/>
    <cellStyle name="Calculation 2 2 3" xfId="952"/>
    <cellStyle name="Calculation 2 2 30" xfId="953"/>
    <cellStyle name="Calculation 2 2 31" xfId="954"/>
    <cellStyle name="Calculation 2 2 32" xfId="955"/>
    <cellStyle name="Calculation 2 2 33" xfId="956"/>
    <cellStyle name="Calculation 2 2 4" xfId="957"/>
    <cellStyle name="Calculation 2 2 5" xfId="958"/>
    <cellStyle name="Calculation 2 2 6" xfId="959"/>
    <cellStyle name="Calculation 2 2 7" xfId="960"/>
    <cellStyle name="Calculation 2 2 8" xfId="961"/>
    <cellStyle name="Calculation 2 2 9" xfId="962"/>
    <cellStyle name="Check Cell" xfId="23" builtinId="23" customBuiltin="1"/>
    <cellStyle name="Check Cell 2" xfId="86"/>
    <cellStyle name="Check Cell 2 2" xfId="134"/>
    <cellStyle name="Comma" xfId="7" builtinId="3"/>
    <cellStyle name="Comma 10" xfId="217"/>
    <cellStyle name="Comma 11" xfId="2024"/>
    <cellStyle name="Comma 12" xfId="2026"/>
    <cellStyle name="Comma 15" xfId="2021"/>
    <cellStyle name="Comma 2" xfId="10"/>
    <cellStyle name="Comma 2 2" xfId="100"/>
    <cellStyle name="Comma 2 2 2" xfId="135"/>
    <cellStyle name="Comma 2 2 2 2" xfId="218"/>
    <cellStyle name="Comma 2 2 3" xfId="219"/>
    <cellStyle name="Comma 2 3" xfId="103"/>
    <cellStyle name="Comma 2 3 2" xfId="220"/>
    <cellStyle name="Comma 2 3 3" xfId="221"/>
    <cellStyle name="Comma 2 4" xfId="222"/>
    <cellStyle name="Comma 2 5" xfId="22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3 3" xfId="224"/>
    <cellStyle name="Comma 4" xfId="102"/>
    <cellStyle name="Comma 4 2" xfId="225"/>
    <cellStyle name="Comma 4 2 2" xfId="2023"/>
    <cellStyle name="Comma 4 3" xfId="226"/>
    <cellStyle name="Comma 5" xfId="95"/>
    <cellStyle name="Comma 5 2" xfId="180"/>
    <cellStyle name="Comma 5 3" xfId="204"/>
    <cellStyle name="Comma 6" xfId="187"/>
    <cellStyle name="Comma 6 2" xfId="210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Explanatory Text" xfId="26" builtinId="53" customBuiltin="1"/>
    <cellStyle name="Explanatory Text 2" xfId="74"/>
    <cellStyle name="Explanatory Text 2 2" xfId="137"/>
    <cellStyle name="Good" xfId="16" builtinId="26" customBuiltin="1"/>
    <cellStyle name="Good 2" xfId="80"/>
    <cellStyle name="Good 2 2" xfId="138"/>
    <cellStyle name="Heading 1" xfId="12" builtinId="16" customBuiltin="1"/>
    <cellStyle name="Heading 1 2" xfId="65"/>
    <cellStyle name="Heading 1 2 2" xfId="139"/>
    <cellStyle name="Heading 2" xfId="13" builtinId="17" customBuiltin="1"/>
    <cellStyle name="Heading 2 2" xfId="83"/>
    <cellStyle name="Heading 2 2 2" xfId="140"/>
    <cellStyle name="Heading 3" xfId="14" builtinId="18" customBuiltin="1"/>
    <cellStyle name="Heading 3 2" xfId="67"/>
    <cellStyle name="Heading 3 2 2" xfId="141"/>
    <cellStyle name="Heading 4" xfId="15" builtinId="19" customBuiltin="1"/>
    <cellStyle name="Heading 4 2" xfId="63"/>
    <cellStyle name="Heading 4 2 2" xfId="142"/>
    <cellStyle name="Input" xfId="19" builtinId="20" customBuiltin="1"/>
    <cellStyle name="Input 2" xfId="82"/>
    <cellStyle name="Input 2 2" xfId="143"/>
    <cellStyle name="Input 2 2 10" xfId="963"/>
    <cellStyle name="Input 2 2 11" xfId="964"/>
    <cellStyle name="Input 2 2 12" xfId="965"/>
    <cellStyle name="Input 2 2 13" xfId="966"/>
    <cellStyle name="Input 2 2 14" xfId="967"/>
    <cellStyle name="Input 2 2 15" xfId="968"/>
    <cellStyle name="Input 2 2 16" xfId="969"/>
    <cellStyle name="Input 2 2 17" xfId="970"/>
    <cellStyle name="Input 2 2 18" xfId="971"/>
    <cellStyle name="Input 2 2 19" xfId="972"/>
    <cellStyle name="Input 2 2 2" xfId="973"/>
    <cellStyle name="Input 2 2 20" xfId="974"/>
    <cellStyle name="Input 2 2 21" xfId="975"/>
    <cellStyle name="Input 2 2 22" xfId="976"/>
    <cellStyle name="Input 2 2 23" xfId="977"/>
    <cellStyle name="Input 2 2 24" xfId="978"/>
    <cellStyle name="Input 2 2 25" xfId="979"/>
    <cellStyle name="Input 2 2 26" xfId="980"/>
    <cellStyle name="Input 2 2 27" xfId="981"/>
    <cellStyle name="Input 2 2 28" xfId="982"/>
    <cellStyle name="Input 2 2 29" xfId="983"/>
    <cellStyle name="Input 2 2 3" xfId="984"/>
    <cellStyle name="Input 2 2 30" xfId="985"/>
    <cellStyle name="Input 2 2 31" xfId="986"/>
    <cellStyle name="Input 2 2 32" xfId="987"/>
    <cellStyle name="Input 2 2 33" xfId="988"/>
    <cellStyle name="Input 2 2 4" xfId="989"/>
    <cellStyle name="Input 2 2 5" xfId="990"/>
    <cellStyle name="Input 2 2 6" xfId="991"/>
    <cellStyle name="Input 2 2 7" xfId="992"/>
    <cellStyle name="Input 2 2 8" xfId="993"/>
    <cellStyle name="Input 2 2 9" xfId="994"/>
    <cellStyle name="KPMG Heading 1" xfId="234"/>
    <cellStyle name="KPMG Heading 2" xfId="235"/>
    <cellStyle name="KPMG Heading 3" xfId="236"/>
    <cellStyle name="KPMG Heading 4" xfId="237"/>
    <cellStyle name="KPMG Normal" xfId="238"/>
    <cellStyle name="KPMG Normal Text" xfId="239"/>
    <cellStyle name="KPMG Normal_123" xfId="240"/>
    <cellStyle name="Linked Cell" xfId="22" builtinId="24" customBuiltin="1"/>
    <cellStyle name="Linked Cell 2" xfId="70"/>
    <cellStyle name="Linked Cell 2 2" xfId="144"/>
    <cellStyle name="Neutral" xfId="18" builtinId="28" customBuiltin="1"/>
    <cellStyle name="Neutral 2" xfId="76"/>
    <cellStyle name="Neutral 2 2" xfId="105"/>
    <cellStyle name="Neutral 3" xfId="145"/>
    <cellStyle name="Normal" xfId="0" builtinId="0"/>
    <cellStyle name="Normal 10" xfId="4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12 2" xfId="241"/>
    <cellStyle name="Normal 12 3" xfId="2022"/>
    <cellStyle name="Normal 13" xfId="242"/>
    <cellStyle name="Normal 14" xfId="243"/>
    <cellStyle name="Normal 14 2" xfId="244"/>
    <cellStyle name="Normal 15" xfId="245"/>
    <cellStyle name="Normal 16" xfId="246"/>
    <cellStyle name="Normal 17" xfId="247"/>
    <cellStyle name="Normal 18" xfId="299"/>
    <cellStyle name="Normal 19" xfId="2025"/>
    <cellStyle name="Normal 2" xfId="1"/>
    <cellStyle name="Normal 2 2" xfId="146"/>
    <cellStyle name="Normal 2 2 2" xfId="163"/>
    <cellStyle name="Normal 2 2 3" xfId="248"/>
    <cellStyle name="Normal 2 3" xfId="147"/>
    <cellStyle name="Normal 2 3 2" xfId="249"/>
    <cellStyle name="Normal 2 3 3" xfId="250"/>
    <cellStyle name="Normal 2 4" xfId="96"/>
    <cellStyle name="Normal 2 4 2" xfId="251"/>
    <cellStyle name="Normal 2 5" xfId="252"/>
    <cellStyle name="Normal 2 6" xfId="253"/>
    <cellStyle name="Normal 3" xfId="3"/>
    <cellStyle name="Normal 3 2" xfId="104"/>
    <cellStyle name="Normal 3 2 2" xfId="148"/>
    <cellStyle name="Normal 3 2 3" xfId="254"/>
    <cellStyle name="Normal 3 3" xfId="98"/>
    <cellStyle name="Normal 3 4" xfId="255"/>
    <cellStyle name="Normal 3 5" xfId="256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5 3" xfId="257"/>
    <cellStyle name="Normal 6" xfId="150"/>
    <cellStyle name="Normal 6 2" xfId="213"/>
    <cellStyle name="Normal 6 3" xfId="258"/>
    <cellStyle name="Normal 7" xfId="151"/>
    <cellStyle name="Normal 7 2" xfId="259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" xfId="25" builtinId="10" customBuiltin="1"/>
    <cellStyle name="Note 2" xfId="54"/>
    <cellStyle name="Note 2 2" xfId="152"/>
    <cellStyle name="Note 2 2 10" xfId="995"/>
    <cellStyle name="Note 2 2 11" xfId="996"/>
    <cellStyle name="Note 2 2 12" xfId="997"/>
    <cellStyle name="Note 2 2 13" xfId="998"/>
    <cellStyle name="Note 2 2 14" xfId="999"/>
    <cellStyle name="Note 2 2 15" xfId="1000"/>
    <cellStyle name="Note 2 2 16" xfId="1001"/>
    <cellStyle name="Note 2 2 17" xfId="1002"/>
    <cellStyle name="Note 2 2 18" xfId="1003"/>
    <cellStyle name="Note 2 2 19" xfId="1004"/>
    <cellStyle name="Note 2 2 2" xfId="1005"/>
    <cellStyle name="Note 2 2 20" xfId="1006"/>
    <cellStyle name="Note 2 2 21" xfId="1007"/>
    <cellStyle name="Note 2 2 22" xfId="1008"/>
    <cellStyle name="Note 2 2 23" xfId="1009"/>
    <cellStyle name="Note 2 2 24" xfId="1010"/>
    <cellStyle name="Note 2 2 25" xfId="1011"/>
    <cellStyle name="Note 2 2 26" xfId="1012"/>
    <cellStyle name="Note 2 2 27" xfId="1013"/>
    <cellStyle name="Note 2 2 28" xfId="1014"/>
    <cellStyle name="Note 2 2 29" xfId="1015"/>
    <cellStyle name="Note 2 2 3" xfId="1016"/>
    <cellStyle name="Note 2 2 30" xfId="1017"/>
    <cellStyle name="Note 2 2 31" xfId="1018"/>
    <cellStyle name="Note 2 2 32" xfId="1019"/>
    <cellStyle name="Note 2 2 33" xfId="1020"/>
    <cellStyle name="Note 2 2 34" xfId="1021"/>
    <cellStyle name="Note 2 2 4" xfId="1022"/>
    <cellStyle name="Note 2 2 5" xfId="1023"/>
    <cellStyle name="Note 2 2 6" xfId="1024"/>
    <cellStyle name="Note 2 2 7" xfId="1025"/>
    <cellStyle name="Note 2 2 8" xfId="1026"/>
    <cellStyle name="Note 2 2 9" xfId="1027"/>
    <cellStyle name="Note 2 3" xfId="260"/>
    <cellStyle name="Note 3" xfId="166"/>
    <cellStyle name="Note 4" xfId="190"/>
    <cellStyle name="Output" xfId="20" builtinId="21" customBuiltin="1"/>
    <cellStyle name="Output 2" xfId="81"/>
    <cellStyle name="Output 2 2" xfId="153"/>
    <cellStyle name="Output 2 2 10" xfId="1028"/>
    <cellStyle name="Output 2 2 11" xfId="1029"/>
    <cellStyle name="Output 2 2 12" xfId="1030"/>
    <cellStyle name="Output 2 2 13" xfId="1031"/>
    <cellStyle name="Output 2 2 14" xfId="1032"/>
    <cellStyle name="Output 2 2 15" xfId="1033"/>
    <cellStyle name="Output 2 2 16" xfId="1034"/>
    <cellStyle name="Output 2 2 17" xfId="1035"/>
    <cellStyle name="Output 2 2 18" xfId="1036"/>
    <cellStyle name="Output 2 2 19" xfId="1037"/>
    <cellStyle name="Output 2 2 2" xfId="1038"/>
    <cellStyle name="Output 2 2 20" xfId="1039"/>
    <cellStyle name="Output 2 2 21" xfId="1040"/>
    <cellStyle name="Output 2 2 22" xfId="1041"/>
    <cellStyle name="Output 2 2 23" xfId="1042"/>
    <cellStyle name="Output 2 2 24" xfId="1043"/>
    <cellStyle name="Output 2 2 25" xfId="1044"/>
    <cellStyle name="Output 2 2 26" xfId="1045"/>
    <cellStyle name="Output 2 2 27" xfId="1046"/>
    <cellStyle name="Output 2 2 28" xfId="1047"/>
    <cellStyle name="Output 2 2 29" xfId="1048"/>
    <cellStyle name="Output 2 2 3" xfId="1049"/>
    <cellStyle name="Output 2 2 30" xfId="1050"/>
    <cellStyle name="Output 2 2 31" xfId="1051"/>
    <cellStyle name="Output 2 2 32" xfId="1052"/>
    <cellStyle name="Output 2 2 33" xfId="1053"/>
    <cellStyle name="Output 2 2 34" xfId="1054"/>
    <cellStyle name="Output 2 2 4" xfId="1055"/>
    <cellStyle name="Output 2 2 5" xfId="1056"/>
    <cellStyle name="Output 2 2 6" xfId="1057"/>
    <cellStyle name="Output 2 2 7" xfId="1058"/>
    <cellStyle name="Output 2 2 8" xfId="1059"/>
    <cellStyle name="Output 2 2 9" xfId="1060"/>
    <cellStyle name="Percent 2" xfId="2"/>
    <cellStyle name="Percent 2 2" xfId="97"/>
    <cellStyle name="Percent 2 2 2" xfId="261"/>
    <cellStyle name="Percent 2 3" xfId="262"/>
    <cellStyle name="Percent 2 4" xfId="263"/>
    <cellStyle name="Percent 3" xfId="264"/>
    <cellStyle name="Percent 3 2" xfId="265"/>
    <cellStyle name="Percent 4" xfId="266"/>
    <cellStyle name="Percent 4 2" xfId="267"/>
    <cellStyle name="Percent 5" xfId="268"/>
    <cellStyle name="Percent 5 2" xfId="269"/>
    <cellStyle name="Percent 5 2 2" xfId="270"/>
    <cellStyle name="Percent 5 3" xfId="271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" xfId="27" builtinId="25" customBuiltin="1"/>
    <cellStyle name="Total 2" xfId="89"/>
    <cellStyle name="Total 2 2" xfId="158"/>
    <cellStyle name="Total 2 2 10" xfId="1061"/>
    <cellStyle name="Total 2 2 11" xfId="1062"/>
    <cellStyle name="Total 2 2 12" xfId="1063"/>
    <cellStyle name="Total 2 2 13" xfId="1064"/>
    <cellStyle name="Total 2 2 14" xfId="1065"/>
    <cellStyle name="Total 2 2 15" xfId="1066"/>
    <cellStyle name="Total 2 2 16" xfId="1067"/>
    <cellStyle name="Total 2 2 17" xfId="1068"/>
    <cellStyle name="Total 2 2 18" xfId="1069"/>
    <cellStyle name="Total 2 2 19" xfId="1070"/>
    <cellStyle name="Total 2 2 2" xfId="1071"/>
    <cellStyle name="Total 2 2 20" xfId="1072"/>
    <cellStyle name="Total 2 2 21" xfId="1073"/>
    <cellStyle name="Total 2 2 22" xfId="1074"/>
    <cellStyle name="Total 2 2 23" xfId="1075"/>
    <cellStyle name="Total 2 2 24" xfId="1076"/>
    <cellStyle name="Total 2 2 25" xfId="1077"/>
    <cellStyle name="Total 2 2 26" xfId="1078"/>
    <cellStyle name="Total 2 2 27" xfId="1079"/>
    <cellStyle name="Total 2 2 28" xfId="1080"/>
    <cellStyle name="Total 2 2 29" xfId="1081"/>
    <cellStyle name="Total 2 2 3" xfId="1082"/>
    <cellStyle name="Total 2 2 30" xfId="1083"/>
    <cellStyle name="Total 2 2 31" xfId="1084"/>
    <cellStyle name="Total 2 2 32" xfId="1085"/>
    <cellStyle name="Total 2 2 33" xfId="1086"/>
    <cellStyle name="Total 2 2 34" xfId="1087"/>
    <cellStyle name="Total 2 2 4" xfId="1088"/>
    <cellStyle name="Total 2 2 5" xfId="1089"/>
    <cellStyle name="Total 2 2 6" xfId="1090"/>
    <cellStyle name="Total 2 2 7" xfId="1091"/>
    <cellStyle name="Total 2 2 8" xfId="1092"/>
    <cellStyle name="Total 2 2 9" xfId="1093"/>
    <cellStyle name="Warning Text" xfId="24" builtinId="11" customBuiltin="1"/>
    <cellStyle name="Warning Text 2" xfId="68"/>
    <cellStyle name="Warning Text 2 2" xfId="159"/>
    <cellStyle name="Акцент1 10" xfId="1094"/>
    <cellStyle name="Акцент1 11" xfId="1095"/>
    <cellStyle name="Акцент1 12" xfId="1096"/>
    <cellStyle name="Акцент1 13" xfId="1097"/>
    <cellStyle name="Акцент1 14" xfId="1098"/>
    <cellStyle name="Акцент1 15" xfId="1099"/>
    <cellStyle name="Акцент1 16" xfId="1100"/>
    <cellStyle name="Акцент1 17" xfId="1101"/>
    <cellStyle name="Акцент1 18" xfId="1102"/>
    <cellStyle name="Акцент1 19" xfId="1103"/>
    <cellStyle name="Акцент1 2" xfId="1104"/>
    <cellStyle name="Акцент1 20" xfId="1105"/>
    <cellStyle name="Акцент1 21" xfId="1106"/>
    <cellStyle name="Акцент1 22" xfId="1107"/>
    <cellStyle name="Акцент1 23" xfId="1108"/>
    <cellStyle name="Акцент1 24" xfId="1109"/>
    <cellStyle name="Акцент1 25" xfId="1110"/>
    <cellStyle name="Акцент1 26" xfId="1111"/>
    <cellStyle name="Акцент1 27" xfId="1112"/>
    <cellStyle name="Акцент1 28" xfId="1113"/>
    <cellStyle name="Акцент1 29" xfId="1114"/>
    <cellStyle name="Акцент1 3" xfId="1115"/>
    <cellStyle name="Акцент1 30" xfId="1116"/>
    <cellStyle name="Акцент1 31" xfId="1117"/>
    <cellStyle name="Акцент1 32" xfId="1118"/>
    <cellStyle name="Акцент1 33" xfId="1119"/>
    <cellStyle name="Акцент1 34" xfId="1120"/>
    <cellStyle name="Акцент1 35" xfId="1121"/>
    <cellStyle name="Акцент1 36" xfId="1122"/>
    <cellStyle name="Акцент1 4" xfId="1123"/>
    <cellStyle name="Акцент1 5" xfId="1124"/>
    <cellStyle name="Акцент1 6" xfId="1125"/>
    <cellStyle name="Акцент1 7" xfId="1126"/>
    <cellStyle name="Акцент1 8" xfId="1127"/>
    <cellStyle name="Акцент1 9" xfId="1128"/>
    <cellStyle name="Акцент2 10" xfId="1129"/>
    <cellStyle name="Акцент2 11" xfId="1130"/>
    <cellStyle name="Акцент2 12" xfId="1131"/>
    <cellStyle name="Акцент2 13" xfId="1132"/>
    <cellStyle name="Акцент2 14" xfId="1133"/>
    <cellStyle name="Акцент2 15" xfId="1134"/>
    <cellStyle name="Акцент2 16" xfId="1135"/>
    <cellStyle name="Акцент2 17" xfId="1136"/>
    <cellStyle name="Акцент2 18" xfId="1137"/>
    <cellStyle name="Акцент2 19" xfId="1138"/>
    <cellStyle name="Акцент2 2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25" xfId="1145"/>
    <cellStyle name="Акцент2 26" xfId="1146"/>
    <cellStyle name="Акцент2 27" xfId="1147"/>
    <cellStyle name="Акцент2 28" xfId="1148"/>
    <cellStyle name="Акцент2 29" xfId="1149"/>
    <cellStyle name="Акцент2 3" xfId="1150"/>
    <cellStyle name="Акцент2 30" xfId="1151"/>
    <cellStyle name="Акцент2 31" xfId="1152"/>
    <cellStyle name="Акцент2 32" xfId="1153"/>
    <cellStyle name="Акцент2 33" xfId="1154"/>
    <cellStyle name="Акцент2 34" xfId="1155"/>
    <cellStyle name="Акцент2 35" xfId="1156"/>
    <cellStyle name="Акцент2 36" xfId="1157"/>
    <cellStyle name="Акцент2 4" xfId="1158"/>
    <cellStyle name="Акцент2 5" xfId="1159"/>
    <cellStyle name="Акцент2 6" xfId="1160"/>
    <cellStyle name="Акцент2 7" xfId="1161"/>
    <cellStyle name="Акцент2 8" xfId="1162"/>
    <cellStyle name="Акцент2 9" xfId="1163"/>
    <cellStyle name="Акцент3 10" xfId="1164"/>
    <cellStyle name="Акцент3 11" xfId="1165"/>
    <cellStyle name="Акцент3 12" xfId="1166"/>
    <cellStyle name="Акцент3 13" xfId="1167"/>
    <cellStyle name="Акцент3 14" xfId="1168"/>
    <cellStyle name="Акцент3 15" xfId="1169"/>
    <cellStyle name="Акцент3 16" xfId="1170"/>
    <cellStyle name="Акцент3 17" xfId="1171"/>
    <cellStyle name="Акцент3 18" xfId="1172"/>
    <cellStyle name="Акцент3 19" xfId="1173"/>
    <cellStyle name="Акцент3 2" xfId="1174"/>
    <cellStyle name="Акцент3 20" xfId="1175"/>
    <cellStyle name="Акцент3 21" xfId="1176"/>
    <cellStyle name="Акцент3 22" xfId="1177"/>
    <cellStyle name="Акцент3 23" xfId="1178"/>
    <cellStyle name="Акцент3 24" xfId="1179"/>
    <cellStyle name="Акцент3 25" xfId="1180"/>
    <cellStyle name="Акцент3 26" xfId="1181"/>
    <cellStyle name="Акцент3 27" xfId="1182"/>
    <cellStyle name="Акцент3 28" xfId="1183"/>
    <cellStyle name="Акцент3 29" xfId="1184"/>
    <cellStyle name="Акцент3 3" xfId="1185"/>
    <cellStyle name="Акцент3 30" xfId="1186"/>
    <cellStyle name="Акцент3 31" xfId="1187"/>
    <cellStyle name="Акцент3 32" xfId="1188"/>
    <cellStyle name="Акцент3 33" xfId="1189"/>
    <cellStyle name="Акцент3 34" xfId="1190"/>
    <cellStyle name="Акцент3 35" xfId="1191"/>
    <cellStyle name="Акцент3 36" xfId="1192"/>
    <cellStyle name="Акцент3 4" xfId="1193"/>
    <cellStyle name="Акцент3 5" xfId="1194"/>
    <cellStyle name="Акцент3 6" xfId="1195"/>
    <cellStyle name="Акцент3 7" xfId="1196"/>
    <cellStyle name="Акцент3 8" xfId="1197"/>
    <cellStyle name="Акцент3 9" xfId="1198"/>
    <cellStyle name="Акцент4 10" xfId="1199"/>
    <cellStyle name="Акцент4 11" xfId="1200"/>
    <cellStyle name="Акцент4 12" xfId="1201"/>
    <cellStyle name="Акцент4 13" xfId="1202"/>
    <cellStyle name="Акцент4 14" xfId="1203"/>
    <cellStyle name="Акцент4 15" xfId="1204"/>
    <cellStyle name="Акцент4 16" xfId="1205"/>
    <cellStyle name="Акцент4 17" xfId="1206"/>
    <cellStyle name="Акцент4 18" xfId="1207"/>
    <cellStyle name="Акцент4 19" xfId="1208"/>
    <cellStyle name="Акцент4 2" xfId="1209"/>
    <cellStyle name="Акцент4 20" xfId="1210"/>
    <cellStyle name="Акцент4 21" xfId="1211"/>
    <cellStyle name="Акцент4 22" xfId="1212"/>
    <cellStyle name="Акцент4 23" xfId="1213"/>
    <cellStyle name="Акцент4 24" xfId="1214"/>
    <cellStyle name="Акцент4 25" xfId="1215"/>
    <cellStyle name="Акцент4 26" xfId="1216"/>
    <cellStyle name="Акцент4 27" xfId="1217"/>
    <cellStyle name="Акцент4 28" xfId="1218"/>
    <cellStyle name="Акцент4 29" xfId="1219"/>
    <cellStyle name="Акцент4 3" xfId="1220"/>
    <cellStyle name="Акцент4 30" xfId="1221"/>
    <cellStyle name="Акцент4 31" xfId="1222"/>
    <cellStyle name="Акцент4 32" xfId="1223"/>
    <cellStyle name="Акцент4 33" xfId="1224"/>
    <cellStyle name="Акцент4 34" xfId="1225"/>
    <cellStyle name="Акцент4 35" xfId="1226"/>
    <cellStyle name="Акцент4 36" xfId="1227"/>
    <cellStyle name="Акцент4 4" xfId="1228"/>
    <cellStyle name="Акцент4 5" xfId="1229"/>
    <cellStyle name="Акцент4 6" xfId="1230"/>
    <cellStyle name="Акцент4 7" xfId="1231"/>
    <cellStyle name="Акцент4 8" xfId="1232"/>
    <cellStyle name="Акцент4 9" xfId="1233"/>
    <cellStyle name="Акцент5 10" xfId="1234"/>
    <cellStyle name="Акцент5 11" xfId="1235"/>
    <cellStyle name="Акцент5 12" xfId="1236"/>
    <cellStyle name="Акцент5 13" xfId="1237"/>
    <cellStyle name="Акцент5 14" xfId="1238"/>
    <cellStyle name="Акцент5 15" xfId="1239"/>
    <cellStyle name="Акцент5 16" xfId="1240"/>
    <cellStyle name="Акцент5 17" xfId="1241"/>
    <cellStyle name="Акцент5 18" xfId="1242"/>
    <cellStyle name="Акцент5 19" xfId="1243"/>
    <cellStyle name="Акцент5 2" xfId="1244"/>
    <cellStyle name="Акцент5 20" xfId="1245"/>
    <cellStyle name="Акцент5 21" xfId="1246"/>
    <cellStyle name="Акцент5 22" xfId="1247"/>
    <cellStyle name="Акцент5 23" xfId="1248"/>
    <cellStyle name="Акцент5 24" xfId="1249"/>
    <cellStyle name="Акцент5 25" xfId="1250"/>
    <cellStyle name="Акцент5 26" xfId="1251"/>
    <cellStyle name="Акцент5 27" xfId="1252"/>
    <cellStyle name="Акцент5 28" xfId="1253"/>
    <cellStyle name="Акцент5 29" xfId="1254"/>
    <cellStyle name="Акцент5 3" xfId="1255"/>
    <cellStyle name="Акцент5 30" xfId="1256"/>
    <cellStyle name="Акцент5 31" xfId="1257"/>
    <cellStyle name="Акцент5 32" xfId="1258"/>
    <cellStyle name="Акцент5 33" xfId="1259"/>
    <cellStyle name="Акцент5 34" xfId="1260"/>
    <cellStyle name="Акцент5 35" xfId="1261"/>
    <cellStyle name="Акцент5 36" xfId="1262"/>
    <cellStyle name="Акцент5 4" xfId="1263"/>
    <cellStyle name="Акцент5 5" xfId="1264"/>
    <cellStyle name="Акцент5 6" xfId="1265"/>
    <cellStyle name="Акцент5 7" xfId="1266"/>
    <cellStyle name="Акцент5 8" xfId="1267"/>
    <cellStyle name="Акцент5 9" xfId="1268"/>
    <cellStyle name="Акцент6 10" xfId="1269"/>
    <cellStyle name="Акцент6 11" xfId="1270"/>
    <cellStyle name="Акцент6 12" xfId="1271"/>
    <cellStyle name="Акцент6 13" xfId="1272"/>
    <cellStyle name="Акцент6 14" xfId="1273"/>
    <cellStyle name="Акцент6 15" xfId="1274"/>
    <cellStyle name="Акцент6 16" xfId="1275"/>
    <cellStyle name="Акцент6 17" xfId="1276"/>
    <cellStyle name="Акцент6 18" xfId="1277"/>
    <cellStyle name="Акцент6 19" xfId="1278"/>
    <cellStyle name="Акцент6 2" xfId="1279"/>
    <cellStyle name="Акцент6 20" xfId="1280"/>
    <cellStyle name="Акцент6 21" xfId="1281"/>
    <cellStyle name="Акцент6 22" xfId="1282"/>
    <cellStyle name="Акцент6 23" xfId="1283"/>
    <cellStyle name="Акцент6 24" xfId="1284"/>
    <cellStyle name="Акцент6 25" xfId="1285"/>
    <cellStyle name="Акцент6 26" xfId="1286"/>
    <cellStyle name="Акцент6 27" xfId="1287"/>
    <cellStyle name="Акцент6 28" xfId="1288"/>
    <cellStyle name="Акцент6 29" xfId="1289"/>
    <cellStyle name="Акцент6 3" xfId="1290"/>
    <cellStyle name="Акцент6 30" xfId="1291"/>
    <cellStyle name="Акцент6 31" xfId="1292"/>
    <cellStyle name="Акцент6 32" xfId="1293"/>
    <cellStyle name="Акцент6 33" xfId="1294"/>
    <cellStyle name="Акцент6 34" xfId="1295"/>
    <cellStyle name="Акцент6 35" xfId="1296"/>
    <cellStyle name="Акцент6 36" xfId="1297"/>
    <cellStyle name="Акцент6 4" xfId="1298"/>
    <cellStyle name="Акцент6 5" xfId="1299"/>
    <cellStyle name="Акцент6 6" xfId="1300"/>
    <cellStyle name="Акцент6 7" xfId="1301"/>
    <cellStyle name="Акцент6 8" xfId="1302"/>
    <cellStyle name="Акцент6 9" xfId="1303"/>
    <cellStyle name="Беззащитный" xfId="272"/>
    <cellStyle name="Ввод  10" xfId="1304"/>
    <cellStyle name="Ввод  11" xfId="1305"/>
    <cellStyle name="Ввод  12" xfId="1306"/>
    <cellStyle name="Ввод  13" xfId="1307"/>
    <cellStyle name="Ввод  14" xfId="1308"/>
    <cellStyle name="Ввод  15" xfId="1309"/>
    <cellStyle name="Ввод  16" xfId="1310"/>
    <cellStyle name="Ввод  17" xfId="1311"/>
    <cellStyle name="Ввод  18" xfId="1312"/>
    <cellStyle name="Ввод  19" xfId="1313"/>
    <cellStyle name="Ввод  2" xfId="1314"/>
    <cellStyle name="Ввод  20" xfId="1315"/>
    <cellStyle name="Ввод  21" xfId="1316"/>
    <cellStyle name="Ввод  22" xfId="1317"/>
    <cellStyle name="Ввод  23" xfId="1318"/>
    <cellStyle name="Ввод  24" xfId="1319"/>
    <cellStyle name="Ввод  25" xfId="1320"/>
    <cellStyle name="Ввод  26" xfId="1321"/>
    <cellStyle name="Ввод  27" xfId="1322"/>
    <cellStyle name="Ввод  28" xfId="1323"/>
    <cellStyle name="Ввод  29" xfId="1324"/>
    <cellStyle name="Ввод  3" xfId="1325"/>
    <cellStyle name="Ввод  30" xfId="1326"/>
    <cellStyle name="Ввод  31" xfId="1327"/>
    <cellStyle name="Ввод  32" xfId="1328"/>
    <cellStyle name="Ввод  33" xfId="1329"/>
    <cellStyle name="Ввод  34" xfId="1330"/>
    <cellStyle name="Ввод  35" xfId="1331"/>
    <cellStyle name="Ввод  36" xfId="1332"/>
    <cellStyle name="Ввод  4" xfId="1333"/>
    <cellStyle name="Ввод  5" xfId="1334"/>
    <cellStyle name="Ввод  6" xfId="1335"/>
    <cellStyle name="Ввод  7" xfId="1336"/>
    <cellStyle name="Ввод  8" xfId="1337"/>
    <cellStyle name="Ввод  9" xfId="1338"/>
    <cellStyle name="Вывод 10" xfId="1339"/>
    <cellStyle name="Вывод 11" xfId="1340"/>
    <cellStyle name="Вывод 12" xfId="1341"/>
    <cellStyle name="Вывод 13" xfId="1342"/>
    <cellStyle name="Вывод 14" xfId="1343"/>
    <cellStyle name="Вывод 15" xfId="1344"/>
    <cellStyle name="Вывод 16" xfId="1345"/>
    <cellStyle name="Вывод 17" xfId="1346"/>
    <cellStyle name="Вывод 18" xfId="1347"/>
    <cellStyle name="Вывод 19" xfId="1348"/>
    <cellStyle name="Вывод 2" xfId="1349"/>
    <cellStyle name="Вывод 20" xfId="1350"/>
    <cellStyle name="Вывод 21" xfId="1351"/>
    <cellStyle name="Вывод 22" xfId="1352"/>
    <cellStyle name="Вывод 23" xfId="1353"/>
    <cellStyle name="Вывод 24" xfId="1354"/>
    <cellStyle name="Вывод 25" xfId="1355"/>
    <cellStyle name="Вывод 26" xfId="1356"/>
    <cellStyle name="Вывод 27" xfId="1357"/>
    <cellStyle name="Вывод 28" xfId="1358"/>
    <cellStyle name="Вывод 29" xfId="1359"/>
    <cellStyle name="Вывод 3" xfId="1360"/>
    <cellStyle name="Вывод 30" xfId="1361"/>
    <cellStyle name="Вывод 31" xfId="1362"/>
    <cellStyle name="Вывод 32" xfId="1363"/>
    <cellStyle name="Вывод 33" xfId="1364"/>
    <cellStyle name="Вывод 34" xfId="1365"/>
    <cellStyle name="Вывод 35" xfId="1366"/>
    <cellStyle name="Вывод 36" xfId="1367"/>
    <cellStyle name="Вывод 4" xfId="1368"/>
    <cellStyle name="Вывод 5" xfId="1369"/>
    <cellStyle name="Вывод 6" xfId="1370"/>
    <cellStyle name="Вывод 7" xfId="1371"/>
    <cellStyle name="Вывод 8" xfId="1372"/>
    <cellStyle name="Вывод 9" xfId="1373"/>
    <cellStyle name="Вычисление 10" xfId="1374"/>
    <cellStyle name="Вычисление 11" xfId="1375"/>
    <cellStyle name="Вычисление 12" xfId="1376"/>
    <cellStyle name="Вычисление 13" xfId="1377"/>
    <cellStyle name="Вычисление 14" xfId="1378"/>
    <cellStyle name="Вычисление 15" xfId="1379"/>
    <cellStyle name="Вычисление 16" xfId="1380"/>
    <cellStyle name="Вычисление 17" xfId="1381"/>
    <cellStyle name="Вычисление 18" xfId="1382"/>
    <cellStyle name="Вычисление 19" xfId="1383"/>
    <cellStyle name="Вычисление 2" xfId="1384"/>
    <cellStyle name="Вычисление 20" xfId="1385"/>
    <cellStyle name="Вычисление 21" xfId="1386"/>
    <cellStyle name="Вычисление 22" xfId="1387"/>
    <cellStyle name="Вычисление 23" xfId="1388"/>
    <cellStyle name="Вычисление 24" xfId="1389"/>
    <cellStyle name="Вычисление 25" xfId="1390"/>
    <cellStyle name="Вычисление 26" xfId="1391"/>
    <cellStyle name="Вычисление 27" xfId="1392"/>
    <cellStyle name="Вычисление 28" xfId="1393"/>
    <cellStyle name="Вычисление 29" xfId="1394"/>
    <cellStyle name="Вычисление 3" xfId="1395"/>
    <cellStyle name="Вычисление 30" xfId="1396"/>
    <cellStyle name="Вычисление 31" xfId="1397"/>
    <cellStyle name="Вычисление 32" xfId="1398"/>
    <cellStyle name="Вычисление 33" xfId="1399"/>
    <cellStyle name="Вычисление 34" xfId="1400"/>
    <cellStyle name="Вычисление 35" xfId="1401"/>
    <cellStyle name="Вычисление 36" xfId="1402"/>
    <cellStyle name="Вычисление 4" xfId="1403"/>
    <cellStyle name="Вычисление 5" xfId="1404"/>
    <cellStyle name="Вычисление 6" xfId="1405"/>
    <cellStyle name="Вычисление 7" xfId="1406"/>
    <cellStyle name="Вычисление 8" xfId="1407"/>
    <cellStyle name="Вычисление 9" xfId="1408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0" xfId="1420"/>
    <cellStyle name="Заголовок 1 21" xfId="1421"/>
    <cellStyle name="Заголовок 1 22" xfId="1422"/>
    <cellStyle name="Заголовок 1 23" xfId="1423"/>
    <cellStyle name="Заголовок 1 24" xfId="1424"/>
    <cellStyle name="Заголовок 1 25" xfId="1425"/>
    <cellStyle name="Заголовок 1 26" xfId="1426"/>
    <cellStyle name="Заголовок 1 27" xfId="1427"/>
    <cellStyle name="Заголовок 1 28" xfId="1428"/>
    <cellStyle name="Заголовок 1 29" xfId="1429"/>
    <cellStyle name="Заголовок 1 3" xfId="1430"/>
    <cellStyle name="Заголовок 1 30" xfId="1431"/>
    <cellStyle name="Заголовок 1 31" xfId="1432"/>
    <cellStyle name="Заголовок 1 32" xfId="1433"/>
    <cellStyle name="Заголовок 1 33" xfId="1434"/>
    <cellStyle name="Заголовок 1 34" xfId="1435"/>
    <cellStyle name="Заголовок 1 35" xfId="1436"/>
    <cellStyle name="Заголовок 1 36" xfId="1437"/>
    <cellStyle name="Заголовок 1 4" xfId="1438"/>
    <cellStyle name="Заголовок 1 5" xfId="1439"/>
    <cellStyle name="Заголовок 1 6" xfId="1440"/>
    <cellStyle name="Заголовок 1 7" xfId="1441"/>
    <cellStyle name="Заголовок 1 8" xfId="1442"/>
    <cellStyle name="Заголовок 1 9" xfId="1443"/>
    <cellStyle name="Заголовок 2 10" xfId="1444"/>
    <cellStyle name="Заголовок 2 11" xfId="1445"/>
    <cellStyle name="Заголовок 2 12" xfId="1446"/>
    <cellStyle name="Заголовок 2 13" xfId="1447"/>
    <cellStyle name="Заголовок 2 14" xfId="1448"/>
    <cellStyle name="Заголовок 2 15" xfId="1449"/>
    <cellStyle name="Заголовок 2 16" xfId="1450"/>
    <cellStyle name="Заголовок 2 17" xfId="1451"/>
    <cellStyle name="Заголовок 2 18" xfId="1452"/>
    <cellStyle name="Заголовок 2 19" xfId="1453"/>
    <cellStyle name="Заголовок 2 2" xfId="1454"/>
    <cellStyle name="Заголовок 2 20" xfId="1455"/>
    <cellStyle name="Заголовок 2 21" xfId="1456"/>
    <cellStyle name="Заголовок 2 22" xfId="1457"/>
    <cellStyle name="Заголовок 2 23" xfId="1458"/>
    <cellStyle name="Заголовок 2 24" xfId="1459"/>
    <cellStyle name="Заголовок 2 25" xfId="1460"/>
    <cellStyle name="Заголовок 2 26" xfId="1461"/>
    <cellStyle name="Заголовок 2 27" xfId="1462"/>
    <cellStyle name="Заголовок 2 28" xfId="1463"/>
    <cellStyle name="Заголовок 2 29" xfId="1464"/>
    <cellStyle name="Заголовок 2 3" xfId="1465"/>
    <cellStyle name="Заголовок 2 30" xfId="1466"/>
    <cellStyle name="Заголовок 2 31" xfId="1467"/>
    <cellStyle name="Заголовок 2 32" xfId="1468"/>
    <cellStyle name="Заголовок 2 33" xfId="1469"/>
    <cellStyle name="Заголовок 2 34" xfId="1470"/>
    <cellStyle name="Заголовок 2 35" xfId="1471"/>
    <cellStyle name="Заголовок 2 36" xfId="1472"/>
    <cellStyle name="Заголовок 2 4" xfId="1473"/>
    <cellStyle name="Заголовок 2 5" xfId="1474"/>
    <cellStyle name="Заголовок 2 6" xfId="1475"/>
    <cellStyle name="Заголовок 2 7" xfId="1476"/>
    <cellStyle name="Заголовок 2 8" xfId="1477"/>
    <cellStyle name="Заголовок 2 9" xfId="1478"/>
    <cellStyle name="Заголовок 3 10" xfId="1479"/>
    <cellStyle name="Заголовок 3 11" xfId="1480"/>
    <cellStyle name="Заголовок 3 12" xfId="1481"/>
    <cellStyle name="Заголовок 3 13" xfId="1482"/>
    <cellStyle name="Заголовок 3 14" xfId="1483"/>
    <cellStyle name="Заголовок 3 15" xfId="1484"/>
    <cellStyle name="Заголовок 3 16" xfId="1485"/>
    <cellStyle name="Заголовок 3 17" xfId="1486"/>
    <cellStyle name="Заголовок 3 18" xfId="1487"/>
    <cellStyle name="Заголовок 3 19" xfId="1488"/>
    <cellStyle name="Заголовок 3 2" xfId="1489"/>
    <cellStyle name="Заголовок 3 20" xfId="1490"/>
    <cellStyle name="Заголовок 3 21" xfId="1491"/>
    <cellStyle name="Заголовок 3 22" xfId="1492"/>
    <cellStyle name="Заголовок 3 23" xfId="1493"/>
    <cellStyle name="Заголовок 3 24" xfId="1494"/>
    <cellStyle name="Заголовок 3 25" xfId="1495"/>
    <cellStyle name="Заголовок 3 26" xfId="1496"/>
    <cellStyle name="Заголовок 3 27" xfId="1497"/>
    <cellStyle name="Заголовок 3 28" xfId="1498"/>
    <cellStyle name="Заголовок 3 29" xfId="1499"/>
    <cellStyle name="Заголовок 3 3" xfId="1500"/>
    <cellStyle name="Заголовок 3 30" xfId="1501"/>
    <cellStyle name="Заголовок 3 31" xfId="1502"/>
    <cellStyle name="Заголовок 3 32" xfId="1503"/>
    <cellStyle name="Заголовок 3 33" xfId="1504"/>
    <cellStyle name="Заголовок 3 34" xfId="1505"/>
    <cellStyle name="Заголовок 3 35" xfId="1506"/>
    <cellStyle name="Заголовок 3 36" xfId="1507"/>
    <cellStyle name="Заголовок 3 4" xfId="1508"/>
    <cellStyle name="Заголовок 3 5" xfId="1509"/>
    <cellStyle name="Заголовок 3 6" xfId="1510"/>
    <cellStyle name="Заголовок 3 7" xfId="1511"/>
    <cellStyle name="Заголовок 3 8" xfId="1512"/>
    <cellStyle name="Заголовок 3 9" xfId="1513"/>
    <cellStyle name="Заголовок 4 10" xfId="1514"/>
    <cellStyle name="Заголовок 4 11" xfId="1515"/>
    <cellStyle name="Заголовок 4 12" xfId="1516"/>
    <cellStyle name="Заголовок 4 13" xfId="1517"/>
    <cellStyle name="Заголовок 4 14" xfId="1518"/>
    <cellStyle name="Заголовок 4 15" xfId="1519"/>
    <cellStyle name="Заголовок 4 16" xfId="1520"/>
    <cellStyle name="Заголовок 4 17" xfId="1521"/>
    <cellStyle name="Заголовок 4 18" xfId="1522"/>
    <cellStyle name="Заголовок 4 19" xfId="1523"/>
    <cellStyle name="Заголовок 4 2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25" xfId="1530"/>
    <cellStyle name="Заголовок 4 26" xfId="1531"/>
    <cellStyle name="Заголовок 4 27" xfId="1532"/>
    <cellStyle name="Заголовок 4 28" xfId="1533"/>
    <cellStyle name="Заголовок 4 29" xfId="1534"/>
    <cellStyle name="Заголовок 4 3" xfId="1535"/>
    <cellStyle name="Заголовок 4 30" xfId="1536"/>
    <cellStyle name="Заголовок 4 31" xfId="1537"/>
    <cellStyle name="Заголовок 4 32" xfId="1538"/>
    <cellStyle name="Заголовок 4 33" xfId="1539"/>
    <cellStyle name="Заголовок 4 34" xfId="1540"/>
    <cellStyle name="Заголовок 4 35" xfId="1541"/>
    <cellStyle name="Заголовок 4 36" xfId="1542"/>
    <cellStyle name="Заголовок 4 4" xfId="1543"/>
    <cellStyle name="Заголовок 4 5" xfId="1544"/>
    <cellStyle name="Заголовок 4 6" xfId="1545"/>
    <cellStyle name="Заголовок 4 7" xfId="1546"/>
    <cellStyle name="Заголовок 4 8" xfId="1547"/>
    <cellStyle name="Заголовок 4 9" xfId="1548"/>
    <cellStyle name="Защитный" xfId="273"/>
    <cellStyle name="Итог 10" xfId="1549"/>
    <cellStyle name="Итог 11" xfId="1550"/>
    <cellStyle name="Итог 12" xfId="1551"/>
    <cellStyle name="Итог 13" xfId="1552"/>
    <cellStyle name="Итог 14" xfId="1553"/>
    <cellStyle name="Итог 15" xfId="1554"/>
    <cellStyle name="Итог 16" xfId="1555"/>
    <cellStyle name="Итог 17" xfId="1556"/>
    <cellStyle name="Итог 18" xfId="1557"/>
    <cellStyle name="Итог 19" xfId="1558"/>
    <cellStyle name="Итог 2" xfId="1559"/>
    <cellStyle name="Итог 20" xfId="1560"/>
    <cellStyle name="Итог 21" xfId="1561"/>
    <cellStyle name="Итог 22" xfId="1562"/>
    <cellStyle name="Итог 23" xfId="1563"/>
    <cellStyle name="Итог 24" xfId="1564"/>
    <cellStyle name="Итог 25" xfId="1565"/>
    <cellStyle name="Итог 26" xfId="1566"/>
    <cellStyle name="Итог 27" xfId="1567"/>
    <cellStyle name="Итог 28" xfId="1568"/>
    <cellStyle name="Итог 29" xfId="1569"/>
    <cellStyle name="Итог 3" xfId="1570"/>
    <cellStyle name="Итог 30" xfId="1571"/>
    <cellStyle name="Итог 31" xfId="1572"/>
    <cellStyle name="Итог 32" xfId="1573"/>
    <cellStyle name="Итог 33" xfId="1574"/>
    <cellStyle name="Итог 34" xfId="1575"/>
    <cellStyle name="Итог 35" xfId="1576"/>
    <cellStyle name="Итог 36" xfId="1577"/>
    <cellStyle name="Итог 4" xfId="1578"/>
    <cellStyle name="Итог 5" xfId="1579"/>
    <cellStyle name="Итог 6" xfId="1580"/>
    <cellStyle name="Итог 7" xfId="1581"/>
    <cellStyle name="Итог 8" xfId="1582"/>
    <cellStyle name="Итог 9" xfId="1583"/>
    <cellStyle name="Контрольная ячейка 10" xfId="1584"/>
    <cellStyle name="Контрольная ячейка 11" xfId="1585"/>
    <cellStyle name="Контрольная ячейка 12" xfId="1586"/>
    <cellStyle name="Контрольная ячейка 13" xfId="1587"/>
    <cellStyle name="Контрольная ячейка 14" xfId="1588"/>
    <cellStyle name="Контрольная ячейка 15" xfId="1589"/>
    <cellStyle name="Контрольная ячейка 16" xfId="1590"/>
    <cellStyle name="Контрольная ячейка 17" xfId="1591"/>
    <cellStyle name="Контрольная ячейка 18" xfId="1592"/>
    <cellStyle name="Контрольная ячейка 19" xfId="1593"/>
    <cellStyle name="Контрольная ячейка 2" xfId="1594"/>
    <cellStyle name="Контрольная ячейка 20" xfId="1595"/>
    <cellStyle name="Контрольная ячейка 21" xfId="1596"/>
    <cellStyle name="Контрольная ячейка 22" xfId="1597"/>
    <cellStyle name="Контрольная ячейка 23" xfId="1598"/>
    <cellStyle name="Контрольная ячейка 24" xfId="1599"/>
    <cellStyle name="Контрольная ячейка 25" xfId="1600"/>
    <cellStyle name="Контрольная ячейка 26" xfId="1601"/>
    <cellStyle name="Контрольная ячейка 27" xfId="1602"/>
    <cellStyle name="Контрольная ячейка 28" xfId="1603"/>
    <cellStyle name="Контрольная ячейка 29" xfId="1604"/>
    <cellStyle name="Контрольная ячейка 3" xfId="1605"/>
    <cellStyle name="Контрольная ячейка 30" xfId="1606"/>
    <cellStyle name="Контрольная ячейка 31" xfId="1607"/>
    <cellStyle name="Контрольная ячейка 32" xfId="1608"/>
    <cellStyle name="Контрольная ячейка 33" xfId="1609"/>
    <cellStyle name="Контрольная ячейка 34" xfId="1610"/>
    <cellStyle name="Контрольная ячейка 35" xfId="1611"/>
    <cellStyle name="Контрольная ячейка 36" xfId="1612"/>
    <cellStyle name="Контрольная ячейка 4" xfId="1613"/>
    <cellStyle name="Контрольная ячейка 5" xfId="1614"/>
    <cellStyle name="Контрольная ячейка 6" xfId="1615"/>
    <cellStyle name="Контрольная ячейка 7" xfId="1616"/>
    <cellStyle name="Контрольная ячейка 8" xfId="1617"/>
    <cellStyle name="Контрольная ячейка 9" xfId="1618"/>
    <cellStyle name="Нейтральный 10" xfId="1619"/>
    <cellStyle name="Нейтральный 11" xfId="1620"/>
    <cellStyle name="Нейтральный 12" xfId="1621"/>
    <cellStyle name="Нейтральный 13" xfId="1622"/>
    <cellStyle name="Нейтральный 14" xfId="1623"/>
    <cellStyle name="Нейтральный 15" xfId="1624"/>
    <cellStyle name="Нейтральный 16" xfId="1625"/>
    <cellStyle name="Нейтральный 17" xfId="1626"/>
    <cellStyle name="Нейтральный 18" xfId="1627"/>
    <cellStyle name="Нейтральный 19" xfId="1628"/>
    <cellStyle name="Нейтральный 2" xfId="1629"/>
    <cellStyle name="Нейтральный 20" xfId="1630"/>
    <cellStyle name="Нейтральный 21" xfId="1631"/>
    <cellStyle name="Нейтральный 22" xfId="1632"/>
    <cellStyle name="Нейтральный 23" xfId="1633"/>
    <cellStyle name="Нейтральный 24" xfId="1634"/>
    <cellStyle name="Нейтральный 25" xfId="1635"/>
    <cellStyle name="Нейтральный 26" xfId="1636"/>
    <cellStyle name="Нейтральный 27" xfId="1637"/>
    <cellStyle name="Нейтральный 28" xfId="1638"/>
    <cellStyle name="Нейтральный 29" xfId="1639"/>
    <cellStyle name="Нейтральный 3" xfId="1640"/>
    <cellStyle name="Нейтральный 30" xfId="1641"/>
    <cellStyle name="Нейтральный 31" xfId="1642"/>
    <cellStyle name="Нейтральный 32" xfId="1643"/>
    <cellStyle name="Нейтральный 33" xfId="1644"/>
    <cellStyle name="Нейтральный 34" xfId="1645"/>
    <cellStyle name="Нейтральный 35" xfId="1646"/>
    <cellStyle name="Нейтральный 36" xfId="1647"/>
    <cellStyle name="Нейтральный 4" xfId="1648"/>
    <cellStyle name="Нейтральный 5" xfId="1649"/>
    <cellStyle name="Нейтральный 6" xfId="1650"/>
    <cellStyle name="Нейтральный 7" xfId="1651"/>
    <cellStyle name="Нейтральный 8" xfId="1652"/>
    <cellStyle name="Нейтральный 9" xfId="1653"/>
    <cellStyle name="Обычный 13" xfId="1654"/>
    <cellStyle name="Обычный 14" xfId="1655"/>
    <cellStyle name="Обычный 15" xfId="1656"/>
    <cellStyle name="Обычный 16" xfId="1657"/>
    <cellStyle name="Обычный 17" xfId="1658"/>
    <cellStyle name="Обычный 18" xfId="1659"/>
    <cellStyle name="Обычный 19" xfId="1660"/>
    <cellStyle name="Обычный 2" xfId="11"/>
    <cellStyle name="Обычный 2 10" xfId="274"/>
    <cellStyle name="Обычный 2 10 2" xfId="1661"/>
    <cellStyle name="Обычный 2 11" xfId="275"/>
    <cellStyle name="Обычный 2 11 2" xfId="1662"/>
    <cellStyle name="Обычный 2 12" xfId="276"/>
    <cellStyle name="Обычный 2 12 2" xfId="1663"/>
    <cellStyle name="Обычный 2 13" xfId="277"/>
    <cellStyle name="Обычный 2 13 2" xfId="1664"/>
    <cellStyle name="Обычный 2 14" xfId="278"/>
    <cellStyle name="Обычный 2 14 2" xfId="1665"/>
    <cellStyle name="Обычный 2 15" xfId="1666"/>
    <cellStyle name="Обычный 2 16" xfId="1667"/>
    <cellStyle name="Обычный 2 17" xfId="1668"/>
    <cellStyle name="Обычный 2 18" xfId="1669"/>
    <cellStyle name="Обычный 2 19" xfId="1670"/>
    <cellStyle name="Обычный 2 2" xfId="161"/>
    <cellStyle name="Обычный 2 2 10" xfId="1671"/>
    <cellStyle name="Обычный 2 2 11" xfId="1672"/>
    <cellStyle name="Обычный 2 2 12" xfId="1673"/>
    <cellStyle name="Обычный 2 2 13" xfId="1674"/>
    <cellStyle name="Обычный 2 2 14" xfId="1675"/>
    <cellStyle name="Обычный 2 2 15" xfId="1676"/>
    <cellStyle name="Обычный 2 2 16" xfId="1677"/>
    <cellStyle name="Обычный 2 2 17" xfId="1678"/>
    <cellStyle name="Обычный 2 2 18" xfId="1679"/>
    <cellStyle name="Обычный 2 2 19" xfId="1680"/>
    <cellStyle name="Обычный 2 2 2" xfId="279"/>
    <cellStyle name="Обычный 2 2 2 2" xfId="1681"/>
    <cellStyle name="Обычный 2 2 20" xfId="1682"/>
    <cellStyle name="Обычный 2 2 21" xfId="1683"/>
    <cellStyle name="Обычный 2 2 22" xfId="1684"/>
    <cellStyle name="Обычный 2 2 23" xfId="1685"/>
    <cellStyle name="Обычный 2 2 24" xfId="1686"/>
    <cellStyle name="Обычный 2 2 25" xfId="1687"/>
    <cellStyle name="Обычный 2 2 26" xfId="1688"/>
    <cellStyle name="Обычный 2 2 27" xfId="1689"/>
    <cellStyle name="Обычный 2 2 28" xfId="1690"/>
    <cellStyle name="Обычный 2 2 29" xfId="1691"/>
    <cellStyle name="Обычный 2 2 3" xfId="280"/>
    <cellStyle name="Обычный 2 2 3 2" xfId="1692"/>
    <cellStyle name="Обычный 2 2 30" xfId="1693"/>
    <cellStyle name="Обычный 2 2 31" xfId="1694"/>
    <cellStyle name="Обычный 2 2 32" xfId="1695"/>
    <cellStyle name="Обычный 2 2 33" xfId="1696"/>
    <cellStyle name="Обычный 2 2 34" xfId="1697"/>
    <cellStyle name="Обычный 2 2 35" xfId="1698"/>
    <cellStyle name="Обычный 2 2 36" xfId="1699"/>
    <cellStyle name="Обычный 2 2 4" xfId="1700"/>
    <cellStyle name="Обычный 2 2 5" xfId="1701"/>
    <cellStyle name="Обычный 2 2 6" xfId="1702"/>
    <cellStyle name="Обычный 2 2 7" xfId="1703"/>
    <cellStyle name="Обычный 2 2 8" xfId="1704"/>
    <cellStyle name="Обычный 2 2 9" xfId="1705"/>
    <cellStyle name="Обычный 2 20" xfId="1706"/>
    <cellStyle name="Обычный 2 21" xfId="1707"/>
    <cellStyle name="Обычный 2 22" xfId="1708"/>
    <cellStyle name="Обычный 2 23" xfId="1709"/>
    <cellStyle name="Обычный 2 24" xfId="1710"/>
    <cellStyle name="Обычный 2 25" xfId="1711"/>
    <cellStyle name="Обычный 2 26" xfId="1712"/>
    <cellStyle name="Обычный 2 27" xfId="1713"/>
    <cellStyle name="Обычный 2 28" xfId="1714"/>
    <cellStyle name="Обычный 2 29" xfId="1715"/>
    <cellStyle name="Обычный 2 3" xfId="160"/>
    <cellStyle name="Обычный 2 30" xfId="1716"/>
    <cellStyle name="Обычный 2 31" xfId="1717"/>
    <cellStyle name="Обычный 2 32" xfId="1718"/>
    <cellStyle name="Обычный 2 33" xfId="1719"/>
    <cellStyle name="Обычный 2 34" xfId="1720"/>
    <cellStyle name="Обычный 2 35" xfId="1721"/>
    <cellStyle name="Обычный 2 36" xfId="1722"/>
    <cellStyle name="Обычный 2 37" xfId="1723"/>
    <cellStyle name="Обычный 2 4" xfId="281"/>
    <cellStyle name="Обычный 2 4 2" xfId="282"/>
    <cellStyle name="Обычный 2 5" xfId="283"/>
    <cellStyle name="Обычный 2 5 2" xfId="284"/>
    <cellStyle name="Обычный 2 6" xfId="285"/>
    <cellStyle name="Обычный 2 6 2" xfId="286"/>
    <cellStyle name="Обычный 2 7" xfId="287"/>
    <cellStyle name="Обычный 2 7 2" xfId="288"/>
    <cellStyle name="Обычный 2 8" xfId="289"/>
    <cellStyle name="Обычный 2 8 2" xfId="290"/>
    <cellStyle name="Обычный 2 9" xfId="291"/>
    <cellStyle name="Обычный 2 9 2" xfId="1724"/>
    <cellStyle name="Обычный 2_900005052015" xfId="292"/>
    <cellStyle name="Обычный 23" xfId="1725"/>
    <cellStyle name="Обычный 24" xfId="1726"/>
    <cellStyle name="Обычный 25" xfId="1727"/>
    <cellStyle name="Обычный 27" xfId="1728"/>
    <cellStyle name="Обычный 28" xfId="1729"/>
    <cellStyle name="Обычный 29" xfId="1730"/>
    <cellStyle name="Обычный 3" xfId="293"/>
    <cellStyle name="Обычный 3 2" xfId="294"/>
    <cellStyle name="Обычный 3 2 2" xfId="1731"/>
    <cellStyle name="Обычный 30" xfId="1732"/>
    <cellStyle name="Обычный 31" xfId="1733"/>
    <cellStyle name="Обычный 32" xfId="1734"/>
    <cellStyle name="Обычный 34" xfId="1735"/>
    <cellStyle name="Обычный 35" xfId="1736"/>
    <cellStyle name="Обычный 36" xfId="1737"/>
    <cellStyle name="Обычный 4" xfId="295"/>
    <cellStyle name="Обычный 4 2" xfId="1738"/>
    <cellStyle name="Обычный 5" xfId="1739"/>
    <cellStyle name="Обычный 6" xfId="1740"/>
    <cellStyle name="Обычный 7" xfId="1741"/>
    <cellStyle name="Плохой 10" xfId="1742"/>
    <cellStyle name="Плохой 11" xfId="1743"/>
    <cellStyle name="Плохой 12" xfId="1744"/>
    <cellStyle name="Плохой 13" xfId="1745"/>
    <cellStyle name="Плохой 14" xfId="1746"/>
    <cellStyle name="Плохой 15" xfId="1747"/>
    <cellStyle name="Плохой 16" xfId="1748"/>
    <cellStyle name="Плохой 17" xfId="1749"/>
    <cellStyle name="Плохой 18" xfId="1750"/>
    <cellStyle name="Плохой 19" xfId="1751"/>
    <cellStyle name="Плохой 2" xfId="1752"/>
    <cellStyle name="Плохой 20" xfId="1753"/>
    <cellStyle name="Плохой 21" xfId="1754"/>
    <cellStyle name="Плохой 22" xfId="1755"/>
    <cellStyle name="Плохой 23" xfId="1756"/>
    <cellStyle name="Плохой 24" xfId="1757"/>
    <cellStyle name="Плохой 25" xfId="1758"/>
    <cellStyle name="Плохой 26" xfId="1759"/>
    <cellStyle name="Плохой 27" xfId="1760"/>
    <cellStyle name="Плохой 28" xfId="1761"/>
    <cellStyle name="Плохой 29" xfId="1762"/>
    <cellStyle name="Плохой 3" xfId="1763"/>
    <cellStyle name="Плохой 30" xfId="1764"/>
    <cellStyle name="Плохой 31" xfId="1765"/>
    <cellStyle name="Плохой 32" xfId="1766"/>
    <cellStyle name="Плохой 33" xfId="1767"/>
    <cellStyle name="Плохой 34" xfId="1768"/>
    <cellStyle name="Плохой 35" xfId="1769"/>
    <cellStyle name="Плохой 36" xfId="1770"/>
    <cellStyle name="Плохой 4" xfId="1771"/>
    <cellStyle name="Плохой 5" xfId="1772"/>
    <cellStyle name="Плохой 6" xfId="1773"/>
    <cellStyle name="Плохой 7" xfId="1774"/>
    <cellStyle name="Плохой 8" xfId="1775"/>
    <cellStyle name="Плохой 9" xfId="1776"/>
    <cellStyle name="Пояснение 10" xfId="1777"/>
    <cellStyle name="Пояснение 11" xfId="1778"/>
    <cellStyle name="Пояснение 12" xfId="1779"/>
    <cellStyle name="Пояснение 13" xfId="1780"/>
    <cellStyle name="Пояснение 14" xfId="1781"/>
    <cellStyle name="Пояснение 15" xfId="1782"/>
    <cellStyle name="Пояснение 16" xfId="1783"/>
    <cellStyle name="Пояснение 17" xfId="1784"/>
    <cellStyle name="Пояснение 18" xfId="1785"/>
    <cellStyle name="Пояснение 19" xfId="1786"/>
    <cellStyle name="Пояснение 2" xfId="1787"/>
    <cellStyle name="Пояснение 20" xfId="1788"/>
    <cellStyle name="Пояснение 21" xfId="1789"/>
    <cellStyle name="Пояснение 22" xfId="1790"/>
    <cellStyle name="Пояснение 23" xfId="1791"/>
    <cellStyle name="Пояснение 24" xfId="1792"/>
    <cellStyle name="Пояснение 25" xfId="1793"/>
    <cellStyle name="Пояснение 26" xfId="1794"/>
    <cellStyle name="Пояснение 27" xfId="1795"/>
    <cellStyle name="Пояснение 28" xfId="1796"/>
    <cellStyle name="Пояснение 29" xfId="1797"/>
    <cellStyle name="Пояснение 3" xfId="1798"/>
    <cellStyle name="Пояснение 30" xfId="1799"/>
    <cellStyle name="Пояснение 31" xfId="1800"/>
    <cellStyle name="Пояснение 32" xfId="1801"/>
    <cellStyle name="Пояснение 33" xfId="1802"/>
    <cellStyle name="Пояснение 34" xfId="1803"/>
    <cellStyle name="Пояснение 35" xfId="1804"/>
    <cellStyle name="Пояснение 36" xfId="1805"/>
    <cellStyle name="Пояснение 4" xfId="1806"/>
    <cellStyle name="Пояснение 5" xfId="1807"/>
    <cellStyle name="Пояснение 6" xfId="1808"/>
    <cellStyle name="Пояснение 7" xfId="1809"/>
    <cellStyle name="Пояснение 8" xfId="1810"/>
    <cellStyle name="Пояснение 9" xfId="1811"/>
    <cellStyle name="Примечание 10" xfId="1812"/>
    <cellStyle name="Примечание 11" xfId="1813"/>
    <cellStyle name="Примечание 12" xfId="1814"/>
    <cellStyle name="Примечание 13" xfId="1815"/>
    <cellStyle name="Примечание 14" xfId="1816"/>
    <cellStyle name="Примечание 15" xfId="1817"/>
    <cellStyle name="Примечание 16" xfId="1818"/>
    <cellStyle name="Примечание 17" xfId="1819"/>
    <cellStyle name="Примечание 18" xfId="1820"/>
    <cellStyle name="Примечание 19" xfId="1821"/>
    <cellStyle name="Примечание 2" xfId="1822"/>
    <cellStyle name="Примечание 20" xfId="1823"/>
    <cellStyle name="Примечание 21" xfId="1824"/>
    <cellStyle name="Примечание 22" xfId="1825"/>
    <cellStyle name="Примечание 23" xfId="1826"/>
    <cellStyle name="Примечание 24" xfId="1827"/>
    <cellStyle name="Примечание 25" xfId="1828"/>
    <cellStyle name="Примечание 26" xfId="1829"/>
    <cellStyle name="Примечание 27" xfId="1830"/>
    <cellStyle name="Примечание 28" xfId="1831"/>
    <cellStyle name="Примечание 29" xfId="1832"/>
    <cellStyle name="Примечание 3" xfId="1833"/>
    <cellStyle name="Примечание 30" xfId="1834"/>
    <cellStyle name="Примечание 31" xfId="1835"/>
    <cellStyle name="Примечание 32" xfId="1836"/>
    <cellStyle name="Примечание 33" xfId="1837"/>
    <cellStyle name="Примечание 34" xfId="1838"/>
    <cellStyle name="Примечание 35" xfId="1839"/>
    <cellStyle name="Примечание 36" xfId="1840"/>
    <cellStyle name="Примечание 4" xfId="1841"/>
    <cellStyle name="Примечание 5" xfId="1842"/>
    <cellStyle name="Примечание 6" xfId="1843"/>
    <cellStyle name="Примечание 7" xfId="1844"/>
    <cellStyle name="Примечание 8" xfId="1845"/>
    <cellStyle name="Примечание 9" xfId="1846"/>
    <cellStyle name="Связанная ячейка 10" xfId="1847"/>
    <cellStyle name="Связанная ячейка 11" xfId="1848"/>
    <cellStyle name="Связанная ячейка 12" xfId="1849"/>
    <cellStyle name="Связанная ячейка 13" xfId="1850"/>
    <cellStyle name="Связанная ячейка 14" xfId="1851"/>
    <cellStyle name="Связанная ячейка 15" xfId="1852"/>
    <cellStyle name="Связанная ячейка 16" xfId="1853"/>
    <cellStyle name="Связанная ячейка 17" xfId="1854"/>
    <cellStyle name="Связанная ячейка 18" xfId="1855"/>
    <cellStyle name="Связанная ячейка 19" xfId="1856"/>
    <cellStyle name="Связанная ячейка 2" xfId="1857"/>
    <cellStyle name="Связанная ячейка 20" xfId="1858"/>
    <cellStyle name="Связанная ячейка 21" xfId="1859"/>
    <cellStyle name="Связанная ячейка 22" xfId="1860"/>
    <cellStyle name="Связанная ячейка 23" xfId="1861"/>
    <cellStyle name="Связанная ячейка 24" xfId="1862"/>
    <cellStyle name="Связанная ячейка 25" xfId="1863"/>
    <cellStyle name="Связанная ячейка 26" xfId="1864"/>
    <cellStyle name="Связанная ячейка 27" xfId="1865"/>
    <cellStyle name="Связанная ячейка 28" xfId="1866"/>
    <cellStyle name="Связанная ячейка 29" xfId="1867"/>
    <cellStyle name="Связанная ячейка 3" xfId="1868"/>
    <cellStyle name="Связанная ячейка 30" xfId="1869"/>
    <cellStyle name="Связанная ячейка 31" xfId="1870"/>
    <cellStyle name="Связанная ячейка 32" xfId="1871"/>
    <cellStyle name="Связанная ячейка 33" xfId="1872"/>
    <cellStyle name="Связанная ячейка 34" xfId="1873"/>
    <cellStyle name="Связанная ячейка 35" xfId="1874"/>
    <cellStyle name="Связанная ячейка 36" xfId="1875"/>
    <cellStyle name="Связанная ячейка 4" xfId="1876"/>
    <cellStyle name="Связанная ячейка 5" xfId="1877"/>
    <cellStyle name="Связанная ячейка 6" xfId="1878"/>
    <cellStyle name="Связанная ячейка 7" xfId="1879"/>
    <cellStyle name="Связанная ячейка 8" xfId="1880"/>
    <cellStyle name="Связанная ячейка 9" xfId="1881"/>
    <cellStyle name="Стиль 1" xfId="296"/>
    <cellStyle name="Текст предупреждения 10" xfId="1882"/>
    <cellStyle name="Текст предупреждения 11" xfId="1883"/>
    <cellStyle name="Текст предупреждения 12" xfId="1884"/>
    <cellStyle name="Текст предупреждения 13" xfId="1885"/>
    <cellStyle name="Текст предупреждения 14" xfId="1886"/>
    <cellStyle name="Текст предупреждения 15" xfId="1887"/>
    <cellStyle name="Текст предупреждения 16" xfId="1888"/>
    <cellStyle name="Текст предупреждения 17" xfId="1889"/>
    <cellStyle name="Текст предупреждения 18" xfId="1890"/>
    <cellStyle name="Текст предупреждения 19" xfId="1891"/>
    <cellStyle name="Текст предупреждения 2" xfId="1892"/>
    <cellStyle name="Текст предупреждения 20" xfId="1893"/>
    <cellStyle name="Текст предупреждения 21" xfId="1894"/>
    <cellStyle name="Текст предупреждения 22" xfId="1895"/>
    <cellStyle name="Текст предупреждения 23" xfId="1896"/>
    <cellStyle name="Текст предупреждения 24" xfId="1897"/>
    <cellStyle name="Текст предупреждения 25" xfId="1898"/>
    <cellStyle name="Текст предупреждения 26" xfId="1899"/>
    <cellStyle name="Текст предупреждения 27" xfId="1900"/>
    <cellStyle name="Текст предупреждения 28" xfId="1901"/>
    <cellStyle name="Текст предупреждения 29" xfId="1902"/>
    <cellStyle name="Текст предупреждения 3" xfId="1903"/>
    <cellStyle name="Текст предупреждения 30" xfId="1904"/>
    <cellStyle name="Текст предупреждения 31" xfId="1905"/>
    <cellStyle name="Текст предупреждения 32" xfId="1906"/>
    <cellStyle name="Текст предупреждения 33" xfId="1907"/>
    <cellStyle name="Текст предупреждения 34" xfId="1908"/>
    <cellStyle name="Текст предупреждения 35" xfId="1909"/>
    <cellStyle name="Текст предупреждения 36" xfId="1910"/>
    <cellStyle name="Текст предупреждения 4" xfId="1911"/>
    <cellStyle name="Текст предупреждения 5" xfId="1912"/>
    <cellStyle name="Текст предупреждения 6" xfId="1913"/>
    <cellStyle name="Текст предупреждения 7" xfId="1914"/>
    <cellStyle name="Текст предупреждения 8" xfId="1915"/>
    <cellStyle name="Текст предупреждения 9" xfId="1916"/>
    <cellStyle name="Финансовый 16" xfId="300"/>
    <cellStyle name="Финансовый 2" xfId="214"/>
    <cellStyle name="Финансовый 2 10" xfId="1917"/>
    <cellStyle name="Финансовый 2 11" xfId="1918"/>
    <cellStyle name="Финансовый 2 12" xfId="1919"/>
    <cellStyle name="Финансовый 2 13" xfId="1920"/>
    <cellStyle name="Финансовый 2 14" xfId="1921"/>
    <cellStyle name="Финансовый 2 15" xfId="1922"/>
    <cellStyle name="Финансовый 2 16" xfId="1923"/>
    <cellStyle name="Финансовый 2 17" xfId="1924"/>
    <cellStyle name="Финансовый 2 18" xfId="1925"/>
    <cellStyle name="Финансовый 2 19" xfId="1926"/>
    <cellStyle name="Финансовый 2 2" xfId="215"/>
    <cellStyle name="Финансовый 2 2 10" xfId="1927"/>
    <cellStyle name="Финансовый 2 2 11" xfId="1928"/>
    <cellStyle name="Финансовый 2 2 12" xfId="1929"/>
    <cellStyle name="Финансовый 2 2 13" xfId="1930"/>
    <cellStyle name="Финансовый 2 2 14" xfId="1931"/>
    <cellStyle name="Финансовый 2 2 15" xfId="1932"/>
    <cellStyle name="Финансовый 2 2 16" xfId="1933"/>
    <cellStyle name="Финансовый 2 2 17" xfId="1934"/>
    <cellStyle name="Финансовый 2 2 18" xfId="1935"/>
    <cellStyle name="Финансовый 2 2 19" xfId="1936"/>
    <cellStyle name="Финансовый 2 2 2" xfId="1937"/>
    <cellStyle name="Финансовый 2 2 20" xfId="1938"/>
    <cellStyle name="Финансовый 2 2 21" xfId="1939"/>
    <cellStyle name="Финансовый 2 2 22" xfId="1940"/>
    <cellStyle name="Финансовый 2 2 23" xfId="1941"/>
    <cellStyle name="Финансовый 2 2 24" xfId="1942"/>
    <cellStyle name="Финансовый 2 2 25" xfId="1943"/>
    <cellStyle name="Финансовый 2 2 26" xfId="1944"/>
    <cellStyle name="Финансовый 2 2 27" xfId="1945"/>
    <cellStyle name="Финансовый 2 2 28" xfId="1946"/>
    <cellStyle name="Финансовый 2 2 29" xfId="1947"/>
    <cellStyle name="Финансовый 2 2 3" xfId="1948"/>
    <cellStyle name="Финансовый 2 2 30" xfId="1949"/>
    <cellStyle name="Финансовый 2 2 31" xfId="1950"/>
    <cellStyle name="Финансовый 2 2 32" xfId="1951"/>
    <cellStyle name="Финансовый 2 2 33" xfId="1952"/>
    <cellStyle name="Финансовый 2 2 34" xfId="1953"/>
    <cellStyle name="Финансовый 2 2 35" xfId="1954"/>
    <cellStyle name="Финансовый 2 2 36" xfId="1955"/>
    <cellStyle name="Финансовый 2 2 4" xfId="1956"/>
    <cellStyle name="Финансовый 2 2 5" xfId="1957"/>
    <cellStyle name="Финансовый 2 2 6" xfId="1958"/>
    <cellStyle name="Финансовый 2 2 7" xfId="1959"/>
    <cellStyle name="Финансовый 2 2 8" xfId="1960"/>
    <cellStyle name="Финансовый 2 2 9" xfId="1961"/>
    <cellStyle name="Финансовый 2 20" xfId="1962"/>
    <cellStyle name="Финансовый 2 21" xfId="1963"/>
    <cellStyle name="Финансовый 2 22" xfId="1964"/>
    <cellStyle name="Финансовый 2 23" xfId="1965"/>
    <cellStyle name="Финансовый 2 24" xfId="1966"/>
    <cellStyle name="Финансовый 2 25" xfId="1967"/>
    <cellStyle name="Финансовый 2 26" xfId="1968"/>
    <cellStyle name="Финансовый 2 27" xfId="1969"/>
    <cellStyle name="Финансовый 2 28" xfId="1970"/>
    <cellStyle name="Финансовый 2 29" xfId="1971"/>
    <cellStyle name="Финансовый 2 3" xfId="1972"/>
    <cellStyle name="Финансовый 2 30" xfId="1973"/>
    <cellStyle name="Финансовый 2 31" xfId="1974"/>
    <cellStyle name="Финансовый 2 32" xfId="1975"/>
    <cellStyle name="Финансовый 2 33" xfId="1976"/>
    <cellStyle name="Финансовый 2 34" xfId="1977"/>
    <cellStyle name="Финансовый 2 35" xfId="1978"/>
    <cellStyle name="Финансовый 2 36" xfId="1979"/>
    <cellStyle name="Финансовый 2 4" xfId="1980"/>
    <cellStyle name="Финансовый 2 5" xfId="1981"/>
    <cellStyle name="Финансовый 2 6" xfId="1982"/>
    <cellStyle name="Финансовый 2 7" xfId="1983"/>
    <cellStyle name="Финансовый 2 8" xfId="1984"/>
    <cellStyle name="Финансовый 2 9" xfId="1985"/>
    <cellStyle name="Финансовый 3" xfId="216"/>
    <cellStyle name="Финансовый 4" xfId="297"/>
    <cellStyle name="Финансовый 4 2" xfId="298"/>
    <cellStyle name="Хороший 10" xfId="1986"/>
    <cellStyle name="Хороший 11" xfId="1987"/>
    <cellStyle name="Хороший 12" xfId="1988"/>
    <cellStyle name="Хороший 13" xfId="1989"/>
    <cellStyle name="Хороший 14" xfId="1990"/>
    <cellStyle name="Хороший 15" xfId="1991"/>
    <cellStyle name="Хороший 16" xfId="1992"/>
    <cellStyle name="Хороший 17" xfId="1993"/>
    <cellStyle name="Хороший 18" xfId="1994"/>
    <cellStyle name="Хороший 19" xfId="1995"/>
    <cellStyle name="Хороший 2" xfId="1996"/>
    <cellStyle name="Хороший 20" xfId="1997"/>
    <cellStyle name="Хороший 21" xfId="1998"/>
    <cellStyle name="Хороший 22" xfId="1999"/>
    <cellStyle name="Хороший 23" xfId="2000"/>
    <cellStyle name="Хороший 24" xfId="2001"/>
    <cellStyle name="Хороший 25" xfId="2002"/>
    <cellStyle name="Хороший 26" xfId="2003"/>
    <cellStyle name="Хороший 27" xfId="2004"/>
    <cellStyle name="Хороший 28" xfId="2005"/>
    <cellStyle name="Хороший 29" xfId="2006"/>
    <cellStyle name="Хороший 3" xfId="2007"/>
    <cellStyle name="Хороший 30" xfId="2008"/>
    <cellStyle name="Хороший 31" xfId="2009"/>
    <cellStyle name="Хороший 32" xfId="2010"/>
    <cellStyle name="Хороший 33" xfId="2011"/>
    <cellStyle name="Хороший 34" xfId="2012"/>
    <cellStyle name="Хороший 35" xfId="2013"/>
    <cellStyle name="Хороший 36" xfId="2014"/>
    <cellStyle name="Хороший 4" xfId="2015"/>
    <cellStyle name="Хороший 5" xfId="2016"/>
    <cellStyle name="Хороший 6" xfId="2017"/>
    <cellStyle name="Хороший 7" xfId="2018"/>
    <cellStyle name="Хороший 8" xfId="2019"/>
    <cellStyle name="Хороший 9" xfId="2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74" zoomScaleNormal="74" zoomScaleSheetLayoutView="100" workbookViewId="0">
      <selection activeCell="I8" sqref="I8"/>
    </sheetView>
  </sheetViews>
  <sheetFormatPr defaultColWidth="9.140625" defaultRowHeight="17.25"/>
  <cols>
    <col min="1" max="3" width="8.140625" style="2" customWidth="1"/>
    <col min="4" max="4" width="11.5703125" style="2" customWidth="1"/>
    <col min="5" max="5" width="13.85546875" style="2" customWidth="1"/>
    <col min="6" max="6" width="62.140625" style="2" customWidth="1"/>
    <col min="7" max="7" width="27.42578125" style="65" customWidth="1"/>
    <col min="8" max="10" width="15" style="2" customWidth="1"/>
    <col min="11" max="16384" width="9.140625" style="2"/>
  </cols>
  <sheetData>
    <row r="1" spans="1:9" s="27" customFormat="1" ht="37.5" customHeight="1">
      <c r="F1" s="194" t="s">
        <v>38</v>
      </c>
      <c r="G1" s="194"/>
    </row>
    <row r="2" spans="1:9" s="28" customFormat="1" ht="17.45" customHeight="1">
      <c r="F2" s="193" t="s">
        <v>61</v>
      </c>
      <c r="G2" s="193"/>
    </row>
    <row r="3" spans="1:9" s="28" customFormat="1" ht="17.45" customHeight="1">
      <c r="F3" s="193" t="s">
        <v>2</v>
      </c>
      <c r="G3" s="193"/>
    </row>
    <row r="4" spans="1:9" ht="13.5" customHeight="1"/>
    <row r="5" spans="1:9" ht="52.5" customHeight="1">
      <c r="A5" s="196" t="s">
        <v>129</v>
      </c>
      <c r="B5" s="196"/>
      <c r="C5" s="196"/>
      <c r="D5" s="196"/>
      <c r="E5" s="196"/>
      <c r="F5" s="196"/>
      <c r="G5" s="196"/>
    </row>
    <row r="7" spans="1:9">
      <c r="G7" s="66" t="s">
        <v>13</v>
      </c>
    </row>
    <row r="8" spans="1:9" s="29" customFormat="1" ht="103.5">
      <c r="A8" s="195" t="s">
        <v>14</v>
      </c>
      <c r="B8" s="195"/>
      <c r="C8" s="195"/>
      <c r="D8" s="195" t="s">
        <v>5</v>
      </c>
      <c r="E8" s="195"/>
      <c r="F8" s="195" t="s">
        <v>9</v>
      </c>
      <c r="G8" s="151" t="s">
        <v>52</v>
      </c>
    </row>
    <row r="9" spans="1:9" s="29" customFormat="1" ht="34.5">
      <c r="A9" s="36" t="s">
        <v>53</v>
      </c>
      <c r="B9" s="36" t="s">
        <v>54</v>
      </c>
      <c r="C9" s="36" t="s">
        <v>15</v>
      </c>
      <c r="D9" s="36" t="s">
        <v>7</v>
      </c>
      <c r="E9" s="36" t="s">
        <v>33</v>
      </c>
      <c r="F9" s="195"/>
      <c r="G9" s="68" t="s">
        <v>6</v>
      </c>
    </row>
    <row r="10" spans="1:9" s="29" customFormat="1" ht="34.9" customHeight="1">
      <c r="A10" s="25"/>
      <c r="B10" s="25"/>
      <c r="C10" s="25"/>
      <c r="D10" s="26"/>
      <c r="E10" s="26"/>
      <c r="F10" s="4" t="s">
        <v>12</v>
      </c>
      <c r="G10" s="19">
        <f>+G12</f>
        <v>0</v>
      </c>
      <c r="H10" s="83"/>
      <c r="I10" s="83"/>
    </row>
    <row r="11" spans="1:9" s="29" customFormat="1">
      <c r="A11" s="25"/>
      <c r="B11" s="25"/>
      <c r="C11" s="25"/>
      <c r="D11" s="26"/>
      <c r="E11" s="26"/>
      <c r="F11" s="25" t="s">
        <v>24</v>
      </c>
      <c r="G11" s="33"/>
    </row>
    <row r="12" spans="1:9" s="29" customFormat="1" ht="34.5">
      <c r="A12" s="25"/>
      <c r="B12" s="25"/>
      <c r="C12" s="25"/>
      <c r="D12" s="26"/>
      <c r="E12" s="26"/>
      <c r="F12" s="4" t="s">
        <v>35</v>
      </c>
      <c r="G12" s="186">
        <f>+G13</f>
        <v>0</v>
      </c>
    </row>
    <row r="13" spans="1:9" s="29" customFormat="1">
      <c r="A13" s="197" t="s">
        <v>28</v>
      </c>
      <c r="B13" s="209"/>
      <c r="C13" s="21"/>
      <c r="D13" s="200"/>
      <c r="E13" s="21"/>
      <c r="F13" s="145" t="s">
        <v>26</v>
      </c>
      <c r="G13" s="186">
        <f>+G15</f>
        <v>0</v>
      </c>
    </row>
    <row r="14" spans="1:9" s="29" customFormat="1" ht="16.899999999999999" customHeight="1">
      <c r="A14" s="198"/>
      <c r="B14" s="210"/>
      <c r="C14" s="22"/>
      <c r="D14" s="201"/>
      <c r="E14" s="22"/>
      <c r="F14" s="84" t="s">
        <v>10</v>
      </c>
      <c r="G14" s="187"/>
    </row>
    <row r="15" spans="1:9" s="29" customFormat="1" ht="17.45" customHeight="1">
      <c r="A15" s="198"/>
      <c r="B15" s="197" t="s">
        <v>29</v>
      </c>
      <c r="C15" s="90"/>
      <c r="D15" s="201"/>
      <c r="E15" s="22"/>
      <c r="F15" s="145" t="s">
        <v>27</v>
      </c>
      <c r="G15" s="187">
        <f t="shared" ref="G15" si="0">+G17</f>
        <v>0</v>
      </c>
    </row>
    <row r="16" spans="1:9" s="29" customFormat="1" ht="16.899999999999999" customHeight="1">
      <c r="A16" s="198"/>
      <c r="B16" s="198"/>
      <c r="C16" s="91"/>
      <c r="D16" s="201"/>
      <c r="E16" s="22"/>
      <c r="F16" s="84" t="s">
        <v>10</v>
      </c>
      <c r="G16" s="187"/>
    </row>
    <row r="17" spans="1:15" s="29" customFormat="1" ht="17.45" customHeight="1">
      <c r="A17" s="198"/>
      <c r="B17" s="198"/>
      <c r="C17" s="206" t="s">
        <v>16</v>
      </c>
      <c r="D17" s="201"/>
      <c r="E17" s="22"/>
      <c r="F17" s="145" t="s">
        <v>27</v>
      </c>
      <c r="G17" s="187">
        <f t="shared" ref="G17" si="1">+G19</f>
        <v>0</v>
      </c>
      <c r="H17" s="30"/>
      <c r="I17" s="30"/>
      <c r="J17" s="30"/>
      <c r="K17" s="30"/>
      <c r="L17" s="30"/>
      <c r="M17" s="30"/>
      <c r="N17" s="30"/>
      <c r="O17" s="30"/>
    </row>
    <row r="18" spans="1:15" s="29" customFormat="1" ht="16.899999999999999" customHeight="1">
      <c r="A18" s="198"/>
      <c r="B18" s="198"/>
      <c r="C18" s="207"/>
      <c r="D18" s="201"/>
      <c r="E18" s="22"/>
      <c r="F18" s="84" t="s">
        <v>10</v>
      </c>
      <c r="G18" s="187"/>
      <c r="H18" s="30"/>
      <c r="I18" s="30"/>
      <c r="J18" s="30"/>
      <c r="K18" s="30"/>
      <c r="L18" s="30"/>
      <c r="M18" s="30"/>
      <c r="N18" s="30"/>
      <c r="O18" s="30"/>
    </row>
    <row r="19" spans="1:15" s="29" customFormat="1" ht="34.5">
      <c r="A19" s="198"/>
      <c r="B19" s="198"/>
      <c r="C19" s="207"/>
      <c r="D19" s="201"/>
      <c r="E19" s="22"/>
      <c r="F19" s="24" t="s">
        <v>25</v>
      </c>
      <c r="G19" s="188">
        <f>+G21</f>
        <v>0</v>
      </c>
      <c r="H19" s="30"/>
      <c r="I19" s="30"/>
      <c r="J19" s="30"/>
      <c r="K19" s="30"/>
      <c r="L19" s="30"/>
      <c r="M19" s="30"/>
      <c r="N19" s="30"/>
      <c r="O19" s="30"/>
    </row>
    <row r="20" spans="1:15" s="29" customFormat="1" ht="16.899999999999999" customHeight="1">
      <c r="A20" s="198"/>
      <c r="B20" s="198"/>
      <c r="C20" s="207"/>
      <c r="D20" s="202"/>
      <c r="E20" s="23"/>
      <c r="F20" s="24" t="s">
        <v>36</v>
      </c>
      <c r="G20" s="188"/>
      <c r="H20" s="30"/>
      <c r="I20" s="30"/>
      <c r="J20" s="30"/>
      <c r="K20" s="30"/>
      <c r="L20" s="30"/>
      <c r="M20" s="30"/>
      <c r="N20" s="30"/>
      <c r="O20" s="30"/>
    </row>
    <row r="21" spans="1:15" s="29" customFormat="1" ht="18" customHeight="1">
      <c r="A21" s="198"/>
      <c r="B21" s="198"/>
      <c r="C21" s="207"/>
      <c r="D21" s="147">
        <v>1183</v>
      </c>
      <c r="E21" s="148" t="s">
        <v>46</v>
      </c>
      <c r="F21" s="149"/>
      <c r="G21" s="186">
        <f>+G23</f>
        <v>0</v>
      </c>
      <c r="H21" s="30"/>
      <c r="I21" s="30"/>
      <c r="J21" s="30"/>
      <c r="K21" s="30"/>
      <c r="L21" s="30"/>
      <c r="M21" s="30"/>
      <c r="N21" s="30"/>
      <c r="O21" s="30"/>
    </row>
    <row r="22" spans="1:15" s="29" customFormat="1" ht="16.899999999999999" customHeight="1">
      <c r="A22" s="198"/>
      <c r="B22" s="198"/>
      <c r="C22" s="207"/>
      <c r="D22" s="147"/>
      <c r="E22" s="85"/>
      <c r="F22" s="63" t="s">
        <v>10</v>
      </c>
      <c r="G22" s="187"/>
      <c r="H22" s="30"/>
      <c r="I22" s="30"/>
      <c r="J22" s="30"/>
      <c r="K22" s="30"/>
      <c r="L22" s="30"/>
      <c r="M22" s="30"/>
      <c r="N22" s="30"/>
      <c r="O22" s="30"/>
    </row>
    <row r="23" spans="1:15" s="20" customFormat="1" ht="34.5">
      <c r="A23" s="198"/>
      <c r="B23" s="198"/>
      <c r="C23" s="207"/>
      <c r="D23" s="206"/>
      <c r="E23" s="86">
        <v>32012</v>
      </c>
      <c r="F23" s="64" t="s">
        <v>70</v>
      </c>
      <c r="G23" s="189">
        <f>+G25+G31</f>
        <v>0</v>
      </c>
      <c r="H23" s="34"/>
      <c r="I23" s="34"/>
      <c r="J23" s="34"/>
      <c r="K23" s="34"/>
      <c r="L23" s="34"/>
      <c r="M23" s="34"/>
      <c r="N23" s="34"/>
      <c r="O23" s="34"/>
    </row>
    <row r="24" spans="1:15" s="29" customFormat="1">
      <c r="A24" s="198"/>
      <c r="B24" s="198"/>
      <c r="C24" s="207"/>
      <c r="D24" s="207"/>
      <c r="E24" s="203"/>
      <c r="F24" s="87" t="s">
        <v>34</v>
      </c>
      <c r="G24" s="5"/>
    </row>
    <row r="25" spans="1:15" s="31" customFormat="1" ht="34.5">
      <c r="A25" s="198"/>
      <c r="B25" s="198"/>
      <c r="C25" s="207"/>
      <c r="D25" s="207"/>
      <c r="E25" s="204"/>
      <c r="F25" s="182" t="s">
        <v>25</v>
      </c>
      <c r="G25" s="183">
        <f t="shared" ref="G25" si="2">G28</f>
        <v>-276679</v>
      </c>
    </row>
    <row r="26" spans="1:15" s="29" customFormat="1" ht="51.75">
      <c r="A26" s="198"/>
      <c r="B26" s="198"/>
      <c r="C26" s="207"/>
      <c r="D26" s="207"/>
      <c r="E26" s="204"/>
      <c r="F26" s="87" t="s">
        <v>30</v>
      </c>
      <c r="G26" s="5"/>
    </row>
    <row r="27" spans="1:15">
      <c r="A27" s="198"/>
      <c r="B27" s="198"/>
      <c r="C27" s="207"/>
      <c r="D27" s="207"/>
      <c r="E27" s="204"/>
      <c r="F27" s="181" t="s">
        <v>125</v>
      </c>
      <c r="G27" s="184">
        <f>+G28</f>
        <v>-276679</v>
      </c>
    </row>
    <row r="28" spans="1:15">
      <c r="A28" s="198"/>
      <c r="B28" s="198"/>
      <c r="C28" s="207"/>
      <c r="D28" s="207"/>
      <c r="E28" s="204"/>
      <c r="F28" s="181" t="s">
        <v>126</v>
      </c>
      <c r="G28" s="184">
        <f>+G29</f>
        <v>-276679</v>
      </c>
    </row>
    <row r="29" spans="1:15">
      <c r="A29" s="198"/>
      <c r="B29" s="198"/>
      <c r="C29" s="207"/>
      <c r="D29" s="207"/>
      <c r="E29" s="204"/>
      <c r="F29" s="181" t="s">
        <v>127</v>
      </c>
      <c r="G29" s="184">
        <f>+G30</f>
        <v>-276679</v>
      </c>
    </row>
    <row r="30" spans="1:15">
      <c r="A30" s="198"/>
      <c r="B30" s="198"/>
      <c r="C30" s="207"/>
      <c r="D30" s="207"/>
      <c r="E30" s="204"/>
      <c r="F30" s="181" t="s">
        <v>128</v>
      </c>
      <c r="G30" s="184">
        <f>+'Հավելված 5'!I14</f>
        <v>-276679</v>
      </c>
    </row>
    <row r="31" spans="1:15" s="31" customFormat="1" ht="34.5">
      <c r="A31" s="198"/>
      <c r="B31" s="198"/>
      <c r="C31" s="207"/>
      <c r="D31" s="207"/>
      <c r="E31" s="204"/>
      <c r="F31" s="88" t="s">
        <v>62</v>
      </c>
      <c r="G31" s="6">
        <f t="shared" ref="G31" si="3">G33</f>
        <v>276679</v>
      </c>
    </row>
    <row r="32" spans="1:15" s="29" customFormat="1" ht="51.75">
      <c r="A32" s="198"/>
      <c r="B32" s="198"/>
      <c r="C32" s="207"/>
      <c r="D32" s="207"/>
      <c r="E32" s="204"/>
      <c r="F32" s="87" t="s">
        <v>30</v>
      </c>
      <c r="G32" s="5"/>
    </row>
    <row r="33" spans="1:8" s="29" customFormat="1" ht="16.899999999999999" customHeight="1">
      <c r="A33" s="198"/>
      <c r="B33" s="198"/>
      <c r="C33" s="207"/>
      <c r="D33" s="207"/>
      <c r="E33" s="204"/>
      <c r="F33" s="89" t="s">
        <v>31</v>
      </c>
      <c r="G33" s="5">
        <f t="shared" ref="G33:G34" si="4">G34</f>
        <v>276679</v>
      </c>
    </row>
    <row r="34" spans="1:8" s="29" customFormat="1" ht="16.899999999999999" customHeight="1">
      <c r="A34" s="198"/>
      <c r="B34" s="198"/>
      <c r="C34" s="207"/>
      <c r="D34" s="207"/>
      <c r="E34" s="204"/>
      <c r="F34" s="87" t="s">
        <v>11</v>
      </c>
      <c r="G34" s="7">
        <f t="shared" si="4"/>
        <v>276679</v>
      </c>
    </row>
    <row r="35" spans="1:8" s="29" customFormat="1" ht="16.899999999999999" customHeight="1">
      <c r="A35" s="198"/>
      <c r="B35" s="198"/>
      <c r="C35" s="207"/>
      <c r="D35" s="207"/>
      <c r="E35" s="204"/>
      <c r="F35" s="87" t="s">
        <v>66</v>
      </c>
      <c r="G35" s="7">
        <f t="shared" ref="G35" si="5">+G36</f>
        <v>276679</v>
      </c>
    </row>
    <row r="36" spans="1:8" s="29" customFormat="1" ht="34.5">
      <c r="A36" s="198"/>
      <c r="B36" s="198"/>
      <c r="C36" s="207"/>
      <c r="D36" s="207"/>
      <c r="E36" s="204"/>
      <c r="F36" s="87" t="s">
        <v>67</v>
      </c>
      <c r="G36" s="7">
        <f>+G37</f>
        <v>276679</v>
      </c>
      <c r="H36" s="32"/>
    </row>
    <row r="37" spans="1:8" s="29" customFormat="1">
      <c r="A37" s="199"/>
      <c r="B37" s="199"/>
      <c r="C37" s="208"/>
      <c r="D37" s="208"/>
      <c r="E37" s="205"/>
      <c r="F37" s="87" t="s">
        <v>72</v>
      </c>
      <c r="G37" s="62">
        <f>+'Հավելված N 2'!G12</f>
        <v>276679</v>
      </c>
      <c r="H37" s="32"/>
    </row>
  </sheetData>
  <mergeCells count="14">
    <mergeCell ref="A13:A37"/>
    <mergeCell ref="D13:D20"/>
    <mergeCell ref="E24:E37"/>
    <mergeCell ref="D23:D37"/>
    <mergeCell ref="B15:B37"/>
    <mergeCell ref="C17:C37"/>
    <mergeCell ref="B13:B14"/>
    <mergeCell ref="F3:G3"/>
    <mergeCell ref="F2:G2"/>
    <mergeCell ref="F1:G1"/>
    <mergeCell ref="D8:E8"/>
    <mergeCell ref="F8:F9"/>
    <mergeCell ref="A5:G5"/>
    <mergeCell ref="A8:C8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"/>
  <sheetViews>
    <sheetView topLeftCell="A7" zoomScale="85" zoomScaleNormal="85" zoomScaleSheetLayoutView="100" workbookViewId="0">
      <selection activeCell="G4" sqref="G4"/>
    </sheetView>
  </sheetViews>
  <sheetFormatPr defaultColWidth="9.140625" defaultRowHeight="17.25"/>
  <cols>
    <col min="1" max="1" width="10.140625" style="42" customWidth="1"/>
    <col min="2" max="2" width="15.42578125" style="42" customWidth="1"/>
    <col min="3" max="3" width="8" style="42" customWidth="1"/>
    <col min="4" max="4" width="7.85546875" style="55" customWidth="1"/>
    <col min="5" max="5" width="25.140625" style="55" customWidth="1"/>
    <col min="6" max="6" width="62.42578125" style="55" customWidth="1"/>
    <col min="7" max="7" width="26.85546875" style="42" customWidth="1"/>
    <col min="8" max="8" width="23.140625" style="59" customWidth="1"/>
    <col min="9" max="9" width="24" style="59" bestFit="1" customWidth="1"/>
    <col min="10" max="10" width="9.140625" style="42"/>
    <col min="11" max="11" width="12.140625" style="42" customWidth="1"/>
    <col min="12" max="16384" width="9.140625" style="42"/>
  </cols>
  <sheetData>
    <row r="1" spans="1:43" s="1" customFormat="1" ht="36.950000000000003" customHeight="1">
      <c r="F1" s="230" t="s">
        <v>68</v>
      </c>
      <c r="G1" s="230"/>
      <c r="H1" s="56"/>
      <c r="I1" s="56"/>
      <c r="AB1" s="231"/>
      <c r="AC1" s="231"/>
      <c r="AD1" s="231"/>
    </row>
    <row r="2" spans="1:43" s="1" customFormat="1" ht="17.45" customHeight="1">
      <c r="A2" s="37"/>
      <c r="B2" s="37"/>
      <c r="C2" s="37"/>
      <c r="D2" s="37"/>
      <c r="E2" s="37"/>
      <c r="F2" s="231" t="s">
        <v>61</v>
      </c>
      <c r="G2" s="231"/>
      <c r="H2" s="56"/>
      <c r="I2" s="56"/>
      <c r="Y2" s="37"/>
      <c r="Z2" s="37"/>
      <c r="AA2" s="231"/>
      <c r="AB2" s="231"/>
      <c r="AC2" s="231"/>
      <c r="AD2" s="231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43" s="1" customFormat="1" ht="17.45" customHeight="1">
      <c r="A3" s="37"/>
      <c r="B3" s="37"/>
      <c r="C3" s="37"/>
      <c r="D3" s="37"/>
      <c r="E3" s="37"/>
      <c r="F3" s="231" t="s">
        <v>2</v>
      </c>
      <c r="G3" s="231"/>
      <c r="H3" s="56"/>
      <c r="I3" s="56"/>
      <c r="Y3" s="231"/>
      <c r="Z3" s="231"/>
      <c r="AA3" s="231"/>
      <c r="AB3" s="231"/>
      <c r="AC3" s="231"/>
      <c r="AD3" s="231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1:43" s="1" customFormat="1">
      <c r="F4" s="39"/>
      <c r="G4" s="39"/>
      <c r="H4" s="57"/>
      <c r="I4" s="56"/>
    </row>
    <row r="5" spans="1:43" s="1" customFormat="1" ht="15.95" customHeight="1">
      <c r="F5" s="39"/>
      <c r="G5" s="39"/>
      <c r="H5" s="57"/>
      <c r="I5" s="56"/>
    </row>
    <row r="6" spans="1:43" s="1" customFormat="1" ht="67.5" customHeight="1">
      <c r="A6" s="217" t="s">
        <v>124</v>
      </c>
      <c r="B6" s="217"/>
      <c r="C6" s="217"/>
      <c r="D6" s="217"/>
      <c r="E6" s="217"/>
      <c r="F6" s="217"/>
      <c r="G6" s="217"/>
      <c r="H6" s="58"/>
      <c r="I6" s="56"/>
    </row>
    <row r="7" spans="1:43" s="1" customFormat="1" ht="40.5" customHeight="1">
      <c r="B7" s="40"/>
      <c r="C7" s="40"/>
      <c r="D7" s="40"/>
      <c r="E7" s="40"/>
      <c r="F7" s="40"/>
      <c r="G7" s="17" t="s">
        <v>13</v>
      </c>
      <c r="H7" s="58"/>
      <c r="I7" s="56"/>
    </row>
    <row r="8" spans="1:43" ht="103.5">
      <c r="A8" s="218" t="s">
        <v>5</v>
      </c>
      <c r="B8" s="218"/>
      <c r="C8" s="219" t="s">
        <v>63</v>
      </c>
      <c r="D8" s="220"/>
      <c r="E8" s="221"/>
      <c r="F8" s="225" t="s">
        <v>64</v>
      </c>
      <c r="G8" s="41" t="s">
        <v>65</v>
      </c>
    </row>
    <row r="9" spans="1:43" ht="37.5" customHeight="1">
      <c r="A9" s="41" t="s">
        <v>32</v>
      </c>
      <c r="B9" s="41" t="s">
        <v>8</v>
      </c>
      <c r="C9" s="222"/>
      <c r="D9" s="223"/>
      <c r="E9" s="224"/>
      <c r="F9" s="226"/>
      <c r="G9" s="41" t="s">
        <v>6</v>
      </c>
    </row>
    <row r="10" spans="1:43" ht="24" customHeight="1">
      <c r="A10" s="227" t="s">
        <v>25</v>
      </c>
      <c r="B10" s="228"/>
      <c r="C10" s="228"/>
      <c r="D10" s="228"/>
      <c r="E10" s="228"/>
      <c r="F10" s="229"/>
      <c r="G10" s="43">
        <f>+G11</f>
        <v>276679</v>
      </c>
    </row>
    <row r="11" spans="1:43" ht="35.450000000000003" customHeight="1">
      <c r="A11" s="44">
        <v>1183</v>
      </c>
      <c r="B11" s="211" t="s">
        <v>45</v>
      </c>
      <c r="C11" s="212"/>
      <c r="D11" s="212"/>
      <c r="E11" s="213"/>
      <c r="F11" s="45"/>
      <c r="G11" s="46">
        <f>+G12</f>
        <v>276679</v>
      </c>
    </row>
    <row r="12" spans="1:43" ht="72" customHeight="1">
      <c r="A12" s="47"/>
      <c r="B12" s="44">
        <v>32012</v>
      </c>
      <c r="C12" s="214" t="s">
        <v>70</v>
      </c>
      <c r="D12" s="215"/>
      <c r="E12" s="216"/>
      <c r="F12" s="48" t="s">
        <v>62</v>
      </c>
      <c r="G12" s="43">
        <f>+G13</f>
        <v>276679</v>
      </c>
    </row>
    <row r="13" spans="1:43" s="54" customFormat="1">
      <c r="A13" s="49"/>
      <c r="B13" s="50"/>
      <c r="C13" s="51"/>
      <c r="D13" s="52"/>
      <c r="E13" s="52"/>
      <c r="F13" s="52" t="s">
        <v>71</v>
      </c>
      <c r="G13" s="53">
        <f>+'Հավելված N 6'!E22+'Հավելված N 7'!E21</f>
        <v>276679</v>
      </c>
      <c r="H13" s="60"/>
      <c r="I13" s="60"/>
    </row>
  </sheetData>
  <mergeCells count="13">
    <mergeCell ref="F1:G1"/>
    <mergeCell ref="AB1:AD1"/>
    <mergeCell ref="F2:G2"/>
    <mergeCell ref="AA2:AD2"/>
    <mergeCell ref="F3:G3"/>
    <mergeCell ref="Y3:AD3"/>
    <mergeCell ref="B11:E11"/>
    <mergeCell ref="C12:E12"/>
    <mergeCell ref="A6:G6"/>
    <mergeCell ref="A8:B8"/>
    <mergeCell ref="C8:E9"/>
    <mergeCell ref="F8:F9"/>
    <mergeCell ref="A10:F10"/>
  </mergeCells>
  <pageMargins left="0.70866141732283505" right="0.70866141732283505" top="0.74803149606299202" bottom="0.74803149606299202" header="0.31496062992126" footer="0.31496062992126"/>
  <pageSetup paperSize="9" scale="26" fitToHeight="0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20" zoomScale="96" zoomScaleNormal="96" zoomScaleSheetLayoutView="100" workbookViewId="0">
      <selection activeCell="D25" sqref="D25"/>
    </sheetView>
  </sheetViews>
  <sheetFormatPr defaultColWidth="9.140625" defaultRowHeight="17.25"/>
  <cols>
    <col min="1" max="1" width="5.28515625" style="1" customWidth="1"/>
    <col min="2" max="2" width="24.5703125" style="1" customWidth="1"/>
    <col min="3" max="3" width="67.85546875" style="1" customWidth="1"/>
    <col min="4" max="4" width="27.85546875" style="1" customWidth="1"/>
    <col min="5" max="5" width="10" style="1" customWidth="1"/>
    <col min="6" max="6" width="49.85546875" style="1" customWidth="1"/>
    <col min="7" max="16384" width="9.140625" style="1"/>
  </cols>
  <sheetData>
    <row r="1" spans="1:4" ht="37.5" customHeight="1">
      <c r="C1" s="230" t="s">
        <v>39</v>
      </c>
      <c r="D1" s="230"/>
    </row>
    <row r="2" spans="1:4" ht="17.45" customHeight="1">
      <c r="C2" s="231" t="s">
        <v>61</v>
      </c>
      <c r="D2" s="231"/>
    </row>
    <row r="3" spans="1:4" ht="17.45" customHeight="1">
      <c r="C3" s="231" t="s">
        <v>2</v>
      </c>
      <c r="D3" s="231"/>
    </row>
    <row r="5" spans="1:4" ht="59.45" customHeight="1">
      <c r="A5" s="70"/>
      <c r="B5" s="217" t="s">
        <v>132</v>
      </c>
      <c r="C5" s="217"/>
      <c r="D5" s="217"/>
    </row>
    <row r="6" spans="1:4" ht="23.45" customHeight="1"/>
    <row r="7" spans="1:4" ht="21.95" customHeight="1">
      <c r="A7" s="236" t="s">
        <v>60</v>
      </c>
      <c r="B7" s="236"/>
      <c r="C7" s="236"/>
      <c r="D7" s="236"/>
    </row>
    <row r="8" spans="1:4" ht="38.85" customHeight="1">
      <c r="C8" s="8" t="s">
        <v>51</v>
      </c>
      <c r="D8" s="9"/>
    </row>
    <row r="9" spans="1:4">
      <c r="B9" s="237" t="s">
        <v>3</v>
      </c>
      <c r="C9" s="238"/>
      <c r="D9" s="239"/>
    </row>
    <row r="10" spans="1:4" s="38" customFormat="1">
      <c r="B10" s="71"/>
      <c r="C10" s="71"/>
      <c r="D10" s="72"/>
    </row>
    <row r="11" spans="1:4" s="38" customFormat="1">
      <c r="B11" s="71"/>
      <c r="C11" s="71"/>
    </row>
    <row r="12" spans="1:4" ht="51.75">
      <c r="B12" s="15" t="s">
        <v>37</v>
      </c>
      <c r="C12" s="240" t="s">
        <v>0</v>
      </c>
      <c r="D12" s="241"/>
    </row>
    <row r="13" spans="1:4">
      <c r="B13" s="74">
        <v>1183</v>
      </c>
      <c r="C13" s="13" t="s">
        <v>48</v>
      </c>
      <c r="D13" s="13"/>
    </row>
    <row r="15" spans="1:4">
      <c r="B15" s="234" t="s">
        <v>1</v>
      </c>
      <c r="C15" s="235"/>
      <c r="D15" s="75"/>
    </row>
    <row r="16" spans="1:4" s="2" customFormat="1" ht="103.5">
      <c r="B16" s="10" t="s">
        <v>17</v>
      </c>
      <c r="C16" s="67">
        <v>1183</v>
      </c>
      <c r="D16" s="150" t="s">
        <v>131</v>
      </c>
    </row>
    <row r="17" spans="2:4" ht="34.5">
      <c r="B17" s="16" t="s">
        <v>18</v>
      </c>
      <c r="C17" s="67">
        <v>32012</v>
      </c>
      <c r="D17" s="11" t="s">
        <v>4</v>
      </c>
    </row>
    <row r="18" spans="2:4" ht="34.5">
      <c r="B18" s="16" t="s">
        <v>19</v>
      </c>
      <c r="C18" s="73" t="s">
        <v>57</v>
      </c>
      <c r="D18" s="242"/>
    </row>
    <row r="19" spans="2:4" ht="34.5">
      <c r="B19" s="16" t="s">
        <v>20</v>
      </c>
      <c r="C19" s="73" t="s">
        <v>58</v>
      </c>
      <c r="D19" s="243"/>
    </row>
    <row r="20" spans="2:4" ht="51.75">
      <c r="B20" s="16" t="s">
        <v>21</v>
      </c>
      <c r="C20" s="76" t="s">
        <v>47</v>
      </c>
      <c r="D20" s="243"/>
    </row>
    <row r="21" spans="2:4" ht="69">
      <c r="B21" s="16" t="s">
        <v>50</v>
      </c>
      <c r="C21" s="76" t="s">
        <v>49</v>
      </c>
      <c r="D21" s="243"/>
    </row>
    <row r="22" spans="2:4">
      <c r="B22" s="245" t="s">
        <v>22</v>
      </c>
      <c r="C22" s="245"/>
      <c r="D22" s="244"/>
    </row>
    <row r="23" spans="2:4">
      <c r="B23" s="232" t="s">
        <v>130</v>
      </c>
      <c r="C23" s="233"/>
      <c r="D23" s="78">
        <v>-10</v>
      </c>
    </row>
    <row r="24" spans="2:4" ht="35.450000000000003" customHeight="1">
      <c r="B24" s="232" t="s">
        <v>73</v>
      </c>
      <c r="C24" s="233"/>
      <c r="D24" s="78">
        <v>10</v>
      </c>
    </row>
    <row r="25" spans="2:4">
      <c r="B25" s="14" t="s">
        <v>23</v>
      </c>
      <c r="C25" s="14"/>
      <c r="D25" s="77">
        <f>+'Հավելված N 1'!G23</f>
        <v>0</v>
      </c>
    </row>
  </sheetData>
  <mergeCells count="12">
    <mergeCell ref="C3:D3"/>
    <mergeCell ref="C2:D2"/>
    <mergeCell ref="C1:D1"/>
    <mergeCell ref="C12:D12"/>
    <mergeCell ref="D18:D22"/>
    <mergeCell ref="B22:C22"/>
    <mergeCell ref="B24:C24"/>
    <mergeCell ref="B15:C15"/>
    <mergeCell ref="B5:D5"/>
    <mergeCell ref="B23:C23"/>
    <mergeCell ref="A7:D7"/>
    <mergeCell ref="B9:D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8" zoomScale="80" zoomScaleNormal="80" zoomScaleSheetLayoutView="100" workbookViewId="0">
      <selection activeCell="C50" sqref="C50"/>
    </sheetView>
  </sheetViews>
  <sheetFormatPr defaultColWidth="9.140625" defaultRowHeight="17.25"/>
  <cols>
    <col min="1" max="1" width="5.28515625" style="2" customWidth="1"/>
    <col min="2" max="2" width="24.5703125" style="2" customWidth="1"/>
    <col min="3" max="3" width="67.85546875" style="2" customWidth="1"/>
    <col min="4" max="4" width="27.7109375" style="2" customWidth="1"/>
    <col min="5" max="5" width="10" style="2" customWidth="1"/>
    <col min="6" max="6" width="49.85546875" style="2" customWidth="1"/>
    <col min="7" max="16384" width="9.140625" style="2"/>
  </cols>
  <sheetData>
    <row r="1" spans="1:4" ht="37.5" customHeight="1">
      <c r="C1" s="194" t="s">
        <v>41</v>
      </c>
      <c r="D1" s="194"/>
    </row>
    <row r="2" spans="1:4" ht="17.45" customHeight="1">
      <c r="C2" s="193" t="s">
        <v>61</v>
      </c>
      <c r="D2" s="193"/>
    </row>
    <row r="3" spans="1:4" ht="17.45" customHeight="1">
      <c r="C3" s="193" t="s">
        <v>2</v>
      </c>
      <c r="D3" s="193"/>
    </row>
    <row r="5" spans="1:4" ht="59.45" customHeight="1">
      <c r="A5" s="79"/>
      <c r="B5" s="196" t="s">
        <v>133</v>
      </c>
      <c r="C5" s="196"/>
      <c r="D5" s="196"/>
    </row>
    <row r="6" spans="1:4" ht="23.45" customHeight="1"/>
    <row r="7" spans="1:4" ht="21.95" customHeight="1">
      <c r="A7" s="248" t="s">
        <v>69</v>
      </c>
      <c r="B7" s="248"/>
      <c r="C7" s="248"/>
      <c r="D7" s="248"/>
    </row>
    <row r="8" spans="1:4" ht="38.85" customHeight="1">
      <c r="C8" s="35" t="s">
        <v>62</v>
      </c>
      <c r="D8" s="61"/>
    </row>
    <row r="9" spans="1:4">
      <c r="B9" s="237" t="s">
        <v>59</v>
      </c>
      <c r="C9" s="238"/>
      <c r="D9" s="239"/>
    </row>
    <row r="10" spans="1:4" s="71" customFormat="1">
      <c r="D10" s="80"/>
    </row>
    <row r="11" spans="1:4" s="71" customFormat="1"/>
    <row r="12" spans="1:4" ht="51.75">
      <c r="B12" s="18" t="s">
        <v>37</v>
      </c>
      <c r="C12" s="246" t="s">
        <v>0</v>
      </c>
      <c r="D12" s="247"/>
    </row>
    <row r="13" spans="1:4">
      <c r="B13" s="74">
        <v>1183</v>
      </c>
      <c r="C13" s="10" t="s">
        <v>48</v>
      </c>
      <c r="D13" s="10"/>
    </row>
    <row r="15" spans="1:4">
      <c r="B15" s="249" t="s">
        <v>1</v>
      </c>
      <c r="C15" s="250"/>
      <c r="D15" s="81"/>
    </row>
    <row r="16" spans="1:4" ht="69">
      <c r="B16" s="10" t="s">
        <v>17</v>
      </c>
      <c r="C16" s="67">
        <v>1183</v>
      </c>
      <c r="D16" s="150" t="s">
        <v>44</v>
      </c>
    </row>
    <row r="17" spans="1:4" ht="34.5">
      <c r="B17" s="3" t="s">
        <v>18</v>
      </c>
      <c r="C17" s="67">
        <v>32012</v>
      </c>
      <c r="D17" s="11" t="s">
        <v>4</v>
      </c>
    </row>
    <row r="18" spans="1:4" ht="34.5">
      <c r="B18" s="3" t="s">
        <v>19</v>
      </c>
      <c r="C18" s="73" t="s">
        <v>57</v>
      </c>
      <c r="D18" s="251"/>
    </row>
    <row r="19" spans="1:4" ht="34.5">
      <c r="B19" s="3" t="s">
        <v>20</v>
      </c>
      <c r="C19" s="73" t="s">
        <v>58</v>
      </c>
      <c r="D19" s="252"/>
    </row>
    <row r="20" spans="1:4" ht="51.75">
      <c r="B20" s="3" t="s">
        <v>21</v>
      </c>
      <c r="C20" s="76" t="s">
        <v>47</v>
      </c>
      <c r="D20" s="252"/>
    </row>
    <row r="21" spans="1:4" ht="69">
      <c r="B21" s="3" t="s">
        <v>50</v>
      </c>
      <c r="C21" s="76" t="s">
        <v>49</v>
      </c>
      <c r="D21" s="252"/>
    </row>
    <row r="22" spans="1:4">
      <c r="B22" s="254" t="s">
        <v>22</v>
      </c>
      <c r="C22" s="254"/>
      <c r="D22" s="253"/>
    </row>
    <row r="23" spans="1:4" ht="35.450000000000003" customHeight="1">
      <c r="B23" s="232" t="s">
        <v>73</v>
      </c>
      <c r="C23" s="233"/>
      <c r="D23" s="78">
        <v>10</v>
      </c>
    </row>
    <row r="24" spans="1:4">
      <c r="B24" s="12" t="s">
        <v>23</v>
      </c>
      <c r="C24" s="12"/>
      <c r="D24" s="77">
        <f>+'Հավելված N 1'!G31</f>
        <v>276679</v>
      </c>
    </row>
    <row r="25" spans="1:4">
      <c r="B25" s="69"/>
      <c r="C25" s="69"/>
      <c r="D25" s="82"/>
    </row>
    <row r="26" spans="1:4">
      <c r="B26" s="69"/>
      <c r="C26" s="69"/>
      <c r="D26" s="82"/>
    </row>
    <row r="27" spans="1:4">
      <c r="B27" s="69"/>
      <c r="C27" s="69"/>
      <c r="D27" s="82"/>
    </row>
    <row r="28" spans="1:4">
      <c r="B28" s="69"/>
      <c r="C28" s="69"/>
      <c r="D28" s="82"/>
    </row>
    <row r="29" spans="1:4" ht="21.95" customHeight="1">
      <c r="A29" s="248" t="s">
        <v>42</v>
      </c>
      <c r="B29" s="248"/>
      <c r="C29" s="248"/>
      <c r="D29" s="248"/>
    </row>
    <row r="30" spans="1:4" ht="38.85" customHeight="1">
      <c r="C30" s="35" t="s">
        <v>51</v>
      </c>
      <c r="D30" s="61"/>
    </row>
    <row r="31" spans="1:4">
      <c r="B31" s="237" t="s">
        <v>59</v>
      </c>
      <c r="C31" s="238"/>
      <c r="D31" s="239"/>
    </row>
    <row r="32" spans="1:4" s="71" customFormat="1">
      <c r="D32" s="80"/>
    </row>
    <row r="33" spans="2:4" s="71" customFormat="1"/>
    <row r="34" spans="2:4" s="1" customFormat="1" ht="51.75">
      <c r="B34" s="15" t="s">
        <v>37</v>
      </c>
      <c r="C34" s="240" t="s">
        <v>0</v>
      </c>
      <c r="D34" s="241"/>
    </row>
    <row r="35" spans="2:4" s="1" customFormat="1">
      <c r="B35" s="74">
        <v>1183</v>
      </c>
      <c r="C35" s="13" t="s">
        <v>48</v>
      </c>
      <c r="D35" s="13"/>
    </row>
    <row r="36" spans="2:4" s="1" customFormat="1"/>
    <row r="37" spans="2:4" s="1" customFormat="1">
      <c r="B37" s="234" t="s">
        <v>1</v>
      </c>
      <c r="C37" s="235"/>
      <c r="D37" s="75"/>
    </row>
    <row r="38" spans="2:4" ht="69">
      <c r="B38" s="10" t="s">
        <v>17</v>
      </c>
      <c r="C38" s="67">
        <v>1183</v>
      </c>
      <c r="D38" s="150" t="s">
        <v>56</v>
      </c>
    </row>
    <row r="39" spans="2:4" s="1" customFormat="1" ht="34.5">
      <c r="B39" s="16" t="s">
        <v>18</v>
      </c>
      <c r="C39" s="67">
        <v>32012</v>
      </c>
      <c r="D39" s="146" t="s">
        <v>4</v>
      </c>
    </row>
    <row r="40" spans="2:4" s="1" customFormat="1" ht="34.5">
      <c r="B40" s="16" t="s">
        <v>19</v>
      </c>
      <c r="C40" s="73" t="s">
        <v>57</v>
      </c>
      <c r="D40" s="242"/>
    </row>
    <row r="41" spans="2:4" s="1" customFormat="1" ht="34.5">
      <c r="B41" s="16" t="s">
        <v>20</v>
      </c>
      <c r="C41" s="73" t="s">
        <v>58</v>
      </c>
      <c r="D41" s="243"/>
    </row>
    <row r="42" spans="2:4" s="1" customFormat="1" ht="51.75">
      <c r="B42" s="16" t="s">
        <v>21</v>
      </c>
      <c r="C42" s="76" t="s">
        <v>47</v>
      </c>
      <c r="D42" s="243"/>
    </row>
    <row r="43" spans="2:4" s="1" customFormat="1" ht="69">
      <c r="B43" s="16" t="s">
        <v>50</v>
      </c>
      <c r="C43" s="76" t="s">
        <v>49</v>
      </c>
      <c r="D43" s="243"/>
    </row>
    <row r="44" spans="2:4" s="1" customFormat="1">
      <c r="B44" s="245" t="s">
        <v>22</v>
      </c>
      <c r="C44" s="245"/>
      <c r="D44" s="244"/>
    </row>
    <row r="45" spans="2:4" s="1" customFormat="1">
      <c r="B45" s="232" t="s">
        <v>130</v>
      </c>
      <c r="C45" s="233"/>
      <c r="D45" s="78">
        <v>-10</v>
      </c>
    </row>
    <row r="46" spans="2:4" s="1" customFormat="1">
      <c r="B46" s="14" t="s">
        <v>23</v>
      </c>
      <c r="C46" s="14"/>
      <c r="D46" s="77">
        <f>+'Հավելված N 1'!G25</f>
        <v>-276679</v>
      </c>
    </row>
  </sheetData>
  <mergeCells count="18">
    <mergeCell ref="C34:D34"/>
    <mergeCell ref="B37:C37"/>
    <mergeCell ref="D40:D44"/>
    <mergeCell ref="B44:C44"/>
    <mergeCell ref="B45:C45"/>
    <mergeCell ref="B31:D31"/>
    <mergeCell ref="A29:D29"/>
    <mergeCell ref="B23:C23"/>
    <mergeCell ref="A7:D7"/>
    <mergeCell ref="B9:D9"/>
    <mergeCell ref="B15:C15"/>
    <mergeCell ref="D18:D22"/>
    <mergeCell ref="B22:C22"/>
    <mergeCell ref="C1:D1"/>
    <mergeCell ref="C2:D2"/>
    <mergeCell ref="C3:D3"/>
    <mergeCell ref="B5:D5"/>
    <mergeCell ref="C12:D1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85" zoomScaleNormal="85" workbookViewId="0">
      <selection activeCell="I18" sqref="I18"/>
    </sheetView>
  </sheetViews>
  <sheetFormatPr defaultColWidth="9.140625" defaultRowHeight="17.25"/>
  <cols>
    <col min="1" max="4" width="18.28515625" style="94" customWidth="1"/>
    <col min="5" max="6" width="14.42578125" style="94" customWidth="1"/>
    <col min="7" max="7" width="16.42578125" style="94" customWidth="1"/>
    <col min="8" max="8" width="14.42578125" style="176" customWidth="1"/>
    <col min="9" max="9" width="30.28515625" style="94" customWidth="1"/>
    <col min="10" max="10" width="18" style="94" customWidth="1"/>
    <col min="11" max="16384" width="9.140625" style="94"/>
  </cols>
  <sheetData>
    <row r="1" spans="1:10" s="92" customFormat="1" ht="26.85" customHeight="1">
      <c r="A1" s="152"/>
      <c r="B1" s="152"/>
      <c r="C1" s="152"/>
      <c r="D1" s="152"/>
      <c r="E1" s="152"/>
      <c r="F1" s="152"/>
      <c r="G1" s="152"/>
      <c r="H1" s="256" t="s">
        <v>134</v>
      </c>
      <c r="I1" s="256"/>
    </row>
    <row r="2" spans="1:10">
      <c r="A2" s="153"/>
      <c r="B2" s="153"/>
      <c r="C2" s="153"/>
      <c r="D2" s="153"/>
      <c r="E2" s="153"/>
      <c r="F2" s="153"/>
      <c r="G2" s="153"/>
      <c r="H2" s="257" t="s">
        <v>61</v>
      </c>
      <c r="I2" s="257"/>
    </row>
    <row r="3" spans="1:10">
      <c r="A3" s="153"/>
      <c r="B3" s="153"/>
      <c r="C3" s="153"/>
      <c r="D3" s="153"/>
      <c r="E3" s="153"/>
      <c r="F3" s="153"/>
      <c r="G3" s="153"/>
      <c r="H3" s="257" t="s">
        <v>2</v>
      </c>
      <c r="I3" s="257"/>
    </row>
    <row r="4" spans="1:10">
      <c r="A4" s="153"/>
      <c r="B4" s="153"/>
      <c r="C4" s="153"/>
      <c r="D4" s="153"/>
      <c r="E4" s="153"/>
      <c r="F4" s="153"/>
      <c r="G4" s="153"/>
      <c r="H4" s="154"/>
      <c r="I4" s="155"/>
    </row>
    <row r="5" spans="1:10">
      <c r="A5" s="153"/>
      <c r="B5" s="153"/>
      <c r="C5" s="153"/>
      <c r="D5" s="153"/>
      <c r="E5" s="153"/>
      <c r="F5" s="153"/>
      <c r="G5" s="153"/>
      <c r="H5" s="154"/>
      <c r="I5" s="155"/>
    </row>
    <row r="6" spans="1:10" ht="21.95" customHeight="1">
      <c r="A6" s="258" t="s">
        <v>123</v>
      </c>
      <c r="B6" s="258"/>
      <c r="C6" s="258"/>
      <c r="D6" s="258"/>
      <c r="E6" s="258"/>
      <c r="F6" s="258"/>
      <c r="G6" s="258"/>
      <c r="H6" s="258"/>
      <c r="I6" s="258"/>
    </row>
    <row r="7" spans="1:10" ht="21" customHeight="1">
      <c r="A7" s="259"/>
      <c r="B7" s="259"/>
      <c r="C7" s="259"/>
      <c r="D7" s="259"/>
      <c r="E7" s="259"/>
      <c r="F7" s="259"/>
      <c r="G7" s="259"/>
      <c r="H7" s="259"/>
      <c r="I7" s="259"/>
    </row>
    <row r="8" spans="1:10" ht="79.349999999999994" customHeight="1">
      <c r="A8" s="260" t="s">
        <v>107</v>
      </c>
      <c r="B8" s="261" t="s">
        <v>108</v>
      </c>
      <c r="C8" s="262"/>
      <c r="D8" s="263"/>
      <c r="E8" s="260" t="s">
        <v>109</v>
      </c>
      <c r="F8" s="260" t="s">
        <v>110</v>
      </c>
      <c r="G8" s="260" t="s">
        <v>111</v>
      </c>
      <c r="H8" s="267" t="s">
        <v>112</v>
      </c>
      <c r="I8" s="268"/>
    </row>
    <row r="9" spans="1:10" ht="21" customHeight="1">
      <c r="A9" s="260"/>
      <c r="B9" s="264"/>
      <c r="C9" s="265"/>
      <c r="D9" s="266"/>
      <c r="E9" s="260"/>
      <c r="F9" s="260"/>
      <c r="G9" s="260"/>
      <c r="H9" s="156" t="s">
        <v>113</v>
      </c>
      <c r="I9" s="157" t="s">
        <v>114</v>
      </c>
    </row>
    <row r="10" spans="1:10">
      <c r="A10" s="158"/>
      <c r="B10" s="158"/>
      <c r="C10" s="158"/>
      <c r="D10" s="158"/>
      <c r="E10" s="158"/>
      <c r="F10" s="158"/>
      <c r="G10" s="158"/>
      <c r="H10" s="159"/>
      <c r="I10" s="158"/>
      <c r="J10" s="160"/>
    </row>
    <row r="11" spans="1:10">
      <c r="A11" s="161">
        <v>1</v>
      </c>
      <c r="B11" s="269">
        <v>2</v>
      </c>
      <c r="C11" s="270"/>
      <c r="D11" s="271"/>
      <c r="E11" s="162">
        <v>3</v>
      </c>
      <c r="F11" s="162">
        <v>4</v>
      </c>
      <c r="G11" s="162">
        <v>5</v>
      </c>
      <c r="H11" s="163">
        <v>6</v>
      </c>
      <c r="I11" s="162">
        <v>7</v>
      </c>
      <c r="J11" s="160"/>
    </row>
    <row r="12" spans="1:10" ht="16.5" customHeight="1">
      <c r="A12" s="272" t="s">
        <v>25</v>
      </c>
      <c r="B12" s="272"/>
      <c r="C12" s="272"/>
      <c r="D12" s="272"/>
      <c r="E12" s="272"/>
      <c r="F12" s="272"/>
      <c r="G12" s="272"/>
      <c r="H12" s="272"/>
      <c r="I12" s="179">
        <f>+I13</f>
        <v>-276679</v>
      </c>
    </row>
    <row r="13" spans="1:10" ht="16.5" customHeight="1">
      <c r="A13" s="164" t="s">
        <v>115</v>
      </c>
      <c r="B13" s="164" t="s">
        <v>116</v>
      </c>
      <c r="C13" s="164" t="s">
        <v>117</v>
      </c>
      <c r="D13" s="273" t="s">
        <v>27</v>
      </c>
      <c r="E13" s="274"/>
      <c r="F13" s="274"/>
      <c r="G13" s="274"/>
      <c r="H13" s="274"/>
      <c r="I13" s="180">
        <f>+I14</f>
        <v>-276679</v>
      </c>
    </row>
    <row r="14" spans="1:10" s="167" customFormat="1" ht="54.95" customHeight="1">
      <c r="A14" s="165" t="s">
        <v>119</v>
      </c>
      <c r="B14" s="275" t="s">
        <v>55</v>
      </c>
      <c r="C14" s="276"/>
      <c r="D14" s="276"/>
      <c r="E14" s="276"/>
      <c r="F14" s="276"/>
      <c r="G14" s="276"/>
      <c r="H14" s="277"/>
      <c r="I14" s="166">
        <f>+I15</f>
        <v>-276679</v>
      </c>
    </row>
    <row r="15" spans="1:10" s="172" customFormat="1">
      <c r="A15" s="168" t="s">
        <v>118</v>
      </c>
      <c r="B15" s="278" t="s">
        <v>135</v>
      </c>
      <c r="C15" s="279"/>
      <c r="D15" s="280"/>
      <c r="E15" s="169" t="s">
        <v>118</v>
      </c>
      <c r="F15" s="169" t="s">
        <v>118</v>
      </c>
      <c r="G15" s="169" t="s">
        <v>118</v>
      </c>
      <c r="H15" s="170"/>
      <c r="I15" s="171">
        <f>SUM(I16:I17)</f>
        <v>-276679</v>
      </c>
      <c r="J15" s="190"/>
    </row>
    <row r="16" spans="1:10" s="172" customFormat="1">
      <c r="A16" s="177" t="s">
        <v>120</v>
      </c>
      <c r="B16" s="255" t="s">
        <v>121</v>
      </c>
      <c r="C16" s="255"/>
      <c r="D16" s="255"/>
      <c r="E16" s="178" t="s">
        <v>122</v>
      </c>
      <c r="F16" s="173" t="s">
        <v>136</v>
      </c>
      <c r="G16" s="174">
        <v>650000</v>
      </c>
      <c r="H16" s="175">
        <v>-420</v>
      </c>
      <c r="I16" s="171">
        <f>+H16*G16/1000</f>
        <v>-273000</v>
      </c>
    </row>
    <row r="17" spans="1:9" s="172" customFormat="1">
      <c r="A17" s="192" t="s">
        <v>137</v>
      </c>
      <c r="B17" s="255" t="s">
        <v>121</v>
      </c>
      <c r="C17" s="255"/>
      <c r="D17" s="255"/>
      <c r="E17" s="178" t="s">
        <v>122</v>
      </c>
      <c r="F17" s="173" t="s">
        <v>136</v>
      </c>
      <c r="G17" s="174">
        <v>735800</v>
      </c>
      <c r="H17" s="175">
        <v>-5</v>
      </c>
      <c r="I17" s="171">
        <f>+H17*G17/1000</f>
        <v>-3679</v>
      </c>
    </row>
    <row r="18" spans="1:9">
      <c r="I18" s="191"/>
    </row>
  </sheetData>
  <mergeCells count="17">
    <mergeCell ref="B15:D15"/>
    <mergeCell ref="B17:D17"/>
    <mergeCell ref="B16:D16"/>
    <mergeCell ref="H1:I1"/>
    <mergeCell ref="H2:I2"/>
    <mergeCell ref="H3:I3"/>
    <mergeCell ref="A6:I7"/>
    <mergeCell ref="A8:A9"/>
    <mergeCell ref="B8:D9"/>
    <mergeCell ref="E8:E9"/>
    <mergeCell ref="F8:F9"/>
    <mergeCell ref="G8:G9"/>
    <mergeCell ref="H8:I8"/>
    <mergeCell ref="B11:D11"/>
    <mergeCell ref="A12:H12"/>
    <mergeCell ref="D13:H13"/>
    <mergeCell ref="B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28"/>
  <sheetViews>
    <sheetView topLeftCell="A13" zoomScaleNormal="100" zoomScaleSheetLayoutView="100" workbookViewId="0">
      <selection activeCell="E22" sqref="E22"/>
    </sheetView>
  </sheetViews>
  <sheetFormatPr defaultColWidth="8.85546875" defaultRowHeight="17.25"/>
  <cols>
    <col min="1" max="1" width="5.140625" style="97" bestFit="1" customWidth="1"/>
    <col min="2" max="2" width="24.42578125" style="97" customWidth="1"/>
    <col min="3" max="3" width="13.140625" style="98" customWidth="1"/>
    <col min="4" max="5" width="13.140625" style="97" customWidth="1"/>
    <col min="6" max="6" width="8.85546875" style="97"/>
    <col min="7" max="7" width="17" style="97" customWidth="1"/>
    <col min="8" max="8" width="8.85546875" style="97"/>
    <col min="9" max="9" width="17.5703125" style="97" customWidth="1"/>
    <col min="10" max="10" width="8.85546875" style="97"/>
    <col min="11" max="11" width="18.140625" style="97" customWidth="1"/>
    <col min="12" max="12" width="8.85546875" style="97"/>
    <col min="13" max="13" width="17.42578125" style="97" customWidth="1"/>
    <col min="14" max="14" width="8.85546875" style="97"/>
    <col min="15" max="15" width="16.42578125" style="97" customWidth="1"/>
    <col min="16" max="16" width="8.85546875" style="97"/>
    <col min="17" max="17" width="16.42578125" style="97" customWidth="1"/>
    <col min="18" max="18" width="8.85546875" style="97"/>
    <col min="19" max="19" width="17.42578125" style="97" customWidth="1"/>
    <col min="20" max="20" width="8.85546875" style="97"/>
    <col min="21" max="21" width="17.42578125" style="97" customWidth="1"/>
    <col min="22" max="22" width="0" style="97" hidden="1" customWidth="1"/>
    <col min="23" max="89" width="8.85546875" style="134"/>
    <col min="90" max="16384" width="8.85546875" style="97"/>
  </cols>
  <sheetData>
    <row r="1" spans="1:89">
      <c r="A1" s="134"/>
      <c r="B1" s="134"/>
      <c r="C1" s="135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93" t="s">
        <v>40</v>
      </c>
    </row>
    <row r="2" spans="1:89">
      <c r="A2" s="134"/>
      <c r="B2" s="134"/>
      <c r="C2" s="135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95" t="s">
        <v>61</v>
      </c>
    </row>
    <row r="3" spans="1:89">
      <c r="A3" s="134"/>
      <c r="B3" s="134"/>
      <c r="C3" s="135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95" t="s">
        <v>2</v>
      </c>
    </row>
    <row r="4" spans="1:89">
      <c r="A4" s="134"/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89">
      <c r="A5" s="134"/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89" s="96" customFormat="1" ht="58.35" customHeight="1">
      <c r="A6" s="284" t="s">
        <v>105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</row>
    <row r="7" spans="1:89" ht="18" thickBot="1">
      <c r="A7" s="134"/>
      <c r="B7" s="134"/>
      <c r="C7" s="135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89" s="101" customFormat="1" ht="66.599999999999994" customHeight="1" thickTop="1" thickBot="1">
      <c r="A8" s="282" t="s">
        <v>89</v>
      </c>
      <c r="B8" s="282" t="s">
        <v>88</v>
      </c>
      <c r="C8" s="282" t="s">
        <v>74</v>
      </c>
      <c r="D8" s="282" t="s">
        <v>92</v>
      </c>
      <c r="E8" s="282" t="s">
        <v>93</v>
      </c>
      <c r="F8" s="282" t="s">
        <v>95</v>
      </c>
      <c r="G8" s="282"/>
      <c r="H8" s="282" t="s">
        <v>96</v>
      </c>
      <c r="I8" s="282"/>
      <c r="J8" s="282" t="s">
        <v>97</v>
      </c>
      <c r="K8" s="282"/>
      <c r="L8" s="282" t="s">
        <v>98</v>
      </c>
      <c r="M8" s="282"/>
      <c r="N8" s="282" t="s">
        <v>99</v>
      </c>
      <c r="O8" s="282"/>
      <c r="P8" s="282" t="s">
        <v>100</v>
      </c>
      <c r="Q8" s="282"/>
      <c r="R8" s="282" t="s">
        <v>101</v>
      </c>
      <c r="S8" s="282"/>
      <c r="T8" s="282" t="s">
        <v>102</v>
      </c>
      <c r="U8" s="282"/>
      <c r="V8" s="105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</row>
    <row r="9" spans="1:89" ht="60.6" customHeight="1" thickTop="1">
      <c r="A9" s="283"/>
      <c r="B9" s="283"/>
      <c r="C9" s="283"/>
      <c r="D9" s="283"/>
      <c r="E9" s="283"/>
      <c r="F9" s="112" t="s">
        <v>90</v>
      </c>
      <c r="G9" s="112" t="s">
        <v>91</v>
      </c>
      <c r="H9" s="112" t="s">
        <v>90</v>
      </c>
      <c r="I9" s="112" t="s">
        <v>91</v>
      </c>
      <c r="J9" s="112" t="s">
        <v>90</v>
      </c>
      <c r="K9" s="112" t="s">
        <v>91</v>
      </c>
      <c r="L9" s="112" t="s">
        <v>90</v>
      </c>
      <c r="M9" s="112" t="s">
        <v>91</v>
      </c>
      <c r="N9" s="112" t="s">
        <v>90</v>
      </c>
      <c r="O9" s="112" t="s">
        <v>91</v>
      </c>
      <c r="P9" s="112" t="s">
        <v>90</v>
      </c>
      <c r="Q9" s="112" t="s">
        <v>91</v>
      </c>
      <c r="R9" s="112" t="s">
        <v>90</v>
      </c>
      <c r="S9" s="112" t="s">
        <v>91</v>
      </c>
      <c r="T9" s="112" t="s">
        <v>90</v>
      </c>
      <c r="U9" s="112" t="s">
        <v>91</v>
      </c>
      <c r="V9" s="106"/>
    </row>
    <row r="10" spans="1:89" ht="35.25" thickBot="1">
      <c r="A10" s="115">
        <v>1</v>
      </c>
      <c r="B10" s="117" t="s">
        <v>75</v>
      </c>
      <c r="C10" s="113">
        <f t="shared" ref="C10:C21" si="0">+F10+H10+J10+L10+N10+P10+R10+T10</f>
        <v>89</v>
      </c>
      <c r="D10" s="109">
        <v>55280.9</v>
      </c>
      <c r="E10" s="133">
        <f>+ROUND(C10*D10/1000,1)</f>
        <v>4920</v>
      </c>
      <c r="F10" s="108">
        <v>14</v>
      </c>
      <c r="G10" s="110">
        <f t="shared" ref="G10:G21" si="1">+F10*D10</f>
        <v>773932.6</v>
      </c>
      <c r="H10" s="108">
        <v>10</v>
      </c>
      <c r="I10" s="110">
        <f t="shared" ref="I10:I21" si="2">+D10*H10</f>
        <v>552809</v>
      </c>
      <c r="J10" s="108">
        <v>12</v>
      </c>
      <c r="K10" s="110">
        <f t="shared" ref="K10:K21" si="3">+D10*J10</f>
        <v>663370.80000000005</v>
      </c>
      <c r="L10" s="107">
        <v>7</v>
      </c>
      <c r="M10" s="111">
        <f t="shared" ref="M10:M21" si="4">+D10*L10</f>
        <v>386966.3</v>
      </c>
      <c r="N10" s="107">
        <v>10</v>
      </c>
      <c r="O10" s="111">
        <f t="shared" ref="O10:O21" si="5">+D10*N10</f>
        <v>552809</v>
      </c>
      <c r="P10" s="107">
        <v>8</v>
      </c>
      <c r="Q10" s="111">
        <f t="shared" ref="Q10:Q21" si="6">+D10*P10</f>
        <v>442247.2</v>
      </c>
      <c r="R10" s="107">
        <v>6</v>
      </c>
      <c r="S10" s="111">
        <f t="shared" ref="S10:S21" si="7">+R10*D10</f>
        <v>331685.40000000002</v>
      </c>
      <c r="T10" s="108">
        <v>22</v>
      </c>
      <c r="U10" s="110">
        <f t="shared" ref="U10:U21" si="8">+T10*D10</f>
        <v>1216179.8</v>
      </c>
      <c r="V10" s="281" t="s">
        <v>76</v>
      </c>
    </row>
    <row r="11" spans="1:89" ht="53.25" thickTop="1" thickBot="1">
      <c r="A11" s="116">
        <v>2</v>
      </c>
      <c r="B11" s="118" t="s">
        <v>77</v>
      </c>
      <c r="C11" s="114">
        <f t="shared" si="0"/>
        <v>1784</v>
      </c>
      <c r="D11" s="103">
        <v>27578.5</v>
      </c>
      <c r="E11" s="133">
        <f t="shared" ref="E11:E21" si="9">+ROUND(C11*D11/1000,1)</f>
        <v>49200</v>
      </c>
      <c r="F11" s="104">
        <v>360</v>
      </c>
      <c r="G11" s="100">
        <f t="shared" si="1"/>
        <v>9928260</v>
      </c>
      <c r="H11" s="104">
        <v>312</v>
      </c>
      <c r="I11" s="100">
        <f t="shared" si="2"/>
        <v>8604492</v>
      </c>
      <c r="J11" s="104">
        <v>384</v>
      </c>
      <c r="K11" s="100">
        <f t="shared" si="3"/>
        <v>10590144</v>
      </c>
      <c r="L11" s="102">
        <v>0</v>
      </c>
      <c r="M11" s="99">
        <f t="shared" si="4"/>
        <v>0</v>
      </c>
      <c r="N11" s="102">
        <v>192</v>
      </c>
      <c r="O11" s="99">
        <f t="shared" si="5"/>
        <v>5295072</v>
      </c>
      <c r="P11" s="102">
        <v>264</v>
      </c>
      <c r="Q11" s="99">
        <f t="shared" si="6"/>
        <v>7280724</v>
      </c>
      <c r="R11" s="102">
        <v>80</v>
      </c>
      <c r="S11" s="99">
        <f t="shared" si="7"/>
        <v>2206280</v>
      </c>
      <c r="T11" s="104">
        <v>192</v>
      </c>
      <c r="U11" s="100">
        <f t="shared" si="8"/>
        <v>5295072</v>
      </c>
      <c r="V11" s="281"/>
    </row>
    <row r="12" spans="1:89" ht="53.25" thickTop="1" thickBot="1">
      <c r="A12" s="116">
        <v>3</v>
      </c>
      <c r="B12" s="118" t="s">
        <v>78</v>
      </c>
      <c r="C12" s="114">
        <f t="shared" si="0"/>
        <v>1683</v>
      </c>
      <c r="D12" s="103">
        <v>37076.699999999997</v>
      </c>
      <c r="E12" s="133">
        <f t="shared" si="9"/>
        <v>62400.1</v>
      </c>
      <c r="F12" s="104">
        <v>271</v>
      </c>
      <c r="G12" s="100">
        <f t="shared" si="1"/>
        <v>10047785.699999999</v>
      </c>
      <c r="H12" s="104">
        <v>220</v>
      </c>
      <c r="I12" s="100">
        <f t="shared" si="2"/>
        <v>8156873.9999999991</v>
      </c>
      <c r="J12" s="104">
        <v>336</v>
      </c>
      <c r="K12" s="100">
        <f t="shared" si="3"/>
        <v>12457771.199999999</v>
      </c>
      <c r="L12" s="104">
        <v>178</v>
      </c>
      <c r="M12" s="99">
        <f t="shared" si="4"/>
        <v>6599652.5999999996</v>
      </c>
      <c r="N12" s="104">
        <v>138</v>
      </c>
      <c r="O12" s="99">
        <f t="shared" si="5"/>
        <v>5116584.5999999996</v>
      </c>
      <c r="P12" s="104">
        <v>234</v>
      </c>
      <c r="Q12" s="99">
        <f t="shared" si="6"/>
        <v>8675947.7999999989</v>
      </c>
      <c r="R12" s="104">
        <v>138</v>
      </c>
      <c r="S12" s="99">
        <f t="shared" si="7"/>
        <v>5116584.5999999996</v>
      </c>
      <c r="T12" s="104">
        <v>168</v>
      </c>
      <c r="U12" s="100">
        <f t="shared" si="8"/>
        <v>6228885.5999999996</v>
      </c>
      <c r="V12" s="281"/>
    </row>
    <row r="13" spans="1:89" ht="70.5" thickTop="1" thickBot="1">
      <c r="A13" s="116">
        <v>4</v>
      </c>
      <c r="B13" s="118" t="s">
        <v>79</v>
      </c>
      <c r="C13" s="114">
        <f t="shared" si="0"/>
        <v>64</v>
      </c>
      <c r="D13" s="103">
        <v>37125</v>
      </c>
      <c r="E13" s="133">
        <f t="shared" si="9"/>
        <v>2376</v>
      </c>
      <c r="F13" s="104">
        <v>0</v>
      </c>
      <c r="G13" s="100">
        <f t="shared" si="1"/>
        <v>0</v>
      </c>
      <c r="H13" s="104">
        <v>0</v>
      </c>
      <c r="I13" s="100">
        <f t="shared" si="2"/>
        <v>0</v>
      </c>
      <c r="J13" s="104">
        <v>0</v>
      </c>
      <c r="K13" s="100">
        <f t="shared" si="3"/>
        <v>0</v>
      </c>
      <c r="L13" s="104">
        <v>64</v>
      </c>
      <c r="M13" s="99">
        <f t="shared" si="4"/>
        <v>2376000</v>
      </c>
      <c r="N13" s="104">
        <v>0</v>
      </c>
      <c r="O13" s="99">
        <f t="shared" si="5"/>
        <v>0</v>
      </c>
      <c r="P13" s="104">
        <v>0</v>
      </c>
      <c r="Q13" s="99">
        <f t="shared" si="6"/>
        <v>0</v>
      </c>
      <c r="R13" s="104">
        <v>0</v>
      </c>
      <c r="S13" s="99">
        <f t="shared" si="7"/>
        <v>0</v>
      </c>
      <c r="T13" s="104">
        <v>0</v>
      </c>
      <c r="U13" s="100">
        <f t="shared" si="8"/>
        <v>0</v>
      </c>
      <c r="V13" s="281"/>
    </row>
    <row r="14" spans="1:89" ht="18.75" thickTop="1" thickBot="1">
      <c r="A14" s="116">
        <v>5</v>
      </c>
      <c r="B14" s="118" t="s">
        <v>80</v>
      </c>
      <c r="C14" s="114">
        <f t="shared" si="0"/>
        <v>417</v>
      </c>
      <c r="D14" s="103">
        <v>17506</v>
      </c>
      <c r="E14" s="133">
        <f t="shared" si="9"/>
        <v>7300</v>
      </c>
      <c r="F14" s="104">
        <v>56</v>
      </c>
      <c r="G14" s="100">
        <f t="shared" si="1"/>
        <v>980336</v>
      </c>
      <c r="H14" s="104">
        <v>54</v>
      </c>
      <c r="I14" s="100">
        <f t="shared" si="2"/>
        <v>945324</v>
      </c>
      <c r="J14" s="104">
        <v>70</v>
      </c>
      <c r="K14" s="100">
        <f t="shared" si="3"/>
        <v>1225420</v>
      </c>
      <c r="L14" s="104">
        <v>46</v>
      </c>
      <c r="M14" s="99">
        <f t="shared" si="4"/>
        <v>805276</v>
      </c>
      <c r="N14" s="104">
        <v>40</v>
      </c>
      <c r="O14" s="99">
        <f t="shared" si="5"/>
        <v>700240</v>
      </c>
      <c r="P14" s="104">
        <v>46</v>
      </c>
      <c r="Q14" s="99">
        <f t="shared" si="6"/>
        <v>805276</v>
      </c>
      <c r="R14" s="104">
        <v>39</v>
      </c>
      <c r="S14" s="99">
        <f t="shared" si="7"/>
        <v>682734</v>
      </c>
      <c r="T14" s="104">
        <v>66</v>
      </c>
      <c r="U14" s="100">
        <f t="shared" si="8"/>
        <v>1155396</v>
      </c>
      <c r="V14" s="281"/>
    </row>
    <row r="15" spans="1:89" ht="18.75" thickTop="1" thickBot="1">
      <c r="A15" s="116">
        <v>6</v>
      </c>
      <c r="B15" s="118" t="s">
        <v>81</v>
      </c>
      <c r="C15" s="114">
        <f t="shared" si="0"/>
        <v>417</v>
      </c>
      <c r="D15" s="103">
        <v>12805.8</v>
      </c>
      <c r="E15" s="133">
        <f t="shared" si="9"/>
        <v>5340</v>
      </c>
      <c r="F15" s="104">
        <v>56</v>
      </c>
      <c r="G15" s="100">
        <f t="shared" si="1"/>
        <v>717124.79999999993</v>
      </c>
      <c r="H15" s="104">
        <v>54</v>
      </c>
      <c r="I15" s="100">
        <f t="shared" si="2"/>
        <v>691513.2</v>
      </c>
      <c r="J15" s="104">
        <v>70</v>
      </c>
      <c r="K15" s="100">
        <f t="shared" si="3"/>
        <v>896406</v>
      </c>
      <c r="L15" s="104">
        <v>46</v>
      </c>
      <c r="M15" s="99">
        <f t="shared" si="4"/>
        <v>589066.79999999993</v>
      </c>
      <c r="N15" s="104">
        <v>40</v>
      </c>
      <c r="O15" s="99">
        <f t="shared" si="5"/>
        <v>512232</v>
      </c>
      <c r="P15" s="104">
        <v>46</v>
      </c>
      <c r="Q15" s="99">
        <f t="shared" si="6"/>
        <v>589066.79999999993</v>
      </c>
      <c r="R15" s="104">
        <v>39</v>
      </c>
      <c r="S15" s="99">
        <f t="shared" si="7"/>
        <v>499426.19999999995</v>
      </c>
      <c r="T15" s="104">
        <v>66</v>
      </c>
      <c r="U15" s="100">
        <f t="shared" si="8"/>
        <v>845182.79999999993</v>
      </c>
      <c r="V15" s="281"/>
    </row>
    <row r="16" spans="1:89" ht="18.75" thickTop="1" thickBot="1">
      <c r="A16" s="116">
        <v>7</v>
      </c>
      <c r="B16" s="118" t="s">
        <v>82</v>
      </c>
      <c r="C16" s="114">
        <f t="shared" si="0"/>
        <v>679</v>
      </c>
      <c r="D16" s="103">
        <v>35346.1</v>
      </c>
      <c r="E16" s="133">
        <f t="shared" si="9"/>
        <v>24000</v>
      </c>
      <c r="F16" s="104">
        <v>84</v>
      </c>
      <c r="G16" s="100">
        <f t="shared" si="1"/>
        <v>2969072.4</v>
      </c>
      <c r="H16" s="104">
        <v>92</v>
      </c>
      <c r="I16" s="100">
        <f t="shared" si="2"/>
        <v>3251841.1999999997</v>
      </c>
      <c r="J16" s="104">
        <v>122</v>
      </c>
      <c r="K16" s="100">
        <f t="shared" si="3"/>
        <v>4312224.2</v>
      </c>
      <c r="L16" s="104">
        <v>75</v>
      </c>
      <c r="M16" s="99">
        <f t="shared" si="4"/>
        <v>2650957.5</v>
      </c>
      <c r="N16" s="104">
        <v>69</v>
      </c>
      <c r="O16" s="99">
        <f t="shared" si="5"/>
        <v>2438880.9</v>
      </c>
      <c r="P16" s="104">
        <v>87</v>
      </c>
      <c r="Q16" s="99">
        <f t="shared" si="6"/>
        <v>3075110.6999999997</v>
      </c>
      <c r="R16" s="104">
        <v>70</v>
      </c>
      <c r="S16" s="99">
        <f t="shared" si="7"/>
        <v>2474227</v>
      </c>
      <c r="T16" s="104">
        <v>80</v>
      </c>
      <c r="U16" s="100">
        <f t="shared" si="8"/>
        <v>2827688</v>
      </c>
      <c r="V16" s="281"/>
    </row>
    <row r="17" spans="1:89" ht="18.75" thickTop="1" thickBot="1">
      <c r="A17" s="116">
        <v>8</v>
      </c>
      <c r="B17" s="118" t="s">
        <v>83</v>
      </c>
      <c r="C17" s="114">
        <f t="shared" si="0"/>
        <v>240</v>
      </c>
      <c r="D17" s="103">
        <v>47500</v>
      </c>
      <c r="E17" s="133">
        <f t="shared" si="9"/>
        <v>11400</v>
      </c>
      <c r="F17" s="104">
        <v>35</v>
      </c>
      <c r="G17" s="100">
        <f t="shared" si="1"/>
        <v>1662500</v>
      </c>
      <c r="H17" s="104">
        <v>35</v>
      </c>
      <c r="I17" s="100">
        <f t="shared" si="2"/>
        <v>1662500</v>
      </c>
      <c r="J17" s="104">
        <v>48</v>
      </c>
      <c r="K17" s="100">
        <f t="shared" si="3"/>
        <v>2280000</v>
      </c>
      <c r="L17" s="104">
        <v>19</v>
      </c>
      <c r="M17" s="99">
        <f t="shared" si="4"/>
        <v>902500</v>
      </c>
      <c r="N17" s="104">
        <v>24</v>
      </c>
      <c r="O17" s="99">
        <f t="shared" si="5"/>
        <v>1140000</v>
      </c>
      <c r="P17" s="104">
        <v>32</v>
      </c>
      <c r="Q17" s="99">
        <f t="shared" si="6"/>
        <v>1520000</v>
      </c>
      <c r="R17" s="104">
        <v>19</v>
      </c>
      <c r="S17" s="99">
        <f t="shared" si="7"/>
        <v>902500</v>
      </c>
      <c r="T17" s="104">
        <v>28</v>
      </c>
      <c r="U17" s="100">
        <f t="shared" si="8"/>
        <v>1330000</v>
      </c>
      <c r="V17" s="281"/>
    </row>
    <row r="18" spans="1:89" ht="18.75" thickTop="1" thickBot="1">
      <c r="A18" s="116">
        <v>9</v>
      </c>
      <c r="B18" s="118" t="s">
        <v>84</v>
      </c>
      <c r="C18" s="114">
        <f t="shared" si="0"/>
        <v>1356</v>
      </c>
      <c r="D18" s="103">
        <v>7256.6</v>
      </c>
      <c r="E18" s="133">
        <f t="shared" si="9"/>
        <v>9839.9</v>
      </c>
      <c r="F18" s="104">
        <v>240</v>
      </c>
      <c r="G18" s="100">
        <f t="shared" si="1"/>
        <v>1741584</v>
      </c>
      <c r="H18" s="104">
        <v>160</v>
      </c>
      <c r="I18" s="100">
        <f t="shared" si="2"/>
        <v>1161056</v>
      </c>
      <c r="J18" s="104">
        <v>252</v>
      </c>
      <c r="K18" s="100">
        <f t="shared" si="3"/>
        <v>1828663.2000000002</v>
      </c>
      <c r="L18" s="104">
        <v>142</v>
      </c>
      <c r="M18" s="99">
        <f t="shared" si="4"/>
        <v>1030437.2000000001</v>
      </c>
      <c r="N18" s="104">
        <v>104</v>
      </c>
      <c r="O18" s="99">
        <f t="shared" si="5"/>
        <v>754686.4</v>
      </c>
      <c r="P18" s="104">
        <v>100</v>
      </c>
      <c r="Q18" s="99">
        <f t="shared" si="6"/>
        <v>725660</v>
      </c>
      <c r="R18" s="104">
        <v>100</v>
      </c>
      <c r="S18" s="99">
        <f t="shared" si="7"/>
        <v>725660</v>
      </c>
      <c r="T18" s="104">
        <v>258</v>
      </c>
      <c r="U18" s="100">
        <f t="shared" si="8"/>
        <v>1872202.8</v>
      </c>
      <c r="V18" s="281"/>
    </row>
    <row r="19" spans="1:89" ht="53.25" thickTop="1" thickBot="1">
      <c r="A19" s="116">
        <v>10</v>
      </c>
      <c r="B19" s="118" t="s">
        <v>85</v>
      </c>
      <c r="C19" s="114">
        <f t="shared" si="0"/>
        <v>106</v>
      </c>
      <c r="D19" s="103">
        <v>66905.7</v>
      </c>
      <c r="E19" s="133">
        <f t="shared" si="9"/>
        <v>7092</v>
      </c>
      <c r="F19" s="104">
        <v>12</v>
      </c>
      <c r="G19" s="100">
        <f t="shared" si="1"/>
        <v>802868.39999999991</v>
      </c>
      <c r="H19" s="104">
        <v>12</v>
      </c>
      <c r="I19" s="100">
        <f t="shared" si="2"/>
        <v>802868.39999999991</v>
      </c>
      <c r="J19" s="104">
        <v>12</v>
      </c>
      <c r="K19" s="100">
        <f t="shared" si="3"/>
        <v>802868.39999999991</v>
      </c>
      <c r="L19" s="104">
        <v>24</v>
      </c>
      <c r="M19" s="99">
        <f t="shared" si="4"/>
        <v>1605736.7999999998</v>
      </c>
      <c r="N19" s="104">
        <v>12</v>
      </c>
      <c r="O19" s="99">
        <f t="shared" si="5"/>
        <v>802868.39999999991</v>
      </c>
      <c r="P19" s="104">
        <v>12</v>
      </c>
      <c r="Q19" s="99">
        <f t="shared" si="6"/>
        <v>802868.39999999991</v>
      </c>
      <c r="R19" s="104">
        <v>10</v>
      </c>
      <c r="S19" s="99">
        <f t="shared" si="7"/>
        <v>669057</v>
      </c>
      <c r="T19" s="104">
        <v>12</v>
      </c>
      <c r="U19" s="100">
        <f t="shared" si="8"/>
        <v>802868.39999999991</v>
      </c>
      <c r="V19" s="281"/>
    </row>
    <row r="20" spans="1:89" ht="53.25" thickTop="1" thickBot="1">
      <c r="A20" s="116">
        <v>11</v>
      </c>
      <c r="B20" s="118" t="s">
        <v>86</v>
      </c>
      <c r="C20" s="114">
        <f t="shared" si="0"/>
        <v>82</v>
      </c>
      <c r="D20" s="103">
        <v>59268.3</v>
      </c>
      <c r="E20" s="133">
        <f t="shared" si="9"/>
        <v>4860</v>
      </c>
      <c r="F20" s="104">
        <v>12</v>
      </c>
      <c r="G20" s="100">
        <f t="shared" si="1"/>
        <v>711219.60000000009</v>
      </c>
      <c r="H20" s="104">
        <v>12</v>
      </c>
      <c r="I20" s="100">
        <f t="shared" si="2"/>
        <v>711219.60000000009</v>
      </c>
      <c r="J20" s="104">
        <v>12</v>
      </c>
      <c r="K20" s="100">
        <f t="shared" si="3"/>
        <v>711219.60000000009</v>
      </c>
      <c r="L20" s="104">
        <v>0</v>
      </c>
      <c r="M20" s="99">
        <f t="shared" si="4"/>
        <v>0</v>
      </c>
      <c r="N20" s="104">
        <v>12</v>
      </c>
      <c r="O20" s="99">
        <f t="shared" si="5"/>
        <v>711219.60000000009</v>
      </c>
      <c r="P20" s="104">
        <v>12</v>
      </c>
      <c r="Q20" s="99">
        <f t="shared" si="6"/>
        <v>711219.60000000009</v>
      </c>
      <c r="R20" s="104">
        <v>10</v>
      </c>
      <c r="S20" s="99">
        <f t="shared" si="7"/>
        <v>592683</v>
      </c>
      <c r="T20" s="104">
        <v>12</v>
      </c>
      <c r="U20" s="100">
        <f t="shared" si="8"/>
        <v>711219.60000000009</v>
      </c>
      <c r="V20" s="281"/>
    </row>
    <row r="21" spans="1:89" ht="69.75" thickTop="1">
      <c r="A21" s="119">
        <v>12</v>
      </c>
      <c r="B21" s="120" t="s">
        <v>87</v>
      </c>
      <c r="C21" s="121">
        <f t="shared" si="0"/>
        <v>16</v>
      </c>
      <c r="D21" s="122">
        <v>18750</v>
      </c>
      <c r="E21" s="133">
        <f t="shared" si="9"/>
        <v>300</v>
      </c>
      <c r="F21" s="123">
        <v>2</v>
      </c>
      <c r="G21" s="124">
        <f t="shared" si="1"/>
        <v>37500</v>
      </c>
      <c r="H21" s="123">
        <v>2</v>
      </c>
      <c r="I21" s="124">
        <f t="shared" si="2"/>
        <v>37500</v>
      </c>
      <c r="J21" s="123">
        <v>2</v>
      </c>
      <c r="K21" s="124">
        <f t="shared" si="3"/>
        <v>37500</v>
      </c>
      <c r="L21" s="123">
        <v>2</v>
      </c>
      <c r="M21" s="125">
        <f t="shared" si="4"/>
        <v>37500</v>
      </c>
      <c r="N21" s="123">
        <v>2</v>
      </c>
      <c r="O21" s="125">
        <f t="shared" si="5"/>
        <v>37500</v>
      </c>
      <c r="P21" s="123">
        <v>2</v>
      </c>
      <c r="Q21" s="125">
        <f t="shared" si="6"/>
        <v>37500</v>
      </c>
      <c r="R21" s="123">
        <v>2</v>
      </c>
      <c r="S21" s="125">
        <f t="shared" si="7"/>
        <v>37500</v>
      </c>
      <c r="T21" s="123">
        <v>2</v>
      </c>
      <c r="U21" s="124">
        <f t="shared" si="8"/>
        <v>37500</v>
      </c>
      <c r="V21" s="281"/>
    </row>
    <row r="22" spans="1:89" s="132" customFormat="1" ht="23.45" customHeight="1" thickBot="1">
      <c r="A22" s="128"/>
      <c r="B22" s="126" t="s">
        <v>94</v>
      </c>
      <c r="C22" s="127"/>
      <c r="D22" s="129"/>
      <c r="E22" s="185">
        <f>SUM(E10:E21)</f>
        <v>189028</v>
      </c>
      <c r="F22" s="128"/>
      <c r="G22" s="130">
        <f>SUM(G10:G21)/1000</f>
        <v>30372.183499999996</v>
      </c>
      <c r="H22" s="128"/>
      <c r="I22" s="130">
        <f>SUM(I10:I21)/1000</f>
        <v>26577.9974</v>
      </c>
      <c r="J22" s="128"/>
      <c r="K22" s="130">
        <f>SUM(K10:K21)/1000</f>
        <v>35805.587399999997</v>
      </c>
      <c r="L22" s="128"/>
      <c r="M22" s="130">
        <f>SUM(M10:M21)/1000</f>
        <v>16984.093199999999</v>
      </c>
      <c r="N22" s="128"/>
      <c r="O22" s="130">
        <f>SUM(O10:O21)/1000</f>
        <v>18062.092900000003</v>
      </c>
      <c r="P22" s="128"/>
      <c r="Q22" s="130">
        <f>SUM(Q10:Q21)/1000</f>
        <v>24665.620500000001</v>
      </c>
      <c r="R22" s="128"/>
      <c r="S22" s="130">
        <f>SUM(S10:S21)/1000</f>
        <v>14238.3372</v>
      </c>
      <c r="T22" s="128"/>
      <c r="U22" s="130">
        <f>SUM(U10:U21)/1000</f>
        <v>22322.195</v>
      </c>
      <c r="V22" s="131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</row>
    <row r="23" spans="1:89" s="134" customFormat="1" ht="18" thickTop="1">
      <c r="C23" s="135"/>
    </row>
    <row r="24" spans="1:89" s="134" customFormat="1">
      <c r="C24" s="135"/>
      <c r="G24" s="144"/>
    </row>
    <row r="25" spans="1:89" s="134" customFormat="1">
      <c r="C25" s="135"/>
    </row>
    <row r="26" spans="1:89" s="134" customFormat="1">
      <c r="C26" s="135"/>
    </row>
    <row r="27" spans="1:89" s="134" customFormat="1">
      <c r="C27" s="135"/>
    </row>
    <row r="28" spans="1:89" s="134" customFormat="1">
      <c r="C28" s="135"/>
    </row>
    <row r="29" spans="1:89" s="134" customFormat="1">
      <c r="C29" s="135"/>
    </row>
    <row r="30" spans="1:89" s="134" customFormat="1">
      <c r="C30" s="135"/>
    </row>
    <row r="31" spans="1:89" s="134" customFormat="1">
      <c r="C31" s="135"/>
    </row>
    <row r="32" spans="1:89" s="134" customFormat="1">
      <c r="C32" s="135"/>
    </row>
    <row r="33" spans="3:3" s="134" customFormat="1">
      <c r="C33" s="135"/>
    </row>
    <row r="34" spans="3:3" s="134" customFormat="1">
      <c r="C34" s="135"/>
    </row>
    <row r="35" spans="3:3" s="134" customFormat="1">
      <c r="C35" s="135"/>
    </row>
    <row r="36" spans="3:3" s="134" customFormat="1">
      <c r="C36" s="135"/>
    </row>
    <row r="37" spans="3:3" s="134" customFormat="1">
      <c r="C37" s="135"/>
    </row>
    <row r="38" spans="3:3" s="134" customFormat="1">
      <c r="C38" s="135"/>
    </row>
    <row r="39" spans="3:3" s="134" customFormat="1">
      <c r="C39" s="135"/>
    </row>
    <row r="40" spans="3:3" s="134" customFormat="1">
      <c r="C40" s="135"/>
    </row>
    <row r="41" spans="3:3" s="134" customFormat="1">
      <c r="C41" s="135"/>
    </row>
    <row r="42" spans="3:3" s="134" customFormat="1">
      <c r="C42" s="135"/>
    </row>
    <row r="43" spans="3:3" s="134" customFormat="1">
      <c r="C43" s="135"/>
    </row>
    <row r="44" spans="3:3" s="134" customFormat="1">
      <c r="C44" s="135"/>
    </row>
    <row r="45" spans="3:3" s="134" customFormat="1">
      <c r="C45" s="135"/>
    </row>
    <row r="46" spans="3:3" s="134" customFormat="1">
      <c r="C46" s="135"/>
    </row>
    <row r="47" spans="3:3" s="134" customFormat="1">
      <c r="C47" s="135"/>
    </row>
    <row r="48" spans="3:3" s="134" customFormat="1">
      <c r="C48" s="135"/>
    </row>
    <row r="49" spans="3:3" s="134" customFormat="1">
      <c r="C49" s="135"/>
    </row>
    <row r="50" spans="3:3" s="134" customFormat="1">
      <c r="C50" s="135"/>
    </row>
    <row r="51" spans="3:3" s="134" customFormat="1">
      <c r="C51" s="135"/>
    </row>
    <row r="52" spans="3:3" s="134" customFormat="1">
      <c r="C52" s="135"/>
    </row>
    <row r="53" spans="3:3" s="134" customFormat="1">
      <c r="C53" s="135"/>
    </row>
    <row r="54" spans="3:3" s="134" customFormat="1">
      <c r="C54" s="135"/>
    </row>
    <row r="55" spans="3:3" s="134" customFormat="1">
      <c r="C55" s="135"/>
    </row>
    <row r="56" spans="3:3" s="134" customFormat="1">
      <c r="C56" s="135"/>
    </row>
    <row r="57" spans="3:3" s="134" customFormat="1">
      <c r="C57" s="135"/>
    </row>
    <row r="58" spans="3:3" s="134" customFormat="1">
      <c r="C58" s="135"/>
    </row>
    <row r="59" spans="3:3" s="134" customFormat="1">
      <c r="C59" s="135"/>
    </row>
    <row r="60" spans="3:3" s="134" customFormat="1">
      <c r="C60" s="135"/>
    </row>
    <row r="61" spans="3:3" s="134" customFormat="1">
      <c r="C61" s="135"/>
    </row>
    <row r="62" spans="3:3" s="134" customFormat="1">
      <c r="C62" s="135"/>
    </row>
    <row r="63" spans="3:3" s="134" customFormat="1">
      <c r="C63" s="135"/>
    </row>
    <row r="64" spans="3:3" s="134" customFormat="1">
      <c r="C64" s="135"/>
    </row>
    <row r="65" spans="3:3" s="134" customFormat="1">
      <c r="C65" s="135"/>
    </row>
    <row r="66" spans="3:3" s="134" customFormat="1">
      <c r="C66" s="135"/>
    </row>
    <row r="67" spans="3:3" s="134" customFormat="1">
      <c r="C67" s="135"/>
    </row>
    <row r="68" spans="3:3" s="134" customFormat="1">
      <c r="C68" s="135"/>
    </row>
    <row r="69" spans="3:3" s="134" customFormat="1">
      <c r="C69" s="135"/>
    </row>
    <row r="70" spans="3:3" s="134" customFormat="1">
      <c r="C70" s="135"/>
    </row>
    <row r="71" spans="3:3" s="134" customFormat="1">
      <c r="C71" s="135"/>
    </row>
    <row r="72" spans="3:3" s="134" customFormat="1">
      <c r="C72" s="135"/>
    </row>
    <row r="73" spans="3:3" s="134" customFormat="1">
      <c r="C73" s="135"/>
    </row>
    <row r="74" spans="3:3" s="134" customFormat="1">
      <c r="C74" s="135"/>
    </row>
    <row r="75" spans="3:3" s="134" customFormat="1">
      <c r="C75" s="135"/>
    </row>
    <row r="76" spans="3:3" s="134" customFormat="1">
      <c r="C76" s="135"/>
    </row>
    <row r="77" spans="3:3" s="134" customFormat="1">
      <c r="C77" s="135"/>
    </row>
    <row r="78" spans="3:3" s="134" customFormat="1">
      <c r="C78" s="135"/>
    </row>
    <row r="79" spans="3:3" s="134" customFormat="1">
      <c r="C79" s="135"/>
    </row>
    <row r="80" spans="3:3" s="134" customFormat="1">
      <c r="C80" s="135"/>
    </row>
    <row r="81" spans="3:3" s="134" customFormat="1">
      <c r="C81" s="135"/>
    </row>
    <row r="82" spans="3:3" s="134" customFormat="1">
      <c r="C82" s="135"/>
    </row>
    <row r="83" spans="3:3" s="134" customFormat="1">
      <c r="C83" s="135"/>
    </row>
    <row r="84" spans="3:3" s="134" customFormat="1">
      <c r="C84" s="135"/>
    </row>
    <row r="85" spans="3:3" s="134" customFormat="1">
      <c r="C85" s="135"/>
    </row>
    <row r="86" spans="3:3" s="134" customFormat="1">
      <c r="C86" s="135"/>
    </row>
    <row r="87" spans="3:3" s="134" customFormat="1">
      <c r="C87" s="135"/>
    </row>
    <row r="88" spans="3:3" s="134" customFormat="1">
      <c r="C88" s="135"/>
    </row>
    <row r="89" spans="3:3" s="134" customFormat="1">
      <c r="C89" s="135"/>
    </row>
    <row r="90" spans="3:3" s="134" customFormat="1">
      <c r="C90" s="135"/>
    </row>
    <row r="91" spans="3:3" s="134" customFormat="1">
      <c r="C91" s="135"/>
    </row>
    <row r="92" spans="3:3" s="134" customFormat="1">
      <c r="C92" s="135"/>
    </row>
    <row r="93" spans="3:3" s="134" customFormat="1">
      <c r="C93" s="135"/>
    </row>
    <row r="94" spans="3:3" s="134" customFormat="1">
      <c r="C94" s="135"/>
    </row>
    <row r="95" spans="3:3" s="134" customFormat="1">
      <c r="C95" s="135"/>
    </row>
    <row r="96" spans="3:3" s="134" customFormat="1">
      <c r="C96" s="135"/>
    </row>
    <row r="97" spans="3:3" s="134" customFormat="1">
      <c r="C97" s="135"/>
    </row>
    <row r="98" spans="3:3" s="134" customFormat="1">
      <c r="C98" s="135"/>
    </row>
    <row r="99" spans="3:3" s="134" customFormat="1">
      <c r="C99" s="135"/>
    </row>
    <row r="100" spans="3:3" s="134" customFormat="1">
      <c r="C100" s="135"/>
    </row>
    <row r="101" spans="3:3" s="134" customFormat="1">
      <c r="C101" s="135"/>
    </row>
    <row r="102" spans="3:3" s="134" customFormat="1">
      <c r="C102" s="135"/>
    </row>
    <row r="103" spans="3:3" s="134" customFormat="1">
      <c r="C103" s="135"/>
    </row>
    <row r="104" spans="3:3" s="134" customFormat="1">
      <c r="C104" s="135"/>
    </row>
    <row r="105" spans="3:3" s="134" customFormat="1">
      <c r="C105" s="135"/>
    </row>
    <row r="106" spans="3:3" s="134" customFormat="1">
      <c r="C106" s="135"/>
    </row>
    <row r="107" spans="3:3" s="134" customFormat="1">
      <c r="C107" s="135"/>
    </row>
    <row r="108" spans="3:3" s="134" customFormat="1">
      <c r="C108" s="135"/>
    </row>
    <row r="109" spans="3:3" s="134" customFormat="1">
      <c r="C109" s="135"/>
    </row>
    <row r="110" spans="3:3" s="134" customFormat="1">
      <c r="C110" s="135"/>
    </row>
    <row r="111" spans="3:3" s="134" customFormat="1">
      <c r="C111" s="135"/>
    </row>
    <row r="112" spans="3:3" s="134" customFormat="1">
      <c r="C112" s="135"/>
    </row>
    <row r="113" spans="3:3" s="134" customFormat="1">
      <c r="C113" s="135"/>
    </row>
    <row r="114" spans="3:3" s="134" customFormat="1">
      <c r="C114" s="135"/>
    </row>
    <row r="115" spans="3:3" s="134" customFormat="1">
      <c r="C115" s="135"/>
    </row>
    <row r="116" spans="3:3" s="134" customFormat="1">
      <c r="C116" s="135"/>
    </row>
    <row r="117" spans="3:3" s="134" customFormat="1">
      <c r="C117" s="135"/>
    </row>
    <row r="118" spans="3:3" s="134" customFormat="1">
      <c r="C118" s="135"/>
    </row>
    <row r="119" spans="3:3" s="134" customFormat="1">
      <c r="C119" s="135"/>
    </row>
    <row r="120" spans="3:3" s="134" customFormat="1">
      <c r="C120" s="135"/>
    </row>
    <row r="121" spans="3:3" s="134" customFormat="1">
      <c r="C121" s="135"/>
    </row>
    <row r="122" spans="3:3" s="134" customFormat="1">
      <c r="C122" s="135"/>
    </row>
    <row r="123" spans="3:3" s="134" customFormat="1">
      <c r="C123" s="135"/>
    </row>
    <row r="124" spans="3:3" s="134" customFormat="1">
      <c r="C124" s="135"/>
    </row>
    <row r="125" spans="3:3" s="134" customFormat="1">
      <c r="C125" s="135"/>
    </row>
    <row r="126" spans="3:3" s="134" customFormat="1">
      <c r="C126" s="135"/>
    </row>
    <row r="127" spans="3:3" s="134" customFormat="1">
      <c r="C127" s="135"/>
    </row>
    <row r="128" spans="3:3" s="134" customFormat="1">
      <c r="C128" s="135"/>
    </row>
    <row r="129" spans="3:3" s="134" customFormat="1">
      <c r="C129" s="135"/>
    </row>
    <row r="130" spans="3:3" s="134" customFormat="1">
      <c r="C130" s="135"/>
    </row>
    <row r="131" spans="3:3" s="134" customFormat="1">
      <c r="C131" s="135"/>
    </row>
    <row r="132" spans="3:3" s="134" customFormat="1">
      <c r="C132" s="135"/>
    </row>
    <row r="133" spans="3:3" s="134" customFormat="1">
      <c r="C133" s="135"/>
    </row>
    <row r="134" spans="3:3" s="134" customFormat="1">
      <c r="C134" s="135"/>
    </row>
    <row r="135" spans="3:3" s="134" customFormat="1">
      <c r="C135" s="135"/>
    </row>
    <row r="136" spans="3:3" s="134" customFormat="1">
      <c r="C136" s="135"/>
    </row>
    <row r="137" spans="3:3" s="134" customFormat="1">
      <c r="C137" s="135"/>
    </row>
    <row r="138" spans="3:3" s="134" customFormat="1">
      <c r="C138" s="135"/>
    </row>
    <row r="139" spans="3:3" s="134" customFormat="1">
      <c r="C139" s="135"/>
    </row>
    <row r="140" spans="3:3" s="134" customFormat="1">
      <c r="C140" s="135"/>
    </row>
    <row r="141" spans="3:3" s="134" customFormat="1">
      <c r="C141" s="135"/>
    </row>
    <row r="142" spans="3:3" s="134" customFormat="1">
      <c r="C142" s="135"/>
    </row>
    <row r="143" spans="3:3" s="134" customFormat="1">
      <c r="C143" s="135"/>
    </row>
    <row r="144" spans="3:3" s="134" customFormat="1">
      <c r="C144" s="135"/>
    </row>
    <row r="145" spans="3:3" s="134" customFormat="1">
      <c r="C145" s="135"/>
    </row>
    <row r="146" spans="3:3" s="134" customFormat="1">
      <c r="C146" s="135"/>
    </row>
    <row r="147" spans="3:3" s="134" customFormat="1">
      <c r="C147" s="135"/>
    </row>
    <row r="148" spans="3:3" s="134" customFormat="1">
      <c r="C148" s="135"/>
    </row>
    <row r="149" spans="3:3" s="134" customFormat="1">
      <c r="C149" s="135"/>
    </row>
    <row r="150" spans="3:3" s="134" customFormat="1">
      <c r="C150" s="135"/>
    </row>
    <row r="151" spans="3:3" s="134" customFormat="1">
      <c r="C151" s="135"/>
    </row>
    <row r="152" spans="3:3" s="134" customFormat="1">
      <c r="C152" s="135"/>
    </row>
    <row r="153" spans="3:3" s="134" customFormat="1">
      <c r="C153" s="135"/>
    </row>
    <row r="154" spans="3:3" s="134" customFormat="1">
      <c r="C154" s="135"/>
    </row>
    <row r="155" spans="3:3" s="134" customFormat="1">
      <c r="C155" s="135"/>
    </row>
    <row r="156" spans="3:3" s="134" customFormat="1">
      <c r="C156" s="135"/>
    </row>
    <row r="157" spans="3:3" s="134" customFormat="1">
      <c r="C157" s="135"/>
    </row>
    <row r="158" spans="3:3" s="134" customFormat="1">
      <c r="C158" s="135"/>
    </row>
    <row r="159" spans="3:3" s="134" customFormat="1">
      <c r="C159" s="135"/>
    </row>
    <row r="160" spans="3:3" s="134" customFormat="1">
      <c r="C160" s="135"/>
    </row>
    <row r="161" spans="3:3" s="134" customFormat="1">
      <c r="C161" s="135"/>
    </row>
    <row r="162" spans="3:3" s="134" customFormat="1">
      <c r="C162" s="135"/>
    </row>
    <row r="163" spans="3:3" s="134" customFormat="1">
      <c r="C163" s="135"/>
    </row>
    <row r="164" spans="3:3" s="134" customFormat="1">
      <c r="C164" s="135"/>
    </row>
    <row r="165" spans="3:3" s="134" customFormat="1">
      <c r="C165" s="135"/>
    </row>
    <row r="166" spans="3:3" s="134" customFormat="1">
      <c r="C166" s="135"/>
    </row>
    <row r="167" spans="3:3" s="134" customFormat="1">
      <c r="C167" s="135"/>
    </row>
    <row r="168" spans="3:3" s="134" customFormat="1">
      <c r="C168" s="135"/>
    </row>
    <row r="169" spans="3:3" s="134" customFormat="1">
      <c r="C169" s="135"/>
    </row>
    <row r="170" spans="3:3" s="134" customFormat="1">
      <c r="C170" s="135"/>
    </row>
    <row r="171" spans="3:3" s="134" customFormat="1">
      <c r="C171" s="135"/>
    </row>
    <row r="172" spans="3:3" s="134" customFormat="1">
      <c r="C172" s="135"/>
    </row>
    <row r="173" spans="3:3" s="134" customFormat="1">
      <c r="C173" s="135"/>
    </row>
    <row r="174" spans="3:3" s="134" customFormat="1">
      <c r="C174" s="135"/>
    </row>
    <row r="175" spans="3:3" s="134" customFormat="1">
      <c r="C175" s="135"/>
    </row>
    <row r="176" spans="3:3" s="134" customFormat="1">
      <c r="C176" s="135"/>
    </row>
    <row r="177" spans="3:3" s="134" customFormat="1">
      <c r="C177" s="135"/>
    </row>
    <row r="178" spans="3:3" s="134" customFormat="1">
      <c r="C178" s="135"/>
    </row>
    <row r="179" spans="3:3" s="134" customFormat="1">
      <c r="C179" s="135"/>
    </row>
    <row r="180" spans="3:3" s="134" customFormat="1">
      <c r="C180" s="135"/>
    </row>
    <row r="181" spans="3:3" s="134" customFormat="1">
      <c r="C181" s="135"/>
    </row>
    <row r="182" spans="3:3" s="134" customFormat="1">
      <c r="C182" s="135"/>
    </row>
    <row r="183" spans="3:3" s="134" customFormat="1">
      <c r="C183" s="135"/>
    </row>
    <row r="184" spans="3:3" s="134" customFormat="1">
      <c r="C184" s="135"/>
    </row>
    <row r="185" spans="3:3" s="134" customFormat="1">
      <c r="C185" s="135"/>
    </row>
    <row r="186" spans="3:3" s="134" customFormat="1">
      <c r="C186" s="135"/>
    </row>
    <row r="187" spans="3:3" s="134" customFormat="1">
      <c r="C187" s="135"/>
    </row>
    <row r="188" spans="3:3" s="134" customFormat="1">
      <c r="C188" s="135"/>
    </row>
    <row r="189" spans="3:3" s="134" customFormat="1">
      <c r="C189" s="135"/>
    </row>
    <row r="190" spans="3:3" s="134" customFormat="1">
      <c r="C190" s="135"/>
    </row>
    <row r="191" spans="3:3" s="134" customFormat="1">
      <c r="C191" s="135"/>
    </row>
    <row r="192" spans="3:3" s="134" customFormat="1">
      <c r="C192" s="135"/>
    </row>
    <row r="193" spans="3:3" s="134" customFormat="1">
      <c r="C193" s="135"/>
    </row>
    <row r="194" spans="3:3" s="134" customFormat="1">
      <c r="C194" s="135"/>
    </row>
    <row r="195" spans="3:3" s="134" customFormat="1">
      <c r="C195" s="135"/>
    </row>
    <row r="196" spans="3:3" s="134" customFormat="1">
      <c r="C196" s="135"/>
    </row>
    <row r="197" spans="3:3" s="134" customFormat="1">
      <c r="C197" s="135"/>
    </row>
    <row r="198" spans="3:3" s="134" customFormat="1">
      <c r="C198" s="135"/>
    </row>
    <row r="199" spans="3:3" s="134" customFormat="1">
      <c r="C199" s="135"/>
    </row>
    <row r="200" spans="3:3" s="134" customFormat="1">
      <c r="C200" s="135"/>
    </row>
    <row r="201" spans="3:3" s="134" customFormat="1">
      <c r="C201" s="135"/>
    </row>
    <row r="202" spans="3:3" s="134" customFormat="1">
      <c r="C202" s="135"/>
    </row>
    <row r="203" spans="3:3" s="134" customFormat="1">
      <c r="C203" s="135"/>
    </row>
    <row r="204" spans="3:3" s="134" customFormat="1">
      <c r="C204" s="135"/>
    </row>
    <row r="205" spans="3:3" s="134" customFormat="1">
      <c r="C205" s="135"/>
    </row>
    <row r="206" spans="3:3" s="134" customFormat="1">
      <c r="C206" s="135"/>
    </row>
    <row r="207" spans="3:3" s="134" customFormat="1">
      <c r="C207" s="135"/>
    </row>
    <row r="208" spans="3:3" s="134" customFormat="1">
      <c r="C208" s="135"/>
    </row>
    <row r="209" spans="3:3" s="134" customFormat="1">
      <c r="C209" s="135"/>
    </row>
    <row r="210" spans="3:3" s="134" customFormat="1">
      <c r="C210" s="135"/>
    </row>
    <row r="211" spans="3:3" s="134" customFormat="1">
      <c r="C211" s="135"/>
    </row>
    <row r="212" spans="3:3" s="134" customFormat="1">
      <c r="C212" s="135"/>
    </row>
    <row r="213" spans="3:3" s="134" customFormat="1">
      <c r="C213" s="135"/>
    </row>
    <row r="214" spans="3:3" s="134" customFormat="1">
      <c r="C214" s="135"/>
    </row>
    <row r="215" spans="3:3" s="134" customFormat="1">
      <c r="C215" s="135"/>
    </row>
    <row r="216" spans="3:3" s="134" customFormat="1">
      <c r="C216" s="135"/>
    </row>
    <row r="217" spans="3:3" s="134" customFormat="1">
      <c r="C217" s="135"/>
    </row>
    <row r="218" spans="3:3" s="134" customFormat="1">
      <c r="C218" s="135"/>
    </row>
    <row r="219" spans="3:3" s="134" customFormat="1">
      <c r="C219" s="135"/>
    </row>
    <row r="220" spans="3:3" s="134" customFormat="1">
      <c r="C220" s="135"/>
    </row>
    <row r="221" spans="3:3" s="134" customFormat="1">
      <c r="C221" s="135"/>
    </row>
    <row r="222" spans="3:3" s="134" customFormat="1">
      <c r="C222" s="135"/>
    </row>
    <row r="223" spans="3:3" s="134" customFormat="1">
      <c r="C223" s="135"/>
    </row>
    <row r="224" spans="3:3" s="134" customFormat="1">
      <c r="C224" s="135"/>
    </row>
    <row r="225" spans="3:3" s="134" customFormat="1">
      <c r="C225" s="135"/>
    </row>
    <row r="226" spans="3:3" s="134" customFormat="1">
      <c r="C226" s="135"/>
    </row>
    <row r="227" spans="3:3" s="134" customFormat="1">
      <c r="C227" s="135"/>
    </row>
    <row r="228" spans="3:3" s="134" customFormat="1">
      <c r="C228" s="135"/>
    </row>
    <row r="229" spans="3:3" s="134" customFormat="1">
      <c r="C229" s="135"/>
    </row>
    <row r="230" spans="3:3" s="134" customFormat="1">
      <c r="C230" s="135"/>
    </row>
    <row r="231" spans="3:3" s="134" customFormat="1">
      <c r="C231" s="135"/>
    </row>
    <row r="232" spans="3:3" s="134" customFormat="1">
      <c r="C232" s="135"/>
    </row>
    <row r="233" spans="3:3" s="134" customFormat="1">
      <c r="C233" s="135"/>
    </row>
    <row r="234" spans="3:3" s="134" customFormat="1">
      <c r="C234" s="135"/>
    </row>
    <row r="235" spans="3:3" s="134" customFormat="1">
      <c r="C235" s="135"/>
    </row>
    <row r="236" spans="3:3" s="134" customFormat="1">
      <c r="C236" s="135"/>
    </row>
    <row r="237" spans="3:3" s="134" customFormat="1">
      <c r="C237" s="135"/>
    </row>
    <row r="238" spans="3:3" s="134" customFormat="1">
      <c r="C238" s="135"/>
    </row>
    <row r="239" spans="3:3" s="134" customFormat="1">
      <c r="C239" s="135"/>
    </row>
    <row r="240" spans="3:3" s="134" customFormat="1">
      <c r="C240" s="135"/>
    </row>
    <row r="241" spans="3:3" s="134" customFormat="1">
      <c r="C241" s="135"/>
    </row>
    <row r="242" spans="3:3" s="134" customFormat="1">
      <c r="C242" s="135"/>
    </row>
    <row r="243" spans="3:3" s="134" customFormat="1">
      <c r="C243" s="135"/>
    </row>
    <row r="244" spans="3:3" s="134" customFormat="1">
      <c r="C244" s="135"/>
    </row>
    <row r="245" spans="3:3" s="134" customFormat="1">
      <c r="C245" s="135"/>
    </row>
    <row r="246" spans="3:3" s="134" customFormat="1">
      <c r="C246" s="135"/>
    </row>
    <row r="247" spans="3:3" s="134" customFormat="1">
      <c r="C247" s="135"/>
    </row>
    <row r="248" spans="3:3" s="134" customFormat="1">
      <c r="C248" s="135"/>
    </row>
    <row r="249" spans="3:3" s="134" customFormat="1">
      <c r="C249" s="135"/>
    </row>
    <row r="250" spans="3:3" s="134" customFormat="1">
      <c r="C250" s="135"/>
    </row>
    <row r="251" spans="3:3" s="134" customFormat="1">
      <c r="C251" s="135"/>
    </row>
    <row r="252" spans="3:3" s="134" customFormat="1">
      <c r="C252" s="135"/>
    </row>
    <row r="253" spans="3:3" s="134" customFormat="1">
      <c r="C253" s="135"/>
    </row>
    <row r="254" spans="3:3" s="134" customFormat="1">
      <c r="C254" s="135"/>
    </row>
    <row r="255" spans="3:3" s="134" customFormat="1">
      <c r="C255" s="135"/>
    </row>
    <row r="256" spans="3:3" s="134" customFormat="1">
      <c r="C256" s="135"/>
    </row>
    <row r="257" spans="3:3" s="134" customFormat="1">
      <c r="C257" s="135"/>
    </row>
    <row r="258" spans="3:3" s="134" customFormat="1">
      <c r="C258" s="135"/>
    </row>
    <row r="259" spans="3:3" s="134" customFormat="1">
      <c r="C259" s="135"/>
    </row>
    <row r="260" spans="3:3" s="134" customFormat="1">
      <c r="C260" s="135"/>
    </row>
    <row r="261" spans="3:3" s="134" customFormat="1">
      <c r="C261" s="135"/>
    </row>
    <row r="262" spans="3:3" s="134" customFormat="1">
      <c r="C262" s="135"/>
    </row>
    <row r="263" spans="3:3" s="134" customFormat="1">
      <c r="C263" s="135"/>
    </row>
    <row r="264" spans="3:3" s="134" customFormat="1">
      <c r="C264" s="135"/>
    </row>
    <row r="265" spans="3:3" s="134" customFormat="1">
      <c r="C265" s="135"/>
    </row>
    <row r="266" spans="3:3" s="134" customFormat="1">
      <c r="C266" s="135"/>
    </row>
    <row r="267" spans="3:3" s="134" customFormat="1">
      <c r="C267" s="135"/>
    </row>
    <row r="268" spans="3:3" s="134" customFormat="1">
      <c r="C268" s="135"/>
    </row>
    <row r="269" spans="3:3" s="134" customFormat="1">
      <c r="C269" s="135"/>
    </row>
    <row r="270" spans="3:3" s="134" customFormat="1">
      <c r="C270" s="135"/>
    </row>
    <row r="271" spans="3:3" s="134" customFormat="1">
      <c r="C271" s="135"/>
    </row>
    <row r="272" spans="3:3" s="134" customFormat="1">
      <c r="C272" s="135"/>
    </row>
    <row r="273" spans="3:3" s="134" customFormat="1">
      <c r="C273" s="135"/>
    </row>
    <row r="274" spans="3:3" s="134" customFormat="1">
      <c r="C274" s="135"/>
    </row>
    <row r="275" spans="3:3" s="134" customFormat="1">
      <c r="C275" s="135"/>
    </row>
    <row r="276" spans="3:3" s="134" customFormat="1">
      <c r="C276" s="135"/>
    </row>
    <row r="277" spans="3:3" s="134" customFormat="1">
      <c r="C277" s="135"/>
    </row>
    <row r="278" spans="3:3" s="134" customFormat="1">
      <c r="C278" s="135"/>
    </row>
    <row r="279" spans="3:3" s="134" customFormat="1">
      <c r="C279" s="135"/>
    </row>
    <row r="280" spans="3:3" s="134" customFormat="1">
      <c r="C280" s="135"/>
    </row>
    <row r="281" spans="3:3" s="134" customFormat="1">
      <c r="C281" s="135"/>
    </row>
    <row r="282" spans="3:3" s="134" customFormat="1">
      <c r="C282" s="135"/>
    </row>
    <row r="283" spans="3:3" s="134" customFormat="1">
      <c r="C283" s="135"/>
    </row>
    <row r="284" spans="3:3" s="134" customFormat="1">
      <c r="C284" s="135"/>
    </row>
    <row r="285" spans="3:3" s="134" customFormat="1">
      <c r="C285" s="135"/>
    </row>
    <row r="286" spans="3:3" s="134" customFormat="1">
      <c r="C286" s="135"/>
    </row>
    <row r="287" spans="3:3" s="134" customFormat="1">
      <c r="C287" s="135"/>
    </row>
    <row r="288" spans="3:3" s="134" customFormat="1">
      <c r="C288" s="135"/>
    </row>
    <row r="289" spans="3:3" s="134" customFormat="1">
      <c r="C289" s="135"/>
    </row>
    <row r="290" spans="3:3" s="134" customFormat="1">
      <c r="C290" s="135"/>
    </row>
    <row r="291" spans="3:3" s="134" customFormat="1">
      <c r="C291" s="135"/>
    </row>
    <row r="292" spans="3:3" s="134" customFormat="1">
      <c r="C292" s="135"/>
    </row>
    <row r="293" spans="3:3" s="134" customFormat="1">
      <c r="C293" s="135"/>
    </row>
    <row r="294" spans="3:3" s="134" customFormat="1">
      <c r="C294" s="135"/>
    </row>
    <row r="295" spans="3:3" s="134" customFormat="1">
      <c r="C295" s="135"/>
    </row>
    <row r="296" spans="3:3" s="134" customFormat="1">
      <c r="C296" s="135"/>
    </row>
    <row r="297" spans="3:3" s="134" customFormat="1">
      <c r="C297" s="135"/>
    </row>
    <row r="298" spans="3:3" s="134" customFormat="1">
      <c r="C298" s="135"/>
    </row>
    <row r="299" spans="3:3" s="134" customFormat="1">
      <c r="C299" s="135"/>
    </row>
    <row r="300" spans="3:3" s="134" customFormat="1">
      <c r="C300" s="135"/>
    </row>
    <row r="301" spans="3:3" s="134" customFormat="1">
      <c r="C301" s="135"/>
    </row>
    <row r="302" spans="3:3" s="134" customFormat="1">
      <c r="C302" s="135"/>
    </row>
    <row r="303" spans="3:3" s="134" customFormat="1">
      <c r="C303" s="135"/>
    </row>
    <row r="304" spans="3:3" s="134" customFormat="1">
      <c r="C304" s="135"/>
    </row>
    <row r="305" spans="3:3" s="134" customFormat="1">
      <c r="C305" s="135"/>
    </row>
    <row r="306" spans="3:3" s="134" customFormat="1">
      <c r="C306" s="135"/>
    </row>
    <row r="307" spans="3:3" s="134" customFormat="1">
      <c r="C307" s="135"/>
    </row>
    <row r="308" spans="3:3" s="134" customFormat="1">
      <c r="C308" s="135"/>
    </row>
    <row r="309" spans="3:3" s="134" customFormat="1">
      <c r="C309" s="135"/>
    </row>
    <row r="310" spans="3:3" s="134" customFormat="1">
      <c r="C310" s="135"/>
    </row>
    <row r="311" spans="3:3" s="134" customFormat="1">
      <c r="C311" s="135"/>
    </row>
    <row r="312" spans="3:3" s="134" customFormat="1">
      <c r="C312" s="135"/>
    </row>
    <row r="313" spans="3:3" s="134" customFormat="1">
      <c r="C313" s="135"/>
    </row>
    <row r="314" spans="3:3" s="134" customFormat="1">
      <c r="C314" s="135"/>
    </row>
    <row r="315" spans="3:3" s="134" customFormat="1">
      <c r="C315" s="135"/>
    </row>
    <row r="316" spans="3:3" s="134" customFormat="1">
      <c r="C316" s="135"/>
    </row>
    <row r="317" spans="3:3" s="134" customFormat="1">
      <c r="C317" s="135"/>
    </row>
    <row r="318" spans="3:3" s="134" customFormat="1">
      <c r="C318" s="135"/>
    </row>
    <row r="319" spans="3:3" s="134" customFormat="1">
      <c r="C319" s="135"/>
    </row>
    <row r="320" spans="3:3" s="134" customFormat="1">
      <c r="C320" s="135"/>
    </row>
    <row r="321" spans="3:3" s="134" customFormat="1">
      <c r="C321" s="135"/>
    </row>
    <row r="322" spans="3:3" s="134" customFormat="1">
      <c r="C322" s="135"/>
    </row>
    <row r="323" spans="3:3" s="134" customFormat="1">
      <c r="C323" s="135"/>
    </row>
    <row r="324" spans="3:3" s="134" customFormat="1">
      <c r="C324" s="135"/>
    </row>
    <row r="325" spans="3:3" s="134" customFormat="1">
      <c r="C325" s="135"/>
    </row>
    <row r="326" spans="3:3" s="134" customFormat="1">
      <c r="C326" s="135"/>
    </row>
    <row r="327" spans="3:3" s="134" customFormat="1">
      <c r="C327" s="135"/>
    </row>
    <row r="328" spans="3:3" s="134" customFormat="1">
      <c r="C328" s="135"/>
    </row>
    <row r="329" spans="3:3" s="134" customFormat="1">
      <c r="C329" s="135"/>
    </row>
    <row r="330" spans="3:3" s="134" customFormat="1">
      <c r="C330" s="135"/>
    </row>
    <row r="331" spans="3:3" s="134" customFormat="1">
      <c r="C331" s="135"/>
    </row>
    <row r="332" spans="3:3" s="134" customFormat="1">
      <c r="C332" s="135"/>
    </row>
    <row r="333" spans="3:3" s="134" customFormat="1">
      <c r="C333" s="135"/>
    </row>
    <row r="334" spans="3:3" s="134" customFormat="1">
      <c r="C334" s="135"/>
    </row>
    <row r="335" spans="3:3" s="134" customFormat="1">
      <c r="C335" s="135"/>
    </row>
    <row r="336" spans="3:3" s="134" customFormat="1">
      <c r="C336" s="135"/>
    </row>
    <row r="337" spans="3:3" s="134" customFormat="1">
      <c r="C337" s="135"/>
    </row>
    <row r="338" spans="3:3" s="134" customFormat="1">
      <c r="C338" s="135"/>
    </row>
    <row r="339" spans="3:3" s="134" customFormat="1">
      <c r="C339" s="135"/>
    </row>
    <row r="340" spans="3:3" s="134" customFormat="1">
      <c r="C340" s="135"/>
    </row>
    <row r="341" spans="3:3" s="134" customFormat="1">
      <c r="C341" s="135"/>
    </row>
    <row r="342" spans="3:3" s="134" customFormat="1">
      <c r="C342" s="135"/>
    </row>
    <row r="343" spans="3:3" s="134" customFormat="1">
      <c r="C343" s="135"/>
    </row>
    <row r="344" spans="3:3" s="134" customFormat="1">
      <c r="C344" s="135"/>
    </row>
    <row r="345" spans="3:3" s="134" customFormat="1">
      <c r="C345" s="135"/>
    </row>
    <row r="346" spans="3:3" s="134" customFormat="1">
      <c r="C346" s="135"/>
    </row>
    <row r="347" spans="3:3" s="134" customFormat="1">
      <c r="C347" s="135"/>
    </row>
    <row r="348" spans="3:3" s="134" customFormat="1">
      <c r="C348" s="135"/>
    </row>
    <row r="349" spans="3:3" s="134" customFormat="1">
      <c r="C349" s="135"/>
    </row>
    <row r="350" spans="3:3" s="134" customFormat="1">
      <c r="C350" s="135"/>
    </row>
    <row r="351" spans="3:3" s="134" customFormat="1">
      <c r="C351" s="135"/>
    </row>
    <row r="352" spans="3:3" s="134" customFormat="1">
      <c r="C352" s="135"/>
    </row>
    <row r="353" spans="3:3" s="134" customFormat="1">
      <c r="C353" s="135"/>
    </row>
    <row r="354" spans="3:3" s="134" customFormat="1">
      <c r="C354" s="135"/>
    </row>
    <row r="355" spans="3:3" s="134" customFormat="1">
      <c r="C355" s="135"/>
    </row>
    <row r="356" spans="3:3" s="134" customFormat="1">
      <c r="C356" s="135"/>
    </row>
    <row r="357" spans="3:3" s="134" customFormat="1">
      <c r="C357" s="135"/>
    </row>
    <row r="358" spans="3:3" s="134" customFormat="1">
      <c r="C358" s="135"/>
    </row>
    <row r="359" spans="3:3" s="134" customFormat="1">
      <c r="C359" s="135"/>
    </row>
    <row r="360" spans="3:3" s="134" customFormat="1">
      <c r="C360" s="135"/>
    </row>
    <row r="361" spans="3:3" s="134" customFormat="1">
      <c r="C361" s="135"/>
    </row>
    <row r="362" spans="3:3" s="134" customFormat="1">
      <c r="C362" s="135"/>
    </row>
    <row r="363" spans="3:3" s="134" customFormat="1">
      <c r="C363" s="135"/>
    </row>
    <row r="364" spans="3:3" s="134" customFormat="1">
      <c r="C364" s="135"/>
    </row>
    <row r="365" spans="3:3" s="134" customFormat="1">
      <c r="C365" s="135"/>
    </row>
    <row r="366" spans="3:3" s="134" customFormat="1">
      <c r="C366" s="135"/>
    </row>
    <row r="367" spans="3:3" s="134" customFormat="1">
      <c r="C367" s="135"/>
    </row>
    <row r="368" spans="3:3" s="134" customFormat="1">
      <c r="C368" s="135"/>
    </row>
    <row r="369" spans="3:3" s="134" customFormat="1">
      <c r="C369" s="135"/>
    </row>
    <row r="370" spans="3:3" s="134" customFormat="1">
      <c r="C370" s="135"/>
    </row>
    <row r="371" spans="3:3" s="134" customFormat="1">
      <c r="C371" s="135"/>
    </row>
    <row r="372" spans="3:3" s="134" customFormat="1">
      <c r="C372" s="135"/>
    </row>
    <row r="373" spans="3:3" s="134" customFormat="1">
      <c r="C373" s="135"/>
    </row>
    <row r="374" spans="3:3" s="134" customFormat="1">
      <c r="C374" s="135"/>
    </row>
    <row r="375" spans="3:3" s="134" customFormat="1">
      <c r="C375" s="135"/>
    </row>
    <row r="376" spans="3:3" s="134" customFormat="1">
      <c r="C376" s="135"/>
    </row>
    <row r="377" spans="3:3" s="134" customFormat="1">
      <c r="C377" s="135"/>
    </row>
    <row r="378" spans="3:3" s="134" customFormat="1">
      <c r="C378" s="135"/>
    </row>
    <row r="379" spans="3:3" s="134" customFormat="1">
      <c r="C379" s="135"/>
    </row>
    <row r="380" spans="3:3" s="134" customFormat="1">
      <c r="C380" s="135"/>
    </row>
    <row r="381" spans="3:3" s="134" customFormat="1">
      <c r="C381" s="135"/>
    </row>
    <row r="382" spans="3:3" s="134" customFormat="1">
      <c r="C382" s="135"/>
    </row>
    <row r="383" spans="3:3" s="134" customFormat="1">
      <c r="C383" s="135"/>
    </row>
    <row r="384" spans="3:3" s="134" customFormat="1">
      <c r="C384" s="135"/>
    </row>
    <row r="385" spans="3:3" s="134" customFormat="1">
      <c r="C385" s="135"/>
    </row>
    <row r="386" spans="3:3" s="134" customFormat="1">
      <c r="C386" s="135"/>
    </row>
    <row r="387" spans="3:3" s="134" customFormat="1">
      <c r="C387" s="135"/>
    </row>
    <row r="388" spans="3:3" s="134" customFormat="1">
      <c r="C388" s="135"/>
    </row>
    <row r="389" spans="3:3" s="134" customFormat="1">
      <c r="C389" s="135"/>
    </row>
    <row r="390" spans="3:3" s="134" customFormat="1">
      <c r="C390" s="135"/>
    </row>
    <row r="391" spans="3:3" s="134" customFormat="1">
      <c r="C391" s="135"/>
    </row>
    <row r="392" spans="3:3" s="134" customFormat="1">
      <c r="C392" s="135"/>
    </row>
    <row r="393" spans="3:3" s="134" customFormat="1">
      <c r="C393" s="135"/>
    </row>
    <row r="394" spans="3:3" s="134" customFormat="1">
      <c r="C394" s="135"/>
    </row>
    <row r="395" spans="3:3" s="134" customFormat="1">
      <c r="C395" s="135"/>
    </row>
    <row r="396" spans="3:3" s="134" customFormat="1">
      <c r="C396" s="135"/>
    </row>
    <row r="397" spans="3:3" s="134" customFormat="1">
      <c r="C397" s="135"/>
    </row>
    <row r="398" spans="3:3" s="134" customFormat="1">
      <c r="C398" s="135"/>
    </row>
    <row r="399" spans="3:3" s="134" customFormat="1">
      <c r="C399" s="135"/>
    </row>
    <row r="400" spans="3:3" s="134" customFormat="1">
      <c r="C400" s="135"/>
    </row>
    <row r="401" spans="3:3" s="134" customFormat="1">
      <c r="C401" s="135"/>
    </row>
    <row r="402" spans="3:3" s="134" customFormat="1">
      <c r="C402" s="135"/>
    </row>
    <row r="403" spans="3:3" s="134" customFormat="1">
      <c r="C403" s="135"/>
    </row>
    <row r="404" spans="3:3" s="134" customFormat="1">
      <c r="C404" s="135"/>
    </row>
    <row r="405" spans="3:3" s="134" customFormat="1">
      <c r="C405" s="135"/>
    </row>
    <row r="406" spans="3:3" s="134" customFormat="1">
      <c r="C406" s="135"/>
    </row>
    <row r="407" spans="3:3" s="134" customFormat="1">
      <c r="C407" s="135"/>
    </row>
    <row r="408" spans="3:3" s="134" customFormat="1">
      <c r="C408" s="135"/>
    </row>
    <row r="409" spans="3:3" s="134" customFormat="1">
      <c r="C409" s="135"/>
    </row>
    <row r="410" spans="3:3" s="134" customFormat="1">
      <c r="C410" s="135"/>
    </row>
    <row r="411" spans="3:3" s="134" customFormat="1">
      <c r="C411" s="135"/>
    </row>
    <row r="412" spans="3:3" s="134" customFormat="1">
      <c r="C412" s="135"/>
    </row>
    <row r="413" spans="3:3" s="134" customFormat="1">
      <c r="C413" s="135"/>
    </row>
    <row r="414" spans="3:3" s="134" customFormat="1">
      <c r="C414" s="135"/>
    </row>
    <row r="415" spans="3:3" s="134" customFormat="1">
      <c r="C415" s="135"/>
    </row>
    <row r="416" spans="3:3" s="134" customFormat="1">
      <c r="C416" s="135"/>
    </row>
    <row r="417" spans="3:3" s="134" customFormat="1">
      <c r="C417" s="135"/>
    </row>
    <row r="418" spans="3:3" s="134" customFormat="1">
      <c r="C418" s="135"/>
    </row>
    <row r="419" spans="3:3" s="134" customFormat="1">
      <c r="C419" s="135"/>
    </row>
    <row r="420" spans="3:3" s="134" customFormat="1">
      <c r="C420" s="135"/>
    </row>
    <row r="421" spans="3:3" s="134" customFormat="1">
      <c r="C421" s="135"/>
    </row>
    <row r="422" spans="3:3" s="134" customFormat="1">
      <c r="C422" s="135"/>
    </row>
    <row r="423" spans="3:3" s="134" customFormat="1">
      <c r="C423" s="135"/>
    </row>
    <row r="424" spans="3:3" s="134" customFormat="1">
      <c r="C424" s="135"/>
    </row>
    <row r="425" spans="3:3" s="134" customFormat="1">
      <c r="C425" s="135"/>
    </row>
    <row r="426" spans="3:3" s="134" customFormat="1">
      <c r="C426" s="135"/>
    </row>
    <row r="427" spans="3:3" s="134" customFormat="1">
      <c r="C427" s="135"/>
    </row>
    <row r="428" spans="3:3" s="134" customFormat="1">
      <c r="C428" s="135"/>
    </row>
    <row r="429" spans="3:3" s="134" customFormat="1">
      <c r="C429" s="135"/>
    </row>
    <row r="430" spans="3:3" s="134" customFormat="1">
      <c r="C430" s="135"/>
    </row>
    <row r="431" spans="3:3" s="134" customFormat="1">
      <c r="C431" s="135"/>
    </row>
    <row r="432" spans="3:3" s="134" customFormat="1">
      <c r="C432" s="135"/>
    </row>
    <row r="433" spans="3:3" s="134" customFormat="1">
      <c r="C433" s="135"/>
    </row>
    <row r="434" spans="3:3" s="134" customFormat="1">
      <c r="C434" s="135"/>
    </row>
    <row r="435" spans="3:3" s="134" customFormat="1">
      <c r="C435" s="135"/>
    </row>
    <row r="436" spans="3:3" s="134" customFormat="1">
      <c r="C436" s="135"/>
    </row>
    <row r="437" spans="3:3" s="134" customFormat="1">
      <c r="C437" s="135"/>
    </row>
    <row r="438" spans="3:3" s="134" customFormat="1">
      <c r="C438" s="135"/>
    </row>
    <row r="439" spans="3:3" s="134" customFormat="1">
      <c r="C439" s="135"/>
    </row>
    <row r="440" spans="3:3" s="134" customFormat="1">
      <c r="C440" s="135"/>
    </row>
    <row r="441" spans="3:3" s="134" customFormat="1">
      <c r="C441" s="135"/>
    </row>
    <row r="442" spans="3:3" s="134" customFormat="1">
      <c r="C442" s="135"/>
    </row>
    <row r="443" spans="3:3" s="134" customFormat="1">
      <c r="C443" s="135"/>
    </row>
    <row r="444" spans="3:3" s="134" customFormat="1">
      <c r="C444" s="135"/>
    </row>
    <row r="445" spans="3:3" s="134" customFormat="1">
      <c r="C445" s="135"/>
    </row>
    <row r="446" spans="3:3" s="134" customFormat="1">
      <c r="C446" s="135"/>
    </row>
    <row r="447" spans="3:3" s="134" customFormat="1">
      <c r="C447" s="135"/>
    </row>
    <row r="448" spans="3:3" s="134" customFormat="1">
      <c r="C448" s="135"/>
    </row>
    <row r="449" spans="3:3" s="134" customFormat="1">
      <c r="C449" s="135"/>
    </row>
    <row r="450" spans="3:3" s="134" customFormat="1">
      <c r="C450" s="135"/>
    </row>
    <row r="451" spans="3:3" s="134" customFormat="1">
      <c r="C451" s="135"/>
    </row>
    <row r="452" spans="3:3" s="134" customFormat="1">
      <c r="C452" s="135"/>
    </row>
    <row r="453" spans="3:3" s="134" customFormat="1">
      <c r="C453" s="135"/>
    </row>
    <row r="454" spans="3:3" s="134" customFormat="1">
      <c r="C454" s="135"/>
    </row>
    <row r="455" spans="3:3" s="134" customFormat="1">
      <c r="C455" s="135"/>
    </row>
    <row r="456" spans="3:3" s="134" customFormat="1">
      <c r="C456" s="135"/>
    </row>
    <row r="457" spans="3:3" s="134" customFormat="1">
      <c r="C457" s="135"/>
    </row>
    <row r="458" spans="3:3" s="134" customFormat="1">
      <c r="C458" s="135"/>
    </row>
    <row r="459" spans="3:3" s="134" customFormat="1">
      <c r="C459" s="135"/>
    </row>
    <row r="460" spans="3:3" s="134" customFormat="1">
      <c r="C460" s="135"/>
    </row>
    <row r="461" spans="3:3" s="134" customFormat="1">
      <c r="C461" s="135"/>
    </row>
    <row r="462" spans="3:3" s="134" customFormat="1">
      <c r="C462" s="135"/>
    </row>
    <row r="463" spans="3:3" s="134" customFormat="1">
      <c r="C463" s="135"/>
    </row>
    <row r="464" spans="3:3" s="134" customFormat="1">
      <c r="C464" s="135"/>
    </row>
    <row r="465" spans="3:3" s="134" customFormat="1">
      <c r="C465" s="135"/>
    </row>
    <row r="466" spans="3:3" s="134" customFormat="1">
      <c r="C466" s="135"/>
    </row>
    <row r="467" spans="3:3" s="134" customFormat="1">
      <c r="C467" s="135"/>
    </row>
    <row r="468" spans="3:3" s="134" customFormat="1">
      <c r="C468" s="135"/>
    </row>
    <row r="469" spans="3:3" s="134" customFormat="1">
      <c r="C469" s="135"/>
    </row>
    <row r="470" spans="3:3" s="134" customFormat="1">
      <c r="C470" s="135"/>
    </row>
    <row r="471" spans="3:3" s="134" customFormat="1">
      <c r="C471" s="135"/>
    </row>
    <row r="472" spans="3:3" s="134" customFormat="1">
      <c r="C472" s="135"/>
    </row>
    <row r="473" spans="3:3" s="134" customFormat="1">
      <c r="C473" s="135"/>
    </row>
    <row r="474" spans="3:3" s="134" customFormat="1">
      <c r="C474" s="135"/>
    </row>
    <row r="475" spans="3:3" s="134" customFormat="1">
      <c r="C475" s="135"/>
    </row>
    <row r="476" spans="3:3" s="134" customFormat="1">
      <c r="C476" s="135"/>
    </row>
    <row r="477" spans="3:3" s="134" customFormat="1">
      <c r="C477" s="135"/>
    </row>
    <row r="478" spans="3:3" s="134" customFormat="1">
      <c r="C478" s="135"/>
    </row>
    <row r="479" spans="3:3" s="134" customFormat="1">
      <c r="C479" s="135"/>
    </row>
    <row r="480" spans="3:3" s="134" customFormat="1">
      <c r="C480" s="135"/>
    </row>
    <row r="481" spans="3:3" s="134" customFormat="1">
      <c r="C481" s="135"/>
    </row>
    <row r="482" spans="3:3" s="134" customFormat="1">
      <c r="C482" s="135"/>
    </row>
    <row r="483" spans="3:3" s="134" customFormat="1">
      <c r="C483" s="135"/>
    </row>
    <row r="484" spans="3:3" s="134" customFormat="1">
      <c r="C484" s="135"/>
    </row>
    <row r="485" spans="3:3" s="134" customFormat="1">
      <c r="C485" s="135"/>
    </row>
    <row r="486" spans="3:3" s="134" customFormat="1">
      <c r="C486" s="135"/>
    </row>
    <row r="487" spans="3:3" s="134" customFormat="1">
      <c r="C487" s="135"/>
    </row>
    <row r="488" spans="3:3" s="134" customFormat="1">
      <c r="C488" s="135"/>
    </row>
    <row r="489" spans="3:3" s="134" customFormat="1">
      <c r="C489" s="135"/>
    </row>
    <row r="490" spans="3:3" s="134" customFormat="1">
      <c r="C490" s="135"/>
    </row>
    <row r="491" spans="3:3" s="134" customFormat="1">
      <c r="C491" s="135"/>
    </row>
    <row r="492" spans="3:3" s="134" customFormat="1">
      <c r="C492" s="135"/>
    </row>
    <row r="493" spans="3:3" s="134" customFormat="1">
      <c r="C493" s="135"/>
    </row>
    <row r="494" spans="3:3" s="134" customFormat="1">
      <c r="C494" s="135"/>
    </row>
    <row r="495" spans="3:3" s="134" customFormat="1">
      <c r="C495" s="135"/>
    </row>
    <row r="496" spans="3:3" s="134" customFormat="1">
      <c r="C496" s="135"/>
    </row>
    <row r="497" spans="3:3" s="134" customFormat="1">
      <c r="C497" s="135"/>
    </row>
    <row r="498" spans="3:3" s="134" customFormat="1">
      <c r="C498" s="135"/>
    </row>
    <row r="499" spans="3:3" s="134" customFormat="1">
      <c r="C499" s="135"/>
    </row>
    <row r="500" spans="3:3" s="134" customFormat="1">
      <c r="C500" s="135"/>
    </row>
    <row r="501" spans="3:3" s="134" customFormat="1">
      <c r="C501" s="135"/>
    </row>
    <row r="502" spans="3:3" s="134" customFormat="1">
      <c r="C502" s="135"/>
    </row>
    <row r="503" spans="3:3" s="134" customFormat="1">
      <c r="C503" s="135"/>
    </row>
    <row r="504" spans="3:3" s="134" customFormat="1">
      <c r="C504" s="135"/>
    </row>
    <row r="505" spans="3:3" s="134" customFormat="1">
      <c r="C505" s="135"/>
    </row>
    <row r="506" spans="3:3" s="134" customFormat="1">
      <c r="C506" s="135"/>
    </row>
    <row r="507" spans="3:3" s="134" customFormat="1">
      <c r="C507" s="135"/>
    </row>
    <row r="508" spans="3:3" s="134" customFormat="1">
      <c r="C508" s="135"/>
    </row>
    <row r="509" spans="3:3" s="134" customFormat="1">
      <c r="C509" s="135"/>
    </row>
    <row r="510" spans="3:3" s="134" customFormat="1">
      <c r="C510" s="135"/>
    </row>
    <row r="511" spans="3:3" s="134" customFormat="1">
      <c r="C511" s="135"/>
    </row>
    <row r="512" spans="3:3" s="134" customFormat="1">
      <c r="C512" s="135"/>
    </row>
    <row r="513" spans="3:3" s="134" customFormat="1">
      <c r="C513" s="135"/>
    </row>
    <row r="514" spans="3:3" s="134" customFormat="1">
      <c r="C514" s="135"/>
    </row>
    <row r="515" spans="3:3" s="134" customFormat="1">
      <c r="C515" s="135"/>
    </row>
    <row r="516" spans="3:3" s="134" customFormat="1">
      <c r="C516" s="135"/>
    </row>
    <row r="517" spans="3:3" s="134" customFormat="1">
      <c r="C517" s="135"/>
    </row>
    <row r="518" spans="3:3" s="134" customFormat="1">
      <c r="C518" s="135"/>
    </row>
    <row r="519" spans="3:3" s="134" customFormat="1">
      <c r="C519" s="135"/>
    </row>
    <row r="520" spans="3:3" s="134" customFormat="1">
      <c r="C520" s="135"/>
    </row>
    <row r="521" spans="3:3" s="134" customFormat="1">
      <c r="C521" s="135"/>
    </row>
    <row r="522" spans="3:3" s="134" customFormat="1">
      <c r="C522" s="135"/>
    </row>
    <row r="523" spans="3:3" s="134" customFormat="1">
      <c r="C523" s="135"/>
    </row>
    <row r="524" spans="3:3" s="134" customFormat="1">
      <c r="C524" s="135"/>
    </row>
    <row r="525" spans="3:3" s="134" customFormat="1">
      <c r="C525" s="135"/>
    </row>
    <row r="526" spans="3:3" s="134" customFormat="1">
      <c r="C526" s="135"/>
    </row>
    <row r="527" spans="3:3" s="134" customFormat="1">
      <c r="C527" s="135"/>
    </row>
    <row r="528" spans="3:3" s="134" customFormat="1">
      <c r="C528" s="135"/>
    </row>
  </sheetData>
  <mergeCells count="16">
    <mergeCell ref="A6:U6"/>
    <mergeCell ref="C8:C9"/>
    <mergeCell ref="B8:B9"/>
    <mergeCell ref="A8:A9"/>
    <mergeCell ref="F8:G8"/>
    <mergeCell ref="H8:I8"/>
    <mergeCell ref="J8:K8"/>
    <mergeCell ref="V10:V18"/>
    <mergeCell ref="V19:V21"/>
    <mergeCell ref="E8:E9"/>
    <mergeCell ref="D8:D9"/>
    <mergeCell ref="L8:M8"/>
    <mergeCell ref="N8:O8"/>
    <mergeCell ref="P8:Q8"/>
    <mergeCell ref="R8:S8"/>
    <mergeCell ref="T8:U8"/>
  </mergeCells>
  <pageMargins left="0.2" right="0.2" top="0.25" bottom="0.2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27"/>
  <sheetViews>
    <sheetView topLeftCell="A21" zoomScaleNormal="100" zoomScaleSheetLayoutView="100" workbookViewId="0">
      <selection activeCell="G22" sqref="G22"/>
    </sheetView>
  </sheetViews>
  <sheetFormatPr defaultColWidth="8.85546875" defaultRowHeight="17.25"/>
  <cols>
    <col min="1" max="1" width="5.140625" style="97" bestFit="1" customWidth="1"/>
    <col min="2" max="2" width="24.42578125" style="97" customWidth="1"/>
    <col min="3" max="3" width="13.140625" style="98" customWidth="1"/>
    <col min="4" max="5" width="13.140625" style="97" customWidth="1"/>
    <col min="6" max="6" width="8.85546875" style="97" customWidth="1"/>
    <col min="7" max="7" width="16.42578125" style="97" customWidth="1"/>
    <col min="8" max="8" width="8.85546875" style="97" customWidth="1"/>
    <col min="9" max="9" width="16.42578125" style="97" customWidth="1"/>
    <col min="10" max="10" width="0" style="97" hidden="1" customWidth="1"/>
    <col min="11" max="77" width="8.85546875" style="134"/>
    <col min="78" max="16384" width="8.85546875" style="97"/>
  </cols>
  <sheetData>
    <row r="1" spans="1:77">
      <c r="A1" s="134"/>
      <c r="B1" s="134"/>
      <c r="C1" s="135"/>
      <c r="D1" s="134"/>
      <c r="E1" s="134"/>
      <c r="F1" s="134"/>
      <c r="G1" s="134"/>
      <c r="H1" s="134"/>
      <c r="I1" s="93" t="s">
        <v>43</v>
      </c>
    </row>
    <row r="2" spans="1:77">
      <c r="A2" s="134"/>
      <c r="B2" s="134"/>
      <c r="C2" s="135"/>
      <c r="D2" s="134"/>
      <c r="E2" s="134"/>
      <c r="F2" s="134"/>
      <c r="G2" s="134"/>
      <c r="H2" s="134"/>
      <c r="I2" s="95" t="s">
        <v>61</v>
      </c>
    </row>
    <row r="3" spans="1:77">
      <c r="A3" s="134"/>
      <c r="B3" s="134"/>
      <c r="C3" s="135"/>
      <c r="D3" s="134"/>
      <c r="E3" s="134"/>
      <c r="F3" s="134"/>
      <c r="G3" s="134"/>
      <c r="H3" s="134"/>
      <c r="I3" s="95" t="s">
        <v>2</v>
      </c>
    </row>
    <row r="4" spans="1:77">
      <c r="A4" s="134"/>
      <c r="B4" s="134"/>
      <c r="C4" s="135"/>
      <c r="D4" s="134"/>
      <c r="E4" s="134"/>
      <c r="F4" s="134"/>
      <c r="G4" s="134"/>
      <c r="H4" s="134"/>
      <c r="I4" s="134"/>
    </row>
    <row r="5" spans="1:77">
      <c r="A5" s="134"/>
      <c r="B5" s="134"/>
      <c r="C5" s="135"/>
      <c r="D5" s="134"/>
      <c r="E5" s="134"/>
      <c r="F5" s="134"/>
      <c r="G5" s="134"/>
      <c r="H5" s="134"/>
      <c r="I5" s="134"/>
    </row>
    <row r="6" spans="1:77" s="96" customFormat="1" ht="58.35" customHeight="1">
      <c r="A6" s="284" t="s">
        <v>106</v>
      </c>
      <c r="B6" s="284"/>
      <c r="C6" s="284"/>
      <c r="D6" s="284"/>
      <c r="E6" s="284"/>
      <c r="F6" s="284"/>
      <c r="G6" s="284"/>
      <c r="H6" s="284"/>
      <c r="I6" s="284"/>
    </row>
    <row r="7" spans="1:77" ht="18" thickBot="1">
      <c r="A7" s="134"/>
      <c r="B7" s="134"/>
      <c r="C7" s="135"/>
      <c r="D7" s="134"/>
      <c r="E7" s="134"/>
      <c r="F7" s="134"/>
      <c r="G7" s="134"/>
      <c r="H7" s="134"/>
      <c r="I7" s="134"/>
    </row>
    <row r="8" spans="1:77" s="101" customFormat="1" ht="72" customHeight="1" thickTop="1" thickBot="1">
      <c r="A8" s="282" t="s">
        <v>89</v>
      </c>
      <c r="B8" s="282" t="s">
        <v>88</v>
      </c>
      <c r="C8" s="282" t="s">
        <v>74</v>
      </c>
      <c r="D8" s="282" t="s">
        <v>92</v>
      </c>
      <c r="E8" s="282" t="s">
        <v>93</v>
      </c>
      <c r="F8" s="285" t="s">
        <v>103</v>
      </c>
      <c r="G8" s="286"/>
      <c r="H8" s="285" t="s">
        <v>104</v>
      </c>
      <c r="I8" s="286"/>
      <c r="J8" s="105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</row>
    <row r="9" spans="1:77" ht="60.6" customHeight="1" thickTop="1">
      <c r="A9" s="283"/>
      <c r="B9" s="283"/>
      <c r="C9" s="283"/>
      <c r="D9" s="283"/>
      <c r="E9" s="283"/>
      <c r="F9" s="112" t="s">
        <v>90</v>
      </c>
      <c r="G9" s="112" t="s">
        <v>91</v>
      </c>
      <c r="H9" s="112" t="s">
        <v>90</v>
      </c>
      <c r="I9" s="112" t="s">
        <v>91</v>
      </c>
      <c r="J9" s="106"/>
    </row>
    <row r="10" spans="1:77" ht="35.25" thickBot="1">
      <c r="A10" s="115">
        <v>1</v>
      </c>
      <c r="B10" s="117" t="s">
        <v>75</v>
      </c>
      <c r="C10" s="138">
        <f>+F10+H10</f>
        <v>24</v>
      </c>
      <c r="D10" s="141">
        <v>103334</v>
      </c>
      <c r="E10" s="133">
        <f>ROUND(C10*D10/1000,1)</f>
        <v>2480</v>
      </c>
      <c r="F10" s="138">
        <v>14</v>
      </c>
      <c r="G10" s="111">
        <f>+F10*D10/1000</f>
        <v>1446.6759999999999</v>
      </c>
      <c r="H10" s="138">
        <v>10</v>
      </c>
      <c r="I10" s="111">
        <f>+H10*D10/1000</f>
        <v>1033.3399999999999</v>
      </c>
      <c r="J10" s="281" t="s">
        <v>76</v>
      </c>
    </row>
    <row r="11" spans="1:77" ht="53.25" thickTop="1" thickBot="1">
      <c r="A11" s="116">
        <v>2</v>
      </c>
      <c r="B11" s="118" t="s">
        <v>77</v>
      </c>
      <c r="C11" s="139">
        <f t="shared" ref="C11:C20" si="0">+F11+H11</f>
        <v>480</v>
      </c>
      <c r="D11" s="142">
        <v>50000</v>
      </c>
      <c r="E11" s="133">
        <f t="shared" ref="E11:E20" si="1">ROUND(C11*D11/1000,1)</f>
        <v>24000</v>
      </c>
      <c r="F11" s="139">
        <v>288</v>
      </c>
      <c r="G11" s="111">
        <f t="shared" ref="G11:G20" si="2">+F11*D11/1000</f>
        <v>14400</v>
      </c>
      <c r="H11" s="139">
        <v>192</v>
      </c>
      <c r="I11" s="111">
        <f t="shared" ref="I11:I20" si="3">+H11*D11/1000</f>
        <v>9600</v>
      </c>
      <c r="J11" s="281"/>
    </row>
    <row r="12" spans="1:77" ht="53.25" thickTop="1" thickBot="1">
      <c r="A12" s="116">
        <v>3</v>
      </c>
      <c r="B12" s="118" t="s">
        <v>78</v>
      </c>
      <c r="C12" s="139">
        <f t="shared" si="0"/>
        <v>480</v>
      </c>
      <c r="D12" s="142">
        <v>56667</v>
      </c>
      <c r="E12" s="133">
        <f t="shared" si="1"/>
        <v>27200.2</v>
      </c>
      <c r="F12" s="139">
        <v>264</v>
      </c>
      <c r="G12" s="111">
        <f t="shared" si="2"/>
        <v>14960.088</v>
      </c>
      <c r="H12" s="139">
        <v>216</v>
      </c>
      <c r="I12" s="111">
        <f t="shared" si="3"/>
        <v>12240.072</v>
      </c>
      <c r="J12" s="281"/>
    </row>
    <row r="13" spans="1:77" ht="18.75" thickTop="1" thickBot="1">
      <c r="A13" s="116">
        <v>4</v>
      </c>
      <c r="B13" s="118" t="s">
        <v>80</v>
      </c>
      <c r="C13" s="139">
        <f t="shared" si="0"/>
        <v>83</v>
      </c>
      <c r="D13" s="142">
        <v>38334</v>
      </c>
      <c r="E13" s="133">
        <f t="shared" si="1"/>
        <v>3181.7</v>
      </c>
      <c r="F13" s="139">
        <v>43</v>
      </c>
      <c r="G13" s="111">
        <f t="shared" si="2"/>
        <v>1648.3620000000001</v>
      </c>
      <c r="H13" s="139">
        <v>40</v>
      </c>
      <c r="I13" s="111">
        <f t="shared" si="3"/>
        <v>1533.36</v>
      </c>
      <c r="J13" s="281"/>
    </row>
    <row r="14" spans="1:77" ht="18.75" thickTop="1" thickBot="1">
      <c r="A14" s="116">
        <v>5</v>
      </c>
      <c r="B14" s="118" t="s">
        <v>81</v>
      </c>
      <c r="C14" s="139">
        <f t="shared" si="0"/>
        <v>83</v>
      </c>
      <c r="D14" s="142">
        <v>18000</v>
      </c>
      <c r="E14" s="133">
        <f t="shared" si="1"/>
        <v>1494</v>
      </c>
      <c r="F14" s="139">
        <v>43</v>
      </c>
      <c r="G14" s="111">
        <f t="shared" si="2"/>
        <v>774</v>
      </c>
      <c r="H14" s="139">
        <v>40</v>
      </c>
      <c r="I14" s="111">
        <f t="shared" si="3"/>
        <v>720</v>
      </c>
      <c r="J14" s="281"/>
    </row>
    <row r="15" spans="1:77" ht="18.75" thickTop="1" thickBot="1">
      <c r="A15" s="116">
        <v>6</v>
      </c>
      <c r="B15" s="118" t="s">
        <v>82</v>
      </c>
      <c r="C15" s="139">
        <f t="shared" si="0"/>
        <v>155</v>
      </c>
      <c r="D15" s="142">
        <v>47667</v>
      </c>
      <c r="E15" s="133">
        <f t="shared" si="1"/>
        <v>7388.4</v>
      </c>
      <c r="F15" s="139">
        <v>86</v>
      </c>
      <c r="G15" s="111">
        <f t="shared" si="2"/>
        <v>4099.3620000000001</v>
      </c>
      <c r="H15" s="139">
        <v>69</v>
      </c>
      <c r="I15" s="111">
        <f t="shared" si="3"/>
        <v>3289.0230000000001</v>
      </c>
      <c r="J15" s="281"/>
    </row>
    <row r="16" spans="1:77" ht="18.75" thickTop="1" thickBot="1">
      <c r="A16" s="116">
        <v>7</v>
      </c>
      <c r="B16" s="118" t="s">
        <v>83</v>
      </c>
      <c r="C16" s="139">
        <f t="shared" si="0"/>
        <v>56</v>
      </c>
      <c r="D16" s="142">
        <v>141667</v>
      </c>
      <c r="E16" s="133">
        <f t="shared" si="1"/>
        <v>7933.4</v>
      </c>
      <c r="F16" s="139">
        <v>36</v>
      </c>
      <c r="G16" s="111">
        <f t="shared" si="2"/>
        <v>5100.0119999999997</v>
      </c>
      <c r="H16" s="139">
        <v>20</v>
      </c>
      <c r="I16" s="111">
        <f t="shared" si="3"/>
        <v>2833.34</v>
      </c>
      <c r="J16" s="281"/>
    </row>
    <row r="17" spans="1:77" ht="18.75" thickTop="1" thickBot="1">
      <c r="A17" s="116">
        <v>8</v>
      </c>
      <c r="B17" s="118" t="s">
        <v>84</v>
      </c>
      <c r="C17" s="139">
        <f t="shared" si="0"/>
        <v>542</v>
      </c>
      <c r="D17" s="142">
        <v>18000</v>
      </c>
      <c r="E17" s="133">
        <f t="shared" si="1"/>
        <v>9756</v>
      </c>
      <c r="F17" s="139">
        <v>282</v>
      </c>
      <c r="G17" s="111">
        <f t="shared" si="2"/>
        <v>5076</v>
      </c>
      <c r="H17" s="139">
        <v>260</v>
      </c>
      <c r="I17" s="111">
        <f t="shared" si="3"/>
        <v>4680</v>
      </c>
      <c r="J17" s="281"/>
    </row>
    <row r="18" spans="1:77" ht="53.25" thickTop="1" thickBot="1">
      <c r="A18" s="116">
        <v>9</v>
      </c>
      <c r="B18" s="118" t="s">
        <v>85</v>
      </c>
      <c r="C18" s="139">
        <f t="shared" si="0"/>
        <v>24</v>
      </c>
      <c r="D18" s="142">
        <v>72667</v>
      </c>
      <c r="E18" s="133">
        <f t="shared" si="1"/>
        <v>1744</v>
      </c>
      <c r="F18" s="139">
        <v>12</v>
      </c>
      <c r="G18" s="111">
        <f t="shared" si="2"/>
        <v>872.00400000000002</v>
      </c>
      <c r="H18" s="139">
        <v>12</v>
      </c>
      <c r="I18" s="111">
        <f t="shared" si="3"/>
        <v>872.00400000000002</v>
      </c>
      <c r="J18" s="281"/>
    </row>
    <row r="19" spans="1:77" ht="53.25" thickTop="1" thickBot="1">
      <c r="A19" s="116">
        <v>10</v>
      </c>
      <c r="B19" s="118" t="s">
        <v>86</v>
      </c>
      <c r="C19" s="139">
        <f t="shared" si="0"/>
        <v>24</v>
      </c>
      <c r="D19" s="142">
        <v>90000</v>
      </c>
      <c r="E19" s="133">
        <f t="shared" si="1"/>
        <v>2160</v>
      </c>
      <c r="F19" s="139">
        <v>12</v>
      </c>
      <c r="G19" s="111">
        <f t="shared" si="2"/>
        <v>1080</v>
      </c>
      <c r="H19" s="139">
        <v>12</v>
      </c>
      <c r="I19" s="111">
        <f t="shared" si="3"/>
        <v>1080</v>
      </c>
      <c r="J19" s="281"/>
    </row>
    <row r="20" spans="1:77" ht="69.75" thickTop="1">
      <c r="A20" s="119">
        <v>11</v>
      </c>
      <c r="B20" s="120" t="s">
        <v>87</v>
      </c>
      <c r="C20" s="140">
        <f t="shared" si="0"/>
        <v>4</v>
      </c>
      <c r="D20" s="143">
        <v>78334</v>
      </c>
      <c r="E20" s="133">
        <f t="shared" si="1"/>
        <v>313.3</v>
      </c>
      <c r="F20" s="140">
        <v>2</v>
      </c>
      <c r="G20" s="111">
        <f t="shared" si="2"/>
        <v>156.66800000000001</v>
      </c>
      <c r="H20" s="140">
        <v>2</v>
      </c>
      <c r="I20" s="111">
        <f t="shared" si="3"/>
        <v>156.66800000000001</v>
      </c>
      <c r="J20" s="281"/>
    </row>
    <row r="21" spans="1:77" s="132" customFormat="1" ht="23.45" customHeight="1" thickBot="1">
      <c r="A21" s="128"/>
      <c r="B21" s="126" t="s">
        <v>94</v>
      </c>
      <c r="C21" s="127"/>
      <c r="D21" s="129"/>
      <c r="E21" s="129">
        <f>SUM(E10:E20)</f>
        <v>87650.999999999985</v>
      </c>
      <c r="F21" s="130"/>
      <c r="G21" s="129">
        <f>SUM(G10:G20)</f>
        <v>49613.172000000006</v>
      </c>
      <c r="H21" s="130"/>
      <c r="I21" s="129">
        <f>SUM(I10:I20)</f>
        <v>38037.807000000001</v>
      </c>
      <c r="J21" s="131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</row>
    <row r="22" spans="1:77" s="134" customFormat="1" ht="18" thickTop="1">
      <c r="C22" s="135"/>
    </row>
    <row r="23" spans="1:77" s="134" customFormat="1">
      <c r="C23" s="135"/>
    </row>
    <row r="24" spans="1:77" s="134" customFormat="1">
      <c r="C24" s="135"/>
    </row>
    <row r="25" spans="1:77" s="134" customFormat="1">
      <c r="C25" s="135"/>
    </row>
    <row r="26" spans="1:77" s="134" customFormat="1">
      <c r="C26" s="135"/>
    </row>
    <row r="27" spans="1:77" s="134" customFormat="1">
      <c r="C27" s="135"/>
    </row>
    <row r="28" spans="1:77" s="134" customFormat="1">
      <c r="C28" s="135"/>
    </row>
    <row r="29" spans="1:77" s="134" customFormat="1">
      <c r="C29" s="135"/>
    </row>
    <row r="30" spans="1:77" s="134" customFormat="1">
      <c r="C30" s="135"/>
    </row>
    <row r="31" spans="1:77" s="134" customFormat="1">
      <c r="C31" s="135"/>
    </row>
    <row r="32" spans="1:77" s="134" customFormat="1">
      <c r="C32" s="135"/>
    </row>
    <row r="33" spans="3:3" s="134" customFormat="1">
      <c r="C33" s="135"/>
    </row>
    <row r="34" spans="3:3" s="134" customFormat="1">
      <c r="C34" s="135"/>
    </row>
    <row r="35" spans="3:3" s="134" customFormat="1">
      <c r="C35" s="135"/>
    </row>
    <row r="36" spans="3:3" s="134" customFormat="1">
      <c r="C36" s="135"/>
    </row>
    <row r="37" spans="3:3" s="134" customFormat="1">
      <c r="C37" s="135"/>
    </row>
    <row r="38" spans="3:3" s="134" customFormat="1">
      <c r="C38" s="135"/>
    </row>
    <row r="39" spans="3:3" s="134" customFormat="1">
      <c r="C39" s="135"/>
    </row>
    <row r="40" spans="3:3" s="134" customFormat="1">
      <c r="C40" s="135"/>
    </row>
    <row r="41" spans="3:3" s="134" customFormat="1">
      <c r="C41" s="135"/>
    </row>
    <row r="42" spans="3:3" s="134" customFormat="1">
      <c r="C42" s="135"/>
    </row>
    <row r="43" spans="3:3" s="134" customFormat="1">
      <c r="C43" s="135"/>
    </row>
    <row r="44" spans="3:3" s="134" customFormat="1">
      <c r="C44" s="135"/>
    </row>
    <row r="45" spans="3:3" s="134" customFormat="1">
      <c r="C45" s="135"/>
    </row>
    <row r="46" spans="3:3" s="134" customFormat="1">
      <c r="C46" s="135"/>
    </row>
    <row r="47" spans="3:3" s="134" customFormat="1">
      <c r="C47" s="135"/>
    </row>
    <row r="48" spans="3:3" s="134" customFormat="1">
      <c r="C48" s="135"/>
    </row>
    <row r="49" spans="3:3" s="134" customFormat="1">
      <c r="C49" s="135"/>
    </row>
    <row r="50" spans="3:3" s="134" customFormat="1">
      <c r="C50" s="135"/>
    </row>
    <row r="51" spans="3:3" s="134" customFormat="1">
      <c r="C51" s="135"/>
    </row>
    <row r="52" spans="3:3" s="134" customFormat="1">
      <c r="C52" s="135"/>
    </row>
    <row r="53" spans="3:3" s="134" customFormat="1">
      <c r="C53" s="135"/>
    </row>
    <row r="54" spans="3:3" s="134" customFormat="1">
      <c r="C54" s="135"/>
    </row>
    <row r="55" spans="3:3" s="134" customFormat="1">
      <c r="C55" s="135"/>
    </row>
    <row r="56" spans="3:3" s="134" customFormat="1">
      <c r="C56" s="135"/>
    </row>
    <row r="57" spans="3:3" s="134" customFormat="1">
      <c r="C57" s="135"/>
    </row>
    <row r="58" spans="3:3" s="134" customFormat="1">
      <c r="C58" s="135"/>
    </row>
    <row r="59" spans="3:3" s="134" customFormat="1">
      <c r="C59" s="135"/>
    </row>
    <row r="60" spans="3:3" s="134" customFormat="1">
      <c r="C60" s="135"/>
    </row>
    <row r="61" spans="3:3" s="134" customFormat="1">
      <c r="C61" s="135"/>
    </row>
    <row r="62" spans="3:3" s="134" customFormat="1">
      <c r="C62" s="135"/>
    </row>
    <row r="63" spans="3:3" s="134" customFormat="1">
      <c r="C63" s="135"/>
    </row>
    <row r="64" spans="3:3" s="134" customFormat="1">
      <c r="C64" s="135"/>
    </row>
    <row r="65" spans="3:3" s="134" customFormat="1">
      <c r="C65" s="135"/>
    </row>
    <row r="66" spans="3:3" s="134" customFormat="1">
      <c r="C66" s="135"/>
    </row>
    <row r="67" spans="3:3" s="134" customFormat="1">
      <c r="C67" s="135"/>
    </row>
    <row r="68" spans="3:3" s="134" customFormat="1">
      <c r="C68" s="135"/>
    </row>
    <row r="69" spans="3:3" s="134" customFormat="1">
      <c r="C69" s="135"/>
    </row>
    <row r="70" spans="3:3" s="134" customFormat="1">
      <c r="C70" s="135"/>
    </row>
    <row r="71" spans="3:3" s="134" customFormat="1">
      <c r="C71" s="135"/>
    </row>
    <row r="72" spans="3:3" s="134" customFormat="1">
      <c r="C72" s="135"/>
    </row>
    <row r="73" spans="3:3" s="134" customFormat="1">
      <c r="C73" s="135"/>
    </row>
    <row r="74" spans="3:3" s="134" customFormat="1">
      <c r="C74" s="135"/>
    </row>
    <row r="75" spans="3:3" s="134" customFormat="1">
      <c r="C75" s="135"/>
    </row>
    <row r="76" spans="3:3" s="134" customFormat="1">
      <c r="C76" s="135"/>
    </row>
    <row r="77" spans="3:3" s="134" customFormat="1">
      <c r="C77" s="135"/>
    </row>
    <row r="78" spans="3:3" s="134" customFormat="1">
      <c r="C78" s="135"/>
    </row>
    <row r="79" spans="3:3" s="134" customFormat="1">
      <c r="C79" s="135"/>
    </row>
    <row r="80" spans="3:3" s="134" customFormat="1">
      <c r="C80" s="135"/>
    </row>
    <row r="81" spans="3:3" s="134" customFormat="1">
      <c r="C81" s="135"/>
    </row>
    <row r="82" spans="3:3" s="134" customFormat="1">
      <c r="C82" s="135"/>
    </row>
    <row r="83" spans="3:3" s="134" customFormat="1">
      <c r="C83" s="135"/>
    </row>
    <row r="84" spans="3:3" s="134" customFormat="1">
      <c r="C84" s="135"/>
    </row>
    <row r="85" spans="3:3" s="134" customFormat="1">
      <c r="C85" s="135"/>
    </row>
    <row r="86" spans="3:3" s="134" customFormat="1">
      <c r="C86" s="135"/>
    </row>
    <row r="87" spans="3:3" s="134" customFormat="1">
      <c r="C87" s="135"/>
    </row>
    <row r="88" spans="3:3" s="134" customFormat="1">
      <c r="C88" s="135"/>
    </row>
    <row r="89" spans="3:3" s="134" customFormat="1">
      <c r="C89" s="135"/>
    </row>
    <row r="90" spans="3:3" s="134" customFormat="1">
      <c r="C90" s="135"/>
    </row>
    <row r="91" spans="3:3" s="134" customFormat="1">
      <c r="C91" s="135"/>
    </row>
    <row r="92" spans="3:3" s="134" customFormat="1">
      <c r="C92" s="135"/>
    </row>
    <row r="93" spans="3:3" s="134" customFormat="1">
      <c r="C93" s="135"/>
    </row>
    <row r="94" spans="3:3" s="134" customFormat="1">
      <c r="C94" s="135"/>
    </row>
    <row r="95" spans="3:3" s="134" customFormat="1">
      <c r="C95" s="135"/>
    </row>
    <row r="96" spans="3:3" s="134" customFormat="1">
      <c r="C96" s="135"/>
    </row>
    <row r="97" spans="3:3" s="134" customFormat="1">
      <c r="C97" s="135"/>
    </row>
    <row r="98" spans="3:3" s="134" customFormat="1">
      <c r="C98" s="135"/>
    </row>
    <row r="99" spans="3:3" s="134" customFormat="1">
      <c r="C99" s="135"/>
    </row>
    <row r="100" spans="3:3" s="134" customFormat="1">
      <c r="C100" s="135"/>
    </row>
    <row r="101" spans="3:3" s="134" customFormat="1">
      <c r="C101" s="135"/>
    </row>
    <row r="102" spans="3:3" s="134" customFormat="1">
      <c r="C102" s="135"/>
    </row>
    <row r="103" spans="3:3" s="134" customFormat="1">
      <c r="C103" s="135"/>
    </row>
    <row r="104" spans="3:3" s="134" customFormat="1">
      <c r="C104" s="135"/>
    </row>
    <row r="105" spans="3:3" s="134" customFormat="1">
      <c r="C105" s="135"/>
    </row>
    <row r="106" spans="3:3" s="134" customFormat="1">
      <c r="C106" s="135"/>
    </row>
    <row r="107" spans="3:3" s="134" customFormat="1">
      <c r="C107" s="135"/>
    </row>
    <row r="108" spans="3:3" s="134" customFormat="1">
      <c r="C108" s="135"/>
    </row>
    <row r="109" spans="3:3" s="134" customFormat="1">
      <c r="C109" s="135"/>
    </row>
    <row r="110" spans="3:3" s="134" customFormat="1">
      <c r="C110" s="135"/>
    </row>
    <row r="111" spans="3:3" s="134" customFormat="1">
      <c r="C111" s="135"/>
    </row>
    <row r="112" spans="3:3" s="134" customFormat="1">
      <c r="C112" s="135"/>
    </row>
    <row r="113" spans="3:3" s="134" customFormat="1">
      <c r="C113" s="135"/>
    </row>
    <row r="114" spans="3:3" s="134" customFormat="1">
      <c r="C114" s="135"/>
    </row>
    <row r="115" spans="3:3" s="134" customFormat="1">
      <c r="C115" s="135"/>
    </row>
    <row r="116" spans="3:3" s="134" customFormat="1">
      <c r="C116" s="135"/>
    </row>
    <row r="117" spans="3:3" s="134" customFormat="1">
      <c r="C117" s="135"/>
    </row>
    <row r="118" spans="3:3" s="134" customFormat="1">
      <c r="C118" s="135"/>
    </row>
    <row r="119" spans="3:3" s="134" customFormat="1">
      <c r="C119" s="135"/>
    </row>
    <row r="120" spans="3:3" s="134" customFormat="1">
      <c r="C120" s="135"/>
    </row>
    <row r="121" spans="3:3" s="134" customFormat="1">
      <c r="C121" s="135"/>
    </row>
    <row r="122" spans="3:3" s="134" customFormat="1">
      <c r="C122" s="135"/>
    </row>
    <row r="123" spans="3:3" s="134" customFormat="1">
      <c r="C123" s="135"/>
    </row>
    <row r="124" spans="3:3" s="134" customFormat="1">
      <c r="C124" s="135"/>
    </row>
    <row r="125" spans="3:3" s="134" customFormat="1">
      <c r="C125" s="135"/>
    </row>
    <row r="126" spans="3:3" s="134" customFormat="1">
      <c r="C126" s="135"/>
    </row>
    <row r="127" spans="3:3" s="134" customFormat="1">
      <c r="C127" s="135"/>
    </row>
    <row r="128" spans="3:3" s="134" customFormat="1">
      <c r="C128" s="135"/>
    </row>
    <row r="129" spans="3:3" s="134" customFormat="1">
      <c r="C129" s="135"/>
    </row>
    <row r="130" spans="3:3" s="134" customFormat="1">
      <c r="C130" s="135"/>
    </row>
    <row r="131" spans="3:3" s="134" customFormat="1">
      <c r="C131" s="135"/>
    </row>
    <row r="132" spans="3:3" s="134" customFormat="1">
      <c r="C132" s="135"/>
    </row>
    <row r="133" spans="3:3" s="134" customFormat="1">
      <c r="C133" s="135"/>
    </row>
    <row r="134" spans="3:3" s="134" customFormat="1">
      <c r="C134" s="135"/>
    </row>
    <row r="135" spans="3:3" s="134" customFormat="1">
      <c r="C135" s="135"/>
    </row>
    <row r="136" spans="3:3" s="134" customFormat="1">
      <c r="C136" s="135"/>
    </row>
    <row r="137" spans="3:3" s="134" customFormat="1">
      <c r="C137" s="135"/>
    </row>
    <row r="138" spans="3:3" s="134" customFormat="1">
      <c r="C138" s="135"/>
    </row>
    <row r="139" spans="3:3" s="134" customFormat="1">
      <c r="C139" s="135"/>
    </row>
    <row r="140" spans="3:3" s="134" customFormat="1">
      <c r="C140" s="135"/>
    </row>
    <row r="141" spans="3:3" s="134" customFormat="1">
      <c r="C141" s="135"/>
    </row>
    <row r="142" spans="3:3" s="134" customFormat="1">
      <c r="C142" s="135"/>
    </row>
    <row r="143" spans="3:3" s="134" customFormat="1">
      <c r="C143" s="135"/>
    </row>
    <row r="144" spans="3:3" s="134" customFormat="1">
      <c r="C144" s="135"/>
    </row>
    <row r="145" spans="3:3" s="134" customFormat="1">
      <c r="C145" s="135"/>
    </row>
    <row r="146" spans="3:3" s="134" customFormat="1">
      <c r="C146" s="135"/>
    </row>
    <row r="147" spans="3:3" s="134" customFormat="1">
      <c r="C147" s="135"/>
    </row>
    <row r="148" spans="3:3" s="134" customFormat="1">
      <c r="C148" s="135"/>
    </row>
    <row r="149" spans="3:3" s="134" customFormat="1">
      <c r="C149" s="135"/>
    </row>
    <row r="150" spans="3:3" s="134" customFormat="1">
      <c r="C150" s="135"/>
    </row>
    <row r="151" spans="3:3" s="134" customFormat="1">
      <c r="C151" s="135"/>
    </row>
    <row r="152" spans="3:3" s="134" customFormat="1">
      <c r="C152" s="135"/>
    </row>
    <row r="153" spans="3:3" s="134" customFormat="1">
      <c r="C153" s="135"/>
    </row>
    <row r="154" spans="3:3" s="134" customFormat="1">
      <c r="C154" s="135"/>
    </row>
    <row r="155" spans="3:3" s="134" customFormat="1">
      <c r="C155" s="135"/>
    </row>
    <row r="156" spans="3:3" s="134" customFormat="1">
      <c r="C156" s="135"/>
    </row>
    <row r="157" spans="3:3" s="134" customFormat="1">
      <c r="C157" s="135"/>
    </row>
    <row r="158" spans="3:3" s="134" customFormat="1">
      <c r="C158" s="135"/>
    </row>
    <row r="159" spans="3:3" s="134" customFormat="1">
      <c r="C159" s="135"/>
    </row>
    <row r="160" spans="3:3" s="134" customFormat="1">
      <c r="C160" s="135"/>
    </row>
    <row r="161" spans="3:3" s="134" customFormat="1">
      <c r="C161" s="135"/>
    </row>
    <row r="162" spans="3:3" s="134" customFormat="1">
      <c r="C162" s="135"/>
    </row>
    <row r="163" spans="3:3" s="134" customFormat="1">
      <c r="C163" s="135"/>
    </row>
    <row r="164" spans="3:3" s="134" customFormat="1">
      <c r="C164" s="135"/>
    </row>
    <row r="165" spans="3:3" s="134" customFormat="1">
      <c r="C165" s="135"/>
    </row>
    <row r="166" spans="3:3" s="134" customFormat="1">
      <c r="C166" s="135"/>
    </row>
    <row r="167" spans="3:3" s="134" customFormat="1">
      <c r="C167" s="135"/>
    </row>
    <row r="168" spans="3:3" s="134" customFormat="1">
      <c r="C168" s="135"/>
    </row>
    <row r="169" spans="3:3" s="134" customFormat="1">
      <c r="C169" s="135"/>
    </row>
    <row r="170" spans="3:3" s="134" customFormat="1">
      <c r="C170" s="135"/>
    </row>
    <row r="171" spans="3:3" s="134" customFormat="1">
      <c r="C171" s="135"/>
    </row>
    <row r="172" spans="3:3" s="134" customFormat="1">
      <c r="C172" s="135"/>
    </row>
    <row r="173" spans="3:3" s="134" customFormat="1">
      <c r="C173" s="135"/>
    </row>
    <row r="174" spans="3:3" s="134" customFormat="1">
      <c r="C174" s="135"/>
    </row>
    <row r="175" spans="3:3" s="134" customFormat="1">
      <c r="C175" s="135"/>
    </row>
    <row r="176" spans="3:3" s="134" customFormat="1">
      <c r="C176" s="135"/>
    </row>
    <row r="177" spans="3:3" s="134" customFormat="1">
      <c r="C177" s="135"/>
    </row>
    <row r="178" spans="3:3" s="134" customFormat="1">
      <c r="C178" s="135"/>
    </row>
    <row r="179" spans="3:3" s="134" customFormat="1">
      <c r="C179" s="135"/>
    </row>
    <row r="180" spans="3:3" s="134" customFormat="1">
      <c r="C180" s="135"/>
    </row>
    <row r="181" spans="3:3" s="134" customFormat="1">
      <c r="C181" s="135"/>
    </row>
    <row r="182" spans="3:3" s="134" customFormat="1">
      <c r="C182" s="135"/>
    </row>
    <row r="183" spans="3:3" s="134" customFormat="1">
      <c r="C183" s="135"/>
    </row>
    <row r="184" spans="3:3" s="134" customFormat="1">
      <c r="C184" s="135"/>
    </row>
    <row r="185" spans="3:3" s="134" customFormat="1">
      <c r="C185" s="135"/>
    </row>
    <row r="186" spans="3:3" s="134" customFormat="1">
      <c r="C186" s="135"/>
    </row>
    <row r="187" spans="3:3" s="134" customFormat="1">
      <c r="C187" s="135"/>
    </row>
    <row r="188" spans="3:3" s="134" customFormat="1">
      <c r="C188" s="135"/>
    </row>
    <row r="189" spans="3:3" s="134" customFormat="1">
      <c r="C189" s="135"/>
    </row>
    <row r="190" spans="3:3" s="134" customFormat="1">
      <c r="C190" s="135"/>
    </row>
    <row r="191" spans="3:3" s="134" customFormat="1">
      <c r="C191" s="135"/>
    </row>
    <row r="192" spans="3:3" s="134" customFormat="1">
      <c r="C192" s="135"/>
    </row>
    <row r="193" spans="3:3" s="134" customFormat="1">
      <c r="C193" s="135"/>
    </row>
    <row r="194" spans="3:3" s="134" customFormat="1">
      <c r="C194" s="135"/>
    </row>
    <row r="195" spans="3:3" s="134" customFormat="1">
      <c r="C195" s="135"/>
    </row>
    <row r="196" spans="3:3" s="134" customFormat="1">
      <c r="C196" s="135"/>
    </row>
    <row r="197" spans="3:3" s="134" customFormat="1">
      <c r="C197" s="135"/>
    </row>
    <row r="198" spans="3:3" s="134" customFormat="1">
      <c r="C198" s="135"/>
    </row>
    <row r="199" spans="3:3" s="134" customFormat="1">
      <c r="C199" s="135"/>
    </row>
    <row r="200" spans="3:3" s="134" customFormat="1">
      <c r="C200" s="135"/>
    </row>
    <row r="201" spans="3:3" s="134" customFormat="1">
      <c r="C201" s="135"/>
    </row>
    <row r="202" spans="3:3" s="134" customFormat="1">
      <c r="C202" s="135"/>
    </row>
    <row r="203" spans="3:3" s="134" customFormat="1">
      <c r="C203" s="135"/>
    </row>
    <row r="204" spans="3:3" s="134" customFormat="1">
      <c r="C204" s="135"/>
    </row>
    <row r="205" spans="3:3" s="134" customFormat="1">
      <c r="C205" s="135"/>
    </row>
    <row r="206" spans="3:3" s="134" customFormat="1">
      <c r="C206" s="135"/>
    </row>
    <row r="207" spans="3:3" s="134" customFormat="1">
      <c r="C207" s="135"/>
    </row>
    <row r="208" spans="3:3" s="134" customFormat="1">
      <c r="C208" s="135"/>
    </row>
    <row r="209" spans="3:3" s="134" customFormat="1">
      <c r="C209" s="135"/>
    </row>
    <row r="210" spans="3:3" s="134" customFormat="1">
      <c r="C210" s="135"/>
    </row>
    <row r="211" spans="3:3" s="134" customFormat="1">
      <c r="C211" s="135"/>
    </row>
    <row r="212" spans="3:3" s="134" customFormat="1">
      <c r="C212" s="135"/>
    </row>
    <row r="213" spans="3:3" s="134" customFormat="1">
      <c r="C213" s="135"/>
    </row>
    <row r="214" spans="3:3" s="134" customFormat="1">
      <c r="C214" s="135"/>
    </row>
    <row r="215" spans="3:3" s="134" customFormat="1">
      <c r="C215" s="135"/>
    </row>
    <row r="216" spans="3:3" s="134" customFormat="1">
      <c r="C216" s="135"/>
    </row>
    <row r="217" spans="3:3" s="134" customFormat="1">
      <c r="C217" s="135"/>
    </row>
    <row r="218" spans="3:3" s="134" customFormat="1">
      <c r="C218" s="135"/>
    </row>
    <row r="219" spans="3:3" s="134" customFormat="1">
      <c r="C219" s="135"/>
    </row>
    <row r="220" spans="3:3" s="134" customFormat="1">
      <c r="C220" s="135"/>
    </row>
    <row r="221" spans="3:3" s="134" customFormat="1">
      <c r="C221" s="135"/>
    </row>
    <row r="222" spans="3:3" s="134" customFormat="1">
      <c r="C222" s="135"/>
    </row>
    <row r="223" spans="3:3" s="134" customFormat="1">
      <c r="C223" s="135"/>
    </row>
    <row r="224" spans="3:3" s="134" customFormat="1">
      <c r="C224" s="135"/>
    </row>
    <row r="225" spans="3:3" s="134" customFormat="1">
      <c r="C225" s="135"/>
    </row>
    <row r="226" spans="3:3" s="134" customFormat="1">
      <c r="C226" s="135"/>
    </row>
    <row r="227" spans="3:3" s="134" customFormat="1">
      <c r="C227" s="135"/>
    </row>
    <row r="228" spans="3:3" s="134" customFormat="1">
      <c r="C228" s="135"/>
    </row>
    <row r="229" spans="3:3" s="134" customFormat="1">
      <c r="C229" s="135"/>
    </row>
    <row r="230" spans="3:3" s="134" customFormat="1">
      <c r="C230" s="135"/>
    </row>
    <row r="231" spans="3:3" s="134" customFormat="1">
      <c r="C231" s="135"/>
    </row>
    <row r="232" spans="3:3" s="134" customFormat="1">
      <c r="C232" s="135"/>
    </row>
    <row r="233" spans="3:3" s="134" customFormat="1">
      <c r="C233" s="135"/>
    </row>
    <row r="234" spans="3:3" s="134" customFormat="1">
      <c r="C234" s="135"/>
    </row>
    <row r="235" spans="3:3" s="134" customFormat="1">
      <c r="C235" s="135"/>
    </row>
    <row r="236" spans="3:3" s="134" customFormat="1">
      <c r="C236" s="135"/>
    </row>
    <row r="237" spans="3:3" s="134" customFormat="1">
      <c r="C237" s="135"/>
    </row>
    <row r="238" spans="3:3" s="134" customFormat="1">
      <c r="C238" s="135"/>
    </row>
    <row r="239" spans="3:3" s="134" customFormat="1">
      <c r="C239" s="135"/>
    </row>
    <row r="240" spans="3:3" s="134" customFormat="1">
      <c r="C240" s="135"/>
    </row>
    <row r="241" spans="3:3" s="134" customFormat="1">
      <c r="C241" s="135"/>
    </row>
    <row r="242" spans="3:3" s="134" customFormat="1">
      <c r="C242" s="135"/>
    </row>
    <row r="243" spans="3:3" s="134" customFormat="1">
      <c r="C243" s="135"/>
    </row>
    <row r="244" spans="3:3" s="134" customFormat="1">
      <c r="C244" s="135"/>
    </row>
    <row r="245" spans="3:3" s="134" customFormat="1">
      <c r="C245" s="135"/>
    </row>
    <row r="246" spans="3:3" s="134" customFormat="1">
      <c r="C246" s="135"/>
    </row>
    <row r="247" spans="3:3" s="134" customFormat="1">
      <c r="C247" s="135"/>
    </row>
    <row r="248" spans="3:3" s="134" customFormat="1">
      <c r="C248" s="135"/>
    </row>
    <row r="249" spans="3:3" s="134" customFormat="1">
      <c r="C249" s="135"/>
    </row>
    <row r="250" spans="3:3" s="134" customFormat="1">
      <c r="C250" s="135"/>
    </row>
    <row r="251" spans="3:3" s="134" customFormat="1">
      <c r="C251" s="135"/>
    </row>
    <row r="252" spans="3:3" s="134" customFormat="1">
      <c r="C252" s="135"/>
    </row>
    <row r="253" spans="3:3" s="134" customFormat="1">
      <c r="C253" s="135"/>
    </row>
    <row r="254" spans="3:3" s="134" customFormat="1">
      <c r="C254" s="135"/>
    </row>
    <row r="255" spans="3:3" s="134" customFormat="1">
      <c r="C255" s="135"/>
    </row>
    <row r="256" spans="3:3" s="134" customFormat="1">
      <c r="C256" s="135"/>
    </row>
    <row r="257" spans="3:3" s="134" customFormat="1">
      <c r="C257" s="135"/>
    </row>
    <row r="258" spans="3:3" s="134" customFormat="1">
      <c r="C258" s="135"/>
    </row>
    <row r="259" spans="3:3" s="134" customFormat="1">
      <c r="C259" s="135"/>
    </row>
    <row r="260" spans="3:3" s="134" customFormat="1">
      <c r="C260" s="135"/>
    </row>
    <row r="261" spans="3:3" s="134" customFormat="1">
      <c r="C261" s="135"/>
    </row>
    <row r="262" spans="3:3" s="134" customFormat="1">
      <c r="C262" s="135"/>
    </row>
    <row r="263" spans="3:3" s="134" customFormat="1">
      <c r="C263" s="135"/>
    </row>
    <row r="264" spans="3:3" s="134" customFormat="1">
      <c r="C264" s="135"/>
    </row>
    <row r="265" spans="3:3" s="134" customFormat="1">
      <c r="C265" s="135"/>
    </row>
    <row r="266" spans="3:3" s="134" customFormat="1">
      <c r="C266" s="135"/>
    </row>
    <row r="267" spans="3:3" s="134" customFormat="1">
      <c r="C267" s="135"/>
    </row>
    <row r="268" spans="3:3" s="134" customFormat="1">
      <c r="C268" s="135"/>
    </row>
    <row r="269" spans="3:3" s="134" customFormat="1">
      <c r="C269" s="135"/>
    </row>
    <row r="270" spans="3:3" s="134" customFormat="1">
      <c r="C270" s="135"/>
    </row>
    <row r="271" spans="3:3" s="134" customFormat="1">
      <c r="C271" s="135"/>
    </row>
    <row r="272" spans="3:3" s="134" customFormat="1">
      <c r="C272" s="135"/>
    </row>
    <row r="273" spans="3:3" s="134" customFormat="1">
      <c r="C273" s="135"/>
    </row>
    <row r="274" spans="3:3" s="134" customFormat="1">
      <c r="C274" s="135"/>
    </row>
    <row r="275" spans="3:3" s="134" customFormat="1">
      <c r="C275" s="135"/>
    </row>
    <row r="276" spans="3:3" s="134" customFormat="1">
      <c r="C276" s="135"/>
    </row>
    <row r="277" spans="3:3" s="134" customFormat="1">
      <c r="C277" s="135"/>
    </row>
    <row r="278" spans="3:3" s="134" customFormat="1">
      <c r="C278" s="135"/>
    </row>
    <row r="279" spans="3:3" s="134" customFormat="1">
      <c r="C279" s="135"/>
    </row>
    <row r="280" spans="3:3" s="134" customFormat="1">
      <c r="C280" s="135"/>
    </row>
    <row r="281" spans="3:3" s="134" customFormat="1">
      <c r="C281" s="135"/>
    </row>
    <row r="282" spans="3:3" s="134" customFormat="1">
      <c r="C282" s="135"/>
    </row>
    <row r="283" spans="3:3" s="134" customFormat="1">
      <c r="C283" s="135"/>
    </row>
    <row r="284" spans="3:3" s="134" customFormat="1">
      <c r="C284" s="135"/>
    </row>
    <row r="285" spans="3:3" s="134" customFormat="1">
      <c r="C285" s="135"/>
    </row>
    <row r="286" spans="3:3" s="134" customFormat="1">
      <c r="C286" s="135"/>
    </row>
    <row r="287" spans="3:3" s="134" customFormat="1">
      <c r="C287" s="135"/>
    </row>
    <row r="288" spans="3:3" s="134" customFormat="1">
      <c r="C288" s="135"/>
    </row>
    <row r="289" spans="3:3" s="134" customFormat="1">
      <c r="C289" s="135"/>
    </row>
    <row r="290" spans="3:3" s="134" customFormat="1">
      <c r="C290" s="135"/>
    </row>
    <row r="291" spans="3:3" s="134" customFormat="1">
      <c r="C291" s="135"/>
    </row>
    <row r="292" spans="3:3" s="134" customFormat="1">
      <c r="C292" s="135"/>
    </row>
    <row r="293" spans="3:3" s="134" customFormat="1">
      <c r="C293" s="135"/>
    </row>
    <row r="294" spans="3:3" s="134" customFormat="1">
      <c r="C294" s="135"/>
    </row>
    <row r="295" spans="3:3" s="134" customFormat="1">
      <c r="C295" s="135"/>
    </row>
    <row r="296" spans="3:3" s="134" customFormat="1">
      <c r="C296" s="135"/>
    </row>
    <row r="297" spans="3:3" s="134" customFormat="1">
      <c r="C297" s="135"/>
    </row>
    <row r="298" spans="3:3" s="134" customFormat="1">
      <c r="C298" s="135"/>
    </row>
    <row r="299" spans="3:3" s="134" customFormat="1">
      <c r="C299" s="135"/>
    </row>
    <row r="300" spans="3:3" s="134" customFormat="1">
      <c r="C300" s="135"/>
    </row>
    <row r="301" spans="3:3" s="134" customFormat="1">
      <c r="C301" s="135"/>
    </row>
    <row r="302" spans="3:3" s="134" customFormat="1">
      <c r="C302" s="135"/>
    </row>
    <row r="303" spans="3:3" s="134" customFormat="1">
      <c r="C303" s="135"/>
    </row>
    <row r="304" spans="3:3" s="134" customFormat="1">
      <c r="C304" s="135"/>
    </row>
    <row r="305" spans="3:3" s="134" customFormat="1">
      <c r="C305" s="135"/>
    </row>
    <row r="306" spans="3:3" s="134" customFormat="1">
      <c r="C306" s="135"/>
    </row>
    <row r="307" spans="3:3" s="134" customFormat="1">
      <c r="C307" s="135"/>
    </row>
    <row r="308" spans="3:3" s="134" customFormat="1">
      <c r="C308" s="135"/>
    </row>
    <row r="309" spans="3:3" s="134" customFormat="1">
      <c r="C309" s="135"/>
    </row>
    <row r="310" spans="3:3" s="134" customFormat="1">
      <c r="C310" s="135"/>
    </row>
    <row r="311" spans="3:3" s="134" customFormat="1">
      <c r="C311" s="135"/>
    </row>
    <row r="312" spans="3:3" s="134" customFormat="1">
      <c r="C312" s="135"/>
    </row>
    <row r="313" spans="3:3" s="134" customFormat="1">
      <c r="C313" s="135"/>
    </row>
    <row r="314" spans="3:3" s="134" customFormat="1">
      <c r="C314" s="135"/>
    </row>
    <row r="315" spans="3:3" s="134" customFormat="1">
      <c r="C315" s="135"/>
    </row>
    <row r="316" spans="3:3" s="134" customFormat="1">
      <c r="C316" s="135"/>
    </row>
    <row r="317" spans="3:3" s="134" customFormat="1">
      <c r="C317" s="135"/>
    </row>
    <row r="318" spans="3:3" s="134" customFormat="1">
      <c r="C318" s="135"/>
    </row>
    <row r="319" spans="3:3" s="134" customFormat="1">
      <c r="C319" s="135"/>
    </row>
    <row r="320" spans="3:3" s="134" customFormat="1">
      <c r="C320" s="135"/>
    </row>
    <row r="321" spans="3:3" s="134" customFormat="1">
      <c r="C321" s="135"/>
    </row>
    <row r="322" spans="3:3" s="134" customFormat="1">
      <c r="C322" s="135"/>
    </row>
    <row r="323" spans="3:3" s="134" customFormat="1">
      <c r="C323" s="135"/>
    </row>
    <row r="324" spans="3:3" s="134" customFormat="1">
      <c r="C324" s="135"/>
    </row>
    <row r="325" spans="3:3" s="134" customFormat="1">
      <c r="C325" s="135"/>
    </row>
    <row r="326" spans="3:3" s="134" customFormat="1">
      <c r="C326" s="135"/>
    </row>
    <row r="327" spans="3:3" s="134" customFormat="1">
      <c r="C327" s="135"/>
    </row>
    <row r="328" spans="3:3" s="134" customFormat="1">
      <c r="C328" s="135"/>
    </row>
    <row r="329" spans="3:3" s="134" customFormat="1">
      <c r="C329" s="135"/>
    </row>
    <row r="330" spans="3:3" s="134" customFormat="1">
      <c r="C330" s="135"/>
    </row>
    <row r="331" spans="3:3" s="134" customFormat="1">
      <c r="C331" s="135"/>
    </row>
    <row r="332" spans="3:3" s="134" customFormat="1">
      <c r="C332" s="135"/>
    </row>
    <row r="333" spans="3:3" s="134" customFormat="1">
      <c r="C333" s="135"/>
    </row>
    <row r="334" spans="3:3" s="134" customFormat="1">
      <c r="C334" s="135"/>
    </row>
    <row r="335" spans="3:3" s="134" customFormat="1">
      <c r="C335" s="135"/>
    </row>
    <row r="336" spans="3:3" s="134" customFormat="1">
      <c r="C336" s="135"/>
    </row>
    <row r="337" spans="3:3" s="134" customFormat="1">
      <c r="C337" s="135"/>
    </row>
    <row r="338" spans="3:3" s="134" customFormat="1">
      <c r="C338" s="135"/>
    </row>
    <row r="339" spans="3:3" s="134" customFormat="1">
      <c r="C339" s="135"/>
    </row>
    <row r="340" spans="3:3" s="134" customFormat="1">
      <c r="C340" s="135"/>
    </row>
    <row r="341" spans="3:3" s="134" customFormat="1">
      <c r="C341" s="135"/>
    </row>
    <row r="342" spans="3:3" s="134" customFormat="1">
      <c r="C342" s="135"/>
    </row>
    <row r="343" spans="3:3" s="134" customFormat="1">
      <c r="C343" s="135"/>
    </row>
    <row r="344" spans="3:3" s="134" customFormat="1">
      <c r="C344" s="135"/>
    </row>
    <row r="345" spans="3:3" s="134" customFormat="1">
      <c r="C345" s="135"/>
    </row>
    <row r="346" spans="3:3" s="134" customFormat="1">
      <c r="C346" s="135"/>
    </row>
    <row r="347" spans="3:3" s="134" customFormat="1">
      <c r="C347" s="135"/>
    </row>
    <row r="348" spans="3:3" s="134" customFormat="1">
      <c r="C348" s="135"/>
    </row>
    <row r="349" spans="3:3" s="134" customFormat="1">
      <c r="C349" s="135"/>
    </row>
    <row r="350" spans="3:3" s="134" customFormat="1">
      <c r="C350" s="135"/>
    </row>
    <row r="351" spans="3:3" s="134" customFormat="1">
      <c r="C351" s="135"/>
    </row>
    <row r="352" spans="3:3" s="134" customFormat="1">
      <c r="C352" s="135"/>
    </row>
    <row r="353" spans="3:3" s="134" customFormat="1">
      <c r="C353" s="135"/>
    </row>
    <row r="354" spans="3:3" s="134" customFormat="1">
      <c r="C354" s="135"/>
    </row>
    <row r="355" spans="3:3" s="134" customFormat="1">
      <c r="C355" s="135"/>
    </row>
    <row r="356" spans="3:3" s="134" customFormat="1">
      <c r="C356" s="135"/>
    </row>
    <row r="357" spans="3:3" s="134" customFormat="1">
      <c r="C357" s="135"/>
    </row>
    <row r="358" spans="3:3" s="134" customFormat="1">
      <c r="C358" s="135"/>
    </row>
    <row r="359" spans="3:3" s="134" customFormat="1">
      <c r="C359" s="135"/>
    </row>
    <row r="360" spans="3:3" s="134" customFormat="1">
      <c r="C360" s="135"/>
    </row>
    <row r="361" spans="3:3" s="134" customFormat="1">
      <c r="C361" s="135"/>
    </row>
    <row r="362" spans="3:3" s="134" customFormat="1">
      <c r="C362" s="135"/>
    </row>
    <row r="363" spans="3:3" s="134" customFormat="1">
      <c r="C363" s="135"/>
    </row>
    <row r="364" spans="3:3" s="134" customFormat="1">
      <c r="C364" s="135"/>
    </row>
    <row r="365" spans="3:3" s="134" customFormat="1">
      <c r="C365" s="135"/>
    </row>
    <row r="366" spans="3:3" s="134" customFormat="1">
      <c r="C366" s="135"/>
    </row>
    <row r="367" spans="3:3" s="134" customFormat="1">
      <c r="C367" s="135"/>
    </row>
    <row r="368" spans="3:3" s="134" customFormat="1">
      <c r="C368" s="135"/>
    </row>
    <row r="369" spans="3:3" s="134" customFormat="1">
      <c r="C369" s="135"/>
    </row>
    <row r="370" spans="3:3" s="134" customFormat="1">
      <c r="C370" s="135"/>
    </row>
    <row r="371" spans="3:3" s="134" customFormat="1">
      <c r="C371" s="135"/>
    </row>
    <row r="372" spans="3:3" s="134" customFormat="1">
      <c r="C372" s="135"/>
    </row>
    <row r="373" spans="3:3" s="134" customFormat="1">
      <c r="C373" s="135"/>
    </row>
    <row r="374" spans="3:3" s="134" customFormat="1">
      <c r="C374" s="135"/>
    </row>
    <row r="375" spans="3:3" s="134" customFormat="1">
      <c r="C375" s="135"/>
    </row>
    <row r="376" spans="3:3" s="134" customFormat="1">
      <c r="C376" s="135"/>
    </row>
    <row r="377" spans="3:3" s="134" customFormat="1">
      <c r="C377" s="135"/>
    </row>
    <row r="378" spans="3:3" s="134" customFormat="1">
      <c r="C378" s="135"/>
    </row>
    <row r="379" spans="3:3" s="134" customFormat="1">
      <c r="C379" s="135"/>
    </row>
    <row r="380" spans="3:3" s="134" customFormat="1">
      <c r="C380" s="135"/>
    </row>
    <row r="381" spans="3:3" s="134" customFormat="1">
      <c r="C381" s="135"/>
    </row>
    <row r="382" spans="3:3" s="134" customFormat="1">
      <c r="C382" s="135"/>
    </row>
    <row r="383" spans="3:3" s="134" customFormat="1">
      <c r="C383" s="135"/>
    </row>
    <row r="384" spans="3:3" s="134" customFormat="1">
      <c r="C384" s="135"/>
    </row>
    <row r="385" spans="3:3" s="134" customFormat="1">
      <c r="C385" s="135"/>
    </row>
    <row r="386" spans="3:3" s="134" customFormat="1">
      <c r="C386" s="135"/>
    </row>
    <row r="387" spans="3:3" s="134" customFormat="1">
      <c r="C387" s="135"/>
    </row>
    <row r="388" spans="3:3" s="134" customFormat="1">
      <c r="C388" s="135"/>
    </row>
    <row r="389" spans="3:3" s="134" customFormat="1">
      <c r="C389" s="135"/>
    </row>
    <row r="390" spans="3:3" s="134" customFormat="1">
      <c r="C390" s="135"/>
    </row>
    <row r="391" spans="3:3" s="134" customFormat="1">
      <c r="C391" s="135"/>
    </row>
    <row r="392" spans="3:3" s="134" customFormat="1">
      <c r="C392" s="135"/>
    </row>
    <row r="393" spans="3:3" s="134" customFormat="1">
      <c r="C393" s="135"/>
    </row>
    <row r="394" spans="3:3" s="134" customFormat="1">
      <c r="C394" s="135"/>
    </row>
    <row r="395" spans="3:3" s="134" customFormat="1">
      <c r="C395" s="135"/>
    </row>
    <row r="396" spans="3:3" s="134" customFormat="1">
      <c r="C396" s="135"/>
    </row>
    <row r="397" spans="3:3" s="134" customFormat="1">
      <c r="C397" s="135"/>
    </row>
    <row r="398" spans="3:3" s="134" customFormat="1">
      <c r="C398" s="135"/>
    </row>
    <row r="399" spans="3:3" s="134" customFormat="1">
      <c r="C399" s="135"/>
    </row>
    <row r="400" spans="3:3" s="134" customFormat="1">
      <c r="C400" s="135"/>
    </row>
    <row r="401" spans="3:3" s="134" customFormat="1">
      <c r="C401" s="135"/>
    </row>
    <row r="402" spans="3:3" s="134" customFormat="1">
      <c r="C402" s="135"/>
    </row>
    <row r="403" spans="3:3" s="134" customFormat="1">
      <c r="C403" s="135"/>
    </row>
    <row r="404" spans="3:3" s="134" customFormat="1">
      <c r="C404" s="135"/>
    </row>
    <row r="405" spans="3:3" s="134" customFormat="1">
      <c r="C405" s="135"/>
    </row>
    <row r="406" spans="3:3" s="134" customFormat="1">
      <c r="C406" s="135"/>
    </row>
    <row r="407" spans="3:3" s="134" customFormat="1">
      <c r="C407" s="135"/>
    </row>
    <row r="408" spans="3:3" s="134" customFormat="1">
      <c r="C408" s="135"/>
    </row>
    <row r="409" spans="3:3" s="134" customFormat="1">
      <c r="C409" s="135"/>
    </row>
    <row r="410" spans="3:3" s="134" customFormat="1">
      <c r="C410" s="135"/>
    </row>
    <row r="411" spans="3:3" s="134" customFormat="1">
      <c r="C411" s="135"/>
    </row>
    <row r="412" spans="3:3" s="134" customFormat="1">
      <c r="C412" s="135"/>
    </row>
    <row r="413" spans="3:3" s="134" customFormat="1">
      <c r="C413" s="135"/>
    </row>
    <row r="414" spans="3:3" s="134" customFormat="1">
      <c r="C414" s="135"/>
    </row>
    <row r="415" spans="3:3" s="134" customFormat="1">
      <c r="C415" s="135"/>
    </row>
    <row r="416" spans="3:3" s="134" customFormat="1">
      <c r="C416" s="135"/>
    </row>
    <row r="417" spans="3:3" s="134" customFormat="1">
      <c r="C417" s="135"/>
    </row>
    <row r="418" spans="3:3" s="134" customFormat="1">
      <c r="C418" s="135"/>
    </row>
    <row r="419" spans="3:3" s="134" customFormat="1">
      <c r="C419" s="135"/>
    </row>
    <row r="420" spans="3:3" s="134" customFormat="1">
      <c r="C420" s="135"/>
    </row>
    <row r="421" spans="3:3" s="134" customFormat="1">
      <c r="C421" s="135"/>
    </row>
    <row r="422" spans="3:3" s="134" customFormat="1">
      <c r="C422" s="135"/>
    </row>
    <row r="423" spans="3:3" s="134" customFormat="1">
      <c r="C423" s="135"/>
    </row>
    <row r="424" spans="3:3" s="134" customFormat="1">
      <c r="C424" s="135"/>
    </row>
    <row r="425" spans="3:3" s="134" customFormat="1">
      <c r="C425" s="135"/>
    </row>
    <row r="426" spans="3:3" s="134" customFormat="1">
      <c r="C426" s="135"/>
    </row>
    <row r="427" spans="3:3" s="134" customFormat="1">
      <c r="C427" s="135"/>
    </row>
    <row r="428" spans="3:3" s="134" customFormat="1">
      <c r="C428" s="135"/>
    </row>
    <row r="429" spans="3:3" s="134" customFormat="1">
      <c r="C429" s="135"/>
    </row>
    <row r="430" spans="3:3" s="134" customFormat="1">
      <c r="C430" s="135"/>
    </row>
    <row r="431" spans="3:3" s="134" customFormat="1">
      <c r="C431" s="135"/>
    </row>
    <row r="432" spans="3:3" s="134" customFormat="1">
      <c r="C432" s="135"/>
    </row>
    <row r="433" spans="3:3" s="134" customFormat="1">
      <c r="C433" s="135"/>
    </row>
    <row r="434" spans="3:3" s="134" customFormat="1">
      <c r="C434" s="135"/>
    </row>
    <row r="435" spans="3:3" s="134" customFormat="1">
      <c r="C435" s="135"/>
    </row>
    <row r="436" spans="3:3" s="134" customFormat="1">
      <c r="C436" s="135"/>
    </row>
    <row r="437" spans="3:3" s="134" customFormat="1">
      <c r="C437" s="135"/>
    </row>
    <row r="438" spans="3:3" s="134" customFormat="1">
      <c r="C438" s="135"/>
    </row>
    <row r="439" spans="3:3" s="134" customFormat="1">
      <c r="C439" s="135"/>
    </row>
    <row r="440" spans="3:3" s="134" customFormat="1">
      <c r="C440" s="135"/>
    </row>
    <row r="441" spans="3:3" s="134" customFormat="1">
      <c r="C441" s="135"/>
    </row>
    <row r="442" spans="3:3" s="134" customFormat="1">
      <c r="C442" s="135"/>
    </row>
    <row r="443" spans="3:3" s="134" customFormat="1">
      <c r="C443" s="135"/>
    </row>
    <row r="444" spans="3:3" s="134" customFormat="1">
      <c r="C444" s="135"/>
    </row>
    <row r="445" spans="3:3" s="134" customFormat="1">
      <c r="C445" s="135"/>
    </row>
    <row r="446" spans="3:3" s="134" customFormat="1">
      <c r="C446" s="135"/>
    </row>
    <row r="447" spans="3:3" s="134" customFormat="1">
      <c r="C447" s="135"/>
    </row>
    <row r="448" spans="3:3" s="134" customFormat="1">
      <c r="C448" s="135"/>
    </row>
    <row r="449" spans="3:3" s="134" customFormat="1">
      <c r="C449" s="135"/>
    </row>
    <row r="450" spans="3:3" s="134" customFormat="1">
      <c r="C450" s="135"/>
    </row>
    <row r="451" spans="3:3" s="134" customFormat="1">
      <c r="C451" s="135"/>
    </row>
    <row r="452" spans="3:3" s="134" customFormat="1">
      <c r="C452" s="135"/>
    </row>
    <row r="453" spans="3:3" s="134" customFormat="1">
      <c r="C453" s="135"/>
    </row>
    <row r="454" spans="3:3" s="134" customFormat="1">
      <c r="C454" s="135"/>
    </row>
    <row r="455" spans="3:3" s="134" customFormat="1">
      <c r="C455" s="135"/>
    </row>
    <row r="456" spans="3:3" s="134" customFormat="1">
      <c r="C456" s="135"/>
    </row>
    <row r="457" spans="3:3" s="134" customFormat="1">
      <c r="C457" s="135"/>
    </row>
    <row r="458" spans="3:3" s="134" customFormat="1">
      <c r="C458" s="135"/>
    </row>
    <row r="459" spans="3:3" s="134" customFormat="1">
      <c r="C459" s="135"/>
    </row>
    <row r="460" spans="3:3" s="134" customFormat="1">
      <c r="C460" s="135"/>
    </row>
    <row r="461" spans="3:3" s="134" customFormat="1">
      <c r="C461" s="135"/>
    </row>
    <row r="462" spans="3:3" s="134" customFormat="1">
      <c r="C462" s="135"/>
    </row>
    <row r="463" spans="3:3" s="134" customFormat="1">
      <c r="C463" s="135"/>
    </row>
    <row r="464" spans="3:3" s="134" customFormat="1">
      <c r="C464" s="135"/>
    </row>
    <row r="465" spans="3:3" s="134" customFormat="1">
      <c r="C465" s="135"/>
    </row>
    <row r="466" spans="3:3" s="134" customFormat="1">
      <c r="C466" s="135"/>
    </row>
    <row r="467" spans="3:3" s="134" customFormat="1">
      <c r="C467" s="135"/>
    </row>
    <row r="468" spans="3:3" s="134" customFormat="1">
      <c r="C468" s="135"/>
    </row>
    <row r="469" spans="3:3" s="134" customFormat="1">
      <c r="C469" s="135"/>
    </row>
    <row r="470" spans="3:3" s="134" customFormat="1">
      <c r="C470" s="135"/>
    </row>
    <row r="471" spans="3:3" s="134" customFormat="1">
      <c r="C471" s="135"/>
    </row>
    <row r="472" spans="3:3" s="134" customFormat="1">
      <c r="C472" s="135"/>
    </row>
    <row r="473" spans="3:3" s="134" customFormat="1">
      <c r="C473" s="135"/>
    </row>
    <row r="474" spans="3:3" s="134" customFormat="1">
      <c r="C474" s="135"/>
    </row>
    <row r="475" spans="3:3" s="134" customFormat="1">
      <c r="C475" s="135"/>
    </row>
    <row r="476" spans="3:3" s="134" customFormat="1">
      <c r="C476" s="135"/>
    </row>
    <row r="477" spans="3:3" s="134" customFormat="1">
      <c r="C477" s="135"/>
    </row>
    <row r="478" spans="3:3" s="134" customFormat="1">
      <c r="C478" s="135"/>
    </row>
    <row r="479" spans="3:3" s="134" customFormat="1">
      <c r="C479" s="135"/>
    </row>
    <row r="480" spans="3:3" s="134" customFormat="1">
      <c r="C480" s="135"/>
    </row>
    <row r="481" spans="3:3" s="134" customFormat="1">
      <c r="C481" s="135"/>
    </row>
    <row r="482" spans="3:3" s="134" customFormat="1">
      <c r="C482" s="135"/>
    </row>
    <row r="483" spans="3:3" s="134" customFormat="1">
      <c r="C483" s="135"/>
    </row>
    <row r="484" spans="3:3" s="134" customFormat="1">
      <c r="C484" s="135"/>
    </row>
    <row r="485" spans="3:3" s="134" customFormat="1">
      <c r="C485" s="135"/>
    </row>
    <row r="486" spans="3:3" s="134" customFormat="1">
      <c r="C486" s="135"/>
    </row>
    <row r="487" spans="3:3" s="134" customFormat="1">
      <c r="C487" s="135"/>
    </row>
    <row r="488" spans="3:3" s="134" customFormat="1">
      <c r="C488" s="135"/>
    </row>
    <row r="489" spans="3:3" s="134" customFormat="1">
      <c r="C489" s="135"/>
    </row>
    <row r="490" spans="3:3" s="134" customFormat="1">
      <c r="C490" s="135"/>
    </row>
    <row r="491" spans="3:3" s="134" customFormat="1">
      <c r="C491" s="135"/>
    </row>
    <row r="492" spans="3:3" s="134" customFormat="1">
      <c r="C492" s="135"/>
    </row>
    <row r="493" spans="3:3" s="134" customFormat="1">
      <c r="C493" s="135"/>
    </row>
    <row r="494" spans="3:3" s="134" customFormat="1">
      <c r="C494" s="135"/>
    </row>
    <row r="495" spans="3:3" s="134" customFormat="1">
      <c r="C495" s="135"/>
    </row>
    <row r="496" spans="3:3" s="134" customFormat="1">
      <c r="C496" s="135"/>
    </row>
    <row r="497" spans="3:3" s="134" customFormat="1">
      <c r="C497" s="135"/>
    </row>
    <row r="498" spans="3:3" s="134" customFormat="1">
      <c r="C498" s="135"/>
    </row>
    <row r="499" spans="3:3" s="134" customFormat="1">
      <c r="C499" s="135"/>
    </row>
    <row r="500" spans="3:3" s="134" customFormat="1">
      <c r="C500" s="135"/>
    </row>
    <row r="501" spans="3:3" s="134" customFormat="1">
      <c r="C501" s="135"/>
    </row>
    <row r="502" spans="3:3" s="134" customFormat="1">
      <c r="C502" s="135"/>
    </row>
    <row r="503" spans="3:3" s="134" customFormat="1">
      <c r="C503" s="135"/>
    </row>
    <row r="504" spans="3:3" s="134" customFormat="1">
      <c r="C504" s="135"/>
    </row>
    <row r="505" spans="3:3" s="134" customFormat="1">
      <c r="C505" s="135"/>
    </row>
    <row r="506" spans="3:3" s="134" customFormat="1">
      <c r="C506" s="135"/>
    </row>
    <row r="507" spans="3:3" s="134" customFormat="1">
      <c r="C507" s="135"/>
    </row>
    <row r="508" spans="3:3" s="134" customFormat="1">
      <c r="C508" s="135"/>
    </row>
    <row r="509" spans="3:3" s="134" customFormat="1">
      <c r="C509" s="135"/>
    </row>
    <row r="510" spans="3:3" s="134" customFormat="1">
      <c r="C510" s="135"/>
    </row>
    <row r="511" spans="3:3" s="134" customFormat="1">
      <c r="C511" s="135"/>
    </row>
    <row r="512" spans="3:3" s="134" customFormat="1">
      <c r="C512" s="135"/>
    </row>
    <row r="513" spans="3:3" s="134" customFormat="1">
      <c r="C513" s="135"/>
    </row>
    <row r="514" spans="3:3" s="134" customFormat="1">
      <c r="C514" s="135"/>
    </row>
    <row r="515" spans="3:3" s="134" customFormat="1">
      <c r="C515" s="135"/>
    </row>
    <row r="516" spans="3:3" s="134" customFormat="1">
      <c r="C516" s="135"/>
    </row>
    <row r="517" spans="3:3" s="134" customFormat="1">
      <c r="C517" s="135"/>
    </row>
    <row r="518" spans="3:3" s="134" customFormat="1">
      <c r="C518" s="135"/>
    </row>
    <row r="519" spans="3:3" s="134" customFormat="1">
      <c r="C519" s="135"/>
    </row>
    <row r="520" spans="3:3" s="134" customFormat="1">
      <c r="C520" s="135"/>
    </row>
    <row r="521" spans="3:3" s="134" customFormat="1">
      <c r="C521" s="135"/>
    </row>
    <row r="522" spans="3:3" s="134" customFormat="1">
      <c r="C522" s="135"/>
    </row>
    <row r="523" spans="3:3" s="134" customFormat="1">
      <c r="C523" s="135"/>
    </row>
    <row r="524" spans="3:3" s="134" customFormat="1">
      <c r="C524" s="135"/>
    </row>
    <row r="525" spans="3:3" s="134" customFormat="1">
      <c r="C525" s="135"/>
    </row>
    <row r="526" spans="3:3" s="134" customFormat="1">
      <c r="C526" s="135"/>
    </row>
    <row r="527" spans="3:3" s="134" customFormat="1">
      <c r="C527" s="135"/>
    </row>
  </sheetData>
  <mergeCells count="10">
    <mergeCell ref="J10:J17"/>
    <mergeCell ref="J18:J20"/>
    <mergeCell ref="F8:G8"/>
    <mergeCell ref="H8:I8"/>
    <mergeCell ref="A6:I6"/>
    <mergeCell ref="A8:A9"/>
    <mergeCell ref="B8:B9"/>
    <mergeCell ref="C8:C9"/>
    <mergeCell ref="D8:D9"/>
    <mergeCell ref="E8:E9"/>
  </mergeCells>
  <pageMargins left="0.2" right="0.2" top="0.25" bottom="0.2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Հավելված N 1</vt:lpstr>
      <vt:lpstr>Հավելված N 2</vt:lpstr>
      <vt:lpstr>Հավելված N 3</vt:lpstr>
      <vt:lpstr>Հավելված N 4</vt:lpstr>
      <vt:lpstr>Հավելված 5</vt:lpstr>
      <vt:lpstr>Հավելված N 6</vt:lpstr>
      <vt:lpstr>Հավելված N 7</vt:lpstr>
      <vt:lpstr>'Հավելված N 6'!Print_Area</vt:lpstr>
      <vt:lpstr>'Հավելված N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keywords>https://mul2.gov.am/tasks/686308/oneclick/havelvacner.xlsx?token=c5b266f75632ae5e1aecab83cdc843d9</cp:keywords>
  <cp:lastModifiedBy>Liana Chanakhchyan</cp:lastModifiedBy>
  <cp:lastPrinted>2022-02-24T08:25:43Z</cp:lastPrinted>
  <dcterms:created xsi:type="dcterms:W3CDTF">2022-01-04T07:12:58Z</dcterms:created>
  <dcterms:modified xsi:type="dcterms:W3CDTF">2022-10-13T05:03:30Z</dcterms:modified>
</cp:coreProperties>
</file>