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 defaultThemeVersion="124226"/>
  <bookViews>
    <workbookView xWindow="-120" yWindow="-120" windowWidth="20640" windowHeight="11760" tabRatio="488"/>
  </bookViews>
  <sheets>
    <sheet name="1." sheetId="64" r:id="rId1"/>
    <sheet name="2." sheetId="65" r:id="rId2"/>
    <sheet name="3." sheetId="63" r:id="rId3"/>
    <sheet name="4." sheetId="56" r:id="rId4"/>
    <sheet name="5." sheetId="57" r:id="rId5"/>
    <sheet name="6." sheetId="61" r:id="rId6"/>
    <sheet name="7." sheetId="58" r:id="rId7"/>
    <sheet name="8." sheetId="53" r:id="rId8"/>
    <sheet name="3-1" sheetId="60" state="hidden" r:id="rId9"/>
    <sheet name="9." sheetId="59" r:id="rId10"/>
    <sheet name="10." sheetId="62" r:id="rId11"/>
    <sheet name="11." sheetId="55" r:id="rId12"/>
    <sheet name="12." sheetId="51" r:id="rId13"/>
    <sheet name="13." sheetId="52" r:id="rId14"/>
  </sheets>
  <externalReferences>
    <externalReference r:id="rId15"/>
  </externalReferences>
  <definedNames>
    <definedName name="AgencyCode" localSheetId="10">#REF!</definedName>
    <definedName name="AgencyCode" localSheetId="11">#REF!</definedName>
    <definedName name="AgencyCode" localSheetId="12">#REF!</definedName>
    <definedName name="AgencyCode" localSheetId="13">#REF!</definedName>
    <definedName name="AgencyCode" localSheetId="8">#REF!</definedName>
    <definedName name="AgencyCode" localSheetId="5">#REF!</definedName>
    <definedName name="AgencyCode" localSheetId="7">#REF!</definedName>
    <definedName name="AgencyCode" localSheetId="9">#REF!</definedName>
    <definedName name="AgencyCode">#REF!</definedName>
    <definedName name="AgencyName" localSheetId="10">#REF!</definedName>
    <definedName name="AgencyName" localSheetId="11">#REF!</definedName>
    <definedName name="AgencyName" localSheetId="12">#REF!</definedName>
    <definedName name="AgencyName" localSheetId="13">#REF!</definedName>
    <definedName name="AgencyName" localSheetId="5">#REF!</definedName>
    <definedName name="AgencyName">#REF!</definedName>
    <definedName name="åû" localSheetId="10">#REF!</definedName>
    <definedName name="åû" localSheetId="11">#REF!</definedName>
    <definedName name="åû" localSheetId="5">#REF!</definedName>
    <definedName name="åû">#REF!</definedName>
    <definedName name="davit" localSheetId="10">#REF!</definedName>
    <definedName name="davit" localSheetId="11">#REF!</definedName>
    <definedName name="davit" localSheetId="5">#REF!</definedName>
    <definedName name="davit">#REF!</definedName>
    <definedName name="Functional1" localSheetId="10">#REF!</definedName>
    <definedName name="Functional1" localSheetId="11">#REF!</definedName>
    <definedName name="Functional1" localSheetId="12">#REF!</definedName>
    <definedName name="Functional1" localSheetId="13">#REF!</definedName>
    <definedName name="Functional1" localSheetId="5">#REF!</definedName>
    <definedName name="Functional1">#REF!</definedName>
    <definedName name="ggg" localSheetId="10">#REF!</definedName>
    <definedName name="ggg" localSheetId="11">#REF!</definedName>
    <definedName name="ggg" localSheetId="5">#REF!</definedName>
    <definedName name="ggg">#REF!</definedName>
    <definedName name="mas" localSheetId="10">#REF!</definedName>
    <definedName name="mas" localSheetId="11">#REF!</definedName>
    <definedName name="mas" localSheetId="5">#REF!</definedName>
    <definedName name="mas">#REF!</definedName>
    <definedName name="mass" localSheetId="10">#REF!</definedName>
    <definedName name="mass" localSheetId="11">#REF!</definedName>
    <definedName name="mass" localSheetId="5">#REF!</definedName>
    <definedName name="mass">#REF!</definedName>
    <definedName name="PANature" localSheetId="10">#REF!</definedName>
    <definedName name="PANature" localSheetId="11">#REF!</definedName>
    <definedName name="PANature" localSheetId="12">#REF!</definedName>
    <definedName name="PANature" localSheetId="13">#REF!</definedName>
    <definedName name="PANature" localSheetId="5">#REF!</definedName>
    <definedName name="PANature">#REF!</definedName>
    <definedName name="PAType" localSheetId="10">#REF!</definedName>
    <definedName name="PAType" localSheetId="11">#REF!</definedName>
    <definedName name="PAType" localSheetId="12">#REF!</definedName>
    <definedName name="PAType" localSheetId="13">#REF!</definedName>
    <definedName name="PAType" localSheetId="5">#REF!</definedName>
    <definedName name="PAType">#REF!</definedName>
    <definedName name="Performance2" localSheetId="10">#REF!</definedName>
    <definedName name="Performance2" localSheetId="11">#REF!</definedName>
    <definedName name="Performance2" localSheetId="12">#REF!</definedName>
    <definedName name="Performance2" localSheetId="13">#REF!</definedName>
    <definedName name="Performance2" localSheetId="5">#REF!</definedName>
    <definedName name="Performance2">#REF!</definedName>
    <definedName name="PerformanceType" localSheetId="10">#REF!</definedName>
    <definedName name="PerformanceType" localSheetId="11">#REF!</definedName>
    <definedName name="PerformanceType" localSheetId="12">#REF!</definedName>
    <definedName name="PerformanceType" localSheetId="13">#REF!</definedName>
    <definedName name="PerformanceType" localSheetId="5">#REF!</definedName>
    <definedName name="PerformanceType">#REF!</definedName>
    <definedName name="x" localSheetId="10">#REF!</definedName>
    <definedName name="x" localSheetId="11">#REF!</definedName>
    <definedName name="x" localSheetId="5">#REF!</definedName>
    <definedName name="x" localSheetId="9">#REF!</definedName>
    <definedName name="x">#REF!</definedName>
    <definedName name="_xlnm.Print_Titles" localSheetId="10">'10.'!$7:$7</definedName>
    <definedName name="_xlnm.Print_Titles" localSheetId="11">'11.'!$7:$7</definedName>
    <definedName name="_xlnm.Print_Titles" localSheetId="8">'3-1'!$8:$9</definedName>
    <definedName name="_xlnm.Print_Titles" localSheetId="9">'9.'!$8:$9</definedName>
    <definedName name="_xlnm.Print_Area" localSheetId="10">'10.'!$B$1:$J$153</definedName>
    <definedName name="_xlnm.Print_Area" localSheetId="11">'11.'!$B$1:$J$190</definedName>
    <definedName name="_xlnm.Print_Area" localSheetId="1">'2.'!$A$1:$C$15</definedName>
    <definedName name="Հավելված" localSheetId="10">#REF!</definedName>
    <definedName name="Հավելված" localSheetId="11">#REF!</definedName>
    <definedName name="Հավելված" localSheetId="5">#REF!</definedName>
    <definedName name="Հավելված">#REF!</definedName>
    <definedName name="Մաս" localSheetId="10">#REF!</definedName>
    <definedName name="Մաս" localSheetId="11">#REF!</definedName>
    <definedName name="Մաս" localSheetId="5">#REF!</definedName>
    <definedName name="Մաս">#REF!</definedName>
    <definedName name="շախմատիստ" localSheetId="10">#REF!</definedName>
    <definedName name="շախմատիստ" localSheetId="11">#REF!</definedName>
    <definedName name="շախմատիստ" localSheetId="5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5" i="62" l="1"/>
  <c r="C379" i="52"/>
  <c r="D379" i="52"/>
  <c r="C380" i="52"/>
  <c r="D380" i="52"/>
  <c r="D378" i="52"/>
  <c r="C378" i="52"/>
  <c r="G96" i="62" l="1"/>
  <c r="D49" i="51" l="1"/>
  <c r="F12" i="53"/>
  <c r="E12" i="53"/>
  <c r="F43" i="53"/>
  <c r="E43" i="53"/>
  <c r="F165" i="53"/>
  <c r="E165" i="53"/>
  <c r="F208" i="53"/>
  <c r="E208" i="53"/>
  <c r="I13" i="55" l="1"/>
  <c r="H13" i="55" s="1"/>
  <c r="J13" i="55"/>
  <c r="G13" i="55"/>
  <c r="F13" i="55"/>
  <c r="I14" i="55"/>
  <c r="F14" i="55"/>
  <c r="I15" i="55"/>
  <c r="F15" i="55"/>
  <c r="F125" i="55"/>
  <c r="F68" i="55"/>
  <c r="I68" i="55"/>
  <c r="I12" i="62"/>
  <c r="H12" i="62" s="1"/>
  <c r="J12" i="62"/>
  <c r="G12" i="62"/>
  <c r="F12" i="62"/>
  <c r="I13" i="62"/>
  <c r="H13" i="62" s="1"/>
  <c r="J13" i="62"/>
  <c r="F13" i="62"/>
  <c r="I14" i="62"/>
  <c r="H14" i="62" s="1"/>
  <c r="J14" i="62"/>
  <c r="F14" i="62"/>
  <c r="I15" i="62"/>
  <c r="H15" i="62" s="1"/>
  <c r="J15" i="62"/>
  <c r="G15" i="62"/>
  <c r="F15" i="62"/>
  <c r="I124" i="62"/>
  <c r="H124" i="62" s="1"/>
  <c r="J124" i="62"/>
  <c r="G124" i="62"/>
  <c r="F124" i="62"/>
  <c r="I152" i="62"/>
  <c r="H152" i="62" s="1"/>
  <c r="J152" i="62"/>
  <c r="G152" i="62"/>
  <c r="F152" i="62"/>
  <c r="F170" i="62"/>
  <c r="F164" i="55" l="1"/>
  <c r="I83" i="59"/>
  <c r="I82" i="59" s="1"/>
  <c r="H123" i="62" l="1"/>
  <c r="E123" i="62"/>
  <c r="J122" i="62"/>
  <c r="J121" i="62" s="1"/>
  <c r="J120" i="62" s="1"/>
  <c r="J119" i="62" s="1"/>
  <c r="J117" i="62" s="1"/>
  <c r="J115" i="62" s="1"/>
  <c r="I122" i="62"/>
  <c r="I121" i="62" s="1"/>
  <c r="G122" i="62"/>
  <c r="G121" i="62" s="1"/>
  <c r="G120" i="62" s="1"/>
  <c r="G119" i="62" s="1"/>
  <c r="G117" i="62" s="1"/>
  <c r="G115" i="62" s="1"/>
  <c r="F122" i="62"/>
  <c r="F121" i="62" s="1"/>
  <c r="F120" i="62" s="1"/>
  <c r="F119" i="62" s="1"/>
  <c r="F117" i="62" s="1"/>
  <c r="F115" i="62" s="1"/>
  <c r="H114" i="62"/>
  <c r="E114" i="62"/>
  <c r="J113" i="62"/>
  <c r="J112" i="62" s="1"/>
  <c r="J111" i="62" s="1"/>
  <c r="J110" i="62" s="1"/>
  <c r="J108" i="62" s="1"/>
  <c r="J106" i="62" s="1"/>
  <c r="I113" i="62"/>
  <c r="I112" i="62" s="1"/>
  <c r="I111" i="62" s="1"/>
  <c r="I110" i="62" s="1"/>
  <c r="I108" i="62" s="1"/>
  <c r="I106" i="62" s="1"/>
  <c r="G113" i="62"/>
  <c r="G112" i="62" s="1"/>
  <c r="G111" i="62" s="1"/>
  <c r="G110" i="62" s="1"/>
  <c r="G108" i="62" s="1"/>
  <c r="G106" i="62" s="1"/>
  <c r="F113" i="62"/>
  <c r="F112" i="62" s="1"/>
  <c r="F111" i="62" s="1"/>
  <c r="F110" i="62" s="1"/>
  <c r="F108" i="62" s="1"/>
  <c r="F106" i="62" s="1"/>
  <c r="H105" i="62"/>
  <c r="I151" i="59" s="1"/>
  <c r="I150" i="59" s="1"/>
  <c r="I149" i="59" s="1"/>
  <c r="E105" i="62"/>
  <c r="J104" i="62"/>
  <c r="J103" i="62" s="1"/>
  <c r="J102" i="62" s="1"/>
  <c r="J101" i="62" s="1"/>
  <c r="J99" i="62" s="1"/>
  <c r="J97" i="62" s="1"/>
  <c r="I104" i="62"/>
  <c r="I103" i="62" s="1"/>
  <c r="H104" i="62"/>
  <c r="G104" i="62"/>
  <c r="G103" i="62" s="1"/>
  <c r="G102" i="62" s="1"/>
  <c r="G101" i="62" s="1"/>
  <c r="G99" i="62" s="1"/>
  <c r="G97" i="62" s="1"/>
  <c r="F104" i="62"/>
  <c r="F103" i="62" s="1"/>
  <c r="F102" i="62" s="1"/>
  <c r="F101" i="62" s="1"/>
  <c r="F99" i="62" s="1"/>
  <c r="F97" i="62" s="1"/>
  <c r="H96" i="62"/>
  <c r="E96" i="62"/>
  <c r="J95" i="62"/>
  <c r="J94" i="62" s="1"/>
  <c r="J93" i="62" s="1"/>
  <c r="J92" i="62" s="1"/>
  <c r="J90" i="62" s="1"/>
  <c r="J88" i="62" s="1"/>
  <c r="I95" i="62"/>
  <c r="I94" i="62" s="1"/>
  <c r="G95" i="62"/>
  <c r="G94" i="62" s="1"/>
  <c r="G93" i="62" s="1"/>
  <c r="F95" i="62"/>
  <c r="F94" i="62" s="1"/>
  <c r="F93" i="62" s="1"/>
  <c r="F92" i="62" s="1"/>
  <c r="F90" i="62" s="1"/>
  <c r="F88" i="62" s="1"/>
  <c r="H87" i="62"/>
  <c r="E87" i="62"/>
  <c r="H124" i="59" s="1"/>
  <c r="H123" i="59" s="1"/>
  <c r="J86" i="62"/>
  <c r="H86" i="62" s="1"/>
  <c r="G86" i="62"/>
  <c r="J85" i="62"/>
  <c r="J84" i="62" s="1"/>
  <c r="J83" i="62" s="1"/>
  <c r="J81" i="62" s="1"/>
  <c r="J79" i="62" s="1"/>
  <c r="I85" i="62"/>
  <c r="I84" i="62" s="1"/>
  <c r="I83" i="62" s="1"/>
  <c r="I81" i="62" s="1"/>
  <c r="I79" i="62" s="1"/>
  <c r="G85" i="62"/>
  <c r="G84" i="62" s="1"/>
  <c r="G83" i="62" s="1"/>
  <c r="G81" i="62" s="1"/>
  <c r="G79" i="62" s="1"/>
  <c r="F85" i="62"/>
  <c r="E85" i="62"/>
  <c r="E84" i="62" s="1"/>
  <c r="E83" i="62" s="1"/>
  <c r="E81" i="62" s="1"/>
  <c r="E79" i="62" s="1"/>
  <c r="H78" i="62"/>
  <c r="E78" i="62"/>
  <c r="J77" i="62"/>
  <c r="J76" i="62" s="1"/>
  <c r="J75" i="62" s="1"/>
  <c r="J73" i="62" s="1"/>
  <c r="J71" i="62" s="1"/>
  <c r="I77" i="62"/>
  <c r="I76" i="62" s="1"/>
  <c r="I75" i="62" s="1"/>
  <c r="I73" i="62" s="1"/>
  <c r="I71" i="62" s="1"/>
  <c r="G77" i="62"/>
  <c r="G76" i="62" s="1"/>
  <c r="G75" i="62" s="1"/>
  <c r="G73" i="62" s="1"/>
  <c r="G71" i="62" s="1"/>
  <c r="F77" i="62"/>
  <c r="F76" i="62" s="1"/>
  <c r="F75" i="62" s="1"/>
  <c r="F73" i="62" s="1"/>
  <c r="F71" i="62" s="1"/>
  <c r="H70" i="62"/>
  <c r="I107" i="59" s="1"/>
  <c r="I106" i="59" s="1"/>
  <c r="I105" i="59" s="1"/>
  <c r="I104" i="59" s="1"/>
  <c r="I102" i="59" s="1"/>
  <c r="I100" i="59" s="1"/>
  <c r="E70" i="62"/>
  <c r="J69" i="62"/>
  <c r="J68" i="62" s="1"/>
  <c r="J67" i="62" s="1"/>
  <c r="J65" i="62" s="1"/>
  <c r="J63" i="62" s="1"/>
  <c r="I69" i="62"/>
  <c r="I68" i="62" s="1"/>
  <c r="I67" i="62" s="1"/>
  <c r="I65" i="62" s="1"/>
  <c r="I63" i="62" s="1"/>
  <c r="H69" i="62"/>
  <c r="H68" i="62" s="1"/>
  <c r="H67" i="62" s="1"/>
  <c r="H65" i="62" s="1"/>
  <c r="H63" i="62" s="1"/>
  <c r="G69" i="62"/>
  <c r="G68" i="62" s="1"/>
  <c r="G67" i="62" s="1"/>
  <c r="G65" i="62" s="1"/>
  <c r="G63" i="62" s="1"/>
  <c r="F69" i="62"/>
  <c r="F68" i="62" s="1"/>
  <c r="F67" i="62" s="1"/>
  <c r="F65" i="62" s="1"/>
  <c r="F63" i="62" s="1"/>
  <c r="H62" i="62"/>
  <c r="I99" i="59" s="1"/>
  <c r="I98" i="59" s="1"/>
  <c r="I97" i="59" s="1"/>
  <c r="I96" i="59" s="1"/>
  <c r="I94" i="59" s="1"/>
  <c r="I92" i="59" s="1"/>
  <c r="E62" i="62"/>
  <c r="J61" i="62"/>
  <c r="J60" i="62" s="1"/>
  <c r="J59" i="62" s="1"/>
  <c r="J57" i="62" s="1"/>
  <c r="J55" i="62" s="1"/>
  <c r="I61" i="62"/>
  <c r="I60" i="62" s="1"/>
  <c r="I59" i="62" s="1"/>
  <c r="I57" i="62" s="1"/>
  <c r="I55" i="62" s="1"/>
  <c r="G61" i="62"/>
  <c r="G60" i="62" s="1"/>
  <c r="G59" i="62" s="1"/>
  <c r="G57" i="62" s="1"/>
  <c r="G55" i="62" s="1"/>
  <c r="F61" i="62"/>
  <c r="F60" i="62" s="1"/>
  <c r="F59" i="62" s="1"/>
  <c r="F57" i="62" s="1"/>
  <c r="F55" i="62" s="1"/>
  <c r="H54" i="62"/>
  <c r="I91" i="59" s="1"/>
  <c r="I90" i="59" s="1"/>
  <c r="I89" i="59" s="1"/>
  <c r="I88" i="59" s="1"/>
  <c r="I86" i="59" s="1"/>
  <c r="I84" i="59" s="1"/>
  <c r="E54" i="62"/>
  <c r="J53" i="62"/>
  <c r="J52" i="62" s="1"/>
  <c r="J51" i="62" s="1"/>
  <c r="J49" i="62" s="1"/>
  <c r="J47" i="62" s="1"/>
  <c r="I53" i="62"/>
  <c r="I52" i="62" s="1"/>
  <c r="I51" i="62" s="1"/>
  <c r="I49" i="62" s="1"/>
  <c r="I47" i="62" s="1"/>
  <c r="H53" i="62"/>
  <c r="H52" i="62" s="1"/>
  <c r="H51" i="62" s="1"/>
  <c r="H49" i="62" s="1"/>
  <c r="H47" i="62" s="1"/>
  <c r="G53" i="62"/>
  <c r="G52" i="62" s="1"/>
  <c r="G51" i="62" s="1"/>
  <c r="G49" i="62" s="1"/>
  <c r="G47" i="62" s="1"/>
  <c r="F53" i="62"/>
  <c r="F52" i="62" s="1"/>
  <c r="F51" i="62" s="1"/>
  <c r="F49" i="62" s="1"/>
  <c r="F47" i="62" s="1"/>
  <c r="E46" i="62"/>
  <c r="J45" i="62"/>
  <c r="I45" i="62"/>
  <c r="H45" i="62"/>
  <c r="G45" i="62"/>
  <c r="F45" i="62"/>
  <c r="H44" i="62"/>
  <c r="E44" i="62"/>
  <c r="J43" i="62"/>
  <c r="J42" i="62" s="1"/>
  <c r="I43" i="62"/>
  <c r="I42" i="62" s="1"/>
  <c r="G43" i="62"/>
  <c r="F43" i="62"/>
  <c r="G42" i="62"/>
  <c r="G41" i="62" s="1"/>
  <c r="G40" i="62" s="1"/>
  <c r="G38" i="62" s="1"/>
  <c r="G36" i="62" s="1"/>
  <c r="F42" i="62"/>
  <c r="F41" i="62" s="1"/>
  <c r="F40" i="62" s="1"/>
  <c r="F38" i="62" s="1"/>
  <c r="F36" i="62" s="1"/>
  <c r="H35" i="62"/>
  <c r="I72" i="59" s="1"/>
  <c r="I71" i="59" s="1"/>
  <c r="I70" i="59" s="1"/>
  <c r="I69" i="59" s="1"/>
  <c r="I67" i="59" s="1"/>
  <c r="I65" i="59" s="1"/>
  <c r="E35" i="62"/>
  <c r="J34" i="62"/>
  <c r="J33" i="62" s="1"/>
  <c r="I34" i="62"/>
  <c r="I33" i="62" s="1"/>
  <c r="G34" i="62"/>
  <c r="G33" i="62" s="1"/>
  <c r="F34" i="62"/>
  <c r="F33" i="62" s="1"/>
  <c r="G92" i="62" l="1"/>
  <c r="G90" i="62" s="1"/>
  <c r="G88" i="62" s="1"/>
  <c r="G13" i="62"/>
  <c r="H61" i="62"/>
  <c r="H60" i="62" s="1"/>
  <c r="H59" i="62" s="1"/>
  <c r="H57" i="62" s="1"/>
  <c r="H55" i="62" s="1"/>
  <c r="D148" i="51" s="1"/>
  <c r="H34" i="62"/>
  <c r="H33" i="62" s="1"/>
  <c r="H32" i="62" s="1"/>
  <c r="H30" i="62" s="1"/>
  <c r="H28" i="62" s="1"/>
  <c r="F87" i="53" s="1"/>
  <c r="E86" i="62"/>
  <c r="F105" i="53"/>
  <c r="D107" i="52"/>
  <c r="H113" i="62"/>
  <c r="I160" i="59"/>
  <c r="I159" i="59" s="1"/>
  <c r="I158" i="59" s="1"/>
  <c r="I157" i="59" s="1"/>
  <c r="I156" i="59" s="1"/>
  <c r="I154" i="59" s="1"/>
  <c r="I152" i="59" s="1"/>
  <c r="E34" i="62"/>
  <c r="E33" i="62" s="1"/>
  <c r="E32" i="62" s="1"/>
  <c r="E30" i="62" s="1"/>
  <c r="E28" i="62" s="1"/>
  <c r="H72" i="59"/>
  <c r="H71" i="59" s="1"/>
  <c r="H70" i="59" s="1"/>
  <c r="H69" i="59" s="1"/>
  <c r="H67" i="59" s="1"/>
  <c r="H65" i="59" s="1"/>
  <c r="E43" i="62"/>
  <c r="H81" i="59"/>
  <c r="F99" i="53"/>
  <c r="D97" i="52"/>
  <c r="D138" i="51"/>
  <c r="E77" i="62"/>
  <c r="E76" i="62" s="1"/>
  <c r="E75" i="62" s="1"/>
  <c r="E73" i="62" s="1"/>
  <c r="E71" i="62" s="1"/>
  <c r="H115" i="59"/>
  <c r="H114" i="59" s="1"/>
  <c r="H113" i="59" s="1"/>
  <c r="H112" i="59" s="1"/>
  <c r="H110" i="59" s="1"/>
  <c r="H108" i="59" s="1"/>
  <c r="E95" i="62"/>
  <c r="E94" i="62" s="1"/>
  <c r="E93" i="62" s="1"/>
  <c r="E92" i="62" s="1"/>
  <c r="E90" i="62" s="1"/>
  <c r="E88" i="62" s="1"/>
  <c r="H133" i="59"/>
  <c r="H132" i="59" s="1"/>
  <c r="H131" i="59" s="1"/>
  <c r="H130" i="59" s="1"/>
  <c r="H129" i="59" s="1"/>
  <c r="H127" i="59" s="1"/>
  <c r="H125" i="59" s="1"/>
  <c r="E104" i="62"/>
  <c r="E103" i="62" s="1"/>
  <c r="E102" i="62" s="1"/>
  <c r="E101" i="62" s="1"/>
  <c r="E99" i="62" s="1"/>
  <c r="E97" i="62" s="1"/>
  <c r="H151" i="59"/>
  <c r="H150" i="59" s="1"/>
  <c r="H149" i="59" s="1"/>
  <c r="H148" i="59" s="1"/>
  <c r="H147" i="59" s="1"/>
  <c r="H145" i="59" s="1"/>
  <c r="H143" i="59" s="1"/>
  <c r="D118" i="51"/>
  <c r="H43" i="62"/>
  <c r="H42" i="62" s="1"/>
  <c r="H41" i="62" s="1"/>
  <c r="H40" i="62" s="1"/>
  <c r="H38" i="62" s="1"/>
  <c r="H36" i="62" s="1"/>
  <c r="I81" i="59"/>
  <c r="E69" i="62"/>
  <c r="E68" i="62" s="1"/>
  <c r="E67" i="62" s="1"/>
  <c r="E65" i="62" s="1"/>
  <c r="E63" i="62" s="1"/>
  <c r="H107" i="59"/>
  <c r="H106" i="59" s="1"/>
  <c r="H105" i="59" s="1"/>
  <c r="H104" i="59" s="1"/>
  <c r="H102" i="59" s="1"/>
  <c r="H100" i="59" s="1"/>
  <c r="H77" i="62"/>
  <c r="H76" i="62" s="1"/>
  <c r="H75" i="62" s="1"/>
  <c r="H73" i="62" s="1"/>
  <c r="H71" i="62" s="1"/>
  <c r="I115" i="59"/>
  <c r="I114" i="59" s="1"/>
  <c r="I113" i="59" s="1"/>
  <c r="I112" i="59" s="1"/>
  <c r="I110" i="59" s="1"/>
  <c r="I108" i="59" s="1"/>
  <c r="H95" i="62"/>
  <c r="I133" i="59"/>
  <c r="I132" i="59" s="1"/>
  <c r="I131" i="59" s="1"/>
  <c r="I130" i="59" s="1"/>
  <c r="I129" i="59" s="1"/>
  <c r="I127" i="59" s="1"/>
  <c r="I125" i="59" s="1"/>
  <c r="E122" i="62"/>
  <c r="E121" i="62" s="1"/>
  <c r="E120" i="62" s="1"/>
  <c r="E119" i="62" s="1"/>
  <c r="E117" i="62" s="1"/>
  <c r="E115" i="62" s="1"/>
  <c r="H169" i="59"/>
  <c r="H168" i="59" s="1"/>
  <c r="H167" i="59" s="1"/>
  <c r="H166" i="59" s="1"/>
  <c r="H165" i="59" s="1"/>
  <c r="H163" i="59" s="1"/>
  <c r="H161" i="59" s="1"/>
  <c r="H122" i="59"/>
  <c r="H121" i="59" s="1"/>
  <c r="H120" i="59" s="1"/>
  <c r="H118" i="59" s="1"/>
  <c r="H116" i="59" s="1"/>
  <c r="E45" i="62"/>
  <c r="H83" i="59"/>
  <c r="H82" i="59" s="1"/>
  <c r="E53" i="62"/>
  <c r="E52" i="62" s="1"/>
  <c r="E51" i="62" s="1"/>
  <c r="E49" i="62" s="1"/>
  <c r="E47" i="62" s="1"/>
  <c r="H91" i="59"/>
  <c r="H90" i="59" s="1"/>
  <c r="H89" i="59" s="1"/>
  <c r="H88" i="59" s="1"/>
  <c r="H86" i="59" s="1"/>
  <c r="H84" i="59" s="1"/>
  <c r="H85" i="62"/>
  <c r="H84" i="62" s="1"/>
  <c r="H83" i="62" s="1"/>
  <c r="H81" i="62" s="1"/>
  <c r="H79" i="62" s="1"/>
  <c r="I124" i="59"/>
  <c r="E61" i="62"/>
  <c r="E60" i="62" s="1"/>
  <c r="E59" i="62" s="1"/>
  <c r="E57" i="62" s="1"/>
  <c r="E55" i="62" s="1"/>
  <c r="H99" i="59"/>
  <c r="H98" i="59" s="1"/>
  <c r="H97" i="59" s="1"/>
  <c r="H96" i="59" s="1"/>
  <c r="H94" i="59" s="1"/>
  <c r="H92" i="59" s="1"/>
  <c r="D116" i="52"/>
  <c r="F111" i="53"/>
  <c r="D157" i="51"/>
  <c r="C134" i="52"/>
  <c r="C175" i="51"/>
  <c r="E123" i="53"/>
  <c r="E113" i="62"/>
  <c r="E112" i="62" s="1"/>
  <c r="E111" i="62" s="1"/>
  <c r="E110" i="62" s="1"/>
  <c r="E108" i="62" s="1"/>
  <c r="E106" i="62" s="1"/>
  <c r="H160" i="59"/>
  <c r="H159" i="59" s="1"/>
  <c r="H158" i="59" s="1"/>
  <c r="H157" i="59" s="1"/>
  <c r="H156" i="59" s="1"/>
  <c r="H154" i="59" s="1"/>
  <c r="H152" i="59" s="1"/>
  <c r="H122" i="62"/>
  <c r="I169" i="59"/>
  <c r="I168" i="59" s="1"/>
  <c r="I167" i="59" s="1"/>
  <c r="I166" i="59" s="1"/>
  <c r="I165" i="59" s="1"/>
  <c r="I163" i="59" s="1"/>
  <c r="I161" i="59" s="1"/>
  <c r="I148" i="59"/>
  <c r="I147" i="59" s="1"/>
  <c r="I145" i="59" s="1"/>
  <c r="I143" i="59" s="1"/>
  <c r="J32" i="62"/>
  <c r="J30" i="62" s="1"/>
  <c r="J28" i="62" s="1"/>
  <c r="G32" i="62"/>
  <c r="G30" i="62" s="1"/>
  <c r="G28" i="62" s="1"/>
  <c r="G26" i="62" s="1"/>
  <c r="G14" i="62" s="1"/>
  <c r="F32" i="62"/>
  <c r="F30" i="62" s="1"/>
  <c r="F28" i="62" s="1"/>
  <c r="I32" i="62"/>
  <c r="I30" i="62" s="1"/>
  <c r="I28" i="62" s="1"/>
  <c r="F84" i="62"/>
  <c r="F83" i="62" s="1"/>
  <c r="F81" i="62" s="1"/>
  <c r="F79" i="62" s="1"/>
  <c r="I41" i="62"/>
  <c r="I40" i="62" s="1"/>
  <c r="I38" i="62" s="1"/>
  <c r="I36" i="62" s="1"/>
  <c r="J41" i="62"/>
  <c r="J40" i="62" s="1"/>
  <c r="J38" i="62" s="1"/>
  <c r="J36" i="62" s="1"/>
  <c r="H112" i="62"/>
  <c r="H111" i="62" s="1"/>
  <c r="H110" i="62" s="1"/>
  <c r="H108" i="62" s="1"/>
  <c r="H106" i="62" s="1"/>
  <c r="E42" i="62"/>
  <c r="H121" i="62"/>
  <c r="H120" i="62" s="1"/>
  <c r="H119" i="62" s="1"/>
  <c r="H117" i="62" s="1"/>
  <c r="H115" i="62" s="1"/>
  <c r="H103" i="62"/>
  <c r="H102" i="62" s="1"/>
  <c r="H101" i="62" s="1"/>
  <c r="H99" i="62" s="1"/>
  <c r="H97" i="62" s="1"/>
  <c r="I102" i="62"/>
  <c r="I101" i="62" s="1"/>
  <c r="I99" i="62" s="1"/>
  <c r="I97" i="62" s="1"/>
  <c r="H94" i="62"/>
  <c r="H93" i="62" s="1"/>
  <c r="H92" i="62" s="1"/>
  <c r="H90" i="62" s="1"/>
  <c r="H88" i="62" s="1"/>
  <c r="I93" i="62"/>
  <c r="I92" i="62" s="1"/>
  <c r="I90" i="62" s="1"/>
  <c r="I88" i="62" s="1"/>
  <c r="I120" i="62"/>
  <c r="I119" i="62" s="1"/>
  <c r="I117" i="62" s="1"/>
  <c r="I115" i="62" s="1"/>
  <c r="D77" i="52" l="1"/>
  <c r="J26" i="62"/>
  <c r="I26" i="62"/>
  <c r="F26" i="62"/>
  <c r="E41" i="62"/>
  <c r="E40" i="62" s="1"/>
  <c r="E38" i="62" s="1"/>
  <c r="E36" i="62" s="1"/>
  <c r="E93" i="53" s="1"/>
  <c r="C223" i="51"/>
  <c r="C182" i="52"/>
  <c r="E153" i="53"/>
  <c r="C77" i="52"/>
  <c r="C118" i="51"/>
  <c r="E87" i="53"/>
  <c r="D204" i="51"/>
  <c r="D163" i="52"/>
  <c r="F141" i="53"/>
  <c r="D173" i="52"/>
  <c r="F147" i="53"/>
  <c r="D214" i="51"/>
  <c r="C138" i="51"/>
  <c r="E99" i="53"/>
  <c r="C97" i="52"/>
  <c r="I79" i="59"/>
  <c r="I78" i="59" s="1"/>
  <c r="I77" i="59" s="1"/>
  <c r="I75" i="59" s="1"/>
  <c r="I73" i="59" s="1"/>
  <c r="I80" i="59"/>
  <c r="C163" i="52"/>
  <c r="E141" i="53"/>
  <c r="C204" i="51"/>
  <c r="C143" i="52"/>
  <c r="C184" i="51"/>
  <c r="E129" i="53"/>
  <c r="H80" i="59"/>
  <c r="H79" i="59"/>
  <c r="H78" i="59" s="1"/>
  <c r="H77" i="59" s="1"/>
  <c r="H75" i="59" s="1"/>
  <c r="H73" i="59" s="1"/>
  <c r="D182" i="52"/>
  <c r="F153" i="53"/>
  <c r="D223" i="51"/>
  <c r="I123" i="59"/>
  <c r="I122" i="59"/>
  <c r="I121" i="59" s="1"/>
  <c r="I120" i="59" s="1"/>
  <c r="I118" i="59" s="1"/>
  <c r="I116" i="59" s="1"/>
  <c r="E111" i="53"/>
  <c r="C116" i="52"/>
  <c r="C157" i="51"/>
  <c r="D125" i="52"/>
  <c r="D166" i="51"/>
  <c r="F117" i="53"/>
  <c r="D143" i="52"/>
  <c r="D184" i="51"/>
  <c r="F129" i="53"/>
  <c r="F93" i="53"/>
  <c r="D87" i="52"/>
  <c r="D128" i="51"/>
  <c r="C173" i="52"/>
  <c r="E147" i="53"/>
  <c r="C214" i="51"/>
  <c r="C107" i="52"/>
  <c r="E105" i="53"/>
  <c r="C148" i="51"/>
  <c r="F123" i="53"/>
  <c r="D134" i="52"/>
  <c r="D175" i="51"/>
  <c r="C125" i="52"/>
  <c r="C166" i="51"/>
  <c r="E117" i="53"/>
  <c r="H26" i="62" l="1"/>
  <c r="C128" i="51"/>
  <c r="C87" i="52"/>
  <c r="E12" i="55" l="1"/>
  <c r="E17" i="55"/>
  <c r="E19" i="55"/>
  <c r="E21" i="55"/>
  <c r="E25" i="55"/>
  <c r="E27" i="55"/>
  <c r="E29" i="55"/>
  <c r="E33" i="55"/>
  <c r="E35" i="55"/>
  <c r="E37" i="55"/>
  <c r="E41" i="55"/>
  <c r="E43" i="55"/>
  <c r="E45" i="55"/>
  <c r="E47" i="55"/>
  <c r="E51" i="55"/>
  <c r="E53" i="55"/>
  <c r="E55" i="55"/>
  <c r="E59" i="55"/>
  <c r="E61" i="55"/>
  <c r="E63" i="55"/>
  <c r="E68" i="55"/>
  <c r="E70" i="55"/>
  <c r="E72" i="55"/>
  <c r="E77" i="55"/>
  <c r="E79" i="55"/>
  <c r="E81" i="55"/>
  <c r="E86" i="55"/>
  <c r="E88" i="55"/>
  <c r="E90" i="55"/>
  <c r="E92" i="55"/>
  <c r="E97" i="55"/>
  <c r="E99" i="55"/>
  <c r="E101" i="55"/>
  <c r="E106" i="55"/>
  <c r="E108" i="55"/>
  <c r="E110" i="55"/>
  <c r="E112" i="55"/>
  <c r="E116" i="55"/>
  <c r="E118" i="55"/>
  <c r="E120" i="55"/>
  <c r="E127" i="55"/>
  <c r="E129" i="55"/>
  <c r="E134" i="55"/>
  <c r="E136" i="55"/>
  <c r="E138" i="55"/>
  <c r="E140" i="55"/>
  <c r="E142" i="55"/>
  <c r="E147" i="55"/>
  <c r="E149" i="55"/>
  <c r="E151" i="55"/>
  <c r="E155" i="55"/>
  <c r="E157" i="55"/>
  <c r="E164" i="55"/>
  <c r="E166" i="55"/>
  <c r="E168" i="55"/>
  <c r="E172" i="55"/>
  <c r="E174" i="55"/>
  <c r="E176" i="55"/>
  <c r="E181" i="55"/>
  <c r="E183" i="55"/>
  <c r="E185" i="55"/>
  <c r="E190" i="55"/>
  <c r="H172" i="55"/>
  <c r="G171" i="55" l="1"/>
  <c r="G170" i="55" s="1"/>
  <c r="G169" i="55" s="1"/>
  <c r="I171" i="55"/>
  <c r="F171" i="55"/>
  <c r="E171" i="55" s="1"/>
  <c r="I170" i="55" l="1"/>
  <c r="I169" i="55" s="1"/>
  <c r="F170" i="55"/>
  <c r="E170" i="55" l="1"/>
  <c r="F169" i="55"/>
  <c r="E169" i="55" s="1"/>
  <c r="I48" i="57" l="1"/>
  <c r="I47" i="57" s="1"/>
  <c r="I46" i="57" s="1"/>
  <c r="I45" i="57" s="1"/>
  <c r="I43" i="57" s="1"/>
  <c r="I41" i="57" s="1"/>
  <c r="H48" i="57"/>
  <c r="D48" i="57"/>
  <c r="D47" i="57" s="1"/>
  <c r="D46" i="57" s="1"/>
  <c r="D45" i="57" s="1"/>
  <c r="D43" i="57" s="1"/>
  <c r="D41" i="57" s="1"/>
  <c r="F47" i="57"/>
  <c r="F46" i="57" s="1"/>
  <c r="F45" i="57" s="1"/>
  <c r="F43" i="57" s="1"/>
  <c r="F41" i="57" s="1"/>
  <c r="E47" i="57"/>
  <c r="E46" i="57" s="1"/>
  <c r="E45" i="57" s="1"/>
  <c r="E43" i="57" s="1"/>
  <c r="E41" i="57" s="1"/>
  <c r="E31" i="56" l="1"/>
  <c r="C62" i="58"/>
  <c r="G48" i="57"/>
  <c r="G47" i="57" s="1"/>
  <c r="G46" i="57" s="1"/>
  <c r="G45" i="57" s="1"/>
  <c r="G43" i="57" s="1"/>
  <c r="G41" i="57" s="1"/>
  <c r="H47" i="57"/>
  <c r="H46" i="57" s="1"/>
  <c r="H45" i="57" s="1"/>
  <c r="H43" i="57" s="1"/>
  <c r="H41" i="57" s="1"/>
  <c r="H147" i="55"/>
  <c r="I366" i="59" s="1"/>
  <c r="I365" i="59" s="1"/>
  <c r="I364" i="59" s="1"/>
  <c r="I363" i="59" s="1"/>
  <c r="I362" i="59" s="1"/>
  <c r="I360" i="59" s="1"/>
  <c r="I358" i="59" s="1"/>
  <c r="J146" i="55"/>
  <c r="J145" i="55" s="1"/>
  <c r="J144" i="55" s="1"/>
  <c r="J143" i="55" s="1"/>
  <c r="I146" i="55"/>
  <c r="I145" i="55" s="1"/>
  <c r="I144" i="55" s="1"/>
  <c r="I143" i="55" s="1"/>
  <c r="G146" i="55"/>
  <c r="G145" i="55" s="1"/>
  <c r="G144" i="55" s="1"/>
  <c r="G143" i="55" s="1"/>
  <c r="F146" i="55"/>
  <c r="I141" i="55"/>
  <c r="I139" i="55" s="1"/>
  <c r="G141" i="55"/>
  <c r="G139" i="55" s="1"/>
  <c r="H33" i="55"/>
  <c r="I39" i="59" s="1"/>
  <c r="I38" i="59" s="1"/>
  <c r="I37" i="59" s="1"/>
  <c r="I36" i="59" s="1"/>
  <c r="I34" i="59" s="1"/>
  <c r="I32" i="59" s="1"/>
  <c r="H39" i="59"/>
  <c r="H38" i="59" s="1"/>
  <c r="H37" i="59" s="1"/>
  <c r="H36" i="59" s="1"/>
  <c r="H34" i="59" s="1"/>
  <c r="H32" i="59" s="1"/>
  <c r="J32" i="55"/>
  <c r="J31" i="55" s="1"/>
  <c r="J30" i="55" s="1"/>
  <c r="J28" i="55" s="1"/>
  <c r="J26" i="55" s="1"/>
  <c r="I32" i="55"/>
  <c r="G32" i="55"/>
  <c r="G31" i="55" s="1"/>
  <c r="G30" i="55" s="1"/>
  <c r="G28" i="55" s="1"/>
  <c r="G26" i="55" s="1"/>
  <c r="F32" i="55"/>
  <c r="I132" i="62"/>
  <c r="I131" i="62" s="1"/>
  <c r="J132" i="62"/>
  <c r="J131" i="62" s="1"/>
  <c r="H133" i="62"/>
  <c r="H132" i="62" s="1"/>
  <c r="E133" i="62"/>
  <c r="E132" i="62" s="1"/>
  <c r="G132" i="62"/>
  <c r="G131" i="62" s="1"/>
  <c r="F132" i="62"/>
  <c r="F131" i="62" s="1"/>
  <c r="J130" i="62" l="1"/>
  <c r="J128" i="62" s="1"/>
  <c r="J126" i="62" s="1"/>
  <c r="D62" i="58"/>
  <c r="F31" i="56"/>
  <c r="F31" i="55"/>
  <c r="E31" i="55" s="1"/>
  <c r="E32" i="55"/>
  <c r="F145" i="55"/>
  <c r="E146" i="55"/>
  <c r="J141" i="55"/>
  <c r="J139" i="55" s="1"/>
  <c r="H146" i="55"/>
  <c r="H366" i="59"/>
  <c r="H365" i="59" s="1"/>
  <c r="H364" i="59" s="1"/>
  <c r="H363" i="59" s="1"/>
  <c r="H362" i="59" s="1"/>
  <c r="H360" i="59" s="1"/>
  <c r="H358" i="59" s="1"/>
  <c r="F141" i="55"/>
  <c r="E131" i="62"/>
  <c r="E130" i="62" s="1"/>
  <c r="E128" i="62" s="1"/>
  <c r="E126" i="62" s="1"/>
  <c r="H32" i="55"/>
  <c r="H313" i="59"/>
  <c r="H312" i="59" s="1"/>
  <c r="H311" i="59" s="1"/>
  <c r="H310" i="59" s="1"/>
  <c r="H308" i="59" s="1"/>
  <c r="H306" i="59" s="1"/>
  <c r="I313" i="59"/>
  <c r="I312" i="59" s="1"/>
  <c r="I311" i="59" s="1"/>
  <c r="I310" i="59" s="1"/>
  <c r="I308" i="59" s="1"/>
  <c r="I306" i="59" s="1"/>
  <c r="F30" i="55"/>
  <c r="E30" i="55" s="1"/>
  <c r="I31" i="55"/>
  <c r="H131" i="62"/>
  <c r="H130" i="62" s="1"/>
  <c r="H128" i="62" s="1"/>
  <c r="H126" i="62" s="1"/>
  <c r="I130" i="62"/>
  <c r="I128" i="62" s="1"/>
  <c r="I126" i="62" s="1"/>
  <c r="G130" i="62"/>
  <c r="G128" i="62" s="1"/>
  <c r="G126" i="62" s="1"/>
  <c r="F130" i="62"/>
  <c r="F128" i="62" s="1"/>
  <c r="F126" i="62" s="1"/>
  <c r="F139" i="55" l="1"/>
  <c r="E139" i="55" s="1"/>
  <c r="E141" i="55"/>
  <c r="F144" i="55"/>
  <c r="E145" i="55"/>
  <c r="H141" i="55"/>
  <c r="H139" i="55" s="1"/>
  <c r="H145" i="55"/>
  <c r="H144" i="55" s="1"/>
  <c r="H143" i="55" s="1"/>
  <c r="C206" i="52"/>
  <c r="E215" i="53"/>
  <c r="C318" i="51"/>
  <c r="D346" i="52"/>
  <c r="D256" i="51"/>
  <c r="F178" i="53"/>
  <c r="E178" i="53"/>
  <c r="C346" i="52"/>
  <c r="C256" i="51"/>
  <c r="H31" i="55"/>
  <c r="I30" i="55"/>
  <c r="F28" i="55"/>
  <c r="F26" i="55" l="1"/>
  <c r="E26" i="55" s="1"/>
  <c r="E28" i="55"/>
  <c r="E144" i="55"/>
  <c r="F143" i="55"/>
  <c r="E143" i="55" s="1"/>
  <c r="D206" i="52"/>
  <c r="F215" i="53"/>
  <c r="D318" i="51"/>
  <c r="E25" i="53"/>
  <c r="C304" i="52"/>
  <c r="C31" i="51"/>
  <c r="H30" i="55"/>
  <c r="H28" i="55" s="1"/>
  <c r="H26" i="55" s="1"/>
  <c r="I28" i="55"/>
  <c r="I26" i="55" s="1"/>
  <c r="F25" i="53" l="1"/>
  <c r="D304" i="52"/>
  <c r="D31" i="51"/>
  <c r="E125" i="55" l="1"/>
  <c r="H142" i="62"/>
  <c r="H141" i="62" s="1"/>
  <c r="E142" i="62"/>
  <c r="E141" i="62" s="1"/>
  <c r="J141" i="62"/>
  <c r="J140" i="62" s="1"/>
  <c r="I141" i="62"/>
  <c r="I140" i="62" s="1"/>
  <c r="H140" i="62" s="1"/>
  <c r="G141" i="62"/>
  <c r="G140" i="62" s="1"/>
  <c r="F141" i="62"/>
  <c r="F140" i="62" s="1"/>
  <c r="H151" i="62"/>
  <c r="H150" i="62" s="1"/>
  <c r="H149" i="62" s="1"/>
  <c r="H148" i="62" s="1"/>
  <c r="H147" i="62" s="1"/>
  <c r="E151" i="62"/>
  <c r="E150" i="62" s="1"/>
  <c r="J150" i="62"/>
  <c r="J145" i="62" s="1"/>
  <c r="J143" i="62" s="1"/>
  <c r="I150" i="62"/>
  <c r="I145" i="62" s="1"/>
  <c r="I143" i="62" s="1"/>
  <c r="G150" i="62"/>
  <c r="G149" i="62" s="1"/>
  <c r="G148" i="62" s="1"/>
  <c r="G147" i="62" s="1"/>
  <c r="G145" i="62" s="1"/>
  <c r="G143" i="62" s="1"/>
  <c r="F150" i="62"/>
  <c r="F149" i="62" s="1"/>
  <c r="F148" i="62" s="1"/>
  <c r="F147" i="62" s="1"/>
  <c r="F145" i="62" s="1"/>
  <c r="J149" i="62" l="1"/>
  <c r="J148" i="62" s="1"/>
  <c r="J147" i="62" s="1"/>
  <c r="H333" i="59"/>
  <c r="H332" i="59" s="1"/>
  <c r="H331" i="59" s="1"/>
  <c r="I333" i="59"/>
  <c r="I332" i="59" s="1"/>
  <c r="H342" i="59"/>
  <c r="H341" i="59" s="1"/>
  <c r="H340" i="59" s="1"/>
  <c r="H339" i="59" s="1"/>
  <c r="H338" i="59" s="1"/>
  <c r="H336" i="59" s="1"/>
  <c r="H334" i="59" s="1"/>
  <c r="H139" i="62"/>
  <c r="H138" i="62" s="1"/>
  <c r="H136" i="62" s="1"/>
  <c r="I342" i="59"/>
  <c r="I341" i="59" s="1"/>
  <c r="I340" i="59" s="1"/>
  <c r="I339" i="59" s="1"/>
  <c r="I338" i="59" s="1"/>
  <c r="I336" i="59" s="1"/>
  <c r="I334" i="59" s="1"/>
  <c r="G139" i="62"/>
  <c r="G138" i="62" s="1"/>
  <c r="G136" i="62" s="1"/>
  <c r="G134" i="62" s="1"/>
  <c r="I139" i="62"/>
  <c r="I138" i="62" s="1"/>
  <c r="I136" i="62" s="1"/>
  <c r="I134" i="62" s="1"/>
  <c r="F139" i="62"/>
  <c r="F138" i="62" s="1"/>
  <c r="F136" i="62" s="1"/>
  <c r="F134" i="62" s="1"/>
  <c r="J139" i="62"/>
  <c r="J138" i="62" s="1"/>
  <c r="J136" i="62" s="1"/>
  <c r="J134" i="62" s="1"/>
  <c r="F143" i="62"/>
  <c r="I149" i="62"/>
  <c r="I148" i="62" s="1"/>
  <c r="I147" i="62" s="1"/>
  <c r="H145" i="62"/>
  <c r="H143" i="62" s="1"/>
  <c r="E149" i="62"/>
  <c r="E148" i="62" s="1"/>
  <c r="E147" i="62" s="1"/>
  <c r="E145" i="62" s="1"/>
  <c r="E143" i="62" s="1"/>
  <c r="I331" i="59" l="1"/>
  <c r="I330" i="59" s="1"/>
  <c r="I329" i="59" s="1"/>
  <c r="I327" i="59" s="1"/>
  <c r="I325" i="59" s="1"/>
  <c r="E26" i="62"/>
  <c r="H330" i="59"/>
  <c r="H329" i="59" s="1"/>
  <c r="H327" i="59" s="1"/>
  <c r="H325" i="59" s="1"/>
  <c r="E196" i="53"/>
  <c r="C381" i="52"/>
  <c r="C291" i="51"/>
  <c r="D381" i="52"/>
  <c r="D291" i="51"/>
  <c r="F196" i="53"/>
  <c r="H134" i="62"/>
  <c r="D279" i="51"/>
  <c r="E140" i="62"/>
  <c r="E139" i="62" s="1"/>
  <c r="E138" i="62" s="1"/>
  <c r="E136" i="62" s="1"/>
  <c r="E134" i="62" l="1"/>
  <c r="C279" i="51"/>
  <c r="F190" i="53"/>
  <c r="D369" i="52"/>
  <c r="E124" i="62"/>
  <c r="H25" i="62"/>
  <c r="E25" i="62"/>
  <c r="H56" i="59" s="1"/>
  <c r="H55" i="59" s="1"/>
  <c r="H54" i="59" s="1"/>
  <c r="H53" i="59" s="1"/>
  <c r="H52" i="59" s="1"/>
  <c r="H50" i="59" s="1"/>
  <c r="H48" i="59" s="1"/>
  <c r="J24" i="62"/>
  <c r="J23" i="62" s="1"/>
  <c r="J22" i="62" s="1"/>
  <c r="I24" i="62"/>
  <c r="I23" i="62" s="1"/>
  <c r="I22" i="62" s="1"/>
  <c r="G24" i="62"/>
  <c r="G23" i="62" s="1"/>
  <c r="G22" i="62" s="1"/>
  <c r="F24" i="62"/>
  <c r="F23" i="62" s="1"/>
  <c r="F22" i="62" s="1"/>
  <c r="H106" i="55"/>
  <c r="I178" i="59" s="1"/>
  <c r="I177" i="59" s="1"/>
  <c r="I176" i="59" s="1"/>
  <c r="I175" i="59" s="1"/>
  <c r="I174" i="59" s="1"/>
  <c r="I172" i="59" s="1"/>
  <c r="I170" i="59" s="1"/>
  <c r="H178" i="59"/>
  <c r="H177" i="59" s="1"/>
  <c r="H176" i="59" s="1"/>
  <c r="H175" i="59" s="1"/>
  <c r="H174" i="59" s="1"/>
  <c r="H172" i="59" s="1"/>
  <c r="H170" i="59" s="1"/>
  <c r="J105" i="55"/>
  <c r="J104" i="55" s="1"/>
  <c r="J103" i="55" s="1"/>
  <c r="J102" i="55" s="1"/>
  <c r="J100" i="55" s="1"/>
  <c r="J98" i="55" s="1"/>
  <c r="I105" i="55"/>
  <c r="G105" i="55"/>
  <c r="G104" i="55" s="1"/>
  <c r="G103" i="55" s="1"/>
  <c r="G102" i="55" s="1"/>
  <c r="G100" i="55" s="1"/>
  <c r="G98" i="55" s="1"/>
  <c r="F105" i="55"/>
  <c r="H97" i="55"/>
  <c r="I142" i="59" s="1"/>
  <c r="I141" i="59" s="1"/>
  <c r="I140" i="59" s="1"/>
  <c r="I139" i="59" s="1"/>
  <c r="I138" i="59" s="1"/>
  <c r="I136" i="59" s="1"/>
  <c r="I134" i="59" s="1"/>
  <c r="I63" i="59" s="1"/>
  <c r="H142" i="59"/>
  <c r="H141" i="59" s="1"/>
  <c r="H140" i="59" s="1"/>
  <c r="H139" i="59" s="1"/>
  <c r="H138" i="59" s="1"/>
  <c r="H136" i="59" s="1"/>
  <c r="H134" i="59" s="1"/>
  <c r="H63" i="59" s="1"/>
  <c r="J96" i="55"/>
  <c r="J95" i="55" s="1"/>
  <c r="J94" i="55" s="1"/>
  <c r="I96" i="55"/>
  <c r="G96" i="55"/>
  <c r="G95" i="55" s="1"/>
  <c r="F96" i="55"/>
  <c r="I95" i="55"/>
  <c r="J93" i="55" l="1"/>
  <c r="J91" i="55" s="1"/>
  <c r="J89" i="55" s="1"/>
  <c r="J14" i="55"/>
  <c r="H14" i="55" s="1"/>
  <c r="E105" i="55"/>
  <c r="E96" i="55"/>
  <c r="F104" i="55"/>
  <c r="E104" i="55" s="1"/>
  <c r="F95" i="55"/>
  <c r="H105" i="55"/>
  <c r="C369" i="52"/>
  <c r="E190" i="53"/>
  <c r="I21" i="62"/>
  <c r="I19" i="62" s="1"/>
  <c r="I17" i="62" s="1"/>
  <c r="J21" i="62"/>
  <c r="J19" i="62" s="1"/>
  <c r="J17" i="62" s="1"/>
  <c r="E24" i="62"/>
  <c r="E23" i="62" s="1"/>
  <c r="E22" i="62" s="1"/>
  <c r="E21" i="62" s="1"/>
  <c r="E19" i="62" s="1"/>
  <c r="G21" i="62"/>
  <c r="G19" i="62" s="1"/>
  <c r="G17" i="62" s="1"/>
  <c r="F21" i="62"/>
  <c r="F19" i="62" s="1"/>
  <c r="F17" i="62" s="1"/>
  <c r="H24" i="62"/>
  <c r="H23" i="62" s="1"/>
  <c r="H22" i="62" s="1"/>
  <c r="H21" i="62" s="1"/>
  <c r="H19" i="62" s="1"/>
  <c r="I56" i="59"/>
  <c r="I55" i="59" s="1"/>
  <c r="I54" i="59" s="1"/>
  <c r="I53" i="59" s="1"/>
  <c r="I52" i="59" s="1"/>
  <c r="I50" i="59" s="1"/>
  <c r="I48" i="59" s="1"/>
  <c r="H95" i="55"/>
  <c r="H96" i="55"/>
  <c r="J87" i="55"/>
  <c r="J15" i="55" s="1"/>
  <c r="H15" i="55" s="1"/>
  <c r="G94" i="55"/>
  <c r="G14" i="55" s="1"/>
  <c r="I94" i="55"/>
  <c r="I104" i="55"/>
  <c r="E15" i="62" l="1"/>
  <c r="F94" i="55"/>
  <c r="E95" i="55"/>
  <c r="F103" i="55"/>
  <c r="E103" i="55" s="1"/>
  <c r="E17" i="62"/>
  <c r="H17" i="62"/>
  <c r="G93" i="55"/>
  <c r="G91" i="55" s="1"/>
  <c r="G89" i="55" s="1"/>
  <c r="G87" i="55" s="1"/>
  <c r="G15" i="55" s="1"/>
  <c r="H104" i="55"/>
  <c r="I103" i="55"/>
  <c r="H94" i="55"/>
  <c r="I93" i="55"/>
  <c r="F102" i="55" l="1"/>
  <c r="E102" i="55" s="1"/>
  <c r="D322" i="52"/>
  <c r="E37" i="53"/>
  <c r="F93" i="55"/>
  <c r="E94" i="55"/>
  <c r="C322" i="52"/>
  <c r="C49" i="51"/>
  <c r="F37" i="53"/>
  <c r="F100" i="55"/>
  <c r="H93" i="55"/>
  <c r="H91" i="55" s="1"/>
  <c r="H89" i="55" s="1"/>
  <c r="I91" i="55"/>
  <c r="I89" i="55" s="1"/>
  <c r="H103" i="55"/>
  <c r="I102" i="55"/>
  <c r="F98" i="55" l="1"/>
  <c r="E100" i="55"/>
  <c r="F91" i="55"/>
  <c r="E93" i="55"/>
  <c r="F135" i="53"/>
  <c r="F80" i="53" s="1"/>
  <c r="F11" i="53" s="1"/>
  <c r="F9" i="53" s="1"/>
  <c r="D154" i="52"/>
  <c r="D195" i="51"/>
  <c r="H102" i="55"/>
  <c r="H100" i="55" s="1"/>
  <c r="H98" i="55" s="1"/>
  <c r="I100" i="55"/>
  <c r="I98" i="55" s="1"/>
  <c r="I87" i="55" s="1"/>
  <c r="H87" i="55" s="1"/>
  <c r="F89" i="55" l="1"/>
  <c r="E89" i="55" s="1"/>
  <c r="E91" i="55"/>
  <c r="F87" i="55"/>
  <c r="E87" i="55" s="1"/>
  <c r="E98" i="55"/>
  <c r="D191" i="52"/>
  <c r="F159" i="53"/>
  <c r="D232" i="51"/>
  <c r="B220" i="52"/>
  <c r="B219" i="52"/>
  <c r="G181" i="59"/>
  <c r="J160" i="62"/>
  <c r="J159" i="62" s="1"/>
  <c r="I160" i="62"/>
  <c r="I159" i="62" s="1"/>
  <c r="G160" i="62"/>
  <c r="G159" i="62" s="1"/>
  <c r="F160" i="62"/>
  <c r="F159" i="62" s="1"/>
  <c r="H161" i="62"/>
  <c r="H160" i="62" s="1"/>
  <c r="H159" i="62" s="1"/>
  <c r="H158" i="62" s="1"/>
  <c r="H156" i="62" s="1"/>
  <c r="H154" i="62" s="1"/>
  <c r="E161" i="62"/>
  <c r="E160" i="62" s="1"/>
  <c r="B211" i="52"/>
  <c r="B210" i="52"/>
  <c r="G367" i="59"/>
  <c r="I154" i="55"/>
  <c r="I153" i="55" s="1"/>
  <c r="I152" i="55" s="1"/>
  <c r="I150" i="55" s="1"/>
  <c r="I148" i="55" s="1"/>
  <c r="F154" i="55"/>
  <c r="H155" i="55"/>
  <c r="I374" i="59" s="1"/>
  <c r="I373" i="59" s="1"/>
  <c r="I372" i="59" s="1"/>
  <c r="I371" i="59" s="1"/>
  <c r="I369" i="59" s="1"/>
  <c r="I367" i="59" s="1"/>
  <c r="I356" i="59" s="1"/>
  <c r="H374" i="59"/>
  <c r="H373" i="59" s="1"/>
  <c r="H372" i="59" s="1"/>
  <c r="H371" i="59" s="1"/>
  <c r="H369" i="59" s="1"/>
  <c r="H367" i="59" s="1"/>
  <c r="J154" i="55"/>
  <c r="G154" i="55"/>
  <c r="G153" i="55" s="1"/>
  <c r="G152" i="55" s="1"/>
  <c r="G150" i="55" s="1"/>
  <c r="G148" i="55" s="1"/>
  <c r="E135" i="53" l="1"/>
  <c r="E80" i="53" s="1"/>
  <c r="E11" i="53" s="1"/>
  <c r="E9" i="53" s="1"/>
  <c r="C154" i="52"/>
  <c r="C232" i="51"/>
  <c r="C191" i="52"/>
  <c r="E159" i="53"/>
  <c r="H356" i="59"/>
  <c r="F153" i="55"/>
  <c r="E154" i="55"/>
  <c r="C327" i="51" s="1"/>
  <c r="C195" i="51"/>
  <c r="F158" i="62"/>
  <c r="F156" i="62" s="1"/>
  <c r="F154" i="62" s="1"/>
  <c r="G158" i="62"/>
  <c r="G156" i="62" s="1"/>
  <c r="G154" i="62" s="1"/>
  <c r="I158" i="62"/>
  <c r="I156" i="62" s="1"/>
  <c r="I154" i="62" s="1"/>
  <c r="J158" i="62"/>
  <c r="J156" i="62" s="1"/>
  <c r="J154" i="62" s="1"/>
  <c r="D225" i="52"/>
  <c r="H188" i="59"/>
  <c r="H187" i="59" s="1"/>
  <c r="H186" i="59" s="1"/>
  <c r="F227" i="53"/>
  <c r="D337" i="51"/>
  <c r="I188" i="59"/>
  <c r="I187" i="59" s="1"/>
  <c r="I186" i="59" s="1"/>
  <c r="E159" i="62"/>
  <c r="E158" i="62" s="1"/>
  <c r="E156" i="62" s="1"/>
  <c r="E154" i="62" s="1"/>
  <c r="H154" i="55"/>
  <c r="D327" i="51" s="1"/>
  <c r="J153" i="55"/>
  <c r="B36" i="52"/>
  <c r="B27" i="52"/>
  <c r="B77" i="51"/>
  <c r="B68" i="51"/>
  <c r="D57" i="53"/>
  <c r="D63" i="53"/>
  <c r="G253" i="59"/>
  <c r="G261" i="59"/>
  <c r="H68" i="55"/>
  <c r="H67" i="55" s="1"/>
  <c r="J67" i="55"/>
  <c r="J66" i="55" s="1"/>
  <c r="J65" i="55" s="1"/>
  <c r="J64" i="55" s="1"/>
  <c r="G67" i="55"/>
  <c r="G66" i="55" s="1"/>
  <c r="G65" i="55" s="1"/>
  <c r="G64" i="55" s="1"/>
  <c r="F67" i="55"/>
  <c r="J59" i="55"/>
  <c r="J54" i="55" s="1"/>
  <c r="J52" i="55" s="1"/>
  <c r="I59" i="55"/>
  <c r="I58" i="55" s="1"/>
  <c r="I57" i="55" s="1"/>
  <c r="I56" i="55" s="1"/>
  <c r="G58" i="55"/>
  <c r="G57" i="55" s="1"/>
  <c r="G56" i="55" s="1"/>
  <c r="F58" i="55"/>
  <c r="G54" i="55"/>
  <c r="G52" i="55" s="1"/>
  <c r="F54" i="55"/>
  <c r="I23" i="57"/>
  <c r="I22" i="57" s="1"/>
  <c r="I21" i="57" s="1"/>
  <c r="I20" i="57" s="1"/>
  <c r="I18" i="57" s="1"/>
  <c r="I16" i="57" s="1"/>
  <c r="H23" i="57"/>
  <c r="H22" i="57" s="1"/>
  <c r="H21" i="57" s="1"/>
  <c r="H20" i="57" s="1"/>
  <c r="H18" i="57" s="1"/>
  <c r="H16" i="57" s="1"/>
  <c r="D23" i="57"/>
  <c r="D22" i="57" s="1"/>
  <c r="D21" i="57" s="1"/>
  <c r="D20" i="57" s="1"/>
  <c r="D18" i="57" s="1"/>
  <c r="D16" i="57" s="1"/>
  <c r="C17" i="58" s="1"/>
  <c r="F22" i="57"/>
  <c r="F21" i="57" s="1"/>
  <c r="F20" i="57" s="1"/>
  <c r="F18" i="57" s="1"/>
  <c r="F16" i="57" s="1"/>
  <c r="E22" i="57"/>
  <c r="E21" i="57" s="1"/>
  <c r="E20" i="57" s="1"/>
  <c r="E18" i="57" s="1"/>
  <c r="E16" i="57" s="1"/>
  <c r="I56" i="57"/>
  <c r="I55" i="57" s="1"/>
  <c r="I54" i="57" s="1"/>
  <c r="I53" i="57" s="1"/>
  <c r="I51" i="57" s="1"/>
  <c r="I49" i="57" s="1"/>
  <c r="H56" i="57"/>
  <c r="H55" i="57" s="1"/>
  <c r="H54" i="57" s="1"/>
  <c r="H53" i="57" s="1"/>
  <c r="H51" i="57" s="1"/>
  <c r="H49" i="57" s="1"/>
  <c r="D56" i="57"/>
  <c r="D55" i="57" s="1"/>
  <c r="D54" i="57" s="1"/>
  <c r="D53" i="57" s="1"/>
  <c r="D51" i="57" s="1"/>
  <c r="D49" i="57" s="1"/>
  <c r="E35" i="56" s="1"/>
  <c r="F55" i="57"/>
  <c r="F54" i="57" s="1"/>
  <c r="F53" i="57" s="1"/>
  <c r="F51" i="57" s="1"/>
  <c r="F49" i="57" s="1"/>
  <c r="E55" i="57"/>
  <c r="E54" i="57" s="1"/>
  <c r="E53" i="57" s="1"/>
  <c r="E51" i="57" s="1"/>
  <c r="E49" i="57" s="1"/>
  <c r="G64" i="57"/>
  <c r="G63" i="57" s="1"/>
  <c r="G62" i="57" s="1"/>
  <c r="G61" i="57" s="1"/>
  <c r="G59" i="57" s="1"/>
  <c r="G57" i="57" s="1"/>
  <c r="D81" i="58" s="1"/>
  <c r="D64" i="57"/>
  <c r="D63" i="57" s="1"/>
  <c r="D62" i="57" s="1"/>
  <c r="D61" i="57" s="1"/>
  <c r="D59" i="57" s="1"/>
  <c r="D57" i="57" s="1"/>
  <c r="C81" i="58" s="1"/>
  <c r="I63" i="57"/>
  <c r="I62" i="57" s="1"/>
  <c r="I61" i="57" s="1"/>
  <c r="I59" i="57" s="1"/>
  <c r="I57" i="57" s="1"/>
  <c r="H63" i="57"/>
  <c r="H62" i="57" s="1"/>
  <c r="H61" i="57" s="1"/>
  <c r="H59" i="57" s="1"/>
  <c r="H57" i="57" s="1"/>
  <c r="F63" i="57"/>
  <c r="F62" i="57" s="1"/>
  <c r="F61" i="57" s="1"/>
  <c r="F59" i="57" s="1"/>
  <c r="F57" i="57" s="1"/>
  <c r="E63" i="57"/>
  <c r="E62" i="57" s="1"/>
  <c r="E61" i="57" s="1"/>
  <c r="E59" i="57" s="1"/>
  <c r="E57" i="57" s="1"/>
  <c r="F57" i="55" l="1"/>
  <c r="E58" i="55"/>
  <c r="F66" i="55"/>
  <c r="E67" i="55"/>
  <c r="F52" i="55"/>
  <c r="E52" i="55" s="1"/>
  <c r="E54" i="55"/>
  <c r="F152" i="55"/>
  <c r="E153" i="55"/>
  <c r="G62" i="55"/>
  <c r="G60" i="55" s="1"/>
  <c r="J62" i="55"/>
  <c r="J60" i="55" s="1"/>
  <c r="E12" i="62"/>
  <c r="H185" i="59"/>
  <c r="H183" i="59" s="1"/>
  <c r="H181" i="59" s="1"/>
  <c r="I185" i="59"/>
  <c r="I183" i="59" s="1"/>
  <c r="I181" i="59" s="1"/>
  <c r="F62" i="55"/>
  <c r="E39" i="56"/>
  <c r="F39" i="56"/>
  <c r="C71" i="58"/>
  <c r="E15" i="56"/>
  <c r="C225" i="52"/>
  <c r="E227" i="53"/>
  <c r="C337" i="51"/>
  <c r="H153" i="55"/>
  <c r="J152" i="55"/>
  <c r="H269" i="59"/>
  <c r="H268" i="59" s="1"/>
  <c r="H267" i="59" s="1"/>
  <c r="H266" i="59" s="1"/>
  <c r="H265" i="59" s="1"/>
  <c r="H263" i="59" s="1"/>
  <c r="H261" i="59" s="1"/>
  <c r="I269" i="59"/>
  <c r="I268" i="59" s="1"/>
  <c r="I267" i="59" s="1"/>
  <c r="I266" i="59" s="1"/>
  <c r="I265" i="59" s="1"/>
  <c r="I263" i="59" s="1"/>
  <c r="I261" i="59" s="1"/>
  <c r="H66" i="55"/>
  <c r="H65" i="55" s="1"/>
  <c r="H64" i="55" s="1"/>
  <c r="H62" i="55"/>
  <c r="H60" i="55" s="1"/>
  <c r="I67" i="55"/>
  <c r="J58" i="55"/>
  <c r="J57" i="55" s="1"/>
  <c r="J56" i="55" s="1"/>
  <c r="H59" i="55"/>
  <c r="H54" i="55" s="1"/>
  <c r="H52" i="55" s="1"/>
  <c r="I54" i="55"/>
  <c r="I52" i="55" s="1"/>
  <c r="G23" i="57"/>
  <c r="G22" i="57" s="1"/>
  <c r="G21" i="57" s="1"/>
  <c r="G20" i="57" s="1"/>
  <c r="G18" i="57" s="1"/>
  <c r="G16" i="57" s="1"/>
  <c r="G56" i="57"/>
  <c r="G55" i="57" s="1"/>
  <c r="G54" i="57" s="1"/>
  <c r="G53" i="57" s="1"/>
  <c r="G51" i="57" s="1"/>
  <c r="G49" i="57" s="1"/>
  <c r="F60" i="55" l="1"/>
  <c r="E60" i="55" s="1"/>
  <c r="C41" i="52" s="1"/>
  <c r="E62" i="55"/>
  <c r="F150" i="55"/>
  <c r="E152" i="55"/>
  <c r="F65" i="55"/>
  <c r="E66" i="55"/>
  <c r="F56" i="55"/>
  <c r="E56" i="55" s="1"/>
  <c r="E57" i="55"/>
  <c r="D17" i="58"/>
  <c r="F15" i="56"/>
  <c r="J150" i="55"/>
  <c r="J148" i="55" s="1"/>
  <c r="H152" i="55"/>
  <c r="H150" i="55" s="1"/>
  <c r="H148" i="55" s="1"/>
  <c r="E62" i="53"/>
  <c r="C32" i="52"/>
  <c r="H260" i="59"/>
  <c r="H259" i="59" s="1"/>
  <c r="H258" i="59" s="1"/>
  <c r="H257" i="59" s="1"/>
  <c r="H255" i="59" s="1"/>
  <c r="H253" i="59" s="1"/>
  <c r="E56" i="53"/>
  <c r="C73" i="51"/>
  <c r="D32" i="52"/>
  <c r="I260" i="59"/>
  <c r="I259" i="59" s="1"/>
  <c r="I258" i="59" s="1"/>
  <c r="I257" i="59" s="1"/>
  <c r="I255" i="59" s="1"/>
  <c r="I253" i="59" s="1"/>
  <c r="F56" i="53"/>
  <c r="D73" i="51"/>
  <c r="D41" i="52"/>
  <c r="F62" i="53"/>
  <c r="D82" i="51"/>
  <c r="I66" i="55"/>
  <c r="I65" i="55" s="1"/>
  <c r="I62" i="55"/>
  <c r="I60" i="55" s="1"/>
  <c r="H58" i="55"/>
  <c r="H57" i="55" s="1"/>
  <c r="H56" i="55" s="1"/>
  <c r="F35" i="56"/>
  <c r="D71" i="58"/>
  <c r="C82" i="51" l="1"/>
  <c r="E65" i="55"/>
  <c r="F64" i="55"/>
  <c r="E64" i="55" s="1"/>
  <c r="F148" i="55"/>
  <c r="E148" i="55" s="1"/>
  <c r="E150" i="55"/>
  <c r="I64" i="55"/>
  <c r="D215" i="52"/>
  <c r="F221" i="53"/>
  <c r="H86" i="55"/>
  <c r="I287" i="59" s="1"/>
  <c r="I286" i="59" s="1"/>
  <c r="I285" i="59" s="1"/>
  <c r="I284" i="59" s="1"/>
  <c r="I283" i="59" s="1"/>
  <c r="I281" i="59" s="1"/>
  <c r="I279" i="59" s="1"/>
  <c r="J85" i="55"/>
  <c r="J84" i="55" s="1"/>
  <c r="J83" i="55" s="1"/>
  <c r="J82" i="55" s="1"/>
  <c r="I85" i="55"/>
  <c r="I84" i="55" s="1"/>
  <c r="I83" i="55" s="1"/>
  <c r="I82" i="55" s="1"/>
  <c r="G85" i="55"/>
  <c r="G84" i="55" s="1"/>
  <c r="G83" i="55" s="1"/>
  <c r="G82" i="55" s="1"/>
  <c r="F85" i="55"/>
  <c r="H77" i="55"/>
  <c r="J76" i="55"/>
  <c r="J71" i="55" s="1"/>
  <c r="J69" i="55" s="1"/>
  <c r="I76" i="55"/>
  <c r="I75" i="55" s="1"/>
  <c r="I74" i="55" s="1"/>
  <c r="I73" i="55" s="1"/>
  <c r="G76" i="55"/>
  <c r="G75" i="55" s="1"/>
  <c r="G74" i="55" s="1"/>
  <c r="G73" i="55" s="1"/>
  <c r="F76" i="55"/>
  <c r="H51" i="55"/>
  <c r="I252" i="59" s="1"/>
  <c r="I251" i="59" s="1"/>
  <c r="I250" i="59" s="1"/>
  <c r="I249" i="59" s="1"/>
  <c r="I247" i="59" s="1"/>
  <c r="I245" i="59" s="1"/>
  <c r="J50" i="55"/>
  <c r="J49" i="55" s="1"/>
  <c r="J48" i="55" s="1"/>
  <c r="I50" i="55"/>
  <c r="I49" i="55" s="1"/>
  <c r="I48" i="55" s="1"/>
  <c r="G50" i="55"/>
  <c r="G49" i="55" s="1"/>
  <c r="G48" i="55" s="1"/>
  <c r="F50" i="55"/>
  <c r="J46" i="55"/>
  <c r="J44" i="55" s="1"/>
  <c r="I46" i="55"/>
  <c r="I44" i="55" s="1"/>
  <c r="H46" i="55"/>
  <c r="H44" i="55" s="1"/>
  <c r="G46" i="55"/>
  <c r="G44" i="55" s="1"/>
  <c r="F46" i="55"/>
  <c r="H190" i="55"/>
  <c r="J189" i="55"/>
  <c r="J188" i="55" s="1"/>
  <c r="J187" i="55" s="1"/>
  <c r="J186" i="55" s="1"/>
  <c r="I189" i="55"/>
  <c r="I188" i="55" s="1"/>
  <c r="I187" i="55" s="1"/>
  <c r="I186" i="55" s="1"/>
  <c r="G189" i="55"/>
  <c r="G188" i="55" s="1"/>
  <c r="G187" i="55" s="1"/>
  <c r="G186" i="55" s="1"/>
  <c r="F189" i="55"/>
  <c r="I80" i="55" l="1"/>
  <c r="I78" i="55" s="1"/>
  <c r="G184" i="55"/>
  <c r="G182" i="55" s="1"/>
  <c r="H50" i="55"/>
  <c r="H49" i="55" s="1"/>
  <c r="H48" i="55" s="1"/>
  <c r="F184" i="55"/>
  <c r="E189" i="55"/>
  <c r="H85" i="55"/>
  <c r="H80" i="55" s="1"/>
  <c r="H78" i="55" s="1"/>
  <c r="D61" i="52" s="1"/>
  <c r="C215" i="52"/>
  <c r="E221" i="53"/>
  <c r="F44" i="55"/>
  <c r="E44" i="55" s="1"/>
  <c r="C64" i="51" s="1"/>
  <c r="E46" i="55"/>
  <c r="F49" i="55"/>
  <c r="E50" i="55"/>
  <c r="F75" i="55"/>
  <c r="E76" i="55"/>
  <c r="F84" i="55"/>
  <c r="E85" i="55"/>
  <c r="H223" i="59"/>
  <c r="H222" i="59" s="1"/>
  <c r="H221" i="59" s="1"/>
  <c r="H220" i="59" s="1"/>
  <c r="H219" i="59" s="1"/>
  <c r="H217" i="59" s="1"/>
  <c r="H215" i="59" s="1"/>
  <c r="H189" i="55"/>
  <c r="H188" i="55" s="1"/>
  <c r="H187" i="55" s="1"/>
  <c r="H186" i="55" s="1"/>
  <c r="I223" i="59"/>
  <c r="I222" i="59" s="1"/>
  <c r="I221" i="59" s="1"/>
  <c r="I220" i="59" s="1"/>
  <c r="I219" i="59" s="1"/>
  <c r="I217" i="59" s="1"/>
  <c r="I215" i="59" s="1"/>
  <c r="I184" i="55"/>
  <c r="I182" i="55" s="1"/>
  <c r="G71" i="55"/>
  <c r="G69" i="55" s="1"/>
  <c r="I71" i="55"/>
  <c r="I69" i="55" s="1"/>
  <c r="I42" i="55" s="1"/>
  <c r="D23" i="52"/>
  <c r="D64" i="51"/>
  <c r="F50" i="53"/>
  <c r="H76" i="55"/>
  <c r="I278" i="59"/>
  <c r="I277" i="59" s="1"/>
  <c r="I276" i="59" s="1"/>
  <c r="I275" i="59" s="1"/>
  <c r="I274" i="59" s="1"/>
  <c r="I272" i="59" s="1"/>
  <c r="I270" i="59" s="1"/>
  <c r="I243" i="59" s="1"/>
  <c r="E50" i="53"/>
  <c r="H252" i="59"/>
  <c r="H251" i="59" s="1"/>
  <c r="H250" i="59" s="1"/>
  <c r="H249" i="59" s="1"/>
  <c r="H247" i="59" s="1"/>
  <c r="H245" i="59" s="1"/>
  <c r="F80" i="55"/>
  <c r="H287" i="59"/>
  <c r="H286" i="59" s="1"/>
  <c r="H285" i="59" s="1"/>
  <c r="H284" i="59" s="1"/>
  <c r="H283" i="59" s="1"/>
  <c r="H281" i="59" s="1"/>
  <c r="H279" i="59" s="1"/>
  <c r="F74" i="53"/>
  <c r="D102" i="51"/>
  <c r="H278" i="59"/>
  <c r="H277" i="59" s="1"/>
  <c r="H276" i="59" s="1"/>
  <c r="H275" i="59" s="1"/>
  <c r="H274" i="59" s="1"/>
  <c r="H272" i="59" s="1"/>
  <c r="J75" i="55"/>
  <c r="J74" i="55" s="1"/>
  <c r="J73" i="55" s="1"/>
  <c r="F71" i="55"/>
  <c r="J80" i="55"/>
  <c r="J78" i="55" s="1"/>
  <c r="J42" i="55" s="1"/>
  <c r="F188" i="55"/>
  <c r="G80" i="55"/>
  <c r="G78" i="55" s="1"/>
  <c r="J184" i="55"/>
  <c r="J182" i="55" s="1"/>
  <c r="H84" i="55"/>
  <c r="H83" i="55" s="1"/>
  <c r="H82" i="55" s="1"/>
  <c r="H71" i="55"/>
  <c r="H69" i="55" s="1"/>
  <c r="D51" i="52" s="1"/>
  <c r="H75" i="55"/>
  <c r="H74" i="55" s="1"/>
  <c r="H73" i="55" s="1"/>
  <c r="H170" i="62"/>
  <c r="E170" i="62"/>
  <c r="J169" i="62"/>
  <c r="J168" i="62" s="1"/>
  <c r="J167" i="62" s="1"/>
  <c r="I169" i="62"/>
  <c r="I168" i="62" s="1"/>
  <c r="I167" i="62" s="1"/>
  <c r="G169" i="62"/>
  <c r="G168" i="62" s="1"/>
  <c r="G167" i="62" s="1"/>
  <c r="F169" i="62"/>
  <c r="F168" i="62" s="1"/>
  <c r="F167" i="62" s="1"/>
  <c r="C23" i="52" l="1"/>
  <c r="H270" i="59"/>
  <c r="G42" i="55"/>
  <c r="H184" i="55"/>
  <c r="H182" i="55" s="1"/>
  <c r="F74" i="55"/>
  <c r="E75" i="55"/>
  <c r="F187" i="55"/>
  <c r="E188" i="55"/>
  <c r="F69" i="55"/>
  <c r="E69" i="55" s="1"/>
  <c r="C51" i="52" s="1"/>
  <c r="E71" i="55"/>
  <c r="F78" i="55"/>
  <c r="E78" i="55" s="1"/>
  <c r="C61" i="52" s="1"/>
  <c r="E80" i="55"/>
  <c r="F83" i="55"/>
  <c r="E84" i="55"/>
  <c r="F48" i="55"/>
  <c r="E48" i="55" s="1"/>
  <c r="E49" i="55"/>
  <c r="F182" i="55"/>
  <c r="E182" i="55" s="1"/>
  <c r="E257" i="53" s="1"/>
  <c r="E184" i="55"/>
  <c r="E169" i="62"/>
  <c r="E164" i="62" s="1"/>
  <c r="E162" i="62" s="1"/>
  <c r="H214" i="59"/>
  <c r="H213" i="59" s="1"/>
  <c r="H212" i="59" s="1"/>
  <c r="H211" i="59" s="1"/>
  <c r="H210" i="59" s="1"/>
  <c r="H208" i="59" s="1"/>
  <c r="H206" i="59" s="1"/>
  <c r="H169" i="62"/>
  <c r="H168" i="62" s="1"/>
  <c r="H167" i="62" s="1"/>
  <c r="H166" i="62" s="1"/>
  <c r="I214" i="59"/>
  <c r="I213" i="59" s="1"/>
  <c r="I212" i="59" s="1"/>
  <c r="I211" i="59" s="1"/>
  <c r="I210" i="59" s="1"/>
  <c r="I208" i="59" s="1"/>
  <c r="I206" i="59" s="1"/>
  <c r="I241" i="59"/>
  <c r="I239" i="59" s="1"/>
  <c r="I237" i="59" s="1"/>
  <c r="I166" i="62"/>
  <c r="F42" i="55"/>
  <c r="E42" i="55" s="1"/>
  <c r="F166" i="62"/>
  <c r="G166" i="62"/>
  <c r="G11" i="62"/>
  <c r="F164" i="62"/>
  <c r="F162" i="62" s="1"/>
  <c r="J166" i="62"/>
  <c r="J11" i="62"/>
  <c r="J164" i="62"/>
  <c r="J162" i="62" s="1"/>
  <c r="G164" i="62"/>
  <c r="G162" i="62" s="1"/>
  <c r="I164" i="62"/>
  <c r="I162" i="62" s="1"/>
  <c r="D92" i="51"/>
  <c r="F68" i="53"/>
  <c r="H42" i="55"/>
  <c r="G72" i="57"/>
  <c r="D72" i="57"/>
  <c r="D71" i="57" s="1"/>
  <c r="D70" i="57" s="1"/>
  <c r="D69" i="57" s="1"/>
  <c r="D67" i="57" s="1"/>
  <c r="D65" i="57" s="1"/>
  <c r="I71" i="57"/>
  <c r="I70" i="57" s="1"/>
  <c r="I69" i="57" s="1"/>
  <c r="I67" i="57" s="1"/>
  <c r="I65" i="57" s="1"/>
  <c r="I40" i="57" s="1"/>
  <c r="H71" i="57"/>
  <c r="H70" i="57" s="1"/>
  <c r="H69" i="57" s="1"/>
  <c r="H67" i="57" s="1"/>
  <c r="H65" i="57" s="1"/>
  <c r="H40" i="57" s="1"/>
  <c r="G40" i="57" s="1"/>
  <c r="G71" i="57"/>
  <c r="G70" i="57" s="1"/>
  <c r="G69" i="57" s="1"/>
  <c r="G67" i="57" s="1"/>
  <c r="G65" i="57" s="1"/>
  <c r="F71" i="57"/>
  <c r="F70" i="57" s="1"/>
  <c r="F69" i="57" s="1"/>
  <c r="F67" i="57" s="1"/>
  <c r="F65" i="57" s="1"/>
  <c r="F40" i="57" s="1"/>
  <c r="E71" i="57"/>
  <c r="E70" i="57" s="1"/>
  <c r="E69" i="57" s="1"/>
  <c r="E67" i="57" s="1"/>
  <c r="E65" i="57" s="1"/>
  <c r="E40" i="57" s="1"/>
  <c r="G39" i="57"/>
  <c r="G38" i="57" s="1"/>
  <c r="G37" i="57" s="1"/>
  <c r="G36" i="57" s="1"/>
  <c r="G34" i="57" s="1"/>
  <c r="G32" i="57" s="1"/>
  <c r="D39" i="57"/>
  <c r="D38" i="57" s="1"/>
  <c r="D37" i="57" s="1"/>
  <c r="D36" i="57" s="1"/>
  <c r="D34" i="57" s="1"/>
  <c r="D32" i="57" s="1"/>
  <c r="I38" i="57"/>
  <c r="I37" i="57" s="1"/>
  <c r="I36" i="57" s="1"/>
  <c r="I34" i="57" s="1"/>
  <c r="I32" i="57" s="1"/>
  <c r="H38" i="57"/>
  <c r="H37" i="57" s="1"/>
  <c r="H36" i="57" s="1"/>
  <c r="H34" i="57" s="1"/>
  <c r="H32" i="57" s="1"/>
  <c r="F38" i="57"/>
  <c r="F37" i="57" s="1"/>
  <c r="F36" i="57" s="1"/>
  <c r="F34" i="57" s="1"/>
  <c r="F32" i="57" s="1"/>
  <c r="E38" i="57"/>
  <c r="E37" i="57" s="1"/>
  <c r="E36" i="57" s="1"/>
  <c r="E34" i="57" s="1"/>
  <c r="E32" i="57" s="1"/>
  <c r="G31" i="57"/>
  <c r="D31" i="57"/>
  <c r="D30" i="57" s="1"/>
  <c r="D29" i="57" s="1"/>
  <c r="D28" i="57" s="1"/>
  <c r="D26" i="57" s="1"/>
  <c r="D24" i="57" s="1"/>
  <c r="I30" i="57"/>
  <c r="I29" i="57" s="1"/>
  <c r="I28" i="57" s="1"/>
  <c r="I26" i="57" s="1"/>
  <c r="I24" i="57" s="1"/>
  <c r="H30" i="57"/>
  <c r="H29" i="57" s="1"/>
  <c r="H28" i="57" s="1"/>
  <c r="H26" i="57" s="1"/>
  <c r="H24" i="57" s="1"/>
  <c r="G30" i="57"/>
  <c r="G29" i="57" s="1"/>
  <c r="G28" i="57" s="1"/>
  <c r="G26" i="57" s="1"/>
  <c r="G24" i="57" s="1"/>
  <c r="F30" i="57"/>
  <c r="F29" i="57" s="1"/>
  <c r="F28" i="57" s="1"/>
  <c r="F26" i="57" s="1"/>
  <c r="F24" i="57" s="1"/>
  <c r="E30" i="57"/>
  <c r="E29" i="57" s="1"/>
  <c r="E28" i="57" s="1"/>
  <c r="E26" i="57" s="1"/>
  <c r="E24" i="57" s="1"/>
  <c r="H243" i="59" l="1"/>
  <c r="H241" i="59" s="1"/>
  <c r="H239" i="59" s="1"/>
  <c r="H237" i="59" s="1"/>
  <c r="I11" i="62"/>
  <c r="E168" i="62"/>
  <c r="E167" i="62" s="1"/>
  <c r="E166" i="62" s="1"/>
  <c r="E68" i="53"/>
  <c r="C389" i="51"/>
  <c r="C92" i="51"/>
  <c r="C277" i="52"/>
  <c r="C102" i="51"/>
  <c r="F82" i="55"/>
  <c r="E82" i="55" s="1"/>
  <c r="E83" i="55"/>
  <c r="F257" i="53"/>
  <c r="D389" i="51"/>
  <c r="E74" i="53"/>
  <c r="F73" i="55"/>
  <c r="E73" i="55" s="1"/>
  <c r="E74" i="55"/>
  <c r="F186" i="55"/>
  <c r="E186" i="55" s="1"/>
  <c r="E187" i="55"/>
  <c r="D40" i="57"/>
  <c r="E251" i="53"/>
  <c r="D277" i="52"/>
  <c r="F14" i="57"/>
  <c r="H164" i="62"/>
  <c r="H162" i="62" s="1"/>
  <c r="D266" i="52" s="1"/>
  <c r="E19" i="56"/>
  <c r="C32" i="58"/>
  <c r="D14" i="57"/>
  <c r="F19" i="56"/>
  <c r="D32" i="58"/>
  <c r="G14" i="57"/>
  <c r="H14" i="57"/>
  <c r="E23" i="56"/>
  <c r="C47" i="58"/>
  <c r="F11" i="62"/>
  <c r="E13" i="62"/>
  <c r="E11" i="62" s="1"/>
  <c r="E14" i="57"/>
  <c r="I14" i="57"/>
  <c r="F23" i="56"/>
  <c r="D47" i="58"/>
  <c r="H11" i="62"/>
  <c r="C266" i="52"/>
  <c r="C378" i="51"/>
  <c r="C92" i="58"/>
  <c r="D92" i="58"/>
  <c r="E43" i="56"/>
  <c r="E27" i="56" s="1"/>
  <c r="F43" i="56"/>
  <c r="F27" i="56" s="1"/>
  <c r="F251" i="53" l="1"/>
  <c r="D378" i="51"/>
  <c r="E152" i="62"/>
  <c r="E14" i="62"/>
  <c r="E11" i="56"/>
  <c r="F11" i="56"/>
  <c r="H164" i="55"/>
  <c r="C347" i="51"/>
  <c r="I163" i="55"/>
  <c r="I162" i="55" s="1"/>
  <c r="I161" i="55" s="1"/>
  <c r="I160" i="55" s="1"/>
  <c r="I159" i="55" s="1"/>
  <c r="I158" i="55" s="1"/>
  <c r="I156" i="55" s="1"/>
  <c r="G163" i="55"/>
  <c r="G162" i="55" s="1"/>
  <c r="G161" i="55" s="1"/>
  <c r="G160" i="55" s="1"/>
  <c r="G159" i="55" s="1"/>
  <c r="G158" i="55" s="1"/>
  <c r="G156" i="55" s="1"/>
  <c r="F163" i="55"/>
  <c r="F162" i="55" l="1"/>
  <c r="E163" i="55"/>
  <c r="H236" i="59"/>
  <c r="H232" i="59" s="1"/>
  <c r="H230" i="59" s="1"/>
  <c r="H228" i="59" s="1"/>
  <c r="H163" i="55"/>
  <c r="H162" i="55" s="1"/>
  <c r="H161" i="55" s="1"/>
  <c r="H160" i="55" s="1"/>
  <c r="H159" i="55" s="1"/>
  <c r="H158" i="55" s="1"/>
  <c r="H156" i="55" s="1"/>
  <c r="D347" i="51"/>
  <c r="I236" i="59"/>
  <c r="I235" i="59" s="1"/>
  <c r="J163" i="55"/>
  <c r="J162" i="55" s="1"/>
  <c r="J161" i="55" s="1"/>
  <c r="J160" i="55" s="1"/>
  <c r="J159" i="55" s="1"/>
  <c r="J158" i="55" s="1"/>
  <c r="J156" i="55" s="1"/>
  <c r="F161" i="55" l="1"/>
  <c r="E162" i="55"/>
  <c r="D235" i="52"/>
  <c r="F233" i="53"/>
  <c r="I233" i="59"/>
  <c r="I232" i="59"/>
  <c r="I230" i="59" s="1"/>
  <c r="I228" i="59" s="1"/>
  <c r="I226" i="59" s="1"/>
  <c r="I224" i="59" s="1"/>
  <c r="I234" i="59"/>
  <c r="H234" i="59"/>
  <c r="H235" i="59"/>
  <c r="H233" i="59"/>
  <c r="H226" i="59"/>
  <c r="H224" i="59" s="1"/>
  <c r="D390" i="52"/>
  <c r="D391" i="52"/>
  <c r="D392" i="52"/>
  <c r="C390" i="52"/>
  <c r="C391" i="52"/>
  <c r="C392" i="52"/>
  <c r="D355" i="52"/>
  <c r="D356" i="52"/>
  <c r="D357" i="52"/>
  <c r="C355" i="52"/>
  <c r="C356" i="52"/>
  <c r="C357" i="52"/>
  <c r="D336" i="52"/>
  <c r="C336" i="52"/>
  <c r="D294" i="52"/>
  <c r="C294" i="52"/>
  <c r="A284" i="52"/>
  <c r="B325" i="52"/>
  <c r="A325" i="52"/>
  <c r="B11" i="51"/>
  <c r="B284" i="52" s="1"/>
  <c r="I322" i="59"/>
  <c r="I324" i="59"/>
  <c r="F160" i="55" l="1"/>
  <c r="E161" i="55"/>
  <c r="H136" i="55"/>
  <c r="H324" i="59"/>
  <c r="H323" i="59" s="1"/>
  <c r="J135" i="55"/>
  <c r="I135" i="55"/>
  <c r="G135" i="55"/>
  <c r="F135" i="55"/>
  <c r="E135" i="55" s="1"/>
  <c r="H134" i="55"/>
  <c r="H322" i="59"/>
  <c r="H321" i="59" s="1"/>
  <c r="J133" i="55"/>
  <c r="I133" i="55"/>
  <c r="G133" i="55"/>
  <c r="F133" i="55"/>
  <c r="E133" i="55" s="1"/>
  <c r="H125" i="55"/>
  <c r="I351" i="59" s="1"/>
  <c r="I350" i="59" s="1"/>
  <c r="I349" i="59" s="1"/>
  <c r="I348" i="59" s="1"/>
  <c r="I347" i="59" s="1"/>
  <c r="I345" i="59" s="1"/>
  <c r="I343" i="59" s="1"/>
  <c r="H351" i="59"/>
  <c r="H350" i="59" s="1"/>
  <c r="H349" i="59" s="1"/>
  <c r="H348" i="59" s="1"/>
  <c r="H347" i="59" s="1"/>
  <c r="H345" i="59" s="1"/>
  <c r="H343" i="59" s="1"/>
  <c r="J124" i="55"/>
  <c r="J123" i="55" s="1"/>
  <c r="J122" i="55" s="1"/>
  <c r="I124" i="55"/>
  <c r="I123" i="55" s="1"/>
  <c r="G124" i="55"/>
  <c r="G123" i="55" s="1"/>
  <c r="G122" i="55" s="1"/>
  <c r="F124" i="55"/>
  <c r="E124" i="55" s="1"/>
  <c r="H116" i="55"/>
  <c r="I305" i="59" s="1"/>
  <c r="I304" i="59" s="1"/>
  <c r="I303" i="59" s="1"/>
  <c r="I302" i="59" s="1"/>
  <c r="H305" i="59"/>
  <c r="H304" i="59" s="1"/>
  <c r="H303" i="59" s="1"/>
  <c r="H302" i="59" s="1"/>
  <c r="J115" i="55"/>
  <c r="I115" i="55"/>
  <c r="G115" i="55"/>
  <c r="G114" i="55" s="1"/>
  <c r="G113" i="55" s="1"/>
  <c r="G111" i="55" s="1"/>
  <c r="G109" i="55" s="1"/>
  <c r="F115" i="55"/>
  <c r="J114" i="55"/>
  <c r="J113" i="55" s="1"/>
  <c r="J111" i="55" s="1"/>
  <c r="J109" i="55" s="1"/>
  <c r="I114" i="55"/>
  <c r="H41" i="55"/>
  <c r="I47" i="59" s="1"/>
  <c r="I46" i="59" s="1"/>
  <c r="I45" i="59" s="1"/>
  <c r="I44" i="59" s="1"/>
  <c r="I42" i="59" s="1"/>
  <c r="I40" i="59" s="1"/>
  <c r="H47" i="59"/>
  <c r="H46" i="59" s="1"/>
  <c r="H45" i="59" s="1"/>
  <c r="H44" i="59" s="1"/>
  <c r="H42" i="59" s="1"/>
  <c r="H40" i="59" s="1"/>
  <c r="J40" i="55"/>
  <c r="I40" i="55"/>
  <c r="G40" i="55"/>
  <c r="G39" i="55" s="1"/>
  <c r="G38" i="55" s="1"/>
  <c r="G36" i="55" s="1"/>
  <c r="G34" i="55" s="1"/>
  <c r="F40" i="55"/>
  <c r="J39" i="55"/>
  <c r="J38" i="55" s="1"/>
  <c r="J36" i="55" s="1"/>
  <c r="J34" i="55" s="1"/>
  <c r="H25" i="55"/>
  <c r="I31" i="59" s="1"/>
  <c r="I30" i="59" s="1"/>
  <c r="I29" i="59" s="1"/>
  <c r="I28" i="59" s="1"/>
  <c r="I26" i="59" s="1"/>
  <c r="I24" i="59" s="1"/>
  <c r="H31" i="59"/>
  <c r="H30" i="59" s="1"/>
  <c r="H29" i="59" s="1"/>
  <c r="H28" i="59" s="1"/>
  <c r="H26" i="59" s="1"/>
  <c r="H24" i="59" s="1"/>
  <c r="H22" i="59" s="1"/>
  <c r="J24" i="55"/>
  <c r="J23" i="55" s="1"/>
  <c r="J22" i="55" s="1"/>
  <c r="J20" i="55" s="1"/>
  <c r="J18" i="55" s="1"/>
  <c r="I24" i="55"/>
  <c r="I23" i="55" s="1"/>
  <c r="G24" i="55"/>
  <c r="G23" i="55" s="1"/>
  <c r="G22" i="55" s="1"/>
  <c r="G20" i="55" s="1"/>
  <c r="G18" i="55" s="1"/>
  <c r="F24" i="55"/>
  <c r="I323" i="59"/>
  <c r="I321" i="59"/>
  <c r="I22" i="59" l="1"/>
  <c r="H20" i="59"/>
  <c r="I20" i="59"/>
  <c r="E24" i="55"/>
  <c r="F114" i="55"/>
  <c r="E114" i="55" s="1"/>
  <c r="E115" i="55"/>
  <c r="F39" i="55"/>
  <c r="E39" i="55" s="1"/>
  <c r="E40" i="55"/>
  <c r="J16" i="55"/>
  <c r="F159" i="55"/>
  <c r="E160" i="55"/>
  <c r="G16" i="55"/>
  <c r="J132" i="55"/>
  <c r="J131" i="55" s="1"/>
  <c r="J130" i="55" s="1"/>
  <c r="J128" i="55" s="1"/>
  <c r="J126" i="55" s="1"/>
  <c r="G132" i="55"/>
  <c r="G131" i="55" s="1"/>
  <c r="G130" i="55" s="1"/>
  <c r="G128" i="55" s="1"/>
  <c r="G126" i="55" s="1"/>
  <c r="H135" i="55"/>
  <c r="H300" i="59"/>
  <c r="H298" i="59" s="1"/>
  <c r="I300" i="59"/>
  <c r="I298" i="59" s="1"/>
  <c r="I320" i="59"/>
  <c r="I319" i="59" s="1"/>
  <c r="I318" i="59" s="1"/>
  <c r="I316" i="59" s="1"/>
  <c r="I314" i="59" s="1"/>
  <c r="H123" i="55"/>
  <c r="H124" i="55"/>
  <c r="H133" i="55"/>
  <c r="H24" i="55"/>
  <c r="H114" i="55"/>
  <c r="I113" i="55"/>
  <c r="H113" i="55" s="1"/>
  <c r="H111" i="55" s="1"/>
  <c r="H109" i="55" s="1"/>
  <c r="F132" i="55"/>
  <c r="E132" i="55" s="1"/>
  <c r="I132" i="55"/>
  <c r="H320" i="59"/>
  <c r="H319" i="59" s="1"/>
  <c r="H318" i="59" s="1"/>
  <c r="H316" i="59" s="1"/>
  <c r="H314" i="59" s="1"/>
  <c r="F23" i="55"/>
  <c r="E23" i="55" s="1"/>
  <c r="G121" i="55"/>
  <c r="G119" i="55" s="1"/>
  <c r="G117" i="55" s="1"/>
  <c r="G107" i="55" s="1"/>
  <c r="H23" i="55"/>
  <c r="I22" i="55"/>
  <c r="H40" i="55"/>
  <c r="I39" i="55"/>
  <c r="I111" i="55"/>
  <c r="I109" i="55" s="1"/>
  <c r="F113" i="55"/>
  <c r="E113" i="55" s="1"/>
  <c r="H115" i="55"/>
  <c r="J121" i="55"/>
  <c r="J119" i="55" s="1"/>
  <c r="J117" i="55" s="1"/>
  <c r="I122" i="55"/>
  <c r="F123" i="55"/>
  <c r="E123" i="55" s="1"/>
  <c r="H181" i="55"/>
  <c r="J180" i="55"/>
  <c r="J179" i="55" s="1"/>
  <c r="J178" i="55" s="1"/>
  <c r="I180" i="55"/>
  <c r="G180" i="55"/>
  <c r="G179" i="55" s="1"/>
  <c r="G178" i="55" s="1"/>
  <c r="F180" i="55"/>
  <c r="J171" i="55"/>
  <c r="I167" i="55"/>
  <c r="I165" i="55" s="1"/>
  <c r="F167" i="55"/>
  <c r="I296" i="59" l="1"/>
  <c r="I294" i="59" s="1"/>
  <c r="H296" i="59"/>
  <c r="F38" i="55"/>
  <c r="E38" i="55" s="1"/>
  <c r="F158" i="55"/>
  <c r="E159" i="55"/>
  <c r="F165" i="55"/>
  <c r="F179" i="55"/>
  <c r="E179" i="55" s="1"/>
  <c r="E180" i="55"/>
  <c r="J170" i="55"/>
  <c r="H171" i="55"/>
  <c r="H170" i="55" s="1"/>
  <c r="H169" i="55" s="1"/>
  <c r="J107" i="55"/>
  <c r="H292" i="59"/>
  <c r="H290" i="59" s="1"/>
  <c r="D247" i="51"/>
  <c r="D337" i="52"/>
  <c r="F172" i="53"/>
  <c r="H205" i="59"/>
  <c r="H204" i="59" s="1"/>
  <c r="H203" i="59" s="1"/>
  <c r="H202" i="59" s="1"/>
  <c r="H201" i="59" s="1"/>
  <c r="H199" i="59" s="1"/>
  <c r="H197" i="59" s="1"/>
  <c r="I205" i="59"/>
  <c r="I204" i="59" s="1"/>
  <c r="I203" i="59" s="1"/>
  <c r="I202" i="59" s="1"/>
  <c r="I201" i="59" s="1"/>
  <c r="I199" i="59" s="1"/>
  <c r="I197" i="59" s="1"/>
  <c r="H196" i="59"/>
  <c r="H195" i="59" s="1"/>
  <c r="I196" i="59"/>
  <c r="I195" i="59" s="1"/>
  <c r="I18" i="59"/>
  <c r="I16" i="59" s="1"/>
  <c r="J169" i="55"/>
  <c r="H180" i="55"/>
  <c r="I179" i="55"/>
  <c r="I178" i="55" s="1"/>
  <c r="J177" i="55"/>
  <c r="J175" i="55" s="1"/>
  <c r="J173" i="55" s="1"/>
  <c r="H132" i="55"/>
  <c r="I131" i="55"/>
  <c r="F131" i="55"/>
  <c r="E131" i="55" s="1"/>
  <c r="H18" i="59"/>
  <c r="H16" i="59" s="1"/>
  <c r="H122" i="55"/>
  <c r="I121" i="55"/>
  <c r="F111" i="55"/>
  <c r="H39" i="55"/>
  <c r="I38" i="55"/>
  <c r="H22" i="55"/>
  <c r="H20" i="55" s="1"/>
  <c r="H18" i="55" s="1"/>
  <c r="I20" i="55"/>
  <c r="I18" i="55" s="1"/>
  <c r="F122" i="55"/>
  <c r="E122" i="55" s="1"/>
  <c r="F36" i="55"/>
  <c r="F22" i="55"/>
  <c r="E22" i="55" s="1"/>
  <c r="G177" i="55"/>
  <c r="F178" i="55" l="1"/>
  <c r="E14" i="55" s="1"/>
  <c r="E178" i="55"/>
  <c r="F156" i="55"/>
  <c r="E156" i="55" s="1"/>
  <c r="E158" i="55"/>
  <c r="F109" i="55"/>
  <c r="E109" i="55" s="1"/>
  <c r="E111" i="55"/>
  <c r="F34" i="55"/>
  <c r="E34" i="55" s="1"/>
  <c r="E36" i="55"/>
  <c r="H294" i="59"/>
  <c r="H178" i="55"/>
  <c r="I194" i="59"/>
  <c r="I193" i="59" s="1"/>
  <c r="I191" i="59" s="1"/>
  <c r="I189" i="59" s="1"/>
  <c r="I179" i="59" s="1"/>
  <c r="H194" i="59"/>
  <c r="H193" i="59" s="1"/>
  <c r="H191" i="59" s="1"/>
  <c r="H189" i="59" s="1"/>
  <c r="H179" i="59" s="1"/>
  <c r="I292" i="59"/>
  <c r="I290" i="59" s="1"/>
  <c r="C313" i="52"/>
  <c r="C40" i="51"/>
  <c r="E31" i="53"/>
  <c r="D295" i="52"/>
  <c r="D22" i="51"/>
  <c r="F19" i="53"/>
  <c r="I177" i="55"/>
  <c r="I175" i="55" s="1"/>
  <c r="I173" i="55" s="1"/>
  <c r="I137" i="55" s="1"/>
  <c r="H179" i="55"/>
  <c r="J167" i="55"/>
  <c r="J165" i="55" s="1"/>
  <c r="J137" i="55" s="1"/>
  <c r="H167" i="55"/>
  <c r="H165" i="55" s="1"/>
  <c r="F239" i="53" s="1"/>
  <c r="F177" i="55"/>
  <c r="F130" i="55"/>
  <c r="E130" i="55" s="1"/>
  <c r="H131" i="55"/>
  <c r="I130" i="55"/>
  <c r="F121" i="55"/>
  <c r="E121" i="55" s="1"/>
  <c r="H38" i="55"/>
  <c r="H36" i="55" s="1"/>
  <c r="H34" i="55" s="1"/>
  <c r="I36" i="55"/>
  <c r="I34" i="55" s="1"/>
  <c r="I16" i="55" s="1"/>
  <c r="H16" i="55" s="1"/>
  <c r="H121" i="55"/>
  <c r="H119" i="55" s="1"/>
  <c r="H117" i="55" s="1"/>
  <c r="I119" i="55"/>
  <c r="I117" i="55" s="1"/>
  <c r="F20" i="55"/>
  <c r="G175" i="55"/>
  <c r="G173" i="55" s="1"/>
  <c r="E172" i="53" l="1"/>
  <c r="H61" i="59"/>
  <c r="H59" i="59" s="1"/>
  <c r="H57" i="59" s="1"/>
  <c r="H14" i="59" s="1"/>
  <c r="H137" i="55"/>
  <c r="C337" i="52"/>
  <c r="C235" i="52"/>
  <c r="E233" i="53"/>
  <c r="F18" i="55"/>
  <c r="E20" i="55"/>
  <c r="F175" i="55"/>
  <c r="E177" i="55"/>
  <c r="C247" i="51"/>
  <c r="H177" i="55"/>
  <c r="H175" i="55" s="1"/>
  <c r="G167" i="55"/>
  <c r="I61" i="59"/>
  <c r="I59" i="59" s="1"/>
  <c r="I57" i="59" s="1"/>
  <c r="I14" i="59" s="1"/>
  <c r="D313" i="52"/>
  <c r="D40" i="51"/>
  <c r="F31" i="53"/>
  <c r="D303" i="51"/>
  <c r="D393" i="52"/>
  <c r="F202" i="53"/>
  <c r="D247" i="52"/>
  <c r="D359" i="51"/>
  <c r="H130" i="55"/>
  <c r="H128" i="55" s="1"/>
  <c r="H126" i="55" s="1"/>
  <c r="I128" i="55"/>
  <c r="I126" i="55" s="1"/>
  <c r="I107" i="55" s="1"/>
  <c r="H107" i="55" s="1"/>
  <c r="F128" i="55"/>
  <c r="F119" i="55"/>
  <c r="F117" i="55" l="1"/>
  <c r="E117" i="55" s="1"/>
  <c r="E119" i="55"/>
  <c r="F173" i="55"/>
  <c r="E175" i="55"/>
  <c r="F126" i="55"/>
  <c r="E126" i="55" s="1"/>
  <c r="E128" i="55"/>
  <c r="G165" i="55"/>
  <c r="E167" i="55"/>
  <c r="F16" i="55"/>
  <c r="E16" i="55" s="1"/>
  <c r="E18" i="55"/>
  <c r="H173" i="55"/>
  <c r="F245" i="53"/>
  <c r="D268" i="51"/>
  <c r="D358" i="52"/>
  <c r="F184" i="53"/>
  <c r="C303" i="51"/>
  <c r="C393" i="52"/>
  <c r="E202" i="53"/>
  <c r="C268" i="51"/>
  <c r="C358" i="52"/>
  <c r="E184" i="53"/>
  <c r="F107" i="55" l="1"/>
  <c r="E107" i="55" s="1"/>
  <c r="G137" i="55"/>
  <c r="E165" i="55"/>
  <c r="F137" i="55"/>
  <c r="E173" i="55"/>
  <c r="C295" i="52"/>
  <c r="C22" i="51"/>
  <c r="E19" i="53"/>
  <c r="D369" i="51"/>
  <c r="D257" i="52"/>
  <c r="F19" i="61"/>
  <c r="F18" i="61" s="1"/>
  <c r="F17" i="61" s="1"/>
  <c r="F13" i="61" s="1"/>
  <c r="D144" i="58" s="1"/>
  <c r="E19" i="61"/>
  <c r="E18" i="61" s="1"/>
  <c r="E17" i="61" s="1"/>
  <c r="E13" i="61" s="1"/>
  <c r="C144" i="58" s="1"/>
  <c r="G97" i="57"/>
  <c r="D97" i="57"/>
  <c r="I96" i="57"/>
  <c r="H96" i="57"/>
  <c r="F96" i="57"/>
  <c r="E96" i="57"/>
  <c r="E95" i="57" s="1"/>
  <c r="E94" i="57" s="1"/>
  <c r="E92" i="57" s="1"/>
  <c r="I95" i="57"/>
  <c r="I94" i="57" s="1"/>
  <c r="I92" i="57" s="1"/>
  <c r="I90" i="57" s="1"/>
  <c r="H95" i="57"/>
  <c r="E137" i="55" l="1"/>
  <c r="E245" i="53"/>
  <c r="C369" i="51"/>
  <c r="C257" i="52"/>
  <c r="C359" i="51"/>
  <c r="C247" i="52"/>
  <c r="E239" i="53"/>
  <c r="G95" i="57"/>
  <c r="G96" i="57"/>
  <c r="D96" i="57"/>
  <c r="H94" i="57"/>
  <c r="F95" i="57"/>
  <c r="F15" i="61"/>
  <c r="F12" i="61"/>
  <c r="E15" i="61"/>
  <c r="E12" i="61"/>
  <c r="E90" i="57"/>
  <c r="F11" i="61" l="1"/>
  <c r="F9" i="61" s="1"/>
  <c r="F68" i="56"/>
  <c r="E11" i="61"/>
  <c r="E9" i="61" s="1"/>
  <c r="E68" i="56"/>
  <c r="D95" i="57"/>
  <c r="F94" i="57"/>
  <c r="H92" i="57"/>
  <c r="G94" i="57"/>
  <c r="B19" i="63" l="1"/>
  <c r="C19" i="63"/>
  <c r="H90" i="57"/>
  <c r="G90" i="57" s="1"/>
  <c r="F59" i="56" s="1"/>
  <c r="G92" i="57"/>
  <c r="F92" i="57"/>
  <c r="D94" i="57"/>
  <c r="F90" i="57" l="1"/>
  <c r="D90" i="57" s="1"/>
  <c r="E59" i="56" s="1"/>
  <c r="D92" i="57"/>
  <c r="D124" i="58"/>
  <c r="I10" i="60"/>
  <c r="H10" i="60"/>
  <c r="C124" i="58" l="1"/>
  <c r="E80" i="57"/>
  <c r="F80" i="57"/>
  <c r="F79" i="57" s="1"/>
  <c r="F78" i="57" s="1"/>
  <c r="F76" i="57" s="1"/>
  <c r="H80" i="57"/>
  <c r="I80" i="57"/>
  <c r="I79" i="57" s="1"/>
  <c r="I78" i="57" s="1"/>
  <c r="I76" i="57" s="1"/>
  <c r="I74" i="57" s="1"/>
  <c r="D81" i="57"/>
  <c r="G81" i="57"/>
  <c r="E88" i="57"/>
  <c r="E87" i="57" s="1"/>
  <c r="F88" i="57"/>
  <c r="F87" i="57" s="1"/>
  <c r="F86" i="57" s="1"/>
  <c r="F84" i="57" s="1"/>
  <c r="F82" i="57" s="1"/>
  <c r="H88" i="57"/>
  <c r="I88" i="57"/>
  <c r="I87" i="57" s="1"/>
  <c r="I86" i="57" s="1"/>
  <c r="I84" i="57" s="1"/>
  <c r="I82" i="57" s="1"/>
  <c r="D89" i="57"/>
  <c r="G89" i="57"/>
  <c r="E104" i="57"/>
  <c r="F104" i="57"/>
  <c r="F103" i="57" s="1"/>
  <c r="F102" i="57" s="1"/>
  <c r="F100" i="57" s="1"/>
  <c r="F98" i="57" s="1"/>
  <c r="H104" i="57"/>
  <c r="H103" i="57" s="1"/>
  <c r="I104" i="57"/>
  <c r="D105" i="57"/>
  <c r="G105" i="57"/>
  <c r="E13" i="55" l="1"/>
  <c r="F74" i="57"/>
  <c r="F73" i="57" s="1"/>
  <c r="F13" i="57" s="1"/>
  <c r="F11" i="57" s="1"/>
  <c r="B16" i="63" s="1"/>
  <c r="G104" i="57"/>
  <c r="D80" i="57"/>
  <c r="G88" i="57"/>
  <c r="D104" i="57"/>
  <c r="E103" i="57"/>
  <c r="D103" i="57" s="1"/>
  <c r="G80" i="57"/>
  <c r="H102" i="57"/>
  <c r="D87" i="57"/>
  <c r="E86" i="57"/>
  <c r="E79" i="57"/>
  <c r="D88" i="57"/>
  <c r="H87" i="57"/>
  <c r="H79" i="57"/>
  <c r="I103" i="57"/>
  <c r="I102" i="57" s="1"/>
  <c r="I100" i="57" s="1"/>
  <c r="I98" i="57" s="1"/>
  <c r="I73" i="57" s="1"/>
  <c r="I13" i="57" s="1"/>
  <c r="I11" i="57" s="1"/>
  <c r="C16" i="63" s="1"/>
  <c r="E102" i="57" l="1"/>
  <c r="D102" i="57" s="1"/>
  <c r="E78" i="57"/>
  <c r="D79" i="57"/>
  <c r="G87" i="57"/>
  <c r="H86" i="57"/>
  <c r="G79" i="57"/>
  <c r="H78" i="57"/>
  <c r="E84" i="57"/>
  <c r="D86" i="57"/>
  <c r="G102" i="57"/>
  <c r="H100" i="57"/>
  <c r="G103" i="57"/>
  <c r="E100" i="57" l="1"/>
  <c r="G78" i="57"/>
  <c r="H76" i="57"/>
  <c r="H74" i="57" s="1"/>
  <c r="G86" i="57"/>
  <c r="H84" i="57"/>
  <c r="H82" i="57" s="1"/>
  <c r="G100" i="57"/>
  <c r="H98" i="57"/>
  <c r="G98" i="57" s="1"/>
  <c r="E98" i="57"/>
  <c r="D98" i="57" s="1"/>
  <c r="D100" i="57"/>
  <c r="E82" i="57"/>
  <c r="D84" i="57"/>
  <c r="D78" i="57"/>
  <c r="E76" i="57"/>
  <c r="E74" i="57" s="1"/>
  <c r="E73" i="57" l="1"/>
  <c r="E13" i="57" s="1"/>
  <c r="E11" i="57" s="1"/>
  <c r="E63" i="56"/>
  <c r="E47" i="56" s="1"/>
  <c r="E10" i="56" s="1"/>
  <c r="E9" i="56" s="1"/>
  <c r="C134" i="58"/>
  <c r="F63" i="56"/>
  <c r="F47" i="56" s="1"/>
  <c r="F10" i="56" s="1"/>
  <c r="F9" i="56" s="1"/>
  <c r="D134" i="58"/>
  <c r="H73" i="57"/>
  <c r="H13" i="57" s="1"/>
  <c r="H11" i="57" s="1"/>
  <c r="D82" i="57"/>
  <c r="D76" i="57"/>
  <c r="G76" i="57"/>
  <c r="G84" i="57"/>
  <c r="G82" i="57"/>
  <c r="C26" i="63" l="1"/>
  <c r="C24" i="63" s="1"/>
  <c r="C22" i="63" s="1"/>
  <c r="C20" i="63" s="1"/>
  <c r="B26" i="63"/>
  <c r="B24" i="63" s="1"/>
  <c r="B22" i="63" s="1"/>
  <c r="B20" i="63" s="1"/>
  <c r="H354" i="59"/>
  <c r="H352" i="59" s="1"/>
  <c r="H288" i="59" s="1"/>
  <c r="I354" i="59"/>
  <c r="I352" i="59" s="1"/>
  <c r="I288" i="59" s="1"/>
  <c r="G74" i="57"/>
  <c r="G73" i="57" s="1"/>
  <c r="G13" i="57" s="1"/>
  <c r="G11" i="57" s="1"/>
  <c r="C18" i="63" s="1"/>
  <c r="C17" i="63" s="1"/>
  <c r="C14" i="63" s="1"/>
  <c r="D74" i="57"/>
  <c r="D73" i="57" l="1"/>
  <c r="D13" i="57" s="1"/>
  <c r="D11" i="57" s="1"/>
  <c r="B18" i="63" s="1"/>
  <c r="B17" i="63" s="1"/>
  <c r="B14" i="63" s="1"/>
  <c r="F11" i="55"/>
  <c r="B15" i="65" s="1"/>
  <c r="H12" i="55" l="1"/>
  <c r="E15" i="55" l="1"/>
  <c r="G11" i="55" l="1"/>
  <c r="I12" i="59"/>
  <c r="I10" i="59" s="1"/>
  <c r="H12" i="59"/>
  <c r="H10" i="59" s="1"/>
  <c r="B14" i="65" l="1"/>
  <c r="E11" i="55"/>
  <c r="B12" i="63" l="1"/>
  <c r="B10" i="63" s="1"/>
  <c r="B12" i="65"/>
  <c r="J11" i="55"/>
  <c r="C14" i="65" l="1"/>
  <c r="H9" i="53" l="1"/>
  <c r="B10" i="64" l="1"/>
  <c r="I11" i="55"/>
  <c r="C12" i="63" l="1"/>
  <c r="C10" i="63" s="1"/>
  <c r="H11" i="55"/>
  <c r="C15" i="65"/>
  <c r="G9" i="53" l="1"/>
  <c r="C12" i="65"/>
  <c r="B9" i="64" l="1"/>
  <c r="B11" i="64" s="1"/>
</calcChain>
</file>

<file path=xl/sharedStrings.xml><?xml version="1.0" encoding="utf-8"?>
<sst xmlns="http://schemas.openxmlformats.org/spreadsheetml/2006/main" count="2922" uniqueCount="554">
  <si>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</si>
  <si>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</si>
  <si>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</si>
  <si>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</si>
  <si>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</si>
  <si>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</si>
  <si>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</si>
  <si>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</si>
  <si>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</si>
  <si>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</si>
  <si>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</si>
  <si>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</si>
  <si>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</si>
  <si>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</si>
  <si>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</si>
  <si>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</si>
  <si>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</si>
  <si>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</si>
  <si>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</si>
  <si>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Ծրագիր</t>
  </si>
  <si>
    <t>Միջոցառում</t>
  </si>
  <si>
    <t>ՀՀ ՏԱՐԱԾՔԱՅԻՆ ԿԱՌԱՎԱՐՄԱՆ ԵՎ ԵՆԹԱԿԱՌՈՒՑՎԱԾՔՆԵՐԻ ՆԱԽԱՐԱՐՈՒԹՅՈՒՆ</t>
  </si>
  <si>
    <t>Ցուցանիշների փոփոխությունը 
(ավելացումները նշված են դրական նշանով, իսկ նվազեցումները` փակագծերում)</t>
  </si>
  <si>
    <t xml:space="preserve"> ՄԱՍ 1. ՊԵՏԱԿԱՆ ՄԱՐՄՆԻ ԳԾՈՎ ԱՐԴՅՈՒՆՔԱՅԻՆ (ԿԱՏԱՐՈՂԱԿԱՆ) ՑՈՒՑԱՆԻՇՆԵՐԸ </t>
  </si>
  <si>
    <t>Հավելված N3</t>
  </si>
  <si>
    <t xml:space="preserve"> ՈՉ ՖԻՆԱՆՍԱԿԱՆ ԱԿՏԻՎՆԵՐԻ ԳԾՈՎ ԾԱԽՍԵՐ</t>
  </si>
  <si>
    <t xml:space="preserve"> Ինն ամիս</t>
  </si>
  <si>
    <t>հազ. դրամ</t>
  </si>
  <si>
    <t xml:space="preserve">ՀՀ կառավարության  2022 թվականի 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</si>
  <si>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</si>
  <si>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Աղյուսակ 9.1.8</t>
  </si>
  <si>
    <t>Բաժին</t>
  </si>
  <si>
    <t>Խումբ</t>
  </si>
  <si>
    <t>Դաս</t>
  </si>
  <si>
    <t xml:space="preserve"> Միջոցառումն իրականացնողի անվանումը </t>
  </si>
  <si>
    <t>ՀՀ կառավարության 2022 թվականի</t>
  </si>
  <si>
    <t>Ցուցանիշների փոփոխությունը 
(նվազեցումները նշված են փակագծերում)</t>
  </si>
  <si>
    <t>Աղյուսակ 9.7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</si>
  <si>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</si>
  <si>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</si>
  <si>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 xml:space="preserve"> Ինն ամիս </t>
  </si>
  <si>
    <t xml:space="preserve"> Տարի </t>
  </si>
  <si>
    <t xml:space="preserve"> Միջոցառման վրա կատարված ծախսը (հազար դրամ) </t>
  </si>
  <si>
    <t>Ցուցանիշների փոփոխությունը (նվազեցումները նշված են փակագծերում)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</si>
  <si>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</si>
  <si>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</si>
  <si>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</si>
  <si>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</si>
  <si>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</si>
  <si>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</si>
  <si>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Միջոցառումն իրականացնողի անվանումը՛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</si>
  <si>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</si>
  <si>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</si>
  <si>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</si>
  <si>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 առում</t>
  </si>
  <si>
    <t xml:space="preserve"> Համաֆինան սավորում</t>
  </si>
  <si>
    <t xml:space="preserve"> այդ թվում՛</t>
  </si>
  <si>
    <t>Ինն ամիս</t>
  </si>
  <si>
    <t>Տարի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</si>
  <si>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</si>
  <si>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</si>
  <si>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</si>
  <si>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Դրամաշնորհային միջոցներ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</si>
  <si>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</si>
  <si>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</si>
  <si>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</si>
  <si>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</si>
  <si>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Գերմանիայի զարգացման վարկերի բանկի (KFW)) աջակցությամբ իրականացվող «Կովկասյան էլեկտրահաղորդման ցանց I» Հայաստան-Վրաստան հաղորդիչ գիծ/ենթակայանների դրամաշնորհային ծրագիր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</si>
  <si>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</si>
  <si>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</si>
  <si>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</si>
  <si>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</si>
  <si>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>04</t>
  </si>
  <si>
    <t>03</t>
  </si>
  <si>
    <t>05</t>
  </si>
  <si>
    <t xml:space="preserve"> ԱՅԼ  ԾԱԽՍԵՐ</t>
  </si>
  <si>
    <t xml:space="preserve"> Այլ ծախսեր</t>
  </si>
  <si>
    <t xml:space="preserve"> ՀՀ տարածքային կառավարման և ենթակառուցվածքների նախարարություն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</si>
  <si>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</si>
  <si>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</si>
  <si>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</si>
  <si>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</si>
  <si>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- Այլ մեքենաներ և սարքավորումներ</t>
  </si>
  <si>
    <t xml:space="preserve"> Ծառայությունների մատուցում </t>
  </si>
  <si>
    <t xml:space="preserve"> 32006 </t>
  </si>
  <si>
    <t xml:space="preserve"> Այլ պետական կազմակերպությունների կողմից օգտագործվող ոչ ֆինանսական ակտիվների հետ գործառնություններ </t>
  </si>
  <si>
    <t>1167</t>
  </si>
  <si>
    <t>Ֆինանսական ակտիվների կառավարման միջոցառումներ</t>
  </si>
  <si>
    <t>42003</t>
  </si>
  <si>
    <t xml:space="preserve">Միջոցառման տեսակը՝ </t>
  </si>
  <si>
    <t>Վարկերի տրամադրում</t>
  </si>
  <si>
    <t>42005</t>
  </si>
  <si>
    <t>Բյուջետային գլխավոր կարգադրիչների, ծրագրերի և միջոցառումների անվանումները</t>
  </si>
  <si>
    <t>ԸՆԴԱՄԵՆԸ 
այդ թվում</t>
  </si>
  <si>
    <t>42008</t>
  </si>
  <si>
    <t>Միջոցառման նկարագրությունը՝
Հայաստան-Վրաստան 400 կՎ լարման էլեկտրահաղորդման օդային գծի և համապատասխան ենթակայանների կառուցում</t>
  </si>
  <si>
    <t xml:space="preserve"> ՀԱՅԱՍՏԱՆԻ ՀԱՆՐԱՊԵՏՈՒԹՅԱՆ ԿԱՌԱՎԱՐՈՒԹՅԱՆ 2021 ԹՎԱԿԱՆԻ ԴԵԿՏԵՄԲԵՐԻ 23-Ի N 2121-Ն ՈՐՈՇՄԱՆ N 1 ՀԱՎԵԼՎԱԾԻ N 2 ԱՂՅՈՒՍԱԿՈՒՄ ԿԱՏԱՐՎՈՂ ՓՈՓՈԽՈՒԹՅՈՒՆՆԵՐԸ</t>
  </si>
  <si>
    <t xml:space="preserve"> ՀԱՅԱՍՏԱՆԻ ՀԱՆՐԱՊԵՏՈՒԹՅԱՆ ԿԱՌԱՎԱՐՈՒԹՅԱՆ 2021 ԹՎԱԿԱՆԻ ԴԵԿՏԵՄԲԵՐԻ 23-Ի N 2121-Ն ՈՐՈՇՄԱՆ N 1 ՀԱՎԵԼՎԱԾԻ N 3 ԱՂՅՈՒՍԱԿՈՒՄ ԿԱՏԱՐՎՈՂ ՓՈՓՈԽՈՒԹՅՈՒՆՆԵՐԸ</t>
  </si>
  <si>
    <t>Էլեկտրաէներգետիկ համակարգի զարգացման ծրագիր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</si>
  <si>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</si>
  <si>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</si>
  <si>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</si>
  <si>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</si>
  <si>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</si>
  <si>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</si>
  <si>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>Վերակառուցման և զարգացման միջազգային բանկի աջակցությամբ իրականացվող «Աշնակ»_x000D_ և «Արարատ 2» ենթակայանների վերակառուցման ծրագրի շրջանակներում ենթավարկի տրամադրում «Բարձրավոլտ էլեկտրացանցեր» ՓԲԸ- ին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</si>
  <si>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</si>
  <si>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 xml:space="preserve"> Ընդամենը </t>
  </si>
  <si>
    <t xml:space="preserve"> այդ թվում </t>
  </si>
  <si>
    <t xml:space="preserve"> Վարկային միջոցներ </t>
  </si>
  <si>
    <t xml:space="preserve"> ՀԱՅԱՍՏԱՆԻ ՀԱՆՐԱՊԵՏՈՒԹՅԱՆ ԿԱՌԱՎԱՐՈՒԹՅԱՆ 2021 ԹՎԱԿԱՆԻ ԴԵԿՏԵՄԲԵՐԻ 23-Ի N 2121-Ն ՈՐՈՇՄԱՆ N 1 ՀԱՎԵԼՎԱԾԻ N 5 ԱՂՅՈՒՍԱԿՈՒՄ ԿԱՏԱՐՎՈՂ ՓՈՓՈԽՈՒԹՅՈՒՆՆԵՐԸ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</si>
  <si>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</si>
  <si>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</si>
  <si>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</si>
  <si>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</si>
  <si>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</si>
  <si>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</si>
  <si>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 xml:space="preserve">Վերակառուցման և զարգացման 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</si>
  <si>
    <t>Նկարագրությունը՝</t>
  </si>
  <si>
    <t>Էլեկտրամատակարարման հուսալիության ծրագրի լրացուցիչ ֆինանսավորման ծրագրի շրջանակներում նախատեսվում է փոխարինել 30 և ավելի տարիներ շահագործման մեջ գտնվող «Հաղթանակ» 220 կՎ, «Չարենցավան-3», «Վանաձոր-1» 110 կՎ ենթակայանների և 40 և ավելի և տարիներ շահագործման մեջ գտվող «Զովունի» 220 կՎ ենթակայանի ֆիզիկապես և բարոյապես մաշված սարքավորումները</t>
  </si>
  <si>
    <t>Միջոցառման տեսակը՝</t>
  </si>
  <si>
    <t>Միջոցառումն իրականացնողի անվանումը՝</t>
  </si>
  <si>
    <t>Մասնագիտացված միավոր</t>
  </si>
  <si>
    <t>Արդյունքի չափորոշիչներ</t>
  </si>
  <si>
    <t>Քանակական</t>
  </si>
  <si>
    <t>Տրամադրվող ենթավարկերի քանակ, հատ</t>
  </si>
  <si>
    <t>Միջոցառման վրա կատարվող ծախսը (հազար դրամ)</t>
  </si>
  <si>
    <t xml:space="preserve">Վերակառուցման և զարգացման միջազգային բանկի աջակցությամբ իրականացվող «Աշնակ» և «Արարատ-2» ենթակայանների վերակառուցման ծրագրի շրջանակներում ենթավարկի տրամադրում «Բարձրավոլտ էլեկտրացանցեր» ՓԲԸ- ին </t>
  </si>
  <si>
    <t>Էլեկտրահաղորդման ցանցի բարելավման ծրագրի շրջանակներում նախատեսվում է վերակառուցել 30 և ավելի տարիներ շահագործման մեջ գտնվող 220 կՎ «Աշնակ» ենթակայանը և 40 և ավելի տարիներ շահագործման մեջ գտնվող 220 կՎ «Արարատ-2» ենթակայանը</t>
  </si>
  <si>
    <t>«Բարձրավոլտ էլեկտրացանցեր» ՓԲԸ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</si>
  <si>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ՓԲԸ-ին</t>
  </si>
  <si>
    <t>Հայաստան-Վրաստան 400 կՎ լարման էլեկտրահաղորդման օդային գծի և համապատասխան ենթակայանների կառուցում</t>
  </si>
  <si>
    <t xml:space="preserve"> 32006</t>
  </si>
  <si>
    <t>Համաֆինանսավորում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</si>
  <si>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</si>
  <si>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Ծրագրի միջոցառումներ</t>
  </si>
  <si>
    <t xml:space="preserve"> 04</t>
  </si>
  <si>
    <t xml:space="preserve"> ՏՆՏԵՍԱԿԱՆ ՀԱՐԱԲԵՐՈՒԹՅՈՒՆՆԵՐ</t>
  </si>
  <si>
    <t xml:space="preserve"> 03</t>
  </si>
  <si>
    <t xml:space="preserve"> 05</t>
  </si>
  <si>
    <t xml:space="preserve"> 01</t>
  </si>
  <si>
    <t>ՀԱՅԱՍՏԱՆԻ ՀԱՆՐԱՊԵՏՈՒԹՅԱՆ ԿԱՌԱՎԱՐՈՒԹՅԱՆ 2021 ԹՎԱԿԱՆԻ ԴԵԿՏԵՄԲԵՐԻ 23-Ի N 2121-Ն ՈՐՈՇՄԱՆ N 9 ՀԱՎԵԼՎԱԾԻ N 9.7 ԵՎ N9.47 ԱՂՅՈՒՍԱԿՆԵՐՈՒՄ ԿԱՏԱՐՎՈՂ ՓՈՓՈԽՈՒԹՅՈՒՆՆԵՐԸ ԵՎ ԼՐԱՑՈՒՄՆԵՐԸ</t>
  </si>
  <si>
    <t>42007</t>
  </si>
  <si>
    <t>42009</t>
  </si>
  <si>
    <t>Ասիական զարգացման բանկի աջակցությամբ իրականացվող  Կարգավարման կառավարման ավտոմատացված համակարգի (SCADA) ընդլայնման  ծրագրի շրջանակներում  ենթավարկի տրամադրում «Էլեկտրաէներգետիկական համակարգի օպերատոր» ՓԲԸ-ին</t>
  </si>
  <si>
    <t>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</t>
  </si>
  <si>
    <t xml:space="preserve"> ՀԱՅԱՍՏԱՆԻ ՀԱՆՐԱՊԵՏՈՒԹՅԱՆ ԿԱՌԱՎԱՐՈՒԹՅԱՆ 2021 ԹՎԱԿԱՆԻ ԴԵԿՏԵՄԲԵՐԻ 23-Ի N 2121-Ն ՈՐՈՇՄԱՆ N 1 ՀԱՎԵԼՎԱԾԻ N 4 ԱՂՅՈՒՍԱԿՈՒՄ ԿԱՏԱՐՎՈՂ ՓՈՓՈԽՈՒԹՅՈՒՆՆԵՐԸ</t>
  </si>
  <si>
    <t xml:space="preserve">  ԸՆԴԱՄԵՆԸ</t>
  </si>
  <si>
    <t>«Հայկական ատոմային էլեկտրակայան» ՓԲԸ-ին տրամադրվող բյուջետային վարկ</t>
  </si>
  <si>
    <t>ՀՀ ֆինանսների նախարարություն</t>
  </si>
  <si>
    <t xml:space="preserve">Ասիական զարգացման բանկի աջակցությամբ իրականացվող  Կարգավարման կառավարման ավտոմատացված համակարգի (SCADA) ընդլայնման  ծրագրի շրջանակներում  ենթավարկի տրամադրում «Էլեկտրաէներգետիկական համակարգի օպերատոր» ՓԲԸ-ին </t>
  </si>
  <si>
    <t>Էլեկտրաէներգիայի հաղորդման ցանցի վերակառուցման ծրագրի շրջանակներում նախատեսվում է ընդլայնել վերահսկման և տվյալների ձեռքբերման SCADA և էներգիայի կառավարման համակարգերը և կառուցել Պահուստային կարգավարական կառավարման կենտրոն</t>
  </si>
  <si>
    <t>«Էլեկտրաէներգետիկական համակարգի օպերատոր»ՓԲԸ</t>
  </si>
  <si>
    <t>Հավելված N 5</t>
  </si>
  <si>
    <t>Հավելված N 6</t>
  </si>
  <si>
    <t>Հավելված N 7</t>
  </si>
  <si>
    <t xml:space="preserve"> 0 </t>
  </si>
  <si>
    <t xml:space="preserve">  էլ էներգիայի և սպասարկման ծախսի տնտեսում՛ տոկոս </t>
  </si>
  <si>
    <t xml:space="preserve">  Ընտրությունը կատարվել է իրագործելիության ուսումնասիրությունների հիման վրա </t>
  </si>
  <si>
    <t xml:space="preserve"> Շահառուների ընտրության չափանիշները </t>
  </si>
  <si>
    <t xml:space="preserve"> Տրանսֆերտների տրամադրում </t>
  </si>
  <si>
    <t xml:space="preserve"> Գյումրու փողոցային լուսավորության արդիականացում՛ փողոցային լուսավորության այլ ավտոմատ կառավարման համակարգի տեղադրում 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</si>
  <si>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 </t>
  </si>
  <si>
    <t xml:space="preserve"> 12018 </t>
  </si>
  <si>
    <t xml:space="preserve"> 1157 </t>
  </si>
  <si>
    <t xml:space="preserve">  Ընտրված փողոցների շին աշխատանքների տեխնիկական և հեղինակային հսկողություն՛հատ </t>
  </si>
  <si>
    <t xml:space="preserve">  Ընտրված փողոցների համար կազմակերպվող մրցութային և գնման գործընթացների թիվը՛ հատ </t>
  </si>
  <si>
    <t xml:space="preserve"> Ընտրված փողոցների մշակվող նախագծանախահաշվային փաստաթղթերի թիվը՛ հատ </t>
  </si>
  <si>
    <t xml:space="preserve">  ՀՀ բնակչություն </t>
  </si>
  <si>
    <t xml:space="preserve"> Գյումրու ճանապարհների վերակառուցմանը և փողոցային լուսավորության արդիականացմանը խորհրդատվական աջակցություն 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</si>
  <si>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 </t>
  </si>
  <si>
    <t xml:space="preserve"> 12016 </t>
  </si>
  <si>
    <t xml:space="preserve"> Քաղաքային զարգացում </t>
  </si>
  <si>
    <t xml:space="preserve"> Քաղաքային զարգացում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</si>
  <si>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</si>
  <si>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</si>
  <si>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>Աջակցություն ծրագրի նախապատրաստում ու իրականացում, ծրագրում ընդգրկված փողոցների հիմնանորոգման շինարարական աշխատանքների մրցութային փաթեթների կազմում, սպասարկման պայմանագրերի պատրաստում և տեխնիկական հսկողություն</t>
  </si>
  <si>
    <t xml:space="preserve"> Հանրության կողմից անմիջականորեն օգտագործվող ակտիվների հետ կապված միջոցառումներ</t>
  </si>
  <si>
    <t xml:space="preserve"> Ճանապարհաշինական աշխատանքներ</t>
  </si>
  <si>
    <t xml:space="preserve"> Տրանսպորտ</t>
  </si>
  <si>
    <t xml:space="preserve"> Ճանապարհային տրանսպորտ</t>
  </si>
  <si>
    <t>Քաղաքային զարգացում</t>
  </si>
  <si>
    <t xml:space="preserve"> 12016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</si>
  <si>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ծրագիր</t>
  </si>
  <si>
    <t>ԸՆԴԱՄԵՆԸ ԾԱԽՍԵՐ</t>
  </si>
  <si>
    <t>ԸՆԹԱՑԻԿ ԾԱԽՍԵՐ</t>
  </si>
  <si>
    <t>ԱՅԼ ԾԱԽՍԵՐ</t>
  </si>
  <si>
    <t xml:space="preserve"> 12018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</si>
  <si>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</t>
  </si>
  <si>
    <t xml:space="preserve"> - Շենքերի և շինությունների շինարարություն</t>
  </si>
  <si>
    <t xml:space="preserve"> 1157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</si>
  <si>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</si>
  <si>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</si>
  <si>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</si>
  <si>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</si>
  <si>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</si>
  <si>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11009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</si>
  <si>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</si>
  <si>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</t>
  </si>
  <si>
    <t xml:space="preserve"> Ֆրանսիայի Հանրապետության կառավարության աջակցությամբ իրականացվող՛ Վեդու ջրամբարի կառուցման դրամաշնորհային ծրագիր </t>
  </si>
  <si>
    <t xml:space="preserve"> Ֆրանսիայի Հանրապետության կառավարության աջակցությամբ իրականացվող՛ Վեդու ջրամբարի կառուցման դրամաշնորհային ծրագրի համակարգում և ղեկավարում 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</si>
  <si>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</si>
  <si>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</si>
  <si>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</si>
  <si>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</si>
  <si>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11004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</si>
  <si>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</si>
  <si>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 xml:space="preserve"> Երևանի ջրամատակարարման բարելավման ծրագրի աուդիտի իրականացում</t>
  </si>
  <si>
    <t xml:space="preserve"> 12001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</si>
  <si>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</si>
  <si>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</si>
  <si>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Տրանսֆերտների տրամադրում</t>
  </si>
  <si>
    <t xml:space="preserve"> 31004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</si>
  <si>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</si>
  <si>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 xml:space="preserve"> Երևանի ջրամատակարարման ցանցի բարելավման աշխատանքներ</t>
  </si>
  <si>
    <t xml:space="preserve"> Պետական մարմինների կողմից օգտագործվող ոչ ֆինանսական ակտիվների հետ գործառնություններ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</si>
  <si>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</si>
  <si>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</si>
  <si>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</si>
  <si>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ՀՀ  տարածքային կառավարման և ենթակառուցվածքների նախարարության ջրային կոմիտե</t>
  </si>
  <si>
    <t xml:space="preserve"> ԱՅԼ ԾԱԽՍԵՐ</t>
  </si>
  <si>
    <t>Ֆրանսիայի Հանրապետության կառավարության աջակցությամբ իրականացվող՝ Վեդու ջրամբարի կառուցման դրամաշնորհային ծրագիր</t>
  </si>
  <si>
    <t xml:space="preserve"> 06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</si>
  <si>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</si>
  <si>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</si>
  <si>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ԱՅԼ ՀԻՄՆԱԿԱՆ ՄԻՋՈՑՆԵՐ</t>
  </si>
  <si>
    <t xml:space="preserve"> - Նախագծահետազոտական ծախսեր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</si>
  <si>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ծրագիր</t>
  </si>
  <si>
    <t>Եվրոպական միության հարևանության ներդրումային ծրագրի աջակցությամբ իրականացվող_x000D_ Երևանի ջրամատակարարման բարելավման դրամաշնորհային ծրագրի շրջանակներում Ջրամատակարարման և ջրահեռացման ենթակառուցվածքների հիմնանորոգում</t>
  </si>
  <si>
    <t>- Շենքերի և շինությունների կապիտալ վերանորոգում</t>
  </si>
  <si>
    <t>Գերմանիայի զարգացման և Եվրոպական միության հարևանության ներդրումային բանկի_x000D_ աջակցությամբ իրականացվող ջրամատակարարման և ջրահեռացման ենթակառուցվածքների_x000D_ դրամաշնորհային ծրագիր` երրորդ փուլ</t>
  </si>
  <si>
    <t>- Շենքերի և շինությունների շինարարություն</t>
  </si>
  <si>
    <t>- Նախագծահետազոտական ծախսեր</t>
  </si>
  <si>
    <t xml:space="preserve"> 1004 </t>
  </si>
  <si>
    <t xml:space="preserve"> 11009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</si>
  <si>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ծրագիր </t>
  </si>
  <si>
    <t xml:space="preserve"> Գերմանիայի զարգացման վարկերի բանկի աջակցությամբ իրականացվող Ախուրյան գետի ջրային ռեսուրսների ինտեգրացված կառավարման դրամաշնորհային ծրագրի համակարգում և ղեկավարում </t>
  </si>
  <si>
    <t xml:space="preserve"> Միջոցառումն իրականացնողի անվանումը` </t>
  </si>
  <si>
    <t xml:space="preserve"> Մասնագիտատացված միավոր </t>
  </si>
  <si>
    <t xml:space="preserve"> Կառավարվող/վերահսկվող խորհրդատվական պայմանագրերի քանակը, հատ </t>
  </si>
  <si>
    <t xml:space="preserve"> Ակտիվն օգտագործող կազմակերպության(ների) անվանում(ները)՛ </t>
  </si>
  <si>
    <t xml:space="preserve">  Մասնագիտացված միավոր </t>
  </si>
  <si>
    <t xml:space="preserve"> 1072 </t>
  </si>
  <si>
    <t xml:space="preserve"> 11004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</si>
  <si>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ծրագիր </t>
  </si>
  <si>
    <t xml:space="preserve"> Երևանի ջրամատակարարման բարելավման ծրագրի աուդիտի իրականացում </t>
  </si>
  <si>
    <t xml:space="preserve"> Միջոցառումն իրականացնողի անվանումը`</t>
  </si>
  <si>
    <t xml:space="preserve"> Մասնագիտացված միավոր </t>
  </si>
  <si>
    <t xml:space="preserve"> 12001 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</si>
  <si>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</si>
  <si>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</si>
  <si>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Նորոգվող ջրագծերի երկարություն, կմ </t>
  </si>
  <si>
    <t xml:space="preserve"> Նորոգվող կոյուղագծերի երկարություն, կմ </t>
  </si>
  <si>
    <t xml:space="preserve"> Նորոգվող տնային միացումներ, հատ </t>
  </si>
  <si>
    <t xml:space="preserve"> 31004 </t>
  </si>
  <si>
    <t xml:space="preserve"> 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 Ջրամատակարարման և ջրահեռացման ենթակառուցվածքների հիմնանորոգում </t>
  </si>
  <si>
    <t xml:space="preserve"> Երևանի ջրամատակարարման ցանցի բարելավման աշխատանքներ </t>
  </si>
  <si>
    <t xml:space="preserve"> Պետական մարմինների կողմից օգտագործվող ոչ ֆինանսական ակտիվների հետ գործառնություններ </t>
  </si>
  <si>
    <t xml:space="preserve"> Նորոգվող մուտքագծի երկարություն, կմ 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</si>
  <si>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</si>
  <si>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</si>
  <si>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>ՀԱՅԱՍՏԱՆԻ ՀԱՆՐԱՊԵՏՈՒԹՅԱՆ ԿԱՌԱՎԱՐՈՒԹՅԱՆ 2021 ԹՎԱԿԱՆԻ ԴԵԿՏԵՄԲԵՐԻ 23-Ի N 2121-Ն ՈՐՈՇՄԱՆ N 9.1 ՀԱՎԵԼՎԱԾԻ NN 9.1.8, 9.1.26 և 9.1.59 ԱՂՅՈՒՍԱԿՆԵՐՈՒՄ ԿԱՏԱՐՎՈՂ ՓՈՓՈԽՈՒԹՅՈՒՆՆԵՐԸ ԵՎ ԼՐԱՑՈՒՄՆԵՐԸ</t>
  </si>
  <si>
    <t>Ցուցանիշների փոփոխությունը 
(ավելացումները նշված են դրական նշանով)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</si>
  <si>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</t>
  </si>
  <si>
    <t xml:space="preserve"> Խողովակաշարային և այլ տրանսպորտ</t>
  </si>
  <si>
    <t xml:space="preserve"> 12014</t>
  </si>
  <si>
    <t xml:space="preserve"> Երևանի մետրոպոլիտենի վերակառուցում</t>
  </si>
  <si>
    <t xml:space="preserve"> Եվրոպական միության հարևանության ներդրումային բանկի աջակցությամբ իրականացվող Երևանի մետրոպոլիտենի վերակառուցման երկրորդ դրամաշնորհային ծրագիր </t>
  </si>
  <si>
    <t xml:space="preserve"> Երևանի մետրոպոլիտենի վերակառուցում </t>
  </si>
  <si>
    <t xml:space="preserve"> Երևանի մետրոպոլիտեն</t>
  </si>
  <si>
    <t xml:space="preserve">  Դատարկ տեղերի լցոնում ՛ ըստ անհրաժեշտության, քմ </t>
  </si>
  <si>
    <t>1040</t>
  </si>
  <si>
    <t>Կոշտ թափոնների կառավարում</t>
  </si>
  <si>
    <t xml:space="preserve"> այդ թվում` </t>
  </si>
  <si>
    <t xml:space="preserve">Վերակառուցման և զարգացման եվրոպական բանկի աջակցությամբ իրականացվող Երևանի  կոշտ թափոնների կառավարման ծրագրի շրջանակներում ենթավարկի տրամադրում «Երևանի քաղաքային նոր աղբավայր» ՓԲԸ-ին </t>
  </si>
  <si>
    <t xml:space="preserve">Եվրոպական  ներդրումային բանկի աջակցությամբ իրականացվող Երևանի  կոշտ թափոնների կառավարման ծրագրի շրջանակներում  ենթավարկի տրամադրում «Երևանի քաղաքային նոր աղբավայր» ՓԲԸ-ին </t>
  </si>
  <si>
    <t>1157</t>
  </si>
  <si>
    <t>42004</t>
  </si>
  <si>
    <t>Վերակառուցման և զարգացման եվրոպական բանկի աջակցությամբ իրականացվող Երևան քաղաքի հանրային տրանսպորտի նոր երթուղային ցանցի շարժակազմերի ներդրման ֆինանսական աջակցության ծրագրի շրջանակներում ենթավարկի տրամադրում</t>
  </si>
  <si>
    <t>Ծրագրի անվանումը՝ 
Կոշտ թափոնների կառավարում</t>
  </si>
  <si>
    <t>Ծրագրի նպատակը՝
Կենցաղային թափոնների արդյունավետ կառավարում սոցիալական և բնապահպանական խնդիրների լուծում</t>
  </si>
  <si>
    <t>Վերջնական արդյունքի նկարագրությունը՝
Կենցաղային թափոնների արդյունավետ կառավարում</t>
  </si>
  <si>
    <t>42002</t>
  </si>
  <si>
    <t>Ծրագրի անվանումը՝ 
Քաղաքային զարգացում</t>
  </si>
  <si>
    <t>Ծրագրի նպատակը՝
Քաղաքային ենթակառուցվածքների զարգացում</t>
  </si>
  <si>
    <t>Վերջնական արդյունքի նկարագրությունը՝
 Քաղաքային ենթակառուցվածքների արդիականացում և բարելավում</t>
  </si>
  <si>
    <t xml:space="preserve"> Վերակառուցման և զարգացման եվրոպական բանկի աջակցությամբ իրականացվող «Երևանի  կոշտ թափոնների կառավարման» ծրագիր </t>
  </si>
  <si>
    <t xml:space="preserve"> Կոշտ թափոննրի կառավարման համակարգի բարելավում և նոր աղբավայրի ստեղծում_x000D_
 </t>
  </si>
  <si>
    <t>Եվրոպական չափորոշիչներով 29 հա տարածքում նոր քաղաքային աղբավայրի կառուցում, տոկոս</t>
  </si>
  <si>
    <t>Գործող թվով 2 աղբանոցների (Նուբարաշեն և Աջափնյակ) մեկուսացման վերջնական նախագիծ, հատ</t>
  </si>
  <si>
    <t>Քաղաքային նոր աղբավայրի կառուցման վերջնական նախագիծ, հատ</t>
  </si>
  <si>
    <t>Որակական</t>
  </si>
  <si>
    <t>Աղբանոցներում առաջացող գազերի բռնկման հնարավորության նվազեցում, տոկոս</t>
  </si>
  <si>
    <t>Աղբահանություն իրականացնող կազմակերպությունների մեքենաների համար աղբի տեղադրման հնարավորությունների ստեղծում, մեք/օր</t>
  </si>
  <si>
    <t>Շրջական միջավայրը աղտոտող աղբից առաջացող ստորգետնյա ջրերի ծավալի կրճատում, տոկոս</t>
  </si>
  <si>
    <t xml:space="preserve"> Եվրոպական  ներդրումային բանկի աջակցությամբ իրականացվող «Երևանի  կոշտ թափոնների կառավարման» ծրագիր </t>
  </si>
  <si>
    <t>Գործող թվով 2 աղբանոցների(Նուբարաշեն և Աջափնյակ) մեկուսացման վերջնական նախագիծ, հատ</t>
  </si>
  <si>
    <t>Վերակառուցման և զարգացման եվրոպական բանկի աջակցությամբ իրականացվող Երևան քաղաքի հանրային տրանսպորտի նոր երթուղային ցանցի շարժակազմերի ներդրման ֆինանսական աջակցության  ծրագիր</t>
  </si>
  <si>
    <t>Երևան քաղաքի տրանսպորտի և երթևեկության բարելավման համար տրամադրվող աջակցության համակարգում</t>
  </si>
  <si>
    <t>Ավտոբուսների ձեռքբերում, տոկոս</t>
  </si>
  <si>
    <t>Կանխավճարի տրամադրում, տոկոս</t>
  </si>
  <si>
    <t>«ՀԱՅԱUՏԱՆԻ ՀԱՆՐԱՊԵՏՈՒԹՅԱՆ 2022 ԹՎԱԿԱՆԻ ՊԵՏԱԿԱՆ ԲՅՈՒՋԵԻ ՄԱUԻՆ» OՐԵՆՔԻ N 1 ՀԱՎԵԼՎԱԾԻ N 4 ԱՂՅՈՒՍԱԿՈՒՄ  ԵՎ ՀԱՅԱՍՏԱՆԻ ՀԱՆՐԱՊԵՏՈՒԹՅԱՆ ԿԱՌԱՎԱՐՈՒԹՅԱՆ 2021 ԹՎԱԿԱՆԻ ԴԵԿՏԵՄԲԵՐԻ 23-Ի N 2121-Ն ՈՐՈՇՄԱՆ N 5 ՀԱՎԵԼՎԱԾԻ N 3 ԱՂՅՈՒՍԱԿՈՒՄ ԿԱՏԱՐՎՈՂ ՓՈՓՈԽՈՒԹՅՈՒՆՆԵՐԸ</t>
  </si>
  <si>
    <t xml:space="preserve"> Վարկային միջոցներ</t>
  </si>
  <si>
    <t>ԸՆԴԱՄԵՆԸ_x000D_
այդ թվում`</t>
  </si>
  <si>
    <t xml:space="preserve"> - ՈՉ ՖԻՆԱՆՍԱԿԱՆ ԱԿՏԻՎՆԵՐԻ ԳԾՈՎ ԾԱԽՍԵՐ </t>
  </si>
  <si>
    <t>ՀՀ ՏԱՐԱԾՔԱՅԻՆ ԿԱՌԱՎԱՐՄԱՆ ԵՎ ԵՆԹԱԿԱՌՈՒՑՎԱԾՔՆԵՐԻ ՆԱԽԱՐԱՐՈՒԹՅՈՒՆ_x000D_
այդ թվում`</t>
  </si>
  <si>
    <t>այդ թվում`</t>
  </si>
  <si>
    <t xml:space="preserve"> 12021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</si>
  <si>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</si>
  <si>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ֆինանսական աջակցության դրամաշնորհային ծրագիր</t>
  </si>
  <si>
    <t xml:space="preserve"> - Տրանսպորտային սարքավորումներ</t>
  </si>
  <si>
    <t xml:space="preserve"> ՇՐՋԱԿԱ  ՄԻՋԱՎԱՅՐԻ ՊԱՇՏՊԱՆՈՒԹՅՈՒՆ</t>
  </si>
  <si>
    <t xml:space="preserve"> Աղբահանում</t>
  </si>
  <si>
    <t xml:space="preserve"> 1040</t>
  </si>
  <si>
    <t xml:space="preserve"> Կոշտ թափոնների կառավարում</t>
  </si>
  <si>
    <t xml:space="preserve"> Վերակառուցման և զարգացման եվրոպական բանկի աջակցությամբ իրականացվող «Երևանի կոշտ թափոնների կառավարման» դրամաշնորհային ծրագիր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</si>
  <si>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</t>
  </si>
  <si>
    <t xml:space="preserve"> 32007</t>
  </si>
  <si>
    <t xml:space="preserve"> Արևելյան եվրոպայի էներգախնայողության և բնապահպանական գործընկերության ֆոնդի աջակցությամբ իրականացվող «Երևանի կոշտ թափոնների կառավարման» դրամաշնորհային ծրագիր</t>
  </si>
  <si>
    <t xml:space="preserve"> ՀՀ համայնքներին տրանսպորտի և երթևեկության բարելավման համար տրամադրվող աջակցություն </t>
  </si>
  <si>
    <t xml:space="preserve"> 12028</t>
  </si>
  <si>
    <t xml:space="preserve"> Երևան քաղաքի տրանսպորտի և երթևեկության բարելավման համար տրամադրվող աջակցություն և ծառայություններ</t>
  </si>
  <si>
    <t>12028</t>
  </si>
  <si>
    <t xml:space="preserve"> Կենցաղային թափոնների արդյունավետ կառավարում սոցիալական և բնապահպանական խնդիրների լուծում</t>
  </si>
  <si>
    <t xml:space="preserve"> Կենցաղային թափոնների արդյունավետ կառավարում</t>
  </si>
  <si>
    <t xml:space="preserve"> Կոշտ թափոնների կառավարման համակարգի բարելավում և նոր աղբավայրի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</si>
  <si>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</si>
  <si>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>12001</t>
  </si>
  <si>
    <t xml:space="preserve"> 1040 </t>
  </si>
  <si>
    <t xml:space="preserve"> Կոշտ թափոնների կառավարում </t>
  </si>
  <si>
    <t xml:space="preserve"> Վերակառուցման և զարգացման եվրոպական բանկի աջակցությամբ իրականացվող «Երևանի կոշտ թափոնների կառավարման» դրամաշնորհային ծրագիր </t>
  </si>
  <si>
    <t xml:space="preserve"> Կոշտ թափոնների կառավարման համակարգի բարելավում և նոր աղբավայրի ստեղծում </t>
  </si>
  <si>
    <t xml:space="preserve"> Գործող աղբանոցների մեկուսացման և Նուբարաշենի նոր աղբավայրի կառուցման տեխնիկական հսկողություն, ամիս </t>
  </si>
  <si>
    <t xml:space="preserve"> Եվրոպական միության հարևանության  ներդրումային գործիքի աջակցությամբ իրականացվող «Երևանի կոշտ թափոնների կառավարման» դրամաշնորհային ծրագիր </t>
  </si>
  <si>
    <t xml:space="preserve"> Եվրոպական չափորոշիչներով 29 հա տարածքում նոր քաղաքային աղբավայրի կառուցում, տոկոս </t>
  </si>
  <si>
    <t xml:space="preserve"> 32007 </t>
  </si>
  <si>
    <t xml:space="preserve"> Արևելյան եվրոպայի էներգախնայողության և բնապահպանական գործընկերության ֆոնդի աջակցությամբ իրականացվող «Երևանի կոշտ թափոնների կառավարման» դրամաշնորհային ծրագիր </t>
  </si>
  <si>
    <t xml:space="preserve"> 12021 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</si>
  <si>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</t>
  </si>
  <si>
    <t xml:space="preserve"> ՀՀ համայնքներին տրանսպորտի և երթևեկության բարելավման համար տրամադրվող աջակցություն  </t>
  </si>
  <si>
    <t xml:space="preserve"> 12028 </t>
  </si>
  <si>
    <t xml:space="preserve"> Արևելյան Եվրոպայի էներգախնյողության և շրջակա միջավայրի գործընկերության տարածաշրջանային հիմնադրամի աջակցությամբ իրականացվող Երևան քաղաքի հանրային տրանսպորտի նոր երթուղային ցանցի շարժակազմի ներդրման ֆինանսական աջակցության դրամաշնորհային ծրագիր </t>
  </si>
  <si>
    <t xml:space="preserve"> Երևան քաղաքի տրանսպորտի և երթևեկության բարելավման համար տրամադրվող աջակցություն և ծառայություններ </t>
  </si>
  <si>
    <t xml:space="preserve"> ՀՀ բնակչություն </t>
  </si>
  <si>
    <t xml:space="preserve"> Ավտոբուսների ձեռք բերում, տոկոս </t>
  </si>
  <si>
    <t>Վերակառուցման և զարգացման եվրոպական բանկի աջակցությամբ իրականացվող Երևանի մետրոպոլիտենի վերակառուցման երկրորդ ծրագրի շրջանակներում ենթավարկի տրամադրում «Երևանի մետրոպոլիտեն» ՓԲԸ-ին</t>
  </si>
  <si>
    <t>Եվրոպական  ներդրումային բանկի աջակցությամբ իրականացվող Երևանի մետրոպոլիտենի վերակառուցման երկրորդ ծրագրի շրջանակներում ենթավարկի տրամադրում «Երևանի մետրոպոլիտեն» ՓԲԸ-ին</t>
  </si>
  <si>
    <t xml:space="preserve"> Վերակառուցման և զարգացման եվրոպական բանկի աջակցությամբ իրականացվող Երևանի մետրոպոլիտենի վերակառուցման երկրորդ ծրագիր</t>
  </si>
  <si>
    <t xml:space="preserve"> Եվրոպական ներդրումային բանկի աջակցությամբ իրականացվող Երևանի մետրոպոլիտենի վերակառուցման երկրորդ ծրագիր</t>
  </si>
  <si>
    <t xml:space="preserve">Դատարկ տեղերի լցոնում ՛ ըստ անհրաժեշտության, քմ </t>
  </si>
  <si>
    <t>42001</t>
  </si>
  <si>
    <t>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</t>
  </si>
  <si>
    <t>Վերակառուցման և զարգացման եվրոպական բանկի աջակցությամբ իրականացվող «Կոտայքի և Գեղարքունիքի մարզերի կոշտ թափոնների կառավարման» ծրագիր</t>
  </si>
  <si>
    <t>Ա.Ներքին աղբյուրներ-ընդամենը</t>
  </si>
  <si>
    <t>2. Ֆինանսական զուտ ակտիվներ</t>
  </si>
  <si>
    <t>2.4. Վարկերի և փոխատվությունների տրամադրում</t>
  </si>
  <si>
    <t xml:space="preserve">- Արտաքին աղբյուրների աջակցությամբ իրականացվող նպատակային  ծրագրերի շրջանակներում ենթավարկերի տրամադրում այդ ծրագրերում ներգրաված տնտեսվարող սուբյեկտներին </t>
  </si>
  <si>
    <t xml:space="preserve">- Բյուջետային վարկերի տրամադրում տնտեսվարող սուբյեկտներին </t>
  </si>
  <si>
    <t>ՀԱՅԱՍՏԱՆԻ ՀԱՆՐԱՊԵՏՈՒԹՅԱՆ ԿԱՌԱՎԱՐՈՒԹՅԱՆ 2021 ԹՎԱԿԱՆԻ ԴԵԿՏԵՄԲԵՐԻ 23-Ի N 2121-Ն ՈՐՈՇՄԱՆ N 1 ՀԱՎԵԼՎԱԾԻ N 1 ԱՂՅՈՒՍԱԿՈՒՄ ԿԱՏԱՐՎՈՂ ՓՈՓՈԽՈՒԹՅՈՒՆՆԵՐԸ</t>
  </si>
  <si>
    <t xml:space="preserve"> Միջոցառման տեսակը`</t>
  </si>
  <si>
    <t>12002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</si>
  <si>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t>
  </si>
  <si>
    <t xml:space="preserve"> 32004</t>
  </si>
  <si>
    <t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t>
  </si>
  <si>
    <t>Ցուցանիշների փոփոխությունը 
(ավելացումները նշված են դրական նշանով, նվազեցումները՝ փակագծերում)</t>
  </si>
  <si>
    <t xml:space="preserve">  ՀՀ տարածքային կառավարման և ենթակառուցվածքների նախարարություն</t>
  </si>
  <si>
    <t xml:space="preserve"> Վերակառուցման և զարգացման եվրոպական բանկի աջակցությամբ իրականացվող Երևանի քաղաքային լուսավորության դրամաշնորհային ծրագրի կատարման ապահովում</t>
  </si>
  <si>
    <t xml:space="preserve"> ՀՀ համայնքներին քաղաքային լուսավորության ենթակառուցվածքի բարելավման համար տրամադրվող աջակցություն և ծառայություն</t>
  </si>
  <si>
    <t xml:space="preserve"> Փողոցների լուսավորում</t>
  </si>
  <si>
    <t xml:space="preserve"> ՀՀ  տարածքային կառավարման և ենթակառուցվածքների նախարարություն</t>
  </si>
  <si>
    <t>ՀՀ բնակչություն</t>
  </si>
  <si>
    <t xml:space="preserve"> 12012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</si>
  <si>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</t>
  </si>
  <si>
    <t xml:space="preserve"> ՀՀ համայնքներին տրանսպորտի և երթևեկության բարելավման համար տրամադրվող աջակցության համակարգում</t>
  </si>
  <si>
    <t xml:space="preserve">  Արգավանդ-Բաբաջանյան ճանապարհահատվածի կառուցման աշխատանքների տեխնիկական հսկողություն, ամիս </t>
  </si>
  <si>
    <t>Բյուջետային վարկի տրամադրում</t>
  </si>
  <si>
    <t>Վարկի տրամադրում</t>
  </si>
  <si>
    <t xml:space="preserve"> - ԸՆԹԱՑԻԿ ԾԱԽՍԵՐ </t>
  </si>
  <si>
    <t>հազար դրամներով</t>
  </si>
  <si>
    <t xml:space="preserve">                                                              Հավելված N 2</t>
  </si>
  <si>
    <t xml:space="preserve">Եկամտատեսակ
</t>
  </si>
  <si>
    <t>ՊԵՏԱԿԱՆ ԲՅՈՒՋԵԻ ԵԿԱՄՈՒՏՆԵՐ</t>
  </si>
  <si>
    <t xml:space="preserve">Հարկային եկամուտներ և պետական
տուրքեր </t>
  </si>
  <si>
    <t xml:space="preserve">Պաշտոնական դրամաշնորհներ </t>
  </si>
  <si>
    <t xml:space="preserve">                                                              Հավելված N 1</t>
  </si>
  <si>
    <t>1. Եկամուտների գծով</t>
  </si>
  <si>
    <t>2. Ծախսերի գծով</t>
  </si>
  <si>
    <t>3. Դեֆիցիտը (պակասուրդը)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</si>
  <si>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</si>
  <si>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</si>
  <si>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</si>
  <si>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</si>
  <si>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</si>
  <si>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</si>
  <si>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>2.3. Ելքերի ֆինանսավորմանն ուղղվող միջոցներ</t>
  </si>
  <si>
    <t>Ճանապարհային ցանցի բարելավում</t>
  </si>
  <si>
    <t xml:space="preserve">  Եվրոպական ներդրումային  բանկի աջակցությամբ իրականացվող Մ6 Վանաձոր-Ալավերդի- Վրաստանի սահման միջպետական նշանակության ճանապարհի անվտանգության բարելավման դրամաշնորհային ծրագիր</t>
  </si>
  <si>
    <t xml:space="preserve"> Եվրոպական ներդրումային բանկի աջակցությամբ իրականացվող Հյուսիս-հարավ միջանցքի զարգացման դրամաշնորհային ծրագիր, Տրանշ 3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</si>
  <si>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</si>
  <si>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</si>
  <si>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Աշտարակ-Թալին 29+600կմ-71+500կմ հատվածի կառուցում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</si>
  <si>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</t>
  </si>
  <si>
    <t xml:space="preserve"> Եվրոպական ներդրումային բանկի աջակցությամբ իրականացվող Հյուսիս-հարավ միջանցքի զարգացման դրամաշնորհային ծրագիր, Տրանշ 3  </t>
  </si>
  <si>
    <t xml:space="preserve"> Լանջիկ-Գյումրի 2.75 կմ երկարությամբ ճանապարհային հատվածի կառուցում </t>
  </si>
  <si>
    <t xml:space="preserve"> Կապալի պայմանագրերի քանակը </t>
  </si>
  <si>
    <t xml:space="preserve"> Վերականգնվող ճանապարհահատցված, կմ 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</si>
  <si>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անվտանգության բարելավման  դրամաշնորհային ծրագիր </t>
  </si>
  <si>
    <t xml:space="preserve"> Հանրության կողմից անմիջականորեն օգտագործվող ակտիվների հետ կապված միջոցառումներ </t>
  </si>
  <si>
    <t xml:space="preserve">Մասնագիտացված միավոր </t>
  </si>
  <si>
    <t>1004</t>
  </si>
  <si>
    <t>Ոռոգման համակարգի առողջացում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</si>
  <si>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</si>
  <si>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ինտեգրված կառավարման ծրագիր</t>
  </si>
  <si>
    <t xml:space="preserve"> Գերմանիայի զարգացման վարկերի բանկի աջակցությամբ իրականացվող Ախուրյան գետի ջրային ռեսուրսների ինտեգրված կառավարման ծրագիր </t>
  </si>
  <si>
    <t>ԴՐԱՄԱՇՆՈՐՀՆԵՐ</t>
  </si>
  <si>
    <t xml:space="preserve"> ՀՀ տարածքային կառավարման և ենթակառուցվածքների նախարարության ջրային կոմիտե</t>
  </si>
  <si>
    <t>1072</t>
  </si>
  <si>
    <t xml:space="preserve"> 31002</t>
  </si>
  <si>
    <t>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</si>
  <si>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31003</t>
  </si>
  <si>
    <t>Եվրոպակական ներդրումային բանկի աջակցությամբ իրականացվող Երևանի ջրամատակարարման
 բարելավման ծրագրի շրջանակներում ջրամատակարարման և ջրահեռացման
 ենթակառուցվածքների հիմնանորոգում</t>
  </si>
  <si>
    <t xml:space="preserve"> Ճանապարհային ցանցի բարելավում</t>
  </si>
  <si>
    <t>1049</t>
  </si>
  <si>
    <t xml:space="preserve"> ՄԵՔԵՆԱՆԵՐ ԵՎ ՍԱՐՔԱՎՈՐՈՒՄՆԵՐ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</si>
  <si>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</si>
  <si>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</t>
  </si>
  <si>
    <t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t>
  </si>
  <si>
    <t xml:space="preserve"> Ընթացիկ դրամաշնորհներ պետական հատվածի այլ մակարդակներին</t>
  </si>
  <si>
    <t xml:space="preserve"> Նորոգվող տնային միացումներ, հատ</t>
  </si>
  <si>
    <t xml:space="preserve"> Նորոգվող ջրագծերի երկարություն, կմ</t>
  </si>
  <si>
    <t xml:space="preserve"> - Այլ ընթացիկ դրամաշնորհներ</t>
  </si>
  <si>
    <t xml:space="preserve"> 11007</t>
  </si>
  <si>
    <t>Գերմանիայի զարգացման վարկերի բանկի աջակցությամբ իրականացվող ջրամատակարարման և ջրահեռացման ենթակառուցվածքների վերականգնման ծրագրի երրորդ փուլ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</si>
  <si>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</si>
  <si>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</t>
  </si>
  <si>
    <t xml:space="preserve"> Համայնքային ջրամատակարարման և ջրահեռացման ենթակառուցվածքների վերականգնման ծրագրի համակարգում և ղեկավարում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</si>
  <si>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</t>
  </si>
  <si>
    <t>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</si>
  <si>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</t>
  </si>
  <si>
    <t>Ցուցանիշների փոփոխությունը (ավելացումները նշված են դրական նշանով)</t>
  </si>
  <si>
    <t xml:space="preserve">  Արգավանդ-Բաբաջանյան ճանապարհահատվածի կառուցման աշխատանքների տեխնիկական հսկողություն, ամիս</t>
  </si>
  <si>
    <t xml:space="preserve">  Ընտրված փողոցների շին աշխատանքների տեխնիկական և հեղինակային հսկողություն՝ հատ </t>
  </si>
  <si>
    <t>Ցուցանիշների փոփոխությունը (ավելացումները նշված են դրական նշանով, նվազեցումները՝ փակագծերում)</t>
  </si>
  <si>
    <t xml:space="preserve">«ՀԱՅԱՍՏԱՆԻ ՀԱՆՐԱՊԵՏՈՒԹՅԱՆ 2022 ԹՎԱԿԱՆԻ ՊԵՏԱԿԱՆ ԲՅՈՒՋԵԻ
ՄԱՍԻՆ» ՕՐԵՆՔԻ N 2 ՀՈԴՎԱԾԻ ԱՂՅՈՒՍԱԿՈՒՄ ԿԱՏԱՐՎՈՂ ՓՈՓՈԽՈՒԹՅՈՒՆՆԵՐԸ </t>
  </si>
  <si>
    <t xml:space="preserve">«ՀԱՅԱՍՏԱՆԻ ՀԱՆՐԱՊԵՏՈՒԹՅԱՆ 2022 ԹՎԱԿԱՆԻ ՊԵՏԱԿԱՆ ԲՅՈՒՋԵԻ
ՄԱՍԻՆ» ՕՐԵՆՔԻ N 6 ՀՈԴՎԱԾԻ ԱՂՅՈՒՍԱԿՈՒՄ ԵՎ ՀԱՅԱՍՏԱՆԻ ՀԱՆՐԱՊԵՏՈՒԹՅԱՆ ԿԱՌԱՎԱՐՈՒԹՅԱՆ 2021 ԹՎԱԿԱՆԻ ԴԵԿՏԵՄԲԵՐԻ 23-Ի N 2121-Ն ՈՐՈՇՄԱՆ N 2 ՀԱՎԵԼՎԱԾՈՒՄ ԿԱՏԱՐՎՈՂ ՓՈՓՈԽՈՒԹՅՈՒՆՆԵՐԸ </t>
  </si>
  <si>
    <t xml:space="preserve">
Ցուցանիշների փոփոխությունը 
(նվազեցումները նշված են փակագծերում)
</t>
  </si>
  <si>
    <t>Հավելված N 3</t>
  </si>
  <si>
    <t>Հավելված N 4</t>
  </si>
  <si>
    <t xml:space="preserve">ԸՆԴԱՄԵՆԸ </t>
  </si>
  <si>
    <t>Միջոցառման անվանումը՝ 
Վերակառուցման և զարգացման եվրոպական բանկի աջակցությամբ իրականացվող Կոտայքի և Գեղարքունիքի մարզերի կոշտ թափոնների կառավարման ծրագրի շրջանակներում ենթավարկի տրամադրում «Կոտայքի և Գեղարքունիքի Կոշտ կենցաղային թափոնների կառավարում» ՍՊԸ-ին</t>
  </si>
  <si>
    <t>Միջոցառման նկարագրությունը՝
Կոշտ թափոնների կառավարման համակարգի բարելավում և նոր աղբավայրի ստեղծում</t>
  </si>
  <si>
    <t xml:space="preserve">Միջոցառման անվանումը՝ 
Վերակառուցման և զարգացման եվրոպական բանկի աջակցությամբ իրականացվող Երևանի  կոշտ թափոնների կառավարման ծրագրի շրջանակներում ենթավարկի տրամադրում «Երևանի քաղաքային նոր աղբավայր» ՓԲԸ-ին </t>
  </si>
  <si>
    <t xml:space="preserve">Միջոցառման անվանումը՝ 
Եվրոպական  ներդրումային բանկի աջակցությամբ իրականացվող Երևանի  կոշտ թափոնների կառավարման ծրագրի շրջանակներում  ենթավարկի տրամադրում «Երևանի քաղաքային նոր աղբավայր» ՓԲԸ-ին </t>
  </si>
  <si>
    <t xml:space="preserve">Միջոցառման անվանումը՝ 
Վերակառուցման և զարգացման եվրոպական բանկի աջակցությամբ իրականացվող Երևանի մետրոպոլիտենի վերակառուցման երկրորդ ծրագրի շրջանակներում ենթավարկի տրամադրում «Երևանի մետրոպոլիտեն» ՓԲԸ-ին </t>
  </si>
  <si>
    <t>Միջոցառման նկարագրությունը՝
Երևանի մետրոպոլիտենի վերակառուցում</t>
  </si>
  <si>
    <t>Միջոցառման անվանումը՝ 
Եվրոպական  ներդրումային բանկի աջակցությամբ իրականացվող Երևանի մետրոպոլիտենի վերակառուցման երկրորդ ծրագրի շրջանակներում ենթավարկի տրամադրում «Երևանի մետրոպոլիտեն» ՓԲԸ-ին</t>
  </si>
  <si>
    <t>Միջոցառման անվանումը՝ 
Վերակառուցման և զարգացման եվրոպական բանկի աջակցությամբ իրականացվող Երևան քաղաքի հանրային տրանսպորտի նոր երթուղային ցանցի շարժակազմերի ներդրման ֆինանսական աջակցության ծրագրի շրջանակներում ենթավարկի տրամադրում</t>
  </si>
  <si>
    <t>Միջոցառման նկարագրությունը՝
Ավտոբուսների ձեռքբերում</t>
  </si>
  <si>
    <t>Միջոցառման անվանումը՝ 
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</si>
  <si>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>Միջոցառման անվանումը՝ 
«Հայկական ատոմային էլեկտրակայան» ՓԲԸ-ին տրամադրվող բյուջետային վարկ</t>
  </si>
  <si>
    <t>Միջոցառման նկարագրությունը՝
Բյուջետային վարկի տրամադրում</t>
  </si>
  <si>
    <t>Հավելված N8</t>
  </si>
  <si>
    <t>Հավելված N9</t>
  </si>
  <si>
    <t>Հավելված N10</t>
  </si>
  <si>
    <t>«ՀԱՅԱUՏԱՆԻ ՀԱՆՐԱՊԵՏՈՒԹՅԱՆ 2022 ԹՎԱԿԱՆԻ ՊԵՏԱԿԱՆ ԲՅՈՒՋԵԻ ՄԱUԻՆ» OՐԵՆՔԻ N 1 ՀԱՎԵԼՎԱԾԻ N 5 ԱՂՅՈՒՍԱԿՈՒՄ  ԵՎ ՀԱՅԱՍՏԱՆԻ ՀԱՆՐԱՊԵՏՈՒԹՅԱՆ ԿԱՌԱՎԱՐՈՒԹՅԱՆ 2021 ԹՎԱԿԱՆԻ ԴԵԿՏԵՄԲԵՐԻ 23-Ի N 2121-Ն ՈՐՈՇՄԱՆ N 5 ՀԱՎԵԼՎԱԾԻ N 4 ԱՂՅՈՒՍԱԿՈՒՄ ԿԱՏԱՐՎՈՂ ՓՈՓՈԽՈՒԹՅՈՒՆՆԵՐԸ</t>
  </si>
  <si>
    <t>Հավելված N 12</t>
  </si>
  <si>
    <t>Հավելված N 13</t>
  </si>
  <si>
    <t>Պետական բյուջեի դեֆիցիտի ֆինանսավորման աղբյուրներն ու դրանց տարրերի անվանումները</t>
  </si>
  <si>
    <t>Ծրագրի անվանումը՝ 
Էլեկտրաէներգետիկ համակարգի զարգացման ծրագիր</t>
  </si>
  <si>
    <t>Ծրագրի նպատակը՝
Նպաստել էլեկտրաէներգետիկ համակարգի հուսալիության բարձրացմանը և էլեկտրաէներգիայի անխափան մատակարարման ապահովմանը</t>
  </si>
  <si>
    <t>Վերջնական արդյունքի նկարագրությունը՝
Հուսալի և անվտանգ էլեկտրամատակարարման ապահովում</t>
  </si>
  <si>
    <t xml:space="preserve">Միջոցառման անվանումը՝ 
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</si>
  <si>
    <t>Միջոցառման նկարագրությունը՝
Էլեկտրամատակարարման հուսալիության ծրագրի լրացուցիչ ֆինանսավորման ծրագրի շրջանակներում «Հաղթանակ» 220կՎ, «Չարենցավան-3», «Վանաձոր-1» 110կՎ, «Զովունի» 220կՎ ենթակայանների ֆիզիկապես և բարոյապես մաշված սարքավորումների փոխարինում</t>
  </si>
  <si>
    <t>Միջոցառման անվանումը՝ 
Վերակառուցման և զարգացման միջազգային բանկի աջակցությամբ իրականացվող «Աշնակ»
 և «Արարատ» ենթակայանների վերակառուցման ծրագրի շրջանակներում ենթավարկի տրամադրում «Բարձրավոլտ էլեկտրացանցեր» ՓԲԸ- ին</t>
  </si>
  <si>
    <t>Միջոցառման նկարագրությունը՝
Էլեկտրահաղորդման ցանցի բարելավման ծրագրի շրջանակներում 30 և ավելի տարիներ շահագործման մեջ գտնվող 220 կՎ «Աշնակ» և 40 և ավելի տարիներ շահագործման մեջ գտնվող 220 կՎ «Արարատ-2» ենթակայանների վերակառուցում</t>
  </si>
  <si>
    <t>Միջոցառման անվանումը՝ 
Ասիական զարգացման բանկի աջակցությամբ իրականացվող  Կարգավարման կառավարման ավտոմատացված համակարգի (SCADA) ընդլայնման  ծրագրի շրջանակներում  ենթավարկի տրամադրում «Էլեկտրաէներգետիկական համակարգի օպերատոր» ՓԲԸ-ին</t>
  </si>
  <si>
    <t>Միջոցառման նկարագրությունը՝
Կարգավարման կառավարման ավտոմատացված համակարգի (SCADA) ընդլայնման  և պահուստային կարգավարական կառավարման կենտրոնի կառուցում</t>
  </si>
  <si>
    <t xml:space="preserve"> 12003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</si>
  <si>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</t>
  </si>
  <si>
    <t xml:space="preserve"> Արևելյան եվրոպայի էներգախնայողության և բնապահպանական գործընկերության ֆոնդի աջակցությամբ իրականացվող Երևանի քաղաքային լուսավորության դրամաշնորհային ծրագրի կատարման ապահովում </t>
  </si>
  <si>
    <t xml:space="preserve">  Երևան քաղաքի թվով 28 փողոցների արտաքին լուսավորության ցանցի արդիականացման աշխատանքներ,  տոկոս</t>
  </si>
  <si>
    <t xml:space="preserve"> ԴՐԱՄԱՇՆՈՐՀՆԵՐ</t>
  </si>
  <si>
    <t>Ջրամատակարարման և ջրահեռացման բարելավում</t>
  </si>
  <si>
    <t>Հավելված N11</t>
  </si>
  <si>
    <t>Վերակառուցման և զարգացման եվրոպական բանկի աջակցությամբ իրականացվող Երևանի քաղաքային լուսավորության ծրագրի շրջանակներում ենթավարկի տրամադրում «Երքաղլույս» ՓԲԸ-ին</t>
  </si>
  <si>
    <t>Միջոցառման անվանումը՝ 
Վերակառուցման և զարգացման եվրոպական բանկի աջակցությամբ իրականացվող Երևանի քաղաքային լուսավորության ծրագրի շրջանակներում ենթավարկի տրամադրում «Երքաղլույս» ՓԲԸ-ին</t>
  </si>
  <si>
    <t>Միջոցառման նկարագրությունը՝
 ՀՀ համայնքներին քաղաքային լուսավորության ենթակառուցվածքի բարելավման համար տրամադրվող աջակցություն և ծառայություն</t>
  </si>
  <si>
    <t>Երևան քաղաքի թվով 28 փողոցների արտաքին լուսավորության ցանցի արդիականացման աշխատանքներ, տոկոս</t>
  </si>
  <si>
    <t>Եվրոպական ներդրումային բանկի աջակցությամբ իրականացվող Հյուսիս-հարավ միջանցքի զարգացման դրամաշնորհային ծրագիր, Տրանշ 3</t>
  </si>
  <si>
    <t>21009</t>
  </si>
  <si>
    <t>Եվրոպական ներդրումային բանկի աջակցությամբ իրականացվող Հյուսիս-հարավ միջանցքի զարգացման վարկային ծրագիր, Տրանշ 3</t>
  </si>
  <si>
    <t>21004</t>
  </si>
  <si>
    <t>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</si>
  <si>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Շենքերի և շինությունների կապիտալ վերանորոգում</t>
  </si>
  <si>
    <t xml:space="preserve"> 11005</t>
  </si>
  <si>
    <t xml:space="preserve"> Համաշխարհային բանկի աջակցությամբ իրականացվող Կենսական նշանակության ճանապարհային ցանցի բարելավման ծրագրի շրջանակներում համակարգում և կառավարում</t>
  </si>
  <si>
    <t xml:space="preserve"> - Այլ ծախսեր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</si>
  <si>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</si>
  <si>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 xml:space="preserve"> - Հարկեր, պարտադիր վճարներ և տույժեր, որոնք կառավարման տարբեր մակարդակների կողմից կիրառվում են միմյանց նկատմամբ</t>
  </si>
  <si>
    <t xml:space="preserve"> 11011</t>
  </si>
  <si>
    <t>Ասիական զարգացման բանկի աջակցությամբ իրականացվող Հյուսիս-հարավ միջանցքի զարգացման ծրագրի համակարգում և կառավարում  (Տրանշ 3)</t>
  </si>
  <si>
    <t xml:space="preserve"> 11012</t>
  </si>
  <si>
    <t xml:space="preserve"> 11014</t>
  </si>
  <si>
    <t xml:space="preserve"> Կենսական նշանակության ճանապարհային ցանցի բարելավման   երկրորդ լրացուցիչ ֆինանսավորման ծրագրի համակարգում և կառավարում</t>
  </si>
  <si>
    <t xml:space="preserve"> 11015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</si>
  <si>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</t>
  </si>
  <si>
    <t xml:space="preserve"> 11016</t>
  </si>
  <si>
    <t xml:space="preserve"> Հյուսիս-հարավ ճանապարհային միջանցքի զարգացման ծրագրի Սիսիան-Քաջարան 60կմ-ի համակարգում և կառավարում</t>
  </si>
  <si>
    <t>21008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</si>
  <si>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</si>
  <si>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>21013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</si>
  <si>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</t>
  </si>
  <si>
    <t xml:space="preserve"> Խորհրդատվական ծառայություններ և պահպանման ծախսեր</t>
  </si>
  <si>
    <t xml:space="preserve"> Ասիական զարգացման բանկի աջակցությամբ իրականացվող Հյուսիս-հարավ միջանցքի զարգացման ծրագրի համակարգում և կառավարում (Տրանշ 3)</t>
  </si>
  <si>
    <t xml:space="preserve"> 21004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</si>
  <si>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</si>
  <si>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</si>
  <si>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 xml:space="preserve"> Հյուսիս-հարավ ճանապարհային միջանցքի զարգացման ծրագրի շրջանակներում հողերի օտարում (Սիսիան-Քաջարան 60կմ)</t>
  </si>
  <si>
    <t xml:space="preserve"> 21008</t>
  </si>
  <si>
    <t xml:space="preserve"> Նոր կամրջի կառուցման շինարարական աշխատանքներ</t>
  </si>
  <si>
    <t xml:space="preserve"> Կենսական նշանակության ճանապարհային ցանցի բարելավման ծրագրի համակարգում և կառավարում</t>
  </si>
  <si>
    <t xml:space="preserve"> Խորհրդատվական ծառայություններ</t>
  </si>
  <si>
    <t xml:space="preserve"> 21013</t>
  </si>
  <si>
    <t xml:space="preserve"> Ավտոճանապարհների բարեկարգման աշխատանքներ</t>
  </si>
  <si>
    <t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</t>
  </si>
  <si>
    <t xml:space="preserve"> Լանջիկ-Գյումրի 27.47 կմ երկարությամբ ճանապարհային հատվածի կառուցում 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</si>
  <si>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</si>
  <si>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</si>
  <si>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Կենսական նշանակության ճանապարհային ցանցի բարելավման  ծրագրի համակարգում և կառավարում</t>
  </si>
  <si>
    <t xml:space="preserve"> 1049 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</si>
  <si>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 </t>
  </si>
  <si>
    <t xml:space="preserve"> Խորհրդատվական ծառայություններ և պահպանման ծախսեր </t>
  </si>
  <si>
    <t xml:space="preserve"> Միջոցառման շրջանակներումիրականացվող ծախսերի կատարման տոկոս (ծրագրի սկզբից ներառյալ հաշվետու տարին) </t>
  </si>
  <si>
    <t xml:space="preserve"> Ասիական զարգացման բանկի աջակցությամբ իրականացվող Հյուսիս-հարավ միջանցքի զարգացման ծրագրի համակարգում և կառավարում (Տրանշ 3) </t>
  </si>
  <si>
    <t xml:space="preserve"> Հեղինակային հսկողություն </t>
  </si>
  <si>
    <t xml:space="preserve"> Կառուցվող ճանապարհահատված,կմ </t>
  </si>
  <si>
    <t xml:space="preserve"> Եվրոպական ներդրումային բանկի աջակցությամբ իրականացվող Հյուսիս-հարավ միջանցքի զարգացման վարկային ծրագիր, Տրանշ 3 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</si>
  <si>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 </t>
  </si>
  <si>
    <t xml:space="preserve"> Ճանապարհաշինական աշխատանքներ 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</si>
  <si>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</si>
  <si>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 Հյուսիս-հարավ ճանապարհային միջանցքի զարգացման ծրագրի Սիսիան-Քաջարան 60կմ-ի համակարգում և կառավարում </t>
  </si>
  <si>
    <t xml:space="preserve"> Հյուսիս-հարավ ճանապարհային միջանցքի զարգացման ծրագրի շրջանակներում հողերի օտարում (Սիսիան-Քաջարան 60կմ)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</si>
  <si>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 </t>
  </si>
  <si>
    <t xml:space="preserve"> Նոր կամրջի կառուցման շինարարական աշխատանքներ </t>
  </si>
  <si>
    <t>Տեխնիկական հսկողություն</t>
  </si>
  <si>
    <t>Հեղինակային հսկողություն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</si>
  <si>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 </t>
  </si>
  <si>
    <t xml:space="preserve"> Ավտոճանապարհների բարեկարգման աշխատանքներ </t>
  </si>
  <si>
    <t xml:space="preserve"> Եվրոպական ներդրումային բանկի աջակցությամբ իրականացվող Հյուսիս-հարավ միջանցքի զարգացման ծրագրի համակարգում և կառավարում (Տրանշ 3) </t>
  </si>
  <si>
    <t xml:space="preserve"> 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 </t>
  </si>
  <si>
    <t>Ցուցանիշների փոփոխությունը                                                        (ավելացումները նշված են դրական նշանով, իսկ նվազեցումները՝ փակագծերում)</t>
  </si>
  <si>
    <t>Ցուցանիշների փոփոխությունը                                                        (նվազեցումները նշված են փակագծերում)</t>
  </si>
  <si>
    <t>Ցուցանիշների փոփոխությունը                                                        (նվազեցումները նշված են փակագծերում)</t>
  </si>
  <si>
    <t>Ցուցանիշների փոփոխությունը                                                        (ավելացումները նշված են 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</si>
</sst>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(* #,##0.00_);_(* \(#,##0.00\);_(* &quot;-&quot;??_);_(@_)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֏_-;\-* #,##0.00\ _֏_-;_-* &quot;-&quot;??\ _֏_-;_-@_-"/>
    <numFmt numFmtId="174" formatCode="_(* #,##0.0_);_(* \(#,##0.0\);_(* &quot;-&quot;?_);_(@_)"/>
    <numFmt numFmtId="175" formatCode="_(&quot; &quot;* #,##0.00_);_(&quot; &quot;* \(#,##0.00\);_(&quot; &quot;* &quot;-&quot;??_);_(@_)"/>
    <numFmt numFmtId="176" formatCode="_(* #,##0_);_(* \(#,##0\);_(* &quot;-&quot;??_);_(@_)"/>
    <numFmt numFmtId="177" formatCode="0_);\(0\)"/>
    <numFmt numFmtId="178" formatCode="_-* #,##0.0&quot; &quot;_ _-;\-* #,##0.0&quot; &quot;_ _-;_-* &quot;-&quot;??&quot; &quot;_ _-;_-@_-"/>
    <numFmt numFmtId="179" formatCode="##,##0.00;\(##,##0.00\);\-"/>
  </numFmts>
  <fonts count="10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name val="Times Armenian"/>
      <family val="1"/>
    </font>
    <font>
      <i/>
      <sz val="8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color rgb="FF000000"/>
      <name val="GHEA Grapalat"/>
      <family val="3"/>
    </font>
    <font>
      <sz val="12"/>
      <color rgb="FFFF0000"/>
      <name val="Arial Armenian"/>
      <family val="2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2"/>
    </font>
    <font>
      <b/>
      <sz val="12"/>
      <color rgb="FFFA7D00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b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/>
      <diagonal/>
    </border>
  </borders>
  <cellStyleXfs count="1005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164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5" applyNumberFormat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5" applyNumberFormat="0" applyAlignment="0" applyProtection="0"/>
    <xf numFmtId="0" fontId="26" fillId="0" borderId="7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9" applyNumberFormat="0" applyFont="0" applyAlignment="0" applyProtection="0"/>
    <xf numFmtId="0" fontId="11" fillId="8" borderId="9" applyNumberFormat="0" applyFont="0" applyAlignment="0" applyProtection="0"/>
    <xf numFmtId="0" fontId="30" fillId="6" borderId="6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11" applyNumberFormat="0" applyAlignment="0" applyProtection="0"/>
    <xf numFmtId="0" fontId="40" fillId="52" borderId="12" applyNumberFormat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13" applyNumberFormat="0" applyFill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11" applyNumberFormat="0" applyAlignment="0" applyProtection="0"/>
    <xf numFmtId="0" fontId="47" fillId="0" borderId="16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17" applyNumberFormat="0" applyFont="0" applyAlignment="0" applyProtection="0"/>
    <xf numFmtId="0" fontId="49" fillId="51" borderId="18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4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5" applyNumberFormat="0" applyAlignment="0" applyProtection="0"/>
    <xf numFmtId="0" fontId="62" fillId="7" borderId="8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2" applyNumberFormat="0" applyFill="0" applyAlignment="0" applyProtection="0"/>
    <xf numFmtId="0" fontId="66" fillId="0" borderId="3" applyNumberFormat="0" applyFill="0" applyAlignment="0" applyProtection="0"/>
    <xf numFmtId="0" fontId="67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5" applyNumberFormat="0" applyAlignment="0" applyProtection="0"/>
    <xf numFmtId="0" fontId="69" fillId="0" borderId="7" applyNumberFormat="0" applyFill="0" applyAlignment="0" applyProtection="0"/>
    <xf numFmtId="0" fontId="36" fillId="4" borderId="0" applyNumberFormat="0" applyBorder="0" applyAlignment="0" applyProtection="0"/>
    <xf numFmtId="0" fontId="70" fillId="6" borderId="6" applyNumberFormat="0" applyAlignment="0" applyProtection="0"/>
    <xf numFmtId="0" fontId="58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72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9" applyNumberFormat="0" applyFont="0" applyAlignment="0" applyProtection="0"/>
    <xf numFmtId="164" fontId="2" fillId="0" borderId="0" applyFont="0" applyFill="0" applyBorder="0" applyAlignment="0" applyProtection="0"/>
    <xf numFmtId="0" fontId="39" fillId="51" borderId="21" applyNumberFormat="0" applyAlignment="0" applyProtection="0"/>
    <xf numFmtId="164" fontId="2" fillId="0" borderId="0" applyFont="0" applyFill="0" applyBorder="0" applyAlignment="0" applyProtection="0"/>
    <xf numFmtId="0" fontId="46" fillId="41" borderId="21" applyNumberFormat="0" applyAlignment="0" applyProtection="0"/>
    <xf numFmtId="0" fontId="2" fillId="0" borderId="0"/>
    <xf numFmtId="0" fontId="10" fillId="54" borderId="22" applyNumberFormat="0" applyFont="0" applyAlignment="0" applyProtection="0"/>
    <xf numFmtId="0" fontId="49" fillId="51" borderId="23" applyNumberFormat="0" applyAlignment="0" applyProtection="0"/>
    <xf numFmtId="0" fontId="51" fillId="0" borderId="24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9" applyNumberFormat="0" applyFont="0" applyAlignment="0" applyProtection="0"/>
    <xf numFmtId="164" fontId="1" fillId="0" borderId="0" applyFont="0" applyFill="0" applyBorder="0" applyAlignment="0" applyProtection="0"/>
    <xf numFmtId="0" fontId="46" fillId="41" borderId="25" applyNumberFormat="0" applyAlignment="0" applyProtection="0"/>
    <xf numFmtId="0" fontId="49" fillId="51" borderId="27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25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28" applyNumberFormat="0" applyFill="0" applyAlignment="0" applyProtection="0"/>
    <xf numFmtId="0" fontId="10" fillId="54" borderId="26" applyNumberFormat="0" applyFont="0" applyAlignment="0" applyProtection="0"/>
    <xf numFmtId="167" fontId="75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73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6" fillId="12" borderId="0" applyNumberFormat="0" applyBorder="0" applyAlignment="0" applyProtection="0"/>
    <xf numFmtId="0" fontId="59" fillId="16" borderId="0" applyNumberFormat="0" applyBorder="0" applyAlignment="0" applyProtection="0"/>
    <xf numFmtId="0" fontId="76" fillId="16" borderId="0" applyNumberFormat="0" applyBorder="0" applyAlignment="0" applyProtection="0"/>
    <xf numFmtId="0" fontId="59" fillId="20" borderId="0" applyNumberFormat="0" applyBorder="0" applyAlignment="0" applyProtection="0"/>
    <xf numFmtId="0" fontId="76" fillId="20" borderId="0" applyNumberFormat="0" applyBorder="0" applyAlignment="0" applyProtection="0"/>
    <xf numFmtId="0" fontId="59" fillId="24" borderId="0" applyNumberFormat="0" applyBorder="0" applyAlignment="0" applyProtection="0"/>
    <xf numFmtId="0" fontId="76" fillId="24" borderId="0" applyNumberFormat="0" applyBorder="0" applyAlignment="0" applyProtection="0"/>
    <xf numFmtId="0" fontId="59" fillId="28" borderId="0" applyNumberFormat="0" applyBorder="0" applyAlignment="0" applyProtection="0"/>
    <xf numFmtId="0" fontId="76" fillId="28" borderId="0" applyNumberFormat="0" applyBorder="0" applyAlignment="0" applyProtection="0"/>
    <xf numFmtId="0" fontId="59" fillId="32" borderId="0" applyNumberFormat="0" applyBorder="0" applyAlignment="0" applyProtection="0"/>
    <xf numFmtId="0" fontId="76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9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6" fillId="9" borderId="0" applyNumberFormat="0" applyBorder="0" applyAlignment="0" applyProtection="0"/>
    <xf numFmtId="0" fontId="59" fillId="13" borderId="0" applyNumberFormat="0" applyBorder="0" applyAlignment="0" applyProtection="0"/>
    <xf numFmtId="0" fontId="76" fillId="13" borderId="0" applyNumberFormat="0" applyBorder="0" applyAlignment="0" applyProtection="0"/>
    <xf numFmtId="0" fontId="59" fillId="17" borderId="0" applyNumberFormat="0" applyBorder="0" applyAlignment="0" applyProtection="0"/>
    <xf numFmtId="0" fontId="76" fillId="17" borderId="0" applyNumberFormat="0" applyBorder="0" applyAlignment="0" applyProtection="0"/>
    <xf numFmtId="0" fontId="59" fillId="21" borderId="0" applyNumberFormat="0" applyBorder="0" applyAlignment="0" applyProtection="0"/>
    <xf numFmtId="0" fontId="76" fillId="21" borderId="0" applyNumberFormat="0" applyBorder="0" applyAlignment="0" applyProtection="0"/>
    <xf numFmtId="0" fontId="59" fillId="25" borderId="0" applyNumberFormat="0" applyBorder="0" applyAlignment="0" applyProtection="0"/>
    <xf numFmtId="0" fontId="76" fillId="25" borderId="0" applyNumberFormat="0" applyBorder="0" applyAlignment="0" applyProtection="0"/>
    <xf numFmtId="0" fontId="59" fillId="29" borderId="0" applyNumberFormat="0" applyBorder="0" applyAlignment="0" applyProtection="0"/>
    <xf numFmtId="0" fontId="76" fillId="29" borderId="0" applyNumberFormat="0" applyBorder="0" applyAlignment="0" applyProtection="0"/>
    <xf numFmtId="0" fontId="68" fillId="5" borderId="5" applyNumberFormat="0" applyAlignment="0" applyProtection="0"/>
    <xf numFmtId="0" fontId="77" fillId="5" borderId="5" applyNumberFormat="0" applyAlignment="0" applyProtection="0"/>
    <xf numFmtId="0" fontId="70" fillId="6" borderId="6" applyNumberFormat="0" applyAlignment="0" applyProtection="0"/>
    <xf numFmtId="0" fontId="78" fillId="6" borderId="6" applyNumberFormat="0" applyAlignment="0" applyProtection="0"/>
    <xf numFmtId="0" fontId="61" fillId="6" borderId="5" applyNumberFormat="0" applyAlignment="0" applyProtection="0"/>
    <xf numFmtId="0" fontId="79" fillId="6" borderId="5" applyNumberFormat="0" applyAlignment="0" applyProtection="0"/>
    <xf numFmtId="0" fontId="65" fillId="0" borderId="2" applyNumberFormat="0" applyFill="0" applyAlignment="0" applyProtection="0"/>
    <xf numFmtId="0" fontId="80" fillId="0" borderId="2" applyNumberFormat="0" applyFill="0" applyAlignment="0" applyProtection="0"/>
    <xf numFmtId="0" fontId="66" fillId="0" borderId="3" applyNumberFormat="0" applyFill="0" applyAlignment="0" applyProtection="0"/>
    <xf numFmtId="0" fontId="81" fillId="0" borderId="3" applyNumberFormat="0" applyFill="0" applyAlignment="0" applyProtection="0"/>
    <xf numFmtId="0" fontId="67" fillId="0" borderId="4" applyNumberFormat="0" applyFill="0" applyAlignment="0" applyProtection="0"/>
    <xf numFmtId="0" fontId="82" fillId="0" borderId="4" applyNumberFormat="0" applyFill="0" applyAlignment="0" applyProtection="0"/>
    <xf numFmtId="0" fontId="67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71" fillId="0" borderId="10" applyNumberFormat="0" applyFill="0" applyAlignment="0" applyProtection="0"/>
    <xf numFmtId="0" fontId="83" fillId="0" borderId="10" applyNumberFormat="0" applyFill="0" applyAlignment="0" applyProtection="0"/>
    <xf numFmtId="0" fontId="62" fillId="7" borderId="8" applyNumberFormat="0" applyAlignment="0" applyProtection="0"/>
    <xf numFmtId="0" fontId="84" fillId="7" borderId="8" applyNumberFormat="0" applyAlignment="0" applyProtection="0"/>
    <xf numFmtId="0" fontId="85" fillId="4" borderId="0" applyNumberFormat="0" applyBorder="0" applyAlignment="0" applyProtection="0"/>
    <xf numFmtId="0" fontId="86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7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" fillId="8" borderId="9" applyNumberFormat="0" applyFont="0" applyAlignment="0" applyProtection="0"/>
    <xf numFmtId="0" fontId="69" fillId="0" borderId="7" applyNumberFormat="0" applyFill="0" applyAlignment="0" applyProtection="0"/>
    <xf numFmtId="0" fontId="89" fillId="0" borderId="7" applyNumberFormat="0" applyFill="0" applyAlignment="0" applyProtection="0"/>
    <xf numFmtId="0" fontId="72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7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1" fillId="2" borderId="0" applyNumberFormat="0" applyBorder="0" applyAlignment="0" applyProtection="0"/>
    <xf numFmtId="0" fontId="92" fillId="0" borderId="0"/>
    <xf numFmtId="167" fontId="93" fillId="0" borderId="0" applyFill="0" applyBorder="0" applyProtection="0">
      <alignment horizontal="right" vertical="top"/>
    </xf>
    <xf numFmtId="0" fontId="10" fillId="0" borderId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61" fillId="6" borderId="5" applyNumberFormat="0" applyAlignment="0" applyProtection="0"/>
    <xf numFmtId="0" fontId="10" fillId="0" borderId="0"/>
    <xf numFmtId="164" fontId="8" fillId="0" borderId="0" applyFont="0" applyFill="0" applyBorder="0" applyAlignment="0" applyProtection="0"/>
  </cellStyleXfs>
  <cellXfs count="381">
    <xf numFmtId="0" fontId="0" fillId="0" borderId="0" xfId="0"/>
    <xf numFmtId="0" fontId="9" fillId="55" borderId="0" xfId="8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/>
    </xf>
    <xf numFmtId="0" fontId="9" fillId="55" borderId="20" xfId="8" applyFont="1" applyFill="1" applyBorder="1" applyAlignment="1">
      <alignment horizontal="left" vertical="center" wrapText="1" indent="2"/>
    </xf>
    <xf numFmtId="0" fontId="9" fillId="0" borderId="0" xfId="8" applyFont="1">
      <alignment horizontal="left" vertical="top" wrapText="1"/>
    </xf>
    <xf numFmtId="0" fontId="9" fillId="0" borderId="0" xfId="8" applyFont="1" applyAlignment="1">
      <alignment horizontal="right" vertical="center"/>
    </xf>
    <xf numFmtId="49" fontId="9" fillId="55" borderId="20" xfId="8" applyNumberFormat="1" applyFont="1" applyFill="1" applyBorder="1" applyAlignment="1">
      <alignment horizontal="center" vertical="center" wrapText="1"/>
    </xf>
    <xf numFmtId="164" fontId="9" fillId="55" borderId="0" xfId="8" applyNumberFormat="1" applyFont="1" applyFill="1" applyAlignment="1">
      <alignment horizontal="left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0" fontId="9" fillId="0" borderId="0" xfId="8" applyFont="1" applyAlignment="1">
      <alignment vertical="top" wrapText="1"/>
    </xf>
    <xf numFmtId="174" fontId="9" fillId="0" borderId="20" xfId="300" applyNumberFormat="1" applyFont="1" applyFill="1" applyBorder="1" applyAlignment="1">
      <alignment horizontal="center" vertical="center" wrapText="1"/>
    </xf>
    <xf numFmtId="174" fontId="9" fillId="0" borderId="20" xfId="3" applyNumberFormat="1" applyFont="1" applyBorder="1" applyAlignment="1">
      <alignment horizontal="left" vertical="center"/>
    </xf>
    <xf numFmtId="174" fontId="9" fillId="0" borderId="20" xfId="3" applyNumberFormat="1" applyFont="1" applyBorder="1" applyAlignment="1">
      <alignment horizontal="left" vertical="center" wrapText="1"/>
    </xf>
    <xf numFmtId="49" fontId="9" fillId="0" borderId="0" xfId="54" applyNumberFormat="1" applyFont="1" applyAlignment="1">
      <alignment vertical="center" wrapText="1"/>
    </xf>
    <xf numFmtId="0" fontId="9" fillId="0" borderId="0" xfId="0" applyFont="1"/>
    <xf numFmtId="167" fontId="73" fillId="55" borderId="20" xfId="6" applyFont="1" applyFill="1" applyBorder="1" applyAlignment="1">
      <alignment horizontal="right" vertical="center"/>
    </xf>
    <xf numFmtId="167" fontId="9" fillId="55" borderId="20" xfId="6" applyFont="1" applyFill="1" applyBorder="1" applyAlignment="1">
      <alignment horizontal="right" vertical="center"/>
    </xf>
    <xf numFmtId="0" fontId="9" fillId="0" borderId="0" xfId="8" applyFont="1" applyAlignment="1">
      <alignment horizontal="right" vertical="top" wrapText="1"/>
    </xf>
    <xf numFmtId="0" fontId="74" fillId="0" borderId="0" xfId="0" applyFont="1"/>
    <xf numFmtId="0" fontId="9" fillId="0" borderId="0" xfId="0" applyFont="1" applyAlignment="1">
      <alignment vertical="center" wrapText="1"/>
    </xf>
    <xf numFmtId="174" fontId="9" fillId="0" borderId="20" xfId="56" applyNumberFormat="1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169" fontId="9" fillId="0" borderId="20" xfId="107" applyNumberFormat="1" applyFont="1" applyFill="1" applyBorder="1" applyAlignment="1">
      <alignment horizontal="center" vertical="center"/>
    </xf>
    <xf numFmtId="0" fontId="9" fillId="0" borderId="20" xfId="0" applyFont="1" applyBorder="1"/>
    <xf numFmtId="169" fontId="9" fillId="55" borderId="20" xfId="107" applyNumberFormat="1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74" fontId="9" fillId="0" borderId="20" xfId="300" applyNumberFormat="1" applyFont="1" applyBorder="1" applyAlignment="1">
      <alignment horizontal="center" vertical="center" wrapText="1"/>
    </xf>
    <xf numFmtId="0" fontId="95" fillId="0" borderId="20" xfId="0" applyFont="1" applyBorder="1" applyAlignment="1">
      <alignment vertical="center" wrapText="1"/>
    </xf>
    <xf numFmtId="0" fontId="9" fillId="55" borderId="33" xfId="0" applyFont="1" applyFill="1" applyBorder="1" applyAlignment="1">
      <alignment horizontal="center" vertical="center" wrapText="1"/>
    </xf>
    <xf numFmtId="164" fontId="9" fillId="0" borderId="0" xfId="1000" applyFont="1" applyFill="1" applyAlignment="1">
      <alignment horizontal="center" wrapText="1"/>
    </xf>
    <xf numFmtId="169" fontId="9" fillId="0" borderId="0" xfId="1000" applyNumberFormat="1" applyFont="1" applyFill="1" applyBorder="1"/>
    <xf numFmtId="169" fontId="74" fillId="0" borderId="0" xfId="1000" applyNumberFormat="1" applyFont="1" applyFill="1" applyAlignment="1">
      <alignment horizontal="right"/>
    </xf>
    <xf numFmtId="164" fontId="9" fillId="0" borderId="20" xfId="1000" applyFont="1" applyFill="1" applyBorder="1" applyAlignment="1">
      <alignment vertical="center" wrapText="1"/>
    </xf>
    <xf numFmtId="169" fontId="9" fillId="0" borderId="20" xfId="1000" applyNumberFormat="1" applyFont="1" applyFill="1" applyBorder="1" applyAlignment="1">
      <alignment horizontal="center" vertical="center"/>
    </xf>
    <xf numFmtId="169" fontId="9" fillId="0" borderId="20" xfId="1000" applyNumberFormat="1" applyFont="1" applyFill="1" applyBorder="1" applyAlignment="1">
      <alignment horizontal="left" vertical="center"/>
    </xf>
    <xf numFmtId="49" fontId="9" fillId="0" borderId="20" xfId="1000" applyNumberFormat="1" applyFont="1" applyFill="1" applyBorder="1" applyAlignment="1">
      <alignment horizontal="left" vertical="center" wrapText="1"/>
    </xf>
    <xf numFmtId="49" fontId="9" fillId="0" borderId="20" xfId="1000" applyNumberFormat="1" applyFont="1" applyFill="1" applyBorder="1" applyAlignment="1">
      <alignment vertical="center" wrapText="1"/>
    </xf>
    <xf numFmtId="169" fontId="97" fillId="0" borderId="20" xfId="1004" applyNumberFormat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74" fillId="0" borderId="0" xfId="0" applyFont="1" applyFill="1" applyAlignment="1"/>
    <xf numFmtId="0" fontId="74" fillId="0" borderId="0" xfId="0" applyFont="1" applyAlignment="1"/>
    <xf numFmtId="0" fontId="74" fillId="0" borderId="0" xfId="0" applyFont="1" applyAlignment="1">
      <alignment horizontal="center" vertical="center"/>
    </xf>
    <xf numFmtId="0" fontId="74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 vertical="center"/>
    </xf>
    <xf numFmtId="0" fontId="74" fillId="0" borderId="0" xfId="0" applyFont="1" applyAlignment="1">
      <alignment horizontal="right"/>
    </xf>
    <xf numFmtId="0" fontId="98" fillId="0" borderId="0" xfId="0" applyFont="1" applyFill="1" applyAlignment="1">
      <alignment vertical="center" wrapText="1"/>
    </xf>
    <xf numFmtId="169" fontId="99" fillId="0" borderId="0" xfId="1000" applyNumberFormat="1" applyFont="1" applyFill="1" applyAlignment="1">
      <alignment horizontal="right"/>
    </xf>
    <xf numFmtId="169" fontId="74" fillId="0" borderId="0" xfId="0" applyNumberFormat="1" applyFont="1" applyAlignment="1"/>
    <xf numFmtId="0" fontId="100" fillId="0" borderId="0" xfId="1002" applyFont="1" applyFill="1" applyBorder="1"/>
    <xf numFmtId="0" fontId="9" fillId="0" borderId="0" xfId="0" applyFont="1" applyAlignment="1">
      <alignment horizontal="left" vertical="top" wrapText="1"/>
    </xf>
    <xf numFmtId="0" fontId="74" fillId="0" borderId="20" xfId="0" applyFont="1" applyFill="1" applyBorder="1" applyAlignment="1"/>
    <xf numFmtId="0" fontId="74" fillId="0" borderId="20" xfId="0" applyFont="1" applyFill="1" applyBorder="1" applyAlignment="1">
      <alignment horizontal="center" vertical="center" wrapText="1"/>
    </xf>
    <xf numFmtId="0" fontId="74" fillId="0" borderId="20" xfId="0" applyFont="1" applyFill="1" applyBorder="1" applyAlignment="1">
      <alignment vertical="center"/>
    </xf>
    <xf numFmtId="169" fontId="74" fillId="0" borderId="20" xfId="7" applyNumberFormat="1" applyFont="1" applyFill="1" applyBorder="1" applyAlignment="1">
      <alignment horizontal="right" vertical="center"/>
    </xf>
    <xf numFmtId="0" fontId="74" fillId="0" borderId="0" xfId="0" applyFont="1" applyFill="1" applyAlignment="1">
      <alignment vertical="center"/>
    </xf>
    <xf numFmtId="0" fontId="9" fillId="0" borderId="0" xfId="0" applyFont="1" applyBorder="1" applyAlignment="1">
      <alignment vertical="center" wrapText="1"/>
    </xf>
    <xf numFmtId="0" fontId="94" fillId="0" borderId="0" xfId="0" applyFont="1" applyAlignment="1">
      <alignment horizontal="left" vertical="top" wrapText="1"/>
    </xf>
    <xf numFmtId="0" fontId="97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20" xfId="1003" applyFont="1" applyFill="1" applyBorder="1" applyAlignment="1">
      <alignment horizontal="center" vertical="center" wrapText="1"/>
    </xf>
    <xf numFmtId="0" fontId="97" fillId="0" borderId="33" xfId="0" applyFont="1" applyBorder="1" applyAlignment="1">
      <alignment horizontal="center" vertical="center" wrapText="1"/>
    </xf>
    <xf numFmtId="169" fontId="97" fillId="0" borderId="20" xfId="7" applyNumberFormat="1" applyFont="1" applyBorder="1" applyAlignment="1">
      <alignment horizontal="right" vertical="top"/>
    </xf>
    <xf numFmtId="0" fontId="97" fillId="0" borderId="20" xfId="0" applyFont="1" applyBorder="1" applyAlignment="1">
      <alignment horizontal="left" vertical="top" wrapText="1"/>
    </xf>
    <xf numFmtId="0" fontId="97" fillId="0" borderId="20" xfId="0" applyFont="1" applyBorder="1" applyAlignment="1">
      <alignment horizontal="left" vertical="center" wrapText="1"/>
    </xf>
    <xf numFmtId="168" fontId="94" fillId="0" borderId="0" xfId="0" applyNumberFormat="1" applyFont="1" applyAlignment="1">
      <alignment horizontal="left" vertical="top" wrapText="1"/>
    </xf>
    <xf numFmtId="164" fontId="9" fillId="0" borderId="20" xfId="1000" applyFont="1" applyFill="1" applyBorder="1" applyAlignment="1">
      <alignment wrapText="1"/>
    </xf>
    <xf numFmtId="169" fontId="9" fillId="55" borderId="20" xfId="1000" applyNumberFormat="1" applyFont="1" applyFill="1" applyBorder="1" applyAlignment="1">
      <alignment horizontal="left" vertical="center"/>
    </xf>
    <xf numFmtId="164" fontId="9" fillId="0" borderId="0" xfId="1000" applyFont="1" applyFill="1" applyBorder="1"/>
    <xf numFmtId="164" fontId="9" fillId="0" borderId="0" xfId="1000" applyFont="1" applyFill="1"/>
    <xf numFmtId="169" fontId="9" fillId="0" borderId="20" xfId="1000" applyNumberFormat="1" applyFont="1" applyFill="1" applyBorder="1" applyAlignment="1">
      <alignment horizontal="left" vertical="center" wrapText="1"/>
    </xf>
    <xf numFmtId="0" fontId="9" fillId="0" borderId="0" xfId="9" applyFont="1" applyFill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8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8" applyFont="1" applyFill="1" applyAlignment="1">
      <alignment wrapText="1"/>
    </xf>
    <xf numFmtId="0" fontId="9" fillId="0" borderId="20" xfId="0" applyFont="1" applyFill="1" applyBorder="1" applyAlignment="1">
      <alignment horizontal="left" vertical="top" wrapText="1"/>
    </xf>
    <xf numFmtId="0" fontId="74" fillId="0" borderId="20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left" vertical="top" wrapText="1"/>
    </xf>
    <xf numFmtId="167" fontId="9" fillId="0" borderId="20" xfId="6" applyNumberFormat="1" applyFont="1" applyFill="1" applyBorder="1" applyAlignment="1">
      <alignment horizontal="right" vertical="top"/>
    </xf>
    <xf numFmtId="168" fontId="9" fillId="0" borderId="0" xfId="9" applyNumberFormat="1" applyFont="1" applyFill="1" applyAlignment="1">
      <alignment vertical="center" wrapText="1"/>
    </xf>
    <xf numFmtId="0" fontId="74" fillId="0" borderId="20" xfId="0" applyFont="1" applyFill="1" applyBorder="1" applyAlignment="1">
      <alignment horizontal="left" vertical="center" wrapText="1"/>
    </xf>
    <xf numFmtId="49" fontId="9" fillId="0" borderId="20" xfId="0" applyNumberFormat="1" applyFont="1" applyFill="1" applyBorder="1" applyAlignment="1">
      <alignment horizontal="center" vertical="center" shrinkToFit="1"/>
    </xf>
    <xf numFmtId="49" fontId="9" fillId="0" borderId="20" xfId="0" applyNumberFormat="1" applyFont="1" applyFill="1" applyBorder="1" applyAlignment="1">
      <alignment horizontal="center" vertical="center" wrapText="1"/>
    </xf>
    <xf numFmtId="49" fontId="9" fillId="0" borderId="20" xfId="0" applyNumberFormat="1" applyFont="1" applyFill="1" applyBorder="1" applyAlignment="1">
      <alignment horizontal="left" vertical="center" wrapText="1"/>
    </xf>
    <xf numFmtId="49" fontId="9" fillId="0" borderId="20" xfId="0" quotePrefix="1" applyNumberFormat="1" applyFont="1" applyFill="1" applyBorder="1" applyAlignment="1">
      <alignment horizontal="left" vertical="center" wrapText="1"/>
    </xf>
    <xf numFmtId="0" fontId="9" fillId="0" borderId="20" xfId="9" applyFont="1" applyFill="1" applyBorder="1" applyAlignment="1">
      <alignment vertical="center" wrapText="1"/>
    </xf>
    <xf numFmtId="167" fontId="9" fillId="0" borderId="20" xfId="6" applyNumberFormat="1" applyFont="1" applyFill="1" applyBorder="1" applyAlignment="1">
      <alignment horizontal="left" vertical="top" wrapText="1"/>
    </xf>
    <xf numFmtId="167" fontId="9" fillId="0" borderId="20" xfId="998" applyNumberFormat="1" applyFont="1" applyFill="1" applyBorder="1" applyAlignment="1">
      <alignment horizontal="left" vertical="top" wrapText="1"/>
    </xf>
    <xf numFmtId="169" fontId="74" fillId="0" borderId="0" xfId="0" applyNumberFormat="1" applyFont="1"/>
    <xf numFmtId="179" fontId="9" fillId="0" borderId="20" xfId="6" applyNumberFormat="1" applyFont="1" applyFill="1" applyBorder="1">
      <alignment horizontal="right" vertical="top"/>
    </xf>
    <xf numFmtId="179" fontId="9" fillId="0" borderId="20" xfId="6" applyNumberFormat="1" applyFont="1" applyFill="1" applyBorder="1" applyAlignment="1">
      <alignment horizontal="right" vertical="center"/>
    </xf>
    <xf numFmtId="179" fontId="74" fillId="0" borderId="20" xfId="0" applyNumberFormat="1" applyFont="1" applyFill="1" applyBorder="1" applyAlignment="1">
      <alignment horizontal="left" vertical="top" wrapText="1"/>
    </xf>
    <xf numFmtId="179" fontId="9" fillId="0" borderId="20" xfId="892" applyNumberFormat="1" applyFont="1" applyFill="1" applyBorder="1" applyAlignment="1">
      <alignment horizontal="right" vertical="center"/>
    </xf>
    <xf numFmtId="179" fontId="9" fillId="0" borderId="20" xfId="892" applyNumberFormat="1" applyFont="1" applyFill="1" applyBorder="1">
      <alignment horizontal="right" vertical="top"/>
    </xf>
    <xf numFmtId="179" fontId="9" fillId="0" borderId="20" xfId="6" applyNumberFormat="1" applyFont="1" applyFill="1" applyBorder="1" applyAlignment="1">
      <alignment horizontal="right" vertical="top"/>
    </xf>
    <xf numFmtId="179" fontId="9" fillId="0" borderId="20" xfId="0" applyNumberFormat="1" applyFont="1" applyFill="1" applyBorder="1" applyAlignment="1">
      <alignment horizontal="left" vertical="top" wrapText="1"/>
    </xf>
    <xf numFmtId="179" fontId="95" fillId="0" borderId="20" xfId="0" applyNumberFormat="1" applyFont="1" applyFill="1" applyBorder="1" applyAlignment="1">
      <alignment horizontal="right" vertical="center" shrinkToFit="1"/>
    </xf>
    <xf numFmtId="179" fontId="95" fillId="0" borderId="20" xfId="0" applyNumberFormat="1" applyFont="1" applyFill="1" applyBorder="1" applyAlignment="1">
      <alignment horizontal="left" vertical="center" wrapText="1"/>
    </xf>
    <xf numFmtId="179" fontId="9" fillId="0" borderId="20" xfId="351" applyNumberFormat="1" applyFont="1" applyFill="1" applyBorder="1" applyAlignment="1">
      <alignment horizontal="right" vertical="center" shrinkToFit="1"/>
    </xf>
    <xf numFmtId="179" fontId="9" fillId="0" borderId="20" xfId="9" applyNumberFormat="1" applyFont="1" applyFill="1" applyBorder="1" applyAlignment="1">
      <alignment vertical="center" wrapText="1"/>
    </xf>
    <xf numFmtId="179" fontId="9" fillId="0" borderId="20" xfId="9" applyNumberFormat="1" applyFont="1" applyFill="1" applyBorder="1" applyAlignment="1">
      <alignment horizontal="right" vertical="center" wrapText="1"/>
    </xf>
    <xf numFmtId="179" fontId="9" fillId="0" borderId="20" xfId="6" applyNumberFormat="1" applyFont="1" applyFill="1" applyBorder="1" applyAlignment="1">
      <alignment vertical="center"/>
    </xf>
    <xf numFmtId="179" fontId="9" fillId="0" borderId="20" xfId="6" applyNumberFormat="1" applyFont="1" applyFill="1" applyBorder="1" applyAlignment="1">
      <alignment vertical="top"/>
    </xf>
    <xf numFmtId="164" fontId="94" fillId="0" borderId="0" xfId="0" applyNumberFormat="1" applyFont="1" applyAlignment="1">
      <alignment horizontal="left" vertical="top" wrapText="1"/>
    </xf>
    <xf numFmtId="164" fontId="94" fillId="0" borderId="0" xfId="7" applyFont="1" applyAlignment="1">
      <alignment horizontal="left" vertical="top" wrapText="1"/>
    </xf>
    <xf numFmtId="179" fontId="9" fillId="0" borderId="0" xfId="9" applyNumberFormat="1" applyFont="1" applyFill="1" applyAlignment="1">
      <alignment vertical="center" wrapText="1"/>
    </xf>
    <xf numFmtId="0" fontId="102" fillId="0" borderId="0" xfId="0" applyFont="1" applyFill="1" applyAlignment="1">
      <alignment horizontal="left" vertical="top" wrapText="1"/>
    </xf>
    <xf numFmtId="168" fontId="102" fillId="0" borderId="0" xfId="0" applyNumberFormat="1" applyFont="1" applyFill="1" applyAlignment="1">
      <alignment horizontal="left" vertical="top" wrapText="1"/>
    </xf>
    <xf numFmtId="167" fontId="9" fillId="0" borderId="20" xfId="6" applyFont="1" applyFill="1" applyBorder="1">
      <alignment horizontal="right" vertical="top"/>
    </xf>
    <xf numFmtId="169" fontId="9" fillId="0" borderId="20" xfId="6" applyNumberFormat="1" applyFont="1" applyFill="1" applyBorder="1">
      <alignment horizontal="right" vertical="top"/>
    </xf>
    <xf numFmtId="174" fontId="9" fillId="0" borderId="20" xfId="56" applyNumberFormat="1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20" xfId="9" applyFont="1" applyFill="1" applyBorder="1" applyAlignment="1">
      <alignment horizontal="center" vertical="center" wrapText="1"/>
    </xf>
    <xf numFmtId="0" fontId="9" fillId="0" borderId="0" xfId="8" applyFont="1" applyFill="1" applyAlignment="1">
      <alignment vertical="top" wrapText="1"/>
    </xf>
    <xf numFmtId="0" fontId="9" fillId="0" borderId="0" xfId="8" applyFont="1" applyFill="1" applyAlignment="1">
      <alignment horizontal="right" vertical="top"/>
    </xf>
    <xf numFmtId="0" fontId="9" fillId="0" borderId="0" xfId="8" applyFont="1" applyFill="1">
      <alignment horizontal="left" vertical="top" wrapText="1"/>
    </xf>
    <xf numFmtId="0" fontId="9" fillId="0" borderId="0" xfId="8" applyFont="1" applyFill="1" applyAlignment="1">
      <alignment horizontal="right" vertical="top" wrapText="1"/>
    </xf>
    <xf numFmtId="0" fontId="9" fillId="0" borderId="0" xfId="54" applyFont="1" applyFill="1"/>
    <xf numFmtId="0" fontId="9" fillId="0" borderId="20" xfId="54" applyFont="1" applyFill="1" applyBorder="1" applyAlignment="1">
      <alignment horizontal="center" vertical="center" wrapText="1"/>
    </xf>
    <xf numFmtId="169" fontId="9" fillId="0" borderId="33" xfId="10" applyNumberFormat="1" applyFont="1" applyFill="1" applyBorder="1" applyAlignment="1">
      <alignment horizontal="center" vertical="center"/>
    </xf>
    <xf numFmtId="0" fontId="9" fillId="0" borderId="20" xfId="54" applyFont="1" applyFill="1" applyBorder="1" applyAlignment="1">
      <alignment wrapText="1"/>
    </xf>
    <xf numFmtId="174" fontId="9" fillId="0" borderId="20" xfId="107" applyNumberFormat="1" applyFont="1" applyFill="1" applyBorder="1" applyAlignment="1">
      <alignment horizontal="center" vertical="center" wrapText="1"/>
    </xf>
    <xf numFmtId="169" fontId="9" fillId="0" borderId="20" xfId="54" applyNumberFormat="1" applyFont="1" applyFill="1" applyBorder="1" applyAlignment="1">
      <alignment horizontal="center" vertical="center" wrapText="1"/>
    </xf>
    <xf numFmtId="169" fontId="9" fillId="0" borderId="0" xfId="54" applyNumberFormat="1" applyFont="1" applyFill="1"/>
    <xf numFmtId="174" fontId="9" fillId="0" borderId="20" xfId="997" applyNumberFormat="1" applyFont="1" applyFill="1" applyBorder="1" applyAlignment="1">
      <alignment vertical="center" wrapText="1"/>
    </xf>
    <xf numFmtId="174" fontId="9" fillId="0" borderId="0" xfId="54" applyNumberFormat="1" applyFont="1" applyFill="1" applyBorder="1"/>
    <xf numFmtId="49" fontId="9" fillId="0" borderId="20" xfId="997" applyNumberFormat="1" applyFont="1" applyFill="1" applyBorder="1" applyAlignment="1">
      <alignment horizontal="left" vertical="center" wrapText="1"/>
    </xf>
    <xf numFmtId="174" fontId="9" fillId="0" borderId="0" xfId="54" applyNumberFormat="1" applyFont="1" applyFill="1"/>
    <xf numFmtId="174" fontId="9" fillId="0" borderId="20" xfId="54" applyNumberFormat="1" applyFont="1" applyFill="1" applyBorder="1"/>
    <xf numFmtId="0" fontId="9" fillId="0" borderId="0" xfId="0" applyFont="1" applyFill="1"/>
    <xf numFmtId="174" fontId="9" fillId="0" borderId="0" xfId="56" applyNumberFormat="1" applyFont="1" applyFill="1"/>
    <xf numFmtId="174" fontId="9" fillId="0" borderId="20" xfId="300" applyNumberFormat="1" applyFont="1" applyFill="1" applyBorder="1" applyAlignment="1">
      <alignment horizontal="center" wrapText="1"/>
    </xf>
    <xf numFmtId="174" fontId="9" fillId="0" borderId="20" xfId="75" applyNumberFormat="1" applyFont="1" applyFill="1" applyBorder="1" applyAlignment="1">
      <alignment horizontal="center" vertical="center" wrapText="1"/>
    </xf>
    <xf numFmtId="174" fontId="9" fillId="0" borderId="20" xfId="3" applyNumberFormat="1" applyFont="1" applyFill="1" applyBorder="1" applyAlignment="1">
      <alignment horizontal="left" vertical="center" wrapText="1"/>
    </xf>
    <xf numFmtId="174" fontId="96" fillId="0" borderId="20" xfId="0" applyNumberFormat="1" applyFont="1" applyFill="1" applyBorder="1"/>
    <xf numFmtId="0" fontId="94" fillId="0" borderId="0" xfId="0" applyFont="1" applyFill="1"/>
    <xf numFmtId="49" fontId="9" fillId="0" borderId="20" xfId="56" applyNumberFormat="1" applyFont="1" applyFill="1" applyBorder="1" applyAlignment="1"/>
    <xf numFmtId="174" fontId="9" fillId="0" borderId="20" xfId="56" applyNumberFormat="1" applyFont="1" applyFill="1" applyBorder="1" applyAlignment="1"/>
    <xf numFmtId="174" fontId="9" fillId="0" borderId="20" xfId="997" applyNumberFormat="1" applyFont="1" applyFill="1" applyBorder="1" applyAlignment="1">
      <alignment horizontal="left" vertical="center" wrapText="1"/>
    </xf>
    <xf numFmtId="174" fontId="9" fillId="0" borderId="0" xfId="56" applyNumberFormat="1" applyFont="1" applyFill="1" applyBorder="1"/>
    <xf numFmtId="49" fontId="9" fillId="0" borderId="20" xfId="56" applyNumberFormat="1" applyFont="1" applyFill="1" applyBorder="1" applyAlignment="1" applyProtection="1">
      <alignment horizontal="center" vertical="top" wrapText="1"/>
      <protection locked="0"/>
    </xf>
    <xf numFmtId="174" fontId="9" fillId="0" borderId="20" xfId="56" applyNumberFormat="1" applyFont="1" applyFill="1" applyBorder="1" applyAlignment="1">
      <alignment horizontal="center"/>
    </xf>
    <xf numFmtId="49" fontId="9" fillId="0" borderId="33" xfId="56" applyNumberFormat="1" applyFont="1" applyFill="1" applyBorder="1" applyAlignment="1" applyProtection="1">
      <alignment vertical="top" wrapText="1"/>
      <protection locked="0"/>
    </xf>
    <xf numFmtId="49" fontId="9" fillId="0" borderId="20" xfId="56" applyNumberFormat="1" applyFont="1" applyFill="1" applyBorder="1" applyAlignment="1" applyProtection="1">
      <alignment horizontal="center" vertical="center" wrapText="1"/>
      <protection locked="0"/>
    </xf>
    <xf numFmtId="174" fontId="9" fillId="0" borderId="20" xfId="56" applyNumberFormat="1" applyFont="1" applyFill="1" applyBorder="1"/>
    <xf numFmtId="49" fontId="9" fillId="0" borderId="20" xfId="56" applyNumberFormat="1" applyFont="1" applyFill="1" applyBorder="1" applyAlignment="1" applyProtection="1">
      <alignment vertical="top" wrapText="1"/>
      <protection locked="0"/>
    </xf>
    <xf numFmtId="49" fontId="9" fillId="0" borderId="20" xfId="997" applyNumberFormat="1" applyFont="1" applyFill="1" applyBorder="1" applyAlignment="1">
      <alignment horizontal="center" vertical="center" wrapText="1"/>
    </xf>
    <xf numFmtId="174" fontId="9" fillId="0" borderId="20" xfId="3" applyNumberFormat="1" applyFont="1" applyFill="1" applyBorder="1" applyAlignment="1">
      <alignment horizontal="left" vertical="center"/>
    </xf>
    <xf numFmtId="49" fontId="9" fillId="0" borderId="35" xfId="56" applyNumberFormat="1" applyFont="1" applyFill="1" applyBorder="1" applyAlignment="1" applyProtection="1">
      <alignment vertical="top" wrapText="1"/>
      <protection locked="0"/>
    </xf>
    <xf numFmtId="174" fontId="9" fillId="0" borderId="20" xfId="56" applyNumberFormat="1" applyFont="1" applyFill="1" applyBorder="1" applyAlignment="1">
      <alignment horizontal="center" vertical="center"/>
    </xf>
    <xf numFmtId="0" fontId="74" fillId="0" borderId="0" xfId="0" applyFont="1" applyFill="1"/>
    <xf numFmtId="49" fontId="9" fillId="0" borderId="0" xfId="54" applyNumberFormat="1" applyFont="1" applyFill="1" applyAlignment="1">
      <alignment vertical="center" wrapText="1"/>
    </xf>
    <xf numFmtId="0" fontId="9" fillId="0" borderId="0" xfId="999" applyFont="1" applyFill="1"/>
    <xf numFmtId="0" fontId="9" fillId="0" borderId="20" xfId="0" applyFont="1" applyFill="1" applyBorder="1" applyAlignment="1">
      <alignment vertical="top" wrapText="1"/>
    </xf>
    <xf numFmtId="168" fontId="9" fillId="0" borderId="0" xfId="0" applyNumberFormat="1" applyFont="1" applyFill="1"/>
    <xf numFmtId="0" fontId="9" fillId="0" borderId="0" xfId="0" applyFont="1" applyFill="1" applyBorder="1" applyAlignment="1">
      <alignment vertical="top" wrapText="1"/>
    </xf>
    <xf numFmtId="174" fontId="9" fillId="0" borderId="0" xfId="56" applyNumberFormat="1" applyFont="1" applyFill="1" applyBorder="1" applyAlignment="1">
      <alignment horizontal="right" vertical="center" wrapText="1"/>
    </xf>
    <xf numFmtId="174" fontId="9" fillId="0" borderId="0" xfId="56" applyNumberFormat="1" applyFont="1" applyFill="1" applyBorder="1" applyAlignment="1">
      <alignment vertical="center" wrapText="1"/>
    </xf>
    <xf numFmtId="0" fontId="9" fillId="0" borderId="33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wrapText="1"/>
    </xf>
    <xf numFmtId="0" fontId="9" fillId="0" borderId="34" xfId="0" applyFont="1" applyFill="1" applyBorder="1" applyAlignment="1">
      <alignment horizontal="center" vertical="top" wrapText="1"/>
    </xf>
    <xf numFmtId="0" fontId="9" fillId="0" borderId="29" xfId="0" applyFont="1" applyFill="1" applyBorder="1" applyAlignment="1">
      <alignment vertical="top" wrapText="1"/>
    </xf>
    <xf numFmtId="0" fontId="9" fillId="0" borderId="35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left" vertical="top"/>
    </xf>
    <xf numFmtId="168" fontId="9" fillId="0" borderId="20" xfId="999" applyNumberFormat="1" applyFont="1" applyFill="1" applyBorder="1" applyAlignment="1">
      <alignment horizontal="center" wrapText="1"/>
    </xf>
    <xf numFmtId="176" fontId="74" fillId="0" borderId="20" xfId="30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top"/>
    </xf>
    <xf numFmtId="178" fontId="9" fillId="0" borderId="0" xfId="1000" applyNumberFormat="1" applyFont="1" applyFill="1" applyBorder="1" applyAlignment="1">
      <alignment horizontal="center" wrapText="1"/>
    </xf>
    <xf numFmtId="0" fontId="9" fillId="0" borderId="32" xfId="0" applyFont="1" applyFill="1" applyBorder="1" applyAlignment="1">
      <alignment vertical="top" wrapText="1"/>
    </xf>
    <xf numFmtId="177" fontId="9" fillId="0" borderId="20" xfId="0" applyNumberFormat="1" applyFont="1" applyFill="1" applyBorder="1" applyAlignment="1">
      <alignment horizontal="right" vertical="top" wrapText="1"/>
    </xf>
    <xf numFmtId="168" fontId="9" fillId="0" borderId="20" xfId="999" applyNumberFormat="1" applyFont="1" applyFill="1" applyBorder="1" applyAlignment="1">
      <alignment horizontal="center" vertical="center" wrapText="1"/>
    </xf>
    <xf numFmtId="175" fontId="9" fillId="0" borderId="0" xfId="0" applyNumberFormat="1" applyFont="1" applyFill="1"/>
    <xf numFmtId="0" fontId="9" fillId="0" borderId="0" xfId="0" applyFont="1" applyFill="1" applyAlignment="1">
      <alignment vertical="top" wrapText="1"/>
    </xf>
    <xf numFmtId="172" fontId="9" fillId="0" borderId="0" xfId="0" applyNumberFormat="1" applyFont="1" applyFill="1"/>
    <xf numFmtId="0" fontId="9" fillId="0" borderId="0" xfId="0" applyFont="1" applyFill="1" applyAlignment="1">
      <alignment horizontal="left" vertical="top"/>
    </xf>
    <xf numFmtId="172" fontId="9" fillId="0" borderId="0" xfId="0" applyNumberFormat="1" applyFont="1" applyFill="1" applyAlignment="1">
      <alignment horizontal="center" wrapText="1"/>
    </xf>
    <xf numFmtId="172" fontId="9" fillId="0" borderId="0" xfId="0" applyNumberFormat="1" applyFont="1" applyFill="1" applyAlignment="1">
      <alignment horizontal="right" wrapText="1"/>
    </xf>
    <xf numFmtId="174" fontId="9" fillId="0" borderId="0" xfId="0" applyNumberFormat="1" applyFont="1" applyFill="1"/>
    <xf numFmtId="164" fontId="9" fillId="0" borderId="0" xfId="0" applyNumberFormat="1" applyFont="1" applyFill="1"/>
    <xf numFmtId="0" fontId="9" fillId="0" borderId="35" xfId="0" applyFont="1" applyFill="1" applyBorder="1" applyAlignment="1">
      <alignment vertical="top" wrapText="1"/>
    </xf>
    <xf numFmtId="0" fontId="9" fillId="0" borderId="29" xfId="0" applyFont="1" applyFill="1" applyBorder="1" applyAlignment="1">
      <alignment horizontal="left" vertical="center"/>
    </xf>
    <xf numFmtId="0" fontId="9" fillId="0" borderId="32" xfId="0" applyFont="1" applyFill="1" applyBorder="1" applyAlignment="1">
      <alignment horizontal="left" vertical="top"/>
    </xf>
    <xf numFmtId="0" fontId="9" fillId="0" borderId="29" xfId="0" applyFont="1" applyFill="1" applyBorder="1" applyAlignment="1">
      <alignment horizontal="left" vertical="top"/>
    </xf>
    <xf numFmtId="176" fontId="9" fillId="0" borderId="20" xfId="7" applyNumberFormat="1" applyFont="1" applyFill="1" applyBorder="1" applyAlignment="1">
      <alignment horizontal="center" wrapText="1"/>
    </xf>
    <xf numFmtId="0" fontId="9" fillId="0" borderId="20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74" fillId="0" borderId="0" xfId="0" applyFont="1" applyFill="1" applyAlignment="1">
      <alignment horizontal="left" vertical="center" wrapText="1"/>
    </xf>
    <xf numFmtId="0" fontId="9" fillId="0" borderId="20" xfId="56" applyFont="1" applyFill="1" applyBorder="1" applyAlignment="1">
      <alignment horizontal="center" vertical="center" wrapText="1"/>
    </xf>
    <xf numFmtId="167" fontId="74" fillId="0" borderId="0" xfId="0" applyNumberFormat="1" applyFont="1" applyFill="1" applyAlignment="1">
      <alignment horizontal="left" vertical="center" wrapText="1"/>
    </xf>
    <xf numFmtId="0" fontId="74" fillId="0" borderId="2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left" vertical="center" wrapText="1"/>
    </xf>
    <xf numFmtId="167" fontId="9" fillId="0" borderId="20" xfId="6" applyFont="1" applyFill="1" applyBorder="1" applyAlignment="1">
      <alignment horizontal="center" vertical="top"/>
    </xf>
    <xf numFmtId="0" fontId="9" fillId="0" borderId="0" xfId="0" applyFont="1" applyFill="1" applyAlignment="1">
      <alignment horizontal="left" vertical="top" wrapText="1"/>
    </xf>
    <xf numFmtId="167" fontId="74" fillId="0" borderId="20" xfId="0" applyNumberFormat="1" applyFont="1" applyFill="1" applyBorder="1" applyAlignment="1">
      <alignment horizontal="left" vertical="center" wrapText="1"/>
    </xf>
    <xf numFmtId="0" fontId="74" fillId="0" borderId="20" xfId="0" applyFont="1" applyFill="1" applyBorder="1" applyAlignment="1">
      <alignment vertical="top" wrapText="1"/>
    </xf>
    <xf numFmtId="0" fontId="74" fillId="0" borderId="20" xfId="0" applyFont="1" applyFill="1" applyBorder="1" applyAlignment="1">
      <alignment horizontal="left" vertical="top"/>
    </xf>
    <xf numFmtId="0" fontId="9" fillId="0" borderId="20" xfId="8" applyFont="1" applyFill="1" applyBorder="1" applyAlignment="1">
      <alignment horizontal="left" vertical="center" wrapText="1"/>
    </xf>
    <xf numFmtId="169" fontId="74" fillId="0" borderId="20" xfId="894" applyNumberFormat="1" applyFont="1" applyFill="1" applyBorder="1" applyAlignment="1">
      <alignment vertical="center"/>
    </xf>
    <xf numFmtId="167" fontId="9" fillId="0" borderId="20" xfId="6" applyNumberFormat="1" applyFont="1" applyFill="1" applyBorder="1" applyAlignment="1">
      <alignment horizontal="center" vertical="top"/>
    </xf>
    <xf numFmtId="0" fontId="74" fillId="0" borderId="33" xfId="0" applyFont="1" applyFill="1" applyBorder="1" applyAlignment="1">
      <alignment horizontal="left" vertical="center" wrapText="1"/>
    </xf>
    <xf numFmtId="0" fontId="74" fillId="0" borderId="33" xfId="0" applyFont="1" applyFill="1" applyBorder="1" applyAlignment="1">
      <alignment vertical="center"/>
    </xf>
    <xf numFmtId="167" fontId="9" fillId="0" borderId="20" xfId="6" applyFont="1" applyFill="1" applyBorder="1" applyAlignment="1">
      <alignment horizontal="center" vertical="center"/>
    </xf>
    <xf numFmtId="49" fontId="9" fillId="0" borderId="20" xfId="0" applyNumberFormat="1" applyFont="1" applyFill="1" applyBorder="1" applyAlignment="1">
      <alignment horizontal="left" vertical="top" wrapText="1"/>
    </xf>
    <xf numFmtId="0" fontId="73" fillId="0" borderId="20" xfId="0" applyFont="1" applyFill="1" applyBorder="1" applyAlignment="1">
      <alignment horizontal="left" vertical="top" wrapText="1"/>
    </xf>
    <xf numFmtId="167" fontId="9" fillId="0" borderId="20" xfId="892" applyFont="1" applyFill="1" applyBorder="1">
      <alignment horizontal="right" vertical="top"/>
    </xf>
    <xf numFmtId="167" fontId="103" fillId="0" borderId="20" xfId="892" applyFont="1" applyFill="1" applyBorder="1">
      <alignment horizontal="right" vertical="top"/>
    </xf>
    <xf numFmtId="0" fontId="74" fillId="0" borderId="20" xfId="0" applyFont="1" applyFill="1" applyBorder="1" applyAlignment="1">
      <alignment horizontal="center" vertical="top" wrapText="1"/>
    </xf>
    <xf numFmtId="0" fontId="9" fillId="0" borderId="20" xfId="8" applyFont="1" applyFill="1" applyBorder="1" applyAlignment="1">
      <alignment horizontal="center" vertical="center" wrapText="1"/>
    </xf>
    <xf numFmtId="164" fontId="74" fillId="0" borderId="20" xfId="0" applyNumberFormat="1" applyFont="1" applyFill="1" applyBorder="1" applyAlignment="1">
      <alignment horizontal="left" vertical="top" wrapText="1"/>
    </xf>
    <xf numFmtId="0" fontId="9" fillId="0" borderId="0" xfId="8" applyFont="1" applyFill="1" applyAlignment="1">
      <alignment horizontal="left" vertical="center" wrapText="1"/>
    </xf>
    <xf numFmtId="49" fontId="9" fillId="0" borderId="20" xfId="8" applyNumberFormat="1" applyFont="1" applyFill="1" applyBorder="1" applyAlignment="1">
      <alignment horizontal="left" vertical="center" wrapText="1"/>
    </xf>
    <xf numFmtId="0" fontId="9" fillId="0" borderId="20" xfId="8" applyFont="1" applyFill="1" applyBorder="1" applyAlignment="1">
      <alignment horizontal="left" vertical="center" wrapText="1" indent="2"/>
    </xf>
    <xf numFmtId="0" fontId="9" fillId="0" borderId="20" xfId="8" quotePrefix="1" applyFont="1" applyFill="1" applyBorder="1" applyAlignment="1">
      <alignment horizontal="left" vertical="center" wrapText="1"/>
    </xf>
    <xf numFmtId="0" fontId="9" fillId="0" borderId="20" xfId="8" applyFont="1" applyFill="1" applyBorder="1" applyAlignment="1">
      <alignment vertical="center" wrapText="1"/>
    </xf>
    <xf numFmtId="0" fontId="9" fillId="0" borderId="32" xfId="0" applyFont="1" applyFill="1" applyBorder="1" applyAlignment="1">
      <alignment horizontal="left" vertical="top" wrapText="1"/>
    </xf>
    <xf numFmtId="0" fontId="9" fillId="0" borderId="37" xfId="0" applyFont="1" applyFill="1" applyBorder="1" applyAlignment="1">
      <alignment horizontal="left" vertical="top" wrapText="1"/>
    </xf>
    <xf numFmtId="0" fontId="9" fillId="0" borderId="38" xfId="0" applyFont="1" applyFill="1" applyBorder="1" applyAlignment="1">
      <alignment horizontal="left" vertical="top" wrapText="1"/>
    </xf>
    <xf numFmtId="168" fontId="9" fillId="0" borderId="20" xfId="0" applyNumberFormat="1" applyFont="1" applyFill="1" applyBorder="1" applyAlignment="1">
      <alignment horizontal="center" vertical="center" wrapText="1"/>
    </xf>
    <xf numFmtId="167" fontId="9" fillId="0" borderId="20" xfId="892" applyFont="1" applyFill="1" applyBorder="1" applyAlignment="1">
      <alignment horizontal="center" vertical="center"/>
    </xf>
    <xf numFmtId="167" fontId="9" fillId="0" borderId="20" xfId="0" applyNumberFormat="1" applyFont="1" applyFill="1" applyBorder="1" applyAlignment="1">
      <alignment horizontal="center" vertical="center" wrapText="1"/>
    </xf>
    <xf numFmtId="0" fontId="74" fillId="0" borderId="29" xfId="0" applyFont="1" applyFill="1" applyBorder="1" applyAlignment="1">
      <alignment horizontal="left" vertical="top" wrapText="1"/>
    </xf>
    <xf numFmtId="167" fontId="103" fillId="0" borderId="20" xfId="892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left" vertical="top" wrapText="1"/>
    </xf>
    <xf numFmtId="179" fontId="9" fillId="0" borderId="20" xfId="6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167" fontId="9" fillId="0" borderId="20" xfId="998" applyFont="1" applyFill="1" applyBorder="1" applyAlignment="1">
      <alignment horizontal="center" vertical="center"/>
    </xf>
    <xf numFmtId="167" fontId="73" fillId="0" borderId="20" xfId="998" applyFont="1" applyFill="1" applyBorder="1" applyAlignment="1">
      <alignment horizontal="center" vertical="center"/>
    </xf>
    <xf numFmtId="1" fontId="9" fillId="0" borderId="20" xfId="6" applyNumberFormat="1" applyFont="1" applyFill="1" applyBorder="1" applyAlignment="1">
      <alignment horizontal="left" vertical="center"/>
    </xf>
    <xf numFmtId="179" fontId="9" fillId="0" borderId="20" xfId="6" applyNumberFormat="1" applyFont="1" applyFill="1" applyBorder="1" applyAlignment="1">
      <alignment horizontal="center" vertical="top"/>
    </xf>
    <xf numFmtId="179" fontId="74" fillId="0" borderId="20" xfId="0" applyNumberFormat="1" applyFont="1" applyFill="1" applyBorder="1" applyAlignment="1">
      <alignment horizontal="center" vertical="top" wrapText="1"/>
    </xf>
    <xf numFmtId="167" fontId="9" fillId="0" borderId="20" xfId="998" applyNumberFormat="1" applyFont="1" applyFill="1" applyBorder="1" applyAlignment="1">
      <alignment horizontal="left" vertical="center"/>
    </xf>
    <xf numFmtId="179" fontId="9" fillId="0" borderId="20" xfId="998" applyNumberFormat="1" applyFont="1" applyFill="1" applyBorder="1" applyAlignment="1">
      <alignment horizontal="center" vertical="top"/>
    </xf>
    <xf numFmtId="167" fontId="9" fillId="0" borderId="20" xfId="6" applyNumberFormat="1" applyFont="1" applyFill="1" applyBorder="1" applyAlignment="1">
      <alignment horizontal="left" vertical="center"/>
    </xf>
    <xf numFmtId="179" fontId="9" fillId="0" borderId="20" xfId="998" applyNumberFormat="1" applyFont="1" applyFill="1" applyBorder="1" applyAlignment="1">
      <alignment horizontal="right" vertical="top"/>
    </xf>
    <xf numFmtId="179" fontId="9" fillId="0" borderId="20" xfId="892" applyNumberFormat="1" applyFont="1" applyFill="1" applyBorder="1" applyAlignment="1">
      <alignment horizontal="right" vertical="top"/>
    </xf>
    <xf numFmtId="49" fontId="9" fillId="0" borderId="20" xfId="6" applyNumberFormat="1" applyFont="1" applyFill="1" applyBorder="1" applyAlignment="1">
      <alignment horizontal="left" vertical="center"/>
    </xf>
    <xf numFmtId="179" fontId="9" fillId="0" borderId="20" xfId="998" applyNumberFormat="1" applyFont="1" applyFill="1" applyBorder="1" applyAlignment="1">
      <alignment horizontal="right" vertical="center"/>
    </xf>
    <xf numFmtId="179" fontId="74" fillId="0" borderId="20" xfId="0" applyNumberFormat="1" applyFont="1" applyFill="1" applyBorder="1" applyAlignment="1">
      <alignment horizontal="left" vertical="center" wrapText="1"/>
    </xf>
    <xf numFmtId="0" fontId="9" fillId="0" borderId="0" xfId="9" applyNumberFormat="1" applyFont="1" applyFill="1" applyAlignment="1">
      <alignment horizontal="center" vertical="center" wrapText="1"/>
    </xf>
    <xf numFmtId="164" fontId="9" fillId="0" borderId="0" xfId="9" applyNumberFormat="1" applyFont="1" applyFill="1" applyAlignment="1">
      <alignment vertical="center" wrapText="1"/>
    </xf>
    <xf numFmtId="0" fontId="9" fillId="0" borderId="0" xfId="8" applyFont="1" applyFill="1" applyBorder="1" applyAlignment="1">
      <alignment wrapText="1"/>
    </xf>
    <xf numFmtId="49" fontId="95" fillId="0" borderId="20" xfId="0" applyNumberFormat="1" applyFont="1" applyFill="1" applyBorder="1" applyAlignment="1">
      <alignment horizontal="left" vertical="center" wrapText="1"/>
    </xf>
    <xf numFmtId="164" fontId="95" fillId="0" borderId="20" xfId="0" applyNumberFormat="1" applyFont="1" applyFill="1" applyBorder="1" applyAlignment="1">
      <alignment horizontal="center" vertical="center" wrapText="1"/>
    </xf>
    <xf numFmtId="164" fontId="9" fillId="0" borderId="20" xfId="351" applyNumberFormat="1" applyFont="1" applyFill="1" applyBorder="1" applyAlignment="1">
      <alignment horizontal="right" vertical="center" shrinkToFit="1"/>
    </xf>
    <xf numFmtId="167" fontId="9" fillId="0" borderId="0" xfId="9" applyNumberFormat="1" applyFont="1" applyFill="1" applyAlignment="1">
      <alignment vertical="center" wrapText="1"/>
    </xf>
    <xf numFmtId="169" fontId="9" fillId="0" borderId="0" xfId="9" applyNumberFormat="1" applyFont="1" applyFill="1" applyAlignment="1">
      <alignment vertical="center" wrapText="1"/>
    </xf>
    <xf numFmtId="164" fontId="95" fillId="0" borderId="20" xfId="0" applyNumberFormat="1" applyFont="1" applyFill="1" applyBorder="1" applyAlignment="1">
      <alignment vertical="center" wrapText="1"/>
    </xf>
    <xf numFmtId="167" fontId="74" fillId="0" borderId="0" xfId="0" applyNumberFormat="1" applyFont="1" applyFill="1" applyAlignment="1">
      <alignment horizontal="left" vertical="top" wrapText="1"/>
    </xf>
    <xf numFmtId="164" fontId="95" fillId="0" borderId="20" xfId="0" applyNumberFormat="1" applyFont="1" applyFill="1" applyBorder="1" applyAlignment="1">
      <alignment horizontal="left" vertical="center" wrapText="1"/>
    </xf>
    <xf numFmtId="49" fontId="95" fillId="0" borderId="20" xfId="0" applyNumberFormat="1" applyFont="1" applyFill="1" applyBorder="1" applyAlignment="1">
      <alignment horizontal="center" vertical="center" shrinkToFit="1"/>
    </xf>
    <xf numFmtId="164" fontId="9" fillId="0" borderId="20" xfId="0" applyNumberFormat="1" applyFont="1" applyFill="1" applyBorder="1" applyAlignment="1">
      <alignment horizontal="left" vertical="center" wrapText="1"/>
    </xf>
    <xf numFmtId="164" fontId="9" fillId="0" borderId="20" xfId="0" applyNumberFormat="1" applyFont="1" applyFill="1" applyBorder="1" applyAlignment="1">
      <alignment horizontal="right" vertical="center" shrinkToFit="1"/>
    </xf>
    <xf numFmtId="164" fontId="9" fillId="0" borderId="20" xfId="0" quotePrefix="1" applyNumberFormat="1" applyFont="1" applyFill="1" applyBorder="1" applyAlignment="1">
      <alignment horizontal="left" vertical="center" wrapText="1"/>
    </xf>
    <xf numFmtId="164" fontId="101" fillId="0" borderId="0" xfId="9" applyNumberFormat="1" applyFont="1" applyFill="1" applyAlignment="1">
      <alignment vertical="center" wrapText="1"/>
    </xf>
    <xf numFmtId="179" fontId="9" fillId="0" borderId="20" xfId="0" applyNumberFormat="1" applyFont="1" applyFill="1" applyBorder="1" applyAlignment="1">
      <alignment horizontal="right" vertical="center" shrinkToFit="1"/>
    </xf>
    <xf numFmtId="179" fontId="9" fillId="0" borderId="20" xfId="0" applyNumberFormat="1" applyFont="1" applyFill="1" applyBorder="1" applyAlignment="1">
      <alignment horizontal="left" vertical="center" wrapText="1"/>
    </xf>
    <xf numFmtId="0" fontId="9" fillId="0" borderId="0" xfId="9" applyFont="1" applyFill="1" applyAlignment="1">
      <alignment horizontal="left" vertical="top" wrapText="1"/>
    </xf>
    <xf numFmtId="0" fontId="9" fillId="0" borderId="0" xfId="9" applyFont="1" applyFill="1" applyAlignment="1">
      <alignment horizontal="right" vertical="top" wrapText="1"/>
    </xf>
    <xf numFmtId="0" fontId="9" fillId="0" borderId="0" xfId="9" applyFont="1" applyFill="1" applyAlignment="1">
      <alignment horizontal="center" vertical="top" wrapText="1"/>
    </xf>
    <xf numFmtId="0" fontId="9" fillId="0" borderId="0" xfId="9" applyFont="1" applyFill="1" applyAlignment="1">
      <alignment horizontal="center" vertical="top"/>
    </xf>
    <xf numFmtId="0" fontId="9" fillId="0" borderId="0" xfId="9" applyFont="1" applyFill="1" applyAlignment="1">
      <alignment vertical="top"/>
    </xf>
    <xf numFmtId="0" fontId="9" fillId="0" borderId="20" xfId="9" applyFont="1" applyFill="1" applyBorder="1" applyAlignment="1">
      <alignment horizontal="left" vertical="top" wrapText="1"/>
    </xf>
    <xf numFmtId="0" fontId="9" fillId="0" borderId="20" xfId="9" applyFont="1" applyFill="1" applyBorder="1" applyAlignment="1">
      <alignment vertical="top" wrapText="1"/>
    </xf>
    <xf numFmtId="0" fontId="9" fillId="0" borderId="0" xfId="9" applyFont="1" applyFill="1" applyBorder="1" applyAlignment="1">
      <alignment vertical="top" wrapText="1"/>
    </xf>
    <xf numFmtId="0" fontId="9" fillId="0" borderId="0" xfId="9" applyFont="1" applyFill="1" applyBorder="1" applyAlignment="1">
      <alignment horizontal="left" vertical="top" wrapText="1"/>
    </xf>
    <xf numFmtId="0" fontId="9" fillId="0" borderId="0" xfId="9" applyFont="1" applyFill="1" applyBorder="1" applyAlignment="1">
      <alignment vertical="top"/>
    </xf>
    <xf numFmtId="169" fontId="9" fillId="0" borderId="20" xfId="7" applyNumberFormat="1" applyFont="1" applyFill="1" applyBorder="1" applyAlignment="1">
      <alignment horizontal="left" vertical="top" wrapText="1"/>
    </xf>
    <xf numFmtId="168" fontId="9" fillId="0" borderId="20" xfId="0" applyNumberFormat="1" applyFont="1" applyFill="1" applyBorder="1" applyAlignment="1">
      <alignment horizontal="right" vertical="top" wrapText="1"/>
    </xf>
    <xf numFmtId="169" fontId="74" fillId="0" borderId="20" xfId="12" applyNumberFormat="1" applyFont="1" applyFill="1" applyBorder="1" applyAlignment="1">
      <alignment horizontal="center" vertical="center"/>
    </xf>
    <xf numFmtId="176" fontId="74" fillId="0" borderId="20" xfId="12" applyNumberFormat="1" applyFont="1" applyFill="1" applyBorder="1" applyAlignment="1">
      <alignment horizontal="center" vertical="center"/>
    </xf>
    <xf numFmtId="0" fontId="9" fillId="0" borderId="20" xfId="9" applyFont="1" applyFill="1" applyBorder="1" applyAlignment="1">
      <alignment horizontal="center" vertical="top" wrapText="1"/>
    </xf>
    <xf numFmtId="49" fontId="9" fillId="0" borderId="20" xfId="9" applyNumberFormat="1" applyFont="1" applyFill="1" applyBorder="1" applyAlignment="1">
      <alignment horizontal="left" vertical="top" wrapText="1"/>
    </xf>
    <xf numFmtId="0" fontId="101" fillId="0" borderId="0" xfId="0" applyFont="1" applyFill="1" applyAlignment="1">
      <alignment horizontal="left" vertical="top" wrapText="1"/>
    </xf>
    <xf numFmtId="168" fontId="101" fillId="0" borderId="0" xfId="0" applyNumberFormat="1" applyFont="1" applyFill="1" applyAlignment="1">
      <alignment horizontal="left" vertical="top" wrapText="1"/>
    </xf>
    <xf numFmtId="169" fontId="9" fillId="0" borderId="20" xfId="7" applyNumberFormat="1" applyFont="1" applyFill="1" applyBorder="1" applyAlignment="1">
      <alignment horizontal="center" vertical="top" wrapText="1"/>
    </xf>
    <xf numFmtId="169" fontId="9" fillId="0" borderId="20" xfId="72" applyNumberFormat="1" applyFont="1" applyFill="1" applyBorder="1" applyAlignment="1">
      <alignment horizontal="center" vertical="center" wrapText="1"/>
    </xf>
    <xf numFmtId="169" fontId="9" fillId="0" borderId="20" xfId="72" applyNumberFormat="1" applyFont="1" applyFill="1" applyBorder="1" applyAlignment="1">
      <alignment horizontal="center" vertical="top" wrapText="1"/>
    </xf>
    <xf numFmtId="177" fontId="9" fillId="0" borderId="20" xfId="9" applyNumberFormat="1" applyFont="1" applyFill="1" applyBorder="1" applyAlignment="1">
      <alignment horizontal="right" vertical="top" wrapText="1"/>
    </xf>
    <xf numFmtId="164" fontId="9" fillId="0" borderId="20" xfId="9" applyNumberFormat="1" applyFont="1" applyFill="1" applyBorder="1" applyAlignment="1">
      <alignment horizontal="left" vertical="top" wrapText="1"/>
    </xf>
    <xf numFmtId="169" fontId="74" fillId="0" borderId="0" xfId="12" applyNumberFormat="1" applyFont="1" applyFill="1" applyBorder="1" applyAlignment="1">
      <alignment horizontal="center" vertical="center"/>
    </xf>
    <xf numFmtId="164" fontId="9" fillId="0" borderId="20" xfId="0" applyNumberFormat="1" applyFont="1" applyFill="1" applyBorder="1" applyAlignment="1">
      <alignment horizontal="left" vertical="top" wrapText="1"/>
    </xf>
    <xf numFmtId="168" fontId="9" fillId="0" borderId="0" xfId="0" applyNumberFormat="1" applyFont="1" applyFill="1" applyBorder="1" applyAlignment="1">
      <alignment horizontal="right" vertical="top" wrapText="1"/>
    </xf>
    <xf numFmtId="0" fontId="9" fillId="0" borderId="0" xfId="0" applyFont="1" applyFill="1" applyAlignment="1">
      <alignment vertical="top"/>
    </xf>
    <xf numFmtId="0" fontId="9" fillId="0" borderId="0" xfId="0" applyFont="1" applyFill="1" applyBorder="1" applyAlignment="1">
      <alignment horizontal="left" vertical="top" wrapText="1"/>
    </xf>
    <xf numFmtId="169" fontId="9" fillId="0" borderId="0" xfId="7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169" fontId="9" fillId="0" borderId="20" xfId="7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 vertical="center" wrapText="1"/>
    </xf>
    <xf numFmtId="0" fontId="9" fillId="0" borderId="0" xfId="8" applyFont="1" applyAlignment="1">
      <alignment horizontal="center" vertical="top" wrapText="1"/>
    </xf>
    <xf numFmtId="0" fontId="97" fillId="0" borderId="0" xfId="0" applyFont="1" applyBorder="1" applyAlignment="1">
      <alignment horizontal="center" vertical="center" wrapText="1"/>
    </xf>
    <xf numFmtId="0" fontId="97" fillId="0" borderId="33" xfId="0" applyFont="1" applyBorder="1" applyAlignment="1">
      <alignment horizontal="center" vertical="center" wrapText="1"/>
    </xf>
    <xf numFmtId="0" fontId="97" fillId="0" borderId="35" xfId="0" applyFont="1" applyBorder="1" applyAlignment="1">
      <alignment horizontal="center" vertical="center" wrapText="1"/>
    </xf>
    <xf numFmtId="0" fontId="97" fillId="0" borderId="30" xfId="0" applyFont="1" applyBorder="1" applyAlignment="1">
      <alignment horizontal="center" vertical="top" wrapText="1"/>
    </xf>
    <xf numFmtId="0" fontId="97" fillId="0" borderId="32" xfId="0" applyFont="1" applyBorder="1" applyAlignment="1">
      <alignment horizontal="center" vertical="top" wrapText="1"/>
    </xf>
    <xf numFmtId="0" fontId="74" fillId="0" borderId="0" xfId="0" applyFont="1" applyAlignment="1">
      <alignment horizontal="center" wrapText="1"/>
    </xf>
    <xf numFmtId="164" fontId="9" fillId="0" borderId="33" xfId="1000" applyFont="1" applyFill="1" applyBorder="1" applyAlignment="1">
      <alignment horizontal="center" vertical="center" wrapText="1"/>
    </xf>
    <xf numFmtId="164" fontId="9" fillId="0" borderId="35" xfId="1000" applyFont="1" applyFill="1" applyBorder="1" applyAlignment="1">
      <alignment horizontal="center" vertical="center" wrapText="1"/>
    </xf>
    <xf numFmtId="169" fontId="9" fillId="0" borderId="29" xfId="1000" applyNumberFormat="1" applyFont="1" applyFill="1" applyBorder="1" applyAlignment="1">
      <alignment horizontal="center" vertical="center" wrapText="1"/>
    </xf>
    <xf numFmtId="169" fontId="9" fillId="0" borderId="32" xfId="1000" applyNumberFormat="1" applyFont="1" applyFill="1" applyBorder="1" applyAlignment="1">
      <alignment horizontal="center" vertical="center"/>
    </xf>
    <xf numFmtId="49" fontId="9" fillId="0" borderId="0" xfId="54" applyNumberFormat="1" applyFont="1" applyFill="1" applyAlignment="1">
      <alignment horizontal="center" vertical="center" wrapText="1"/>
    </xf>
    <xf numFmtId="49" fontId="9" fillId="0" borderId="20" xfId="54" applyNumberFormat="1" applyFont="1" applyFill="1" applyBorder="1" applyAlignment="1" applyProtection="1">
      <alignment horizontal="center" vertical="center" wrapText="1"/>
      <protection locked="0"/>
    </xf>
    <xf numFmtId="49" fontId="9" fillId="0" borderId="20" xfId="54" applyNumberFormat="1" applyFont="1" applyFill="1" applyBorder="1" applyAlignment="1">
      <alignment horizontal="left" vertical="center" wrapText="1"/>
    </xf>
    <xf numFmtId="174" fontId="9" fillId="0" borderId="20" xfId="10" applyNumberFormat="1" applyFont="1" applyFill="1" applyBorder="1" applyAlignment="1">
      <alignment horizontal="center" vertical="center" wrapText="1"/>
    </xf>
    <xf numFmtId="49" fontId="9" fillId="0" borderId="20" xfId="997" applyNumberFormat="1" applyFont="1" applyFill="1" applyBorder="1" applyAlignment="1">
      <alignment horizontal="center" vertical="center" wrapText="1"/>
    </xf>
    <xf numFmtId="0" fontId="9" fillId="0" borderId="20" xfId="54" applyFont="1" applyFill="1" applyBorder="1" applyAlignment="1">
      <alignment horizontal="center" vertical="center" wrapText="1"/>
    </xf>
    <xf numFmtId="169" fontId="9" fillId="0" borderId="29" xfId="10" applyNumberFormat="1" applyFont="1" applyFill="1" applyBorder="1" applyAlignment="1">
      <alignment horizontal="center" vertical="center" wrapText="1"/>
    </xf>
    <xf numFmtId="169" fontId="9" fillId="0" borderId="32" xfId="10" applyNumberFormat="1" applyFont="1" applyFill="1" applyBorder="1" applyAlignment="1">
      <alignment horizontal="center" vertical="center"/>
    </xf>
    <xf numFmtId="174" fontId="9" fillId="0" borderId="33" xfId="10" applyNumberFormat="1" applyFont="1" applyFill="1" applyBorder="1" applyAlignment="1">
      <alignment horizontal="center" vertical="center" wrapText="1"/>
    </xf>
    <xf numFmtId="174" fontId="9" fillId="0" borderId="34" xfId="10" applyNumberFormat="1" applyFont="1" applyFill="1" applyBorder="1" applyAlignment="1">
      <alignment horizontal="center" vertical="center" wrapText="1"/>
    </xf>
    <xf numFmtId="174" fontId="9" fillId="0" borderId="35" xfId="10" applyNumberFormat="1" applyFont="1" applyFill="1" applyBorder="1" applyAlignment="1">
      <alignment horizontal="center" vertical="center" wrapText="1"/>
    </xf>
    <xf numFmtId="49" fontId="9" fillId="0" borderId="20" xfId="54" applyNumberFormat="1" applyFont="1" applyFill="1" applyBorder="1" applyAlignment="1">
      <alignment horizontal="center"/>
    </xf>
    <xf numFmtId="174" fontId="9" fillId="0" borderId="20" xfId="54" applyNumberFormat="1" applyFont="1" applyFill="1" applyBorder="1" applyAlignment="1">
      <alignment horizontal="left" vertical="center" wrapText="1"/>
    </xf>
    <xf numFmtId="174" fontId="9" fillId="0" borderId="20" xfId="56" applyNumberFormat="1" applyFont="1" applyFill="1" applyBorder="1" applyAlignment="1">
      <alignment horizontal="center" vertical="center" wrapText="1"/>
    </xf>
    <xf numFmtId="174" fontId="9" fillId="0" borderId="20" xfId="75" applyNumberFormat="1" applyFont="1" applyFill="1" applyBorder="1" applyAlignment="1">
      <alignment horizontal="center" vertical="center" wrapText="1"/>
    </xf>
    <xf numFmtId="174" fontId="9" fillId="0" borderId="20" xfId="0" applyNumberFormat="1" applyFont="1" applyFill="1" applyBorder="1" applyAlignment="1">
      <alignment horizontal="center" vertical="center" wrapText="1"/>
    </xf>
    <xf numFmtId="174" fontId="9" fillId="0" borderId="29" xfId="0" applyNumberFormat="1" applyFont="1" applyFill="1" applyBorder="1" applyAlignment="1">
      <alignment horizontal="center" vertical="center" wrapText="1"/>
    </xf>
    <xf numFmtId="174" fontId="9" fillId="0" borderId="30" xfId="0" applyNumberFormat="1" applyFont="1" applyFill="1" applyBorder="1" applyAlignment="1">
      <alignment horizontal="center" vertical="center" wrapText="1"/>
    </xf>
    <xf numFmtId="174" fontId="9" fillId="0" borderId="32" xfId="0" applyNumberFormat="1" applyFont="1" applyFill="1" applyBorder="1" applyAlignment="1">
      <alignment horizontal="center" vertical="center" wrapText="1"/>
    </xf>
    <xf numFmtId="174" fontId="9" fillId="0" borderId="20" xfId="300" applyNumberFormat="1" applyFont="1" applyFill="1" applyBorder="1" applyAlignment="1">
      <alignment horizontal="center" vertical="center" wrapText="1"/>
    </xf>
    <xf numFmtId="49" fontId="9" fillId="0" borderId="31" xfId="56" applyNumberFormat="1" applyFont="1" applyFill="1" applyBorder="1" applyAlignment="1" applyProtection="1">
      <alignment horizontal="center" vertical="top" wrapText="1"/>
      <protection locked="0"/>
    </xf>
    <xf numFmtId="49" fontId="9" fillId="0" borderId="36" xfId="56" applyNumberFormat="1" applyFont="1" applyFill="1" applyBorder="1" applyAlignment="1" applyProtection="1">
      <alignment horizontal="center" vertical="top" wrapText="1"/>
      <protection locked="0"/>
    </xf>
    <xf numFmtId="0" fontId="9" fillId="0" borderId="20" xfId="0" applyFont="1" applyFill="1" applyBorder="1" applyAlignment="1">
      <alignment horizontal="center"/>
    </xf>
    <xf numFmtId="49" fontId="9" fillId="0" borderId="33" xfId="997" applyNumberFormat="1" applyFont="1" applyFill="1" applyBorder="1" applyAlignment="1">
      <alignment horizontal="center" vertical="center" wrapText="1"/>
    </xf>
    <xf numFmtId="49" fontId="9" fillId="0" borderId="34" xfId="997" applyNumberFormat="1" applyFont="1" applyFill="1" applyBorder="1" applyAlignment="1">
      <alignment horizontal="center" vertical="center" wrapText="1"/>
    </xf>
    <xf numFmtId="49" fontId="9" fillId="0" borderId="35" xfId="997" applyNumberFormat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/>
    </xf>
    <xf numFmtId="0" fontId="9" fillId="0" borderId="20" xfId="0" applyFont="1" applyBorder="1" applyAlignment="1">
      <alignment horizontal="center" vertical="center" wrapText="1"/>
    </xf>
    <xf numFmtId="0" fontId="9" fillId="55" borderId="29" xfId="0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horizontal="center" vertical="center" wrapText="1"/>
    </xf>
    <xf numFmtId="49" fontId="9" fillId="0" borderId="0" xfId="54" applyNumberFormat="1" applyFont="1" applyAlignment="1">
      <alignment horizontal="center" vertical="center" wrapText="1"/>
    </xf>
    <xf numFmtId="0" fontId="9" fillId="55" borderId="20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top" wrapText="1"/>
    </xf>
    <xf numFmtId="0" fontId="9" fillId="0" borderId="34" xfId="0" applyFont="1" applyFill="1" applyBorder="1" applyAlignment="1">
      <alignment horizontal="center" vertical="top" wrapText="1"/>
    </xf>
    <xf numFmtId="0" fontId="9" fillId="0" borderId="35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wrapText="1"/>
    </xf>
    <xf numFmtId="0" fontId="9" fillId="0" borderId="29" xfId="999" applyFont="1" applyFill="1" applyBorder="1" applyAlignment="1">
      <alignment horizontal="center" vertical="center" wrapText="1"/>
    </xf>
    <xf numFmtId="0" fontId="9" fillId="0" borderId="32" xfId="999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4" fillId="0" borderId="20" xfId="0" applyFont="1" applyFill="1" applyBorder="1" applyAlignment="1">
      <alignment horizontal="center" vertical="top" wrapText="1"/>
    </xf>
    <xf numFmtId="2" fontId="74" fillId="0" borderId="29" xfId="0" applyNumberFormat="1" applyFont="1" applyFill="1" applyBorder="1" applyAlignment="1">
      <alignment horizontal="center" vertical="center" wrapText="1"/>
    </xf>
    <xf numFmtId="2" fontId="74" fillId="0" borderId="32" xfId="0" applyNumberFormat="1" applyFont="1" applyFill="1" applyBorder="1" applyAlignment="1">
      <alignment horizontal="center" vertical="center" wrapText="1"/>
    </xf>
    <xf numFmtId="0" fontId="74" fillId="0" borderId="33" xfId="0" applyFont="1" applyFill="1" applyBorder="1" applyAlignment="1">
      <alignment horizontal="center" vertical="center" wrapText="1"/>
    </xf>
    <xf numFmtId="0" fontId="74" fillId="0" borderId="35" xfId="0" applyFont="1" applyFill="1" applyBorder="1" applyAlignment="1">
      <alignment horizontal="center" vertical="center" wrapText="1"/>
    </xf>
    <xf numFmtId="0" fontId="74" fillId="0" borderId="29" xfId="0" applyFont="1" applyFill="1" applyBorder="1" applyAlignment="1">
      <alignment horizontal="center" vertical="center" wrapText="1"/>
    </xf>
    <xf numFmtId="0" fontId="74" fillId="0" borderId="32" xfId="0" applyFont="1" applyFill="1" applyBorder="1" applyAlignment="1">
      <alignment horizontal="center" vertical="center" wrapText="1"/>
    </xf>
    <xf numFmtId="0" fontId="9" fillId="55" borderId="20" xfId="8" applyFont="1" applyFill="1" applyBorder="1" applyAlignment="1">
      <alignment horizontal="center" vertical="center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1" xfId="8" applyFont="1" applyFill="1" applyBorder="1" applyAlignment="1">
      <alignment horizontal="right" wrapText="1"/>
    </xf>
    <xf numFmtId="0" fontId="9" fillId="0" borderId="20" xfId="8" applyFont="1" applyFill="1" applyBorder="1" applyAlignment="1">
      <alignment horizontal="center" vertical="center" wrapText="1"/>
    </xf>
    <xf numFmtId="0" fontId="9" fillId="0" borderId="1" xfId="8" applyFont="1" applyFill="1" applyBorder="1" applyAlignment="1">
      <alignment horizontal="right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top" wrapText="1"/>
    </xf>
    <xf numFmtId="0" fontId="9" fillId="0" borderId="32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0" xfId="9" applyNumberFormat="1" applyFont="1" applyFill="1" applyBorder="1" applyAlignment="1">
      <alignment horizontal="center" vertical="center" wrapText="1"/>
    </xf>
    <xf numFmtId="168" fontId="9" fillId="0" borderId="20" xfId="9" applyNumberFormat="1" applyFont="1" applyFill="1" applyBorder="1" applyAlignment="1">
      <alignment horizontal="center" vertical="center" wrapText="1"/>
    </xf>
    <xf numFmtId="168" fontId="9" fillId="0" borderId="29" xfId="9" applyNumberFormat="1" applyFont="1" applyFill="1" applyBorder="1" applyAlignment="1">
      <alignment horizontal="center" vertical="center" wrapText="1"/>
    </xf>
    <xf numFmtId="168" fontId="9" fillId="0" borderId="30" xfId="9" applyNumberFormat="1" applyFont="1" applyFill="1" applyBorder="1" applyAlignment="1">
      <alignment horizontal="center" vertical="center" wrapText="1"/>
    </xf>
    <xf numFmtId="168" fontId="9" fillId="0" borderId="32" xfId="9" applyNumberFormat="1" applyFont="1" applyFill="1" applyBorder="1" applyAlignment="1">
      <alignment horizontal="center" vertical="center" wrapText="1"/>
    </xf>
    <xf numFmtId="0" fontId="9" fillId="0" borderId="20" xfId="9" applyFont="1" applyFill="1" applyBorder="1" applyAlignment="1">
      <alignment horizontal="center" vertical="center" wrapText="1"/>
    </xf>
    <xf numFmtId="0" fontId="9" fillId="0" borderId="20" xfId="893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center" vertical="top" wrapText="1"/>
    </xf>
    <xf numFmtId="0" fontId="9" fillId="0" borderId="29" xfId="0" applyFont="1" applyFill="1" applyBorder="1" applyAlignment="1">
      <alignment horizontal="left" vertical="top" wrapText="1"/>
    </xf>
    <xf numFmtId="0" fontId="9" fillId="0" borderId="32" xfId="0" applyFont="1" applyFill="1" applyBorder="1" applyAlignment="1">
      <alignment horizontal="left" vertical="top" wrapText="1"/>
    </xf>
    <xf numFmtId="0" fontId="9" fillId="0" borderId="20" xfId="0" applyFont="1" applyFill="1" applyBorder="1" applyAlignment="1">
      <alignment horizontal="left" vertical="top" wrapText="1"/>
    </xf>
    <xf numFmtId="0" fontId="93" fillId="0" borderId="0" xfId="0" applyFont="1" applyFill="1" applyAlignment="1">
      <alignment horizontal="left" vertical="top" wrapText="1"/>
    </xf>
    <xf numFmtId="0" fontId="9" fillId="0" borderId="20" xfId="9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left" vertical="top" wrapText="1"/>
    </xf>
    <xf numFmtId="0" fontId="9" fillId="0" borderId="20" xfId="9" applyFont="1" applyFill="1" applyBorder="1" applyAlignment="1">
      <alignment horizontal="left" vertical="top" wrapText="1"/>
    </xf>
    <xf numFmtId="0" fontId="9" fillId="0" borderId="29" xfId="9" applyFont="1" applyFill="1" applyBorder="1" applyAlignment="1">
      <alignment horizontal="left" vertical="top" wrapText="1"/>
    </xf>
    <xf numFmtId="0" fontId="9" fillId="0" borderId="32" xfId="9" applyFont="1" applyFill="1" applyBorder="1" applyAlignment="1">
      <alignment horizontal="left" vertical="top" wrapText="1"/>
    </xf>
    <xf numFmtId="0" fontId="9" fillId="0" borderId="0" xfId="9" applyFont="1" applyFill="1" applyAlignment="1">
      <alignment horizontal="center" vertical="top" wrapText="1"/>
    </xf>
    <xf numFmtId="0" fontId="9" fillId="0" borderId="0" xfId="9" applyFont="1" applyFill="1" applyAlignment="1">
      <alignment horizontal="center" vertical="top"/>
    </xf>
    <xf numFmtId="0" fontId="9" fillId="0" borderId="29" xfId="9" applyFont="1" applyFill="1" applyBorder="1" applyAlignment="1">
      <alignment horizontal="center" vertical="top" wrapText="1"/>
    </xf>
    <xf numFmtId="0" fontId="9" fillId="0" borderId="32" xfId="9" applyFont="1" applyFill="1" applyBorder="1" applyAlignment="1">
      <alignment horizontal="center" vertical="top" wrapText="1"/>
    </xf>
  </cellXfs>
  <cellStyles count="1005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5"/>
    <cellStyle name="20% - Accent1 2 2 2 2 3" xfId="667"/>
    <cellStyle name="20% - Accent1 2 2 2 3" xfId="144"/>
    <cellStyle name="20% - Accent1 2 2 2 3 2" xfId="436"/>
    <cellStyle name="20% - Accent1 2 2 2 3 3" xfId="668"/>
    <cellStyle name="20% - Accent1 2 2 2 4" xfId="434"/>
    <cellStyle name="20% - Accent1 2 2 2 5" xfId="666"/>
    <cellStyle name="20% - Accent1 2 2 3" xfId="145"/>
    <cellStyle name="20% - Accent1 2 2 3 2" xfId="437"/>
    <cellStyle name="20% - Accent1 2 2 3 3" xfId="669"/>
    <cellStyle name="20% - Accent1 2 2 4" xfId="146"/>
    <cellStyle name="20% - Accent1 2 2 4 2" xfId="438"/>
    <cellStyle name="20% - Accent1 2 2 4 3" xfId="670"/>
    <cellStyle name="20% - Accent1 2 3" xfId="147"/>
    <cellStyle name="20% - Accent1 2 3 2" xfId="148"/>
    <cellStyle name="20% - Accent1 2 3 2 2" xfId="440"/>
    <cellStyle name="20% - Accent1 2 3 2 3" xfId="672"/>
    <cellStyle name="20% - Accent1 2 3 3" xfId="149"/>
    <cellStyle name="20% - Accent1 2 3 3 2" xfId="441"/>
    <cellStyle name="20% - Accent1 2 3 3 3" xfId="673"/>
    <cellStyle name="20% - Accent1 2 3 4" xfId="439"/>
    <cellStyle name="20% - Accent1 2 3 5" xfId="671"/>
    <cellStyle name="20% - Accent1 2 4" xfId="150"/>
    <cellStyle name="20% - Accent1 2 4 2" xfId="151"/>
    <cellStyle name="20% - Accent1 2 4 2 2" xfId="443"/>
    <cellStyle name="20% - Accent1 2 4 2 3" xfId="675"/>
    <cellStyle name="20% - Accent1 2 4 3" xfId="152"/>
    <cellStyle name="20% - Accent1 2 4 3 2" xfId="444"/>
    <cellStyle name="20% - Accent1 2 4 3 3" xfId="676"/>
    <cellStyle name="20% - Accent1 2 4 4" xfId="442"/>
    <cellStyle name="20% - Accent1 2 4 5" xfId="674"/>
    <cellStyle name="20% - Accent1 2 5" xfId="153"/>
    <cellStyle name="20% - Accent1 2 5 2" xfId="445"/>
    <cellStyle name="20% - Accent1 2 5 3" xfId="677"/>
    <cellStyle name="20% - Accent1 2 6" xfId="154"/>
    <cellStyle name="20% - Accent1 2 6 2" xfId="446"/>
    <cellStyle name="20% - Accent1 2 6 3" xfId="678"/>
    <cellStyle name="20% - Accent1 3" xfId="381"/>
    <cellStyle name="20% - Accent1 3 2" xfId="645"/>
    <cellStyle name="20% - Accent1 3 3" xfId="878"/>
    <cellStyle name="20% - Accent1 4" xfId="895"/>
    <cellStyle name="20% - Accent2 2" xfId="19"/>
    <cellStyle name="20% - Accent2 2 2" xfId="81"/>
    <cellStyle name="20% - Accent2 2 2 2" xfId="155"/>
    <cellStyle name="20% - Accent2 2 2 2 2" xfId="156"/>
    <cellStyle name="20% - Accent2 2 2 2 2 2" xfId="448"/>
    <cellStyle name="20% - Accent2 2 2 2 2 3" xfId="680"/>
    <cellStyle name="20% - Accent2 2 2 2 3" xfId="157"/>
    <cellStyle name="20% - Accent2 2 2 2 3 2" xfId="449"/>
    <cellStyle name="20% - Accent2 2 2 2 3 3" xfId="681"/>
    <cellStyle name="20% - Accent2 2 2 2 4" xfId="447"/>
    <cellStyle name="20% - Accent2 2 2 2 5" xfId="679"/>
    <cellStyle name="20% - Accent2 2 2 3" xfId="158"/>
    <cellStyle name="20% - Accent2 2 2 3 2" xfId="450"/>
    <cellStyle name="20% - Accent2 2 2 3 3" xfId="682"/>
    <cellStyle name="20% - Accent2 2 2 4" xfId="159"/>
    <cellStyle name="20% - Accent2 2 2 4 2" xfId="451"/>
    <cellStyle name="20% - Accent2 2 2 4 3" xfId="683"/>
    <cellStyle name="20% - Accent2 2 3" xfId="160"/>
    <cellStyle name="20% - Accent2 2 3 2" xfId="161"/>
    <cellStyle name="20% - Accent2 2 3 2 2" xfId="453"/>
    <cellStyle name="20% - Accent2 2 3 2 3" xfId="685"/>
    <cellStyle name="20% - Accent2 2 3 3" xfId="162"/>
    <cellStyle name="20% - Accent2 2 3 3 2" xfId="454"/>
    <cellStyle name="20% - Accent2 2 3 3 3" xfId="686"/>
    <cellStyle name="20% - Accent2 2 3 4" xfId="452"/>
    <cellStyle name="20% - Accent2 2 3 5" xfId="684"/>
    <cellStyle name="20% - Accent2 2 4" xfId="163"/>
    <cellStyle name="20% - Accent2 2 4 2" xfId="164"/>
    <cellStyle name="20% - Accent2 2 4 2 2" xfId="456"/>
    <cellStyle name="20% - Accent2 2 4 2 3" xfId="688"/>
    <cellStyle name="20% - Accent2 2 4 3" xfId="165"/>
    <cellStyle name="20% - Accent2 2 4 3 2" xfId="457"/>
    <cellStyle name="20% - Accent2 2 4 3 3" xfId="689"/>
    <cellStyle name="20% - Accent2 2 4 4" xfId="455"/>
    <cellStyle name="20% - Accent2 2 4 5" xfId="687"/>
    <cellStyle name="20% - Accent2 2 5" xfId="166"/>
    <cellStyle name="20% - Accent2 2 5 2" xfId="458"/>
    <cellStyle name="20% - Accent2 2 5 3" xfId="690"/>
    <cellStyle name="20% - Accent2 2 6" xfId="167"/>
    <cellStyle name="20% - Accent2 2 6 2" xfId="459"/>
    <cellStyle name="20% - Accent2 2 6 3" xfId="691"/>
    <cellStyle name="20% - Accent2 3" xfId="382"/>
    <cellStyle name="20% - Accent2 3 2" xfId="646"/>
    <cellStyle name="20% - Accent2 3 3" xfId="879"/>
    <cellStyle name="20% - Accent2 4" xfId="896"/>
    <cellStyle name="20% - Accent3 2" xfId="20"/>
    <cellStyle name="20% - Accent3 2 2" xfId="82"/>
    <cellStyle name="20% - Accent3 2 2 2" xfId="168"/>
    <cellStyle name="20% - Accent3 2 2 2 2" xfId="169"/>
    <cellStyle name="20% - Accent3 2 2 2 2 2" xfId="461"/>
    <cellStyle name="20% - Accent3 2 2 2 2 3" xfId="693"/>
    <cellStyle name="20% - Accent3 2 2 2 3" xfId="170"/>
    <cellStyle name="20% - Accent3 2 2 2 3 2" xfId="462"/>
    <cellStyle name="20% - Accent3 2 2 2 3 3" xfId="694"/>
    <cellStyle name="20% - Accent3 2 2 2 4" xfId="460"/>
    <cellStyle name="20% - Accent3 2 2 2 5" xfId="692"/>
    <cellStyle name="20% - Accent3 2 2 3" xfId="171"/>
    <cellStyle name="20% - Accent3 2 2 3 2" xfId="463"/>
    <cellStyle name="20% - Accent3 2 2 3 3" xfId="695"/>
    <cellStyle name="20% - Accent3 2 2 4" xfId="172"/>
    <cellStyle name="20% - Accent3 2 2 4 2" xfId="464"/>
    <cellStyle name="20% - Accent3 2 2 4 3" xfId="696"/>
    <cellStyle name="20% - Accent3 2 3" xfId="173"/>
    <cellStyle name="20% - Accent3 2 3 2" xfId="174"/>
    <cellStyle name="20% - Accent3 2 3 2 2" xfId="466"/>
    <cellStyle name="20% - Accent3 2 3 2 3" xfId="698"/>
    <cellStyle name="20% - Accent3 2 3 3" xfId="175"/>
    <cellStyle name="20% - Accent3 2 3 3 2" xfId="467"/>
    <cellStyle name="20% - Accent3 2 3 3 3" xfId="699"/>
    <cellStyle name="20% - Accent3 2 3 4" xfId="465"/>
    <cellStyle name="20% - Accent3 2 3 5" xfId="697"/>
    <cellStyle name="20% - Accent3 2 4" xfId="176"/>
    <cellStyle name="20% - Accent3 2 4 2" xfId="177"/>
    <cellStyle name="20% - Accent3 2 4 2 2" xfId="469"/>
    <cellStyle name="20% - Accent3 2 4 2 3" xfId="701"/>
    <cellStyle name="20% - Accent3 2 4 3" xfId="178"/>
    <cellStyle name="20% - Accent3 2 4 3 2" xfId="470"/>
    <cellStyle name="20% - Accent3 2 4 3 3" xfId="702"/>
    <cellStyle name="20% - Accent3 2 4 4" xfId="468"/>
    <cellStyle name="20% - Accent3 2 4 5" xfId="700"/>
    <cellStyle name="20% - Accent3 2 5" xfId="179"/>
    <cellStyle name="20% - Accent3 2 5 2" xfId="471"/>
    <cellStyle name="20% - Accent3 2 5 3" xfId="703"/>
    <cellStyle name="20% - Accent3 2 6" xfId="180"/>
    <cellStyle name="20% - Accent3 2 6 2" xfId="472"/>
    <cellStyle name="20% - Accent3 2 6 3" xfId="704"/>
    <cellStyle name="20% - Accent3 3" xfId="383"/>
    <cellStyle name="20% - Accent3 3 2" xfId="647"/>
    <cellStyle name="20% - Accent3 3 3" xfId="880"/>
    <cellStyle name="20% - Accent3 4" xfId="897"/>
    <cellStyle name="20% - Accent4 2" xfId="21"/>
    <cellStyle name="20% - Accent4 2 2" xfId="83"/>
    <cellStyle name="20% - Accent4 2 2 2" xfId="181"/>
    <cellStyle name="20% - Accent4 2 2 2 2" xfId="182"/>
    <cellStyle name="20% - Accent4 2 2 2 2 2" xfId="474"/>
    <cellStyle name="20% - Accent4 2 2 2 2 3" xfId="706"/>
    <cellStyle name="20% - Accent4 2 2 2 3" xfId="183"/>
    <cellStyle name="20% - Accent4 2 2 2 3 2" xfId="475"/>
    <cellStyle name="20% - Accent4 2 2 2 3 3" xfId="707"/>
    <cellStyle name="20% - Accent4 2 2 2 4" xfId="473"/>
    <cellStyle name="20% - Accent4 2 2 2 5" xfId="705"/>
    <cellStyle name="20% - Accent4 2 2 3" xfId="184"/>
    <cellStyle name="20% - Accent4 2 2 3 2" xfId="476"/>
    <cellStyle name="20% - Accent4 2 2 3 3" xfId="708"/>
    <cellStyle name="20% - Accent4 2 2 4" xfId="185"/>
    <cellStyle name="20% - Accent4 2 2 4 2" xfId="477"/>
    <cellStyle name="20% - Accent4 2 2 4 3" xfId="709"/>
    <cellStyle name="20% - Accent4 2 3" xfId="186"/>
    <cellStyle name="20% - Accent4 2 3 2" xfId="187"/>
    <cellStyle name="20% - Accent4 2 3 2 2" xfId="479"/>
    <cellStyle name="20% - Accent4 2 3 2 3" xfId="711"/>
    <cellStyle name="20% - Accent4 2 3 3" xfId="188"/>
    <cellStyle name="20% - Accent4 2 3 3 2" xfId="480"/>
    <cellStyle name="20% - Accent4 2 3 3 3" xfId="712"/>
    <cellStyle name="20% - Accent4 2 3 4" xfId="478"/>
    <cellStyle name="20% - Accent4 2 3 5" xfId="710"/>
    <cellStyle name="20% - Accent4 2 4" xfId="189"/>
    <cellStyle name="20% - Accent4 2 4 2" xfId="190"/>
    <cellStyle name="20% - Accent4 2 4 2 2" xfId="482"/>
    <cellStyle name="20% - Accent4 2 4 2 3" xfId="714"/>
    <cellStyle name="20% - Accent4 2 4 3" xfId="191"/>
    <cellStyle name="20% - Accent4 2 4 3 2" xfId="483"/>
    <cellStyle name="20% - Accent4 2 4 3 3" xfId="715"/>
    <cellStyle name="20% - Accent4 2 4 4" xfId="481"/>
    <cellStyle name="20% - Accent4 2 4 5" xfId="713"/>
    <cellStyle name="20% - Accent4 2 5" xfId="192"/>
    <cellStyle name="20% - Accent4 2 5 2" xfId="484"/>
    <cellStyle name="20% - Accent4 2 5 3" xfId="716"/>
    <cellStyle name="20% - Accent4 2 6" xfId="193"/>
    <cellStyle name="20% - Accent4 2 6 2" xfId="485"/>
    <cellStyle name="20% - Accent4 2 6 3" xfId="717"/>
    <cellStyle name="20% - Accent4 3" xfId="384"/>
    <cellStyle name="20% - Accent4 3 2" xfId="648"/>
    <cellStyle name="20% - Accent4 3 3" xfId="881"/>
    <cellStyle name="20% - Accent4 4" xfId="898"/>
    <cellStyle name="20% - Accent5 2" xfId="22"/>
    <cellStyle name="20% - Accent5 2 2" xfId="84"/>
    <cellStyle name="20% - Accent5 2 2 2" xfId="194"/>
    <cellStyle name="20% - Accent5 2 2 2 2" xfId="195"/>
    <cellStyle name="20% - Accent5 2 2 2 2 2" xfId="487"/>
    <cellStyle name="20% - Accent5 2 2 2 2 3" xfId="719"/>
    <cellStyle name="20% - Accent5 2 2 2 3" xfId="196"/>
    <cellStyle name="20% - Accent5 2 2 2 3 2" xfId="488"/>
    <cellStyle name="20% - Accent5 2 2 2 3 3" xfId="720"/>
    <cellStyle name="20% - Accent5 2 2 2 4" xfId="486"/>
    <cellStyle name="20% - Accent5 2 2 2 5" xfId="718"/>
    <cellStyle name="20% - Accent5 2 2 3" xfId="197"/>
    <cellStyle name="20% - Accent5 2 2 3 2" xfId="489"/>
    <cellStyle name="20% - Accent5 2 2 3 3" xfId="721"/>
    <cellStyle name="20% - Accent5 2 2 4" xfId="198"/>
    <cellStyle name="20% - Accent5 2 2 4 2" xfId="490"/>
    <cellStyle name="20% - Accent5 2 2 4 3" xfId="722"/>
    <cellStyle name="20% - Accent5 2 3" xfId="199"/>
    <cellStyle name="20% - Accent5 2 3 2" xfId="200"/>
    <cellStyle name="20% - Accent5 2 3 2 2" xfId="492"/>
    <cellStyle name="20% - Accent5 2 3 2 3" xfId="724"/>
    <cellStyle name="20% - Accent5 2 3 3" xfId="201"/>
    <cellStyle name="20% - Accent5 2 3 3 2" xfId="493"/>
    <cellStyle name="20% - Accent5 2 3 3 3" xfId="725"/>
    <cellStyle name="20% - Accent5 2 3 4" xfId="491"/>
    <cellStyle name="20% - Accent5 2 3 5" xfId="723"/>
    <cellStyle name="20% - Accent5 2 4" xfId="202"/>
    <cellStyle name="20% - Accent5 2 4 2" xfId="203"/>
    <cellStyle name="20% - Accent5 2 4 2 2" xfId="495"/>
    <cellStyle name="20% - Accent5 2 4 2 3" xfId="727"/>
    <cellStyle name="20% - Accent5 2 4 3" xfId="204"/>
    <cellStyle name="20% - Accent5 2 4 3 2" xfId="496"/>
    <cellStyle name="20% - Accent5 2 4 3 3" xfId="728"/>
    <cellStyle name="20% - Accent5 2 4 4" xfId="494"/>
    <cellStyle name="20% - Accent5 2 4 5" xfId="726"/>
    <cellStyle name="20% - Accent5 2 5" xfId="205"/>
    <cellStyle name="20% - Accent5 2 5 2" xfId="497"/>
    <cellStyle name="20% - Accent5 2 5 3" xfId="729"/>
    <cellStyle name="20% - Accent5 2 6" xfId="206"/>
    <cellStyle name="20% - Accent5 2 6 2" xfId="498"/>
    <cellStyle name="20% - Accent5 2 6 3" xfId="730"/>
    <cellStyle name="20% - Accent5 3" xfId="385"/>
    <cellStyle name="20% - Accent5 3 2" xfId="649"/>
    <cellStyle name="20% - Accent5 3 3" xfId="882"/>
    <cellStyle name="20% - Accent5 4" xfId="899"/>
    <cellStyle name="20% - Accent6 2" xfId="23"/>
    <cellStyle name="20% - Accent6 2 2" xfId="85"/>
    <cellStyle name="20% - Accent6 2 2 2" xfId="207"/>
    <cellStyle name="20% - Accent6 2 2 2 2" xfId="208"/>
    <cellStyle name="20% - Accent6 2 2 2 2 2" xfId="500"/>
    <cellStyle name="20% - Accent6 2 2 2 2 3" xfId="732"/>
    <cellStyle name="20% - Accent6 2 2 2 3" xfId="209"/>
    <cellStyle name="20% - Accent6 2 2 2 3 2" xfId="501"/>
    <cellStyle name="20% - Accent6 2 2 2 3 3" xfId="733"/>
    <cellStyle name="20% - Accent6 2 2 2 4" xfId="499"/>
    <cellStyle name="20% - Accent6 2 2 2 5" xfId="731"/>
    <cellStyle name="20% - Accent6 2 2 3" xfId="210"/>
    <cellStyle name="20% - Accent6 2 2 3 2" xfId="502"/>
    <cellStyle name="20% - Accent6 2 2 3 3" xfId="734"/>
    <cellStyle name="20% - Accent6 2 2 4" xfId="211"/>
    <cellStyle name="20% - Accent6 2 2 4 2" xfId="503"/>
    <cellStyle name="20% - Accent6 2 2 4 3" xfId="735"/>
    <cellStyle name="20% - Accent6 2 3" xfId="212"/>
    <cellStyle name="20% - Accent6 2 3 2" xfId="213"/>
    <cellStyle name="20% - Accent6 2 3 2 2" xfId="505"/>
    <cellStyle name="20% - Accent6 2 3 2 3" xfId="737"/>
    <cellStyle name="20% - Accent6 2 3 3" xfId="214"/>
    <cellStyle name="20% - Accent6 2 3 3 2" xfId="506"/>
    <cellStyle name="20% - Accent6 2 3 3 3" xfId="738"/>
    <cellStyle name="20% - Accent6 2 3 4" xfId="504"/>
    <cellStyle name="20% - Accent6 2 3 5" xfId="736"/>
    <cellStyle name="20% - Accent6 2 4" xfId="215"/>
    <cellStyle name="20% - Accent6 2 4 2" xfId="216"/>
    <cellStyle name="20% - Accent6 2 4 2 2" xfId="508"/>
    <cellStyle name="20% - Accent6 2 4 2 3" xfId="740"/>
    <cellStyle name="20% - Accent6 2 4 3" xfId="217"/>
    <cellStyle name="20% - Accent6 2 4 3 2" xfId="509"/>
    <cellStyle name="20% - Accent6 2 4 3 3" xfId="741"/>
    <cellStyle name="20% - Accent6 2 4 4" xfId="507"/>
    <cellStyle name="20% - Accent6 2 4 5" xfId="739"/>
    <cellStyle name="20% - Accent6 2 5" xfId="218"/>
    <cellStyle name="20% - Accent6 2 5 2" xfId="510"/>
    <cellStyle name="20% - Accent6 2 5 3" xfId="742"/>
    <cellStyle name="20% - Accent6 2 6" xfId="219"/>
    <cellStyle name="20% - Accent6 2 6 2" xfId="511"/>
    <cellStyle name="20% - Accent6 2 6 3" xfId="743"/>
    <cellStyle name="20% - Accent6 3" xfId="386"/>
    <cellStyle name="20% - Accent6 3 2" xfId="650"/>
    <cellStyle name="20% - Accent6 3 3" xfId="883"/>
    <cellStyle name="20% - Accent6 4" xfId="900"/>
    <cellStyle name="20% - Акцент1 2" xfId="901"/>
    <cellStyle name="20% — акцент1 2" xfId="902"/>
    <cellStyle name="20% - Акцент2 2" xfId="903"/>
    <cellStyle name="20% — акцент2 2" xfId="904"/>
    <cellStyle name="20% - Акцент3 2" xfId="905"/>
    <cellStyle name="20% — акцент3 2" xfId="906"/>
    <cellStyle name="20% - Акцент4 2" xfId="907"/>
    <cellStyle name="20% — акцент4 2" xfId="908"/>
    <cellStyle name="20% - Акцент5 2" xfId="909"/>
    <cellStyle name="20% — акцент5 2" xfId="910"/>
    <cellStyle name="20% - Акцент6 2" xfId="911"/>
    <cellStyle name="20% — акцент6 2" xfId="912"/>
    <cellStyle name="40% - Accent1 2" xfId="24"/>
    <cellStyle name="40% - Accent1 2 2" xfId="86"/>
    <cellStyle name="40% - Accent1 2 2 2" xfId="220"/>
    <cellStyle name="40% - Accent1 2 2 2 2" xfId="221"/>
    <cellStyle name="40% - Accent1 2 2 2 2 2" xfId="513"/>
    <cellStyle name="40% - Accent1 2 2 2 2 3" xfId="745"/>
    <cellStyle name="40% - Accent1 2 2 2 3" xfId="222"/>
    <cellStyle name="40% - Accent1 2 2 2 3 2" xfId="514"/>
    <cellStyle name="40% - Accent1 2 2 2 3 3" xfId="746"/>
    <cellStyle name="40% - Accent1 2 2 2 4" xfId="512"/>
    <cellStyle name="40% - Accent1 2 2 2 5" xfId="744"/>
    <cellStyle name="40% - Accent1 2 2 3" xfId="223"/>
    <cellStyle name="40% - Accent1 2 2 3 2" xfId="515"/>
    <cellStyle name="40% - Accent1 2 2 3 3" xfId="747"/>
    <cellStyle name="40% - Accent1 2 2 4" xfId="224"/>
    <cellStyle name="40% - Accent1 2 2 4 2" xfId="516"/>
    <cellStyle name="40% - Accent1 2 2 4 3" xfId="748"/>
    <cellStyle name="40% - Accent1 2 3" xfId="225"/>
    <cellStyle name="40% - Accent1 2 3 2" xfId="226"/>
    <cellStyle name="40% - Accent1 2 3 2 2" xfId="518"/>
    <cellStyle name="40% - Accent1 2 3 2 3" xfId="750"/>
    <cellStyle name="40% - Accent1 2 3 3" xfId="227"/>
    <cellStyle name="40% - Accent1 2 3 3 2" xfId="519"/>
    <cellStyle name="40% - Accent1 2 3 3 3" xfId="751"/>
    <cellStyle name="40% - Accent1 2 3 4" xfId="517"/>
    <cellStyle name="40% - Accent1 2 3 5" xfId="749"/>
    <cellStyle name="40% - Accent1 2 4" xfId="228"/>
    <cellStyle name="40% - Accent1 2 4 2" xfId="229"/>
    <cellStyle name="40% - Accent1 2 4 2 2" xfId="521"/>
    <cellStyle name="40% - Accent1 2 4 2 3" xfId="753"/>
    <cellStyle name="40% - Accent1 2 4 3" xfId="230"/>
    <cellStyle name="40% - Accent1 2 4 3 2" xfId="522"/>
    <cellStyle name="40% - Accent1 2 4 3 3" xfId="754"/>
    <cellStyle name="40% - Accent1 2 4 4" xfId="520"/>
    <cellStyle name="40% - Accent1 2 4 5" xfId="752"/>
    <cellStyle name="40% - Accent1 2 5" xfId="231"/>
    <cellStyle name="40% - Accent1 2 5 2" xfId="523"/>
    <cellStyle name="40% - Accent1 2 5 3" xfId="755"/>
    <cellStyle name="40% - Accent1 2 6" xfId="232"/>
    <cellStyle name="40% - Accent1 2 6 2" xfId="524"/>
    <cellStyle name="40% - Accent1 2 6 3" xfId="756"/>
    <cellStyle name="40% - Accent1 3" xfId="387"/>
    <cellStyle name="40% - Accent1 3 2" xfId="651"/>
    <cellStyle name="40% - Accent1 3 3" xfId="884"/>
    <cellStyle name="40% - Accent1 4" xfId="913"/>
    <cellStyle name="40% - Accent2 2" xfId="25"/>
    <cellStyle name="40% - Accent2 2 2" xfId="87"/>
    <cellStyle name="40% - Accent2 2 2 2" xfId="233"/>
    <cellStyle name="40% - Accent2 2 2 2 2" xfId="234"/>
    <cellStyle name="40% - Accent2 2 2 2 2 2" xfId="526"/>
    <cellStyle name="40% - Accent2 2 2 2 2 3" xfId="758"/>
    <cellStyle name="40% - Accent2 2 2 2 3" xfId="235"/>
    <cellStyle name="40% - Accent2 2 2 2 3 2" xfId="527"/>
    <cellStyle name="40% - Accent2 2 2 2 3 3" xfId="759"/>
    <cellStyle name="40% - Accent2 2 2 2 4" xfId="525"/>
    <cellStyle name="40% - Accent2 2 2 2 5" xfId="757"/>
    <cellStyle name="40% - Accent2 2 2 3" xfId="236"/>
    <cellStyle name="40% - Accent2 2 2 3 2" xfId="528"/>
    <cellStyle name="40% - Accent2 2 2 3 3" xfId="760"/>
    <cellStyle name="40% - Accent2 2 2 4" xfId="237"/>
    <cellStyle name="40% - Accent2 2 2 4 2" xfId="529"/>
    <cellStyle name="40% - Accent2 2 2 4 3" xfId="761"/>
    <cellStyle name="40% - Accent2 2 3" xfId="238"/>
    <cellStyle name="40% - Accent2 2 3 2" xfId="239"/>
    <cellStyle name="40% - Accent2 2 3 2 2" xfId="531"/>
    <cellStyle name="40% - Accent2 2 3 2 3" xfId="763"/>
    <cellStyle name="40% - Accent2 2 3 3" xfId="240"/>
    <cellStyle name="40% - Accent2 2 3 3 2" xfId="532"/>
    <cellStyle name="40% - Accent2 2 3 3 3" xfId="764"/>
    <cellStyle name="40% - Accent2 2 3 4" xfId="530"/>
    <cellStyle name="40% - Accent2 2 3 5" xfId="762"/>
    <cellStyle name="40% - Accent2 2 4" xfId="241"/>
    <cellStyle name="40% - Accent2 2 4 2" xfId="242"/>
    <cellStyle name="40% - Accent2 2 4 2 2" xfId="534"/>
    <cellStyle name="40% - Accent2 2 4 2 3" xfId="766"/>
    <cellStyle name="40% - Accent2 2 4 3" xfId="243"/>
    <cellStyle name="40% - Accent2 2 4 3 2" xfId="535"/>
    <cellStyle name="40% - Accent2 2 4 3 3" xfId="767"/>
    <cellStyle name="40% - Accent2 2 4 4" xfId="533"/>
    <cellStyle name="40% - Accent2 2 4 5" xfId="765"/>
    <cellStyle name="40% - Accent2 2 5" xfId="244"/>
    <cellStyle name="40% - Accent2 2 5 2" xfId="536"/>
    <cellStyle name="40% - Accent2 2 5 3" xfId="768"/>
    <cellStyle name="40% - Accent2 2 6" xfId="245"/>
    <cellStyle name="40% - Accent2 2 6 2" xfId="537"/>
    <cellStyle name="40% - Accent2 2 6 3" xfId="769"/>
    <cellStyle name="40% - Accent2 3" xfId="388"/>
    <cellStyle name="40% - Accent2 3 2" xfId="652"/>
    <cellStyle name="40% - Accent2 3 3" xfId="885"/>
    <cellStyle name="40% - Accent2 4" xfId="914"/>
    <cellStyle name="40% - Accent3 2" xfId="26"/>
    <cellStyle name="40% - Accent3 2 2" xfId="88"/>
    <cellStyle name="40% - Accent3 2 2 2" xfId="246"/>
    <cellStyle name="40% - Accent3 2 2 2 2" xfId="247"/>
    <cellStyle name="40% - Accent3 2 2 2 2 2" xfId="539"/>
    <cellStyle name="40% - Accent3 2 2 2 2 3" xfId="771"/>
    <cellStyle name="40% - Accent3 2 2 2 3" xfId="248"/>
    <cellStyle name="40% - Accent3 2 2 2 3 2" xfId="540"/>
    <cellStyle name="40% - Accent3 2 2 2 3 3" xfId="772"/>
    <cellStyle name="40% - Accent3 2 2 2 4" xfId="538"/>
    <cellStyle name="40% - Accent3 2 2 2 5" xfId="770"/>
    <cellStyle name="40% - Accent3 2 2 3" xfId="249"/>
    <cellStyle name="40% - Accent3 2 2 3 2" xfId="541"/>
    <cellStyle name="40% - Accent3 2 2 3 3" xfId="773"/>
    <cellStyle name="40% - Accent3 2 2 4" xfId="250"/>
    <cellStyle name="40% - Accent3 2 2 4 2" xfId="542"/>
    <cellStyle name="40% - Accent3 2 2 4 3" xfId="774"/>
    <cellStyle name="40% - Accent3 2 3" xfId="251"/>
    <cellStyle name="40% - Accent3 2 3 2" xfId="252"/>
    <cellStyle name="40% - Accent3 2 3 2 2" xfId="544"/>
    <cellStyle name="40% - Accent3 2 3 2 3" xfId="776"/>
    <cellStyle name="40% - Accent3 2 3 3" xfId="253"/>
    <cellStyle name="40% - Accent3 2 3 3 2" xfId="545"/>
    <cellStyle name="40% - Accent3 2 3 3 3" xfId="777"/>
    <cellStyle name="40% - Accent3 2 3 4" xfId="543"/>
    <cellStyle name="40% - Accent3 2 3 5" xfId="775"/>
    <cellStyle name="40% - Accent3 2 4" xfId="254"/>
    <cellStyle name="40% - Accent3 2 4 2" xfId="255"/>
    <cellStyle name="40% - Accent3 2 4 2 2" xfId="547"/>
    <cellStyle name="40% - Accent3 2 4 2 3" xfId="779"/>
    <cellStyle name="40% - Accent3 2 4 3" xfId="256"/>
    <cellStyle name="40% - Accent3 2 4 3 2" xfId="548"/>
    <cellStyle name="40% - Accent3 2 4 3 3" xfId="780"/>
    <cellStyle name="40% - Accent3 2 4 4" xfId="546"/>
    <cellStyle name="40% - Accent3 2 4 5" xfId="778"/>
    <cellStyle name="40% - Accent3 2 5" xfId="257"/>
    <cellStyle name="40% - Accent3 2 5 2" xfId="549"/>
    <cellStyle name="40% - Accent3 2 5 3" xfId="781"/>
    <cellStyle name="40% - Accent3 2 6" xfId="258"/>
    <cellStyle name="40% - Accent3 2 6 2" xfId="550"/>
    <cellStyle name="40% - Accent3 2 6 3" xfId="782"/>
    <cellStyle name="40% - Accent3 3" xfId="389"/>
    <cellStyle name="40% - Accent3 3 2" xfId="653"/>
    <cellStyle name="40% - Accent3 3 3" xfId="886"/>
    <cellStyle name="40% - Accent3 4" xfId="915"/>
    <cellStyle name="40% - Accent4 2" xfId="27"/>
    <cellStyle name="40% - Accent4 2 2" xfId="89"/>
    <cellStyle name="40% - Accent4 2 2 2" xfId="259"/>
    <cellStyle name="40% - Accent4 2 2 2 2" xfId="260"/>
    <cellStyle name="40% - Accent4 2 2 2 2 2" xfId="552"/>
    <cellStyle name="40% - Accent4 2 2 2 2 3" xfId="784"/>
    <cellStyle name="40% - Accent4 2 2 2 3" xfId="261"/>
    <cellStyle name="40% - Accent4 2 2 2 3 2" xfId="553"/>
    <cellStyle name="40% - Accent4 2 2 2 3 3" xfId="785"/>
    <cellStyle name="40% - Accent4 2 2 2 4" xfId="551"/>
    <cellStyle name="40% - Accent4 2 2 2 5" xfId="783"/>
    <cellStyle name="40% - Accent4 2 2 3" xfId="262"/>
    <cellStyle name="40% - Accent4 2 2 3 2" xfId="554"/>
    <cellStyle name="40% - Accent4 2 2 3 3" xfId="786"/>
    <cellStyle name="40% - Accent4 2 2 4" xfId="263"/>
    <cellStyle name="40% - Accent4 2 2 4 2" xfId="555"/>
    <cellStyle name="40% - Accent4 2 2 4 3" xfId="787"/>
    <cellStyle name="40% - Accent4 2 3" xfId="264"/>
    <cellStyle name="40% - Accent4 2 3 2" xfId="265"/>
    <cellStyle name="40% - Accent4 2 3 2 2" xfId="557"/>
    <cellStyle name="40% - Accent4 2 3 2 3" xfId="789"/>
    <cellStyle name="40% - Accent4 2 3 3" xfId="266"/>
    <cellStyle name="40% - Accent4 2 3 3 2" xfId="558"/>
    <cellStyle name="40% - Accent4 2 3 3 3" xfId="790"/>
    <cellStyle name="40% - Accent4 2 3 4" xfId="556"/>
    <cellStyle name="40% - Accent4 2 3 5" xfId="788"/>
    <cellStyle name="40% - Accent4 2 4" xfId="267"/>
    <cellStyle name="40% - Accent4 2 4 2" xfId="268"/>
    <cellStyle name="40% - Accent4 2 4 2 2" xfId="560"/>
    <cellStyle name="40% - Accent4 2 4 2 3" xfId="792"/>
    <cellStyle name="40% - Accent4 2 4 3" xfId="269"/>
    <cellStyle name="40% - Accent4 2 4 3 2" xfId="561"/>
    <cellStyle name="40% - Accent4 2 4 3 3" xfId="793"/>
    <cellStyle name="40% - Accent4 2 4 4" xfId="559"/>
    <cellStyle name="40% - Accent4 2 4 5" xfId="791"/>
    <cellStyle name="40% - Accent4 2 5" xfId="270"/>
    <cellStyle name="40% - Accent4 2 5 2" xfId="562"/>
    <cellStyle name="40% - Accent4 2 5 3" xfId="794"/>
    <cellStyle name="40% - Accent4 2 6" xfId="271"/>
    <cellStyle name="40% - Accent4 2 6 2" xfId="563"/>
    <cellStyle name="40% - Accent4 2 6 3" xfId="795"/>
    <cellStyle name="40% - Accent4 3" xfId="390"/>
    <cellStyle name="40% - Accent4 3 2" xfId="654"/>
    <cellStyle name="40% - Accent4 3 3" xfId="887"/>
    <cellStyle name="40% - Accent4 4" xfId="916"/>
    <cellStyle name="40% - Accent5 2" xfId="28"/>
    <cellStyle name="40% - Accent5 2 2" xfId="90"/>
    <cellStyle name="40% - Accent5 2 2 2" xfId="272"/>
    <cellStyle name="40% - Accent5 2 2 2 2" xfId="273"/>
    <cellStyle name="40% - Accent5 2 2 2 2 2" xfId="565"/>
    <cellStyle name="40% - Accent5 2 2 2 2 3" xfId="797"/>
    <cellStyle name="40% - Accent5 2 2 2 3" xfId="274"/>
    <cellStyle name="40% - Accent5 2 2 2 3 2" xfId="566"/>
    <cellStyle name="40% - Accent5 2 2 2 3 3" xfId="798"/>
    <cellStyle name="40% - Accent5 2 2 2 4" xfId="564"/>
    <cellStyle name="40% - Accent5 2 2 2 5" xfId="796"/>
    <cellStyle name="40% - Accent5 2 2 3" xfId="275"/>
    <cellStyle name="40% - Accent5 2 2 3 2" xfId="567"/>
    <cellStyle name="40% - Accent5 2 2 3 3" xfId="799"/>
    <cellStyle name="40% - Accent5 2 2 4" xfId="276"/>
    <cellStyle name="40% - Accent5 2 2 4 2" xfId="568"/>
    <cellStyle name="40% - Accent5 2 2 4 3" xfId="800"/>
    <cellStyle name="40% - Accent5 2 3" xfId="277"/>
    <cellStyle name="40% - Accent5 2 3 2" xfId="278"/>
    <cellStyle name="40% - Accent5 2 3 2 2" xfId="570"/>
    <cellStyle name="40% - Accent5 2 3 2 3" xfId="802"/>
    <cellStyle name="40% - Accent5 2 3 3" xfId="279"/>
    <cellStyle name="40% - Accent5 2 3 3 2" xfId="571"/>
    <cellStyle name="40% - Accent5 2 3 3 3" xfId="803"/>
    <cellStyle name="40% - Accent5 2 3 4" xfId="569"/>
    <cellStyle name="40% - Accent5 2 3 5" xfId="801"/>
    <cellStyle name="40% - Accent5 2 4" xfId="280"/>
    <cellStyle name="40% - Accent5 2 4 2" xfId="281"/>
    <cellStyle name="40% - Accent5 2 4 2 2" xfId="573"/>
    <cellStyle name="40% - Accent5 2 4 2 3" xfId="805"/>
    <cellStyle name="40% - Accent5 2 4 3" xfId="282"/>
    <cellStyle name="40% - Accent5 2 4 3 2" xfId="574"/>
    <cellStyle name="40% - Accent5 2 4 3 3" xfId="806"/>
    <cellStyle name="40% - Accent5 2 4 4" xfId="572"/>
    <cellStyle name="40% - Accent5 2 4 5" xfId="804"/>
    <cellStyle name="40% - Accent5 2 5" xfId="283"/>
    <cellStyle name="40% - Accent5 2 5 2" xfId="575"/>
    <cellStyle name="40% - Accent5 2 5 3" xfId="807"/>
    <cellStyle name="40% - Accent5 2 6" xfId="284"/>
    <cellStyle name="40% - Accent5 2 6 2" xfId="576"/>
    <cellStyle name="40% - Accent5 2 6 3" xfId="808"/>
    <cellStyle name="40% - Accent5 3" xfId="391"/>
    <cellStyle name="40% - Accent5 3 2" xfId="655"/>
    <cellStyle name="40% - Accent5 3 3" xfId="888"/>
    <cellStyle name="40% - Accent5 4" xfId="917"/>
    <cellStyle name="40% - Accent6 2" xfId="29"/>
    <cellStyle name="40% - Accent6 2 2" xfId="91"/>
    <cellStyle name="40% - Accent6 2 2 2" xfId="285"/>
    <cellStyle name="40% - Accent6 2 2 2 2" xfId="286"/>
    <cellStyle name="40% - Accent6 2 2 2 2 2" xfId="578"/>
    <cellStyle name="40% - Accent6 2 2 2 2 3" xfId="810"/>
    <cellStyle name="40% - Accent6 2 2 2 3" xfId="287"/>
    <cellStyle name="40% - Accent6 2 2 2 3 2" xfId="579"/>
    <cellStyle name="40% - Accent6 2 2 2 3 3" xfId="811"/>
    <cellStyle name="40% - Accent6 2 2 2 4" xfId="577"/>
    <cellStyle name="40% - Accent6 2 2 2 5" xfId="809"/>
    <cellStyle name="40% - Accent6 2 2 3" xfId="288"/>
    <cellStyle name="40% - Accent6 2 2 3 2" xfId="580"/>
    <cellStyle name="40% - Accent6 2 2 3 3" xfId="812"/>
    <cellStyle name="40% - Accent6 2 2 4" xfId="289"/>
    <cellStyle name="40% - Accent6 2 2 4 2" xfId="581"/>
    <cellStyle name="40% - Accent6 2 2 4 3" xfId="813"/>
    <cellStyle name="40% - Accent6 2 3" xfId="290"/>
    <cellStyle name="40% - Accent6 2 3 2" xfId="291"/>
    <cellStyle name="40% - Accent6 2 3 2 2" xfId="583"/>
    <cellStyle name="40% - Accent6 2 3 2 3" xfId="815"/>
    <cellStyle name="40% - Accent6 2 3 3" xfId="292"/>
    <cellStyle name="40% - Accent6 2 3 3 2" xfId="584"/>
    <cellStyle name="40% - Accent6 2 3 3 3" xfId="816"/>
    <cellStyle name="40% - Accent6 2 3 4" xfId="582"/>
    <cellStyle name="40% - Accent6 2 3 5" xfId="814"/>
    <cellStyle name="40% - Accent6 2 4" xfId="293"/>
    <cellStyle name="40% - Accent6 2 4 2" xfId="294"/>
    <cellStyle name="40% - Accent6 2 4 2 2" xfId="586"/>
    <cellStyle name="40% - Accent6 2 4 2 3" xfId="818"/>
    <cellStyle name="40% - Accent6 2 4 3" xfId="295"/>
    <cellStyle name="40% - Accent6 2 4 3 2" xfId="587"/>
    <cellStyle name="40% - Accent6 2 4 3 3" xfId="819"/>
    <cellStyle name="40% - Accent6 2 4 4" xfId="585"/>
    <cellStyle name="40% - Accent6 2 4 5" xfId="817"/>
    <cellStyle name="40% - Accent6 2 5" xfId="296"/>
    <cellStyle name="40% - Accent6 2 5 2" xfId="588"/>
    <cellStyle name="40% - Accent6 2 5 3" xfId="820"/>
    <cellStyle name="40% - Accent6 2 6" xfId="297"/>
    <cellStyle name="40% - Accent6 2 6 2" xfId="589"/>
    <cellStyle name="40% - Accent6 2 6 3" xfId="821"/>
    <cellStyle name="40% - Accent6 3" xfId="392"/>
    <cellStyle name="40% - Accent6 3 2" xfId="656"/>
    <cellStyle name="40% - Accent6 3 3" xfId="889"/>
    <cellStyle name="40% - Accent6 4" xfId="918"/>
    <cellStyle name="40% - Акцент1 2" xfId="919"/>
    <cellStyle name="40% — акцент1 2" xfId="920"/>
    <cellStyle name="40% - Акцент2 2" xfId="921"/>
    <cellStyle name="40% — акцент2 2" xfId="922"/>
    <cellStyle name="40% - Акцент3 2" xfId="923"/>
    <cellStyle name="40% — акцент3 2" xfId="924"/>
    <cellStyle name="40% - Акцент4 2" xfId="925"/>
    <cellStyle name="40% — акцент4 2" xfId="926"/>
    <cellStyle name="40% - Акцент5 2" xfId="927"/>
    <cellStyle name="40% — акцент5 2" xfId="928"/>
    <cellStyle name="40% - Акцент6 2" xfId="929"/>
    <cellStyle name="40% — акцент6 2" xfId="930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1"/>
    <cellStyle name="60% — акцент1 2" xfId="932"/>
    <cellStyle name="60% - Акцент2 2" xfId="933"/>
    <cellStyle name="60% — акцент2 2" xfId="934"/>
    <cellStyle name="60% - Акцент3 2" xfId="935"/>
    <cellStyle name="60% — акцент3 2" xfId="936"/>
    <cellStyle name="60% - Акцент4 2" xfId="937"/>
    <cellStyle name="60% — акцент4 2" xfId="938"/>
    <cellStyle name="60% - Акцент5 2" xfId="939"/>
    <cellStyle name="60% — акцент5 2" xfId="940"/>
    <cellStyle name="60% - Акцент6 2" xfId="941"/>
    <cellStyle name="60% — акцент6 2" xfId="942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6"/>
    <cellStyle name="Calculation 2 2 3" xfId="822"/>
    <cellStyle name="Calculation 3" xfId="406"/>
    <cellStyle name="Check Cell 2" xfId="44"/>
    <cellStyle name="Check Cell 2 2" xfId="106"/>
    <cellStyle name="Check Cell 3" xfId="407"/>
    <cellStyle name="Comma 10" xfId="421"/>
    <cellStyle name="Comma 11" xfId="1004"/>
    <cellStyle name="Comma 15" xfId="1000"/>
    <cellStyle name="Comma 2" xfId="10"/>
    <cellStyle name="Comma 2 2" xfId="72"/>
    <cellStyle name="Comma 2 2 2" xfId="107"/>
    <cellStyle name="Comma 2 2 2 2" xfId="298"/>
    <cellStyle name="Comma 2 2 2 3" xfId="1001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7"/>
    <cellStyle name="Comma 3 2 4" xfId="663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5"/>
    <cellStyle name="Comma 5 4" xfId="660"/>
    <cellStyle name="Comma 6" xfId="15"/>
    <cellStyle name="Comma 6 10" xfId="658"/>
    <cellStyle name="Comma 6 2" xfId="308"/>
    <cellStyle name="Comma 6 3" xfId="309"/>
    <cellStyle name="Comma 6 3 2" xfId="310"/>
    <cellStyle name="Comma 6 3 2 2" xfId="311"/>
    <cellStyle name="Comma 6 3 2 2 2" xfId="592"/>
    <cellStyle name="Comma 6 3 2 2 3" xfId="825"/>
    <cellStyle name="Comma 6 3 2 3" xfId="312"/>
    <cellStyle name="Comma 6 3 2 3 2" xfId="593"/>
    <cellStyle name="Comma 6 3 2 3 3" xfId="826"/>
    <cellStyle name="Comma 6 3 2 4" xfId="591"/>
    <cellStyle name="Comma 6 3 2 5" xfId="824"/>
    <cellStyle name="Comma 6 3 3" xfId="313"/>
    <cellStyle name="Comma 6 3 3 2" xfId="594"/>
    <cellStyle name="Comma 6 3 3 3" xfId="827"/>
    <cellStyle name="Comma 6 3 4" xfId="314"/>
    <cellStyle name="Comma 6 3 4 2" xfId="595"/>
    <cellStyle name="Comma 6 3 4 3" xfId="828"/>
    <cellStyle name="Comma 6 3 5" xfId="590"/>
    <cellStyle name="Comma 6 3 6" xfId="823"/>
    <cellStyle name="Comma 6 4" xfId="315"/>
    <cellStyle name="Comma 6 4 2" xfId="316"/>
    <cellStyle name="Comma 6 4 2 2" xfId="317"/>
    <cellStyle name="Comma 6 4 2 2 2" xfId="598"/>
    <cellStyle name="Comma 6 4 2 2 3" xfId="831"/>
    <cellStyle name="Comma 6 4 2 3" xfId="318"/>
    <cellStyle name="Comma 6 4 2 3 2" xfId="599"/>
    <cellStyle name="Comma 6 4 2 3 3" xfId="832"/>
    <cellStyle name="Comma 6 4 2 4" xfId="597"/>
    <cellStyle name="Comma 6 4 2 5" xfId="830"/>
    <cellStyle name="Comma 6 4 3" xfId="319"/>
    <cellStyle name="Comma 6 4 3 2" xfId="600"/>
    <cellStyle name="Comma 6 4 3 3" xfId="833"/>
    <cellStyle name="Comma 6 4 4" xfId="320"/>
    <cellStyle name="Comma 6 4 4 2" xfId="601"/>
    <cellStyle name="Comma 6 4 4 3" xfId="834"/>
    <cellStyle name="Comma 6 4 5" xfId="596"/>
    <cellStyle name="Comma 6 4 6" xfId="829"/>
    <cellStyle name="Comma 6 5" xfId="321"/>
    <cellStyle name="Comma 6 5 2" xfId="322"/>
    <cellStyle name="Comma 6 5 2 2" xfId="603"/>
    <cellStyle name="Comma 6 5 2 3" xfId="836"/>
    <cellStyle name="Comma 6 5 3" xfId="323"/>
    <cellStyle name="Comma 6 5 3 2" xfId="604"/>
    <cellStyle name="Comma 6 5 3 3" xfId="837"/>
    <cellStyle name="Comma 6 5 4" xfId="602"/>
    <cellStyle name="Comma 6 5 5" xfId="835"/>
    <cellStyle name="Comma 6 6" xfId="324"/>
    <cellStyle name="Comma 6 6 2" xfId="325"/>
    <cellStyle name="Comma 6 6 2 2" xfId="606"/>
    <cellStyle name="Comma 6 6 2 3" xfId="839"/>
    <cellStyle name="Comma 6 6 3" xfId="326"/>
    <cellStyle name="Comma 6 6 3 2" xfId="607"/>
    <cellStyle name="Comma 6 6 3 3" xfId="840"/>
    <cellStyle name="Comma 6 6 4" xfId="605"/>
    <cellStyle name="Comma 6 6 5" xfId="838"/>
    <cellStyle name="Comma 6 7" xfId="327"/>
    <cellStyle name="Comma 6 7 2" xfId="608"/>
    <cellStyle name="Comma 6 7 3" xfId="841"/>
    <cellStyle name="Comma 6 8" xfId="328"/>
    <cellStyle name="Comma 6 8 2" xfId="609"/>
    <cellStyle name="Comma 6 8 3" xfId="842"/>
    <cellStyle name="Comma 6 9" xfId="423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8"/>
    <cellStyle name="Input 2 2 3" xfId="661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 10" xfId="4"/>
    <cellStyle name="Normal 10 2" xfId="336"/>
    <cellStyle name="Normal 10 2 2" xfId="337"/>
    <cellStyle name="Normal 10 2 2 2" xfId="338"/>
    <cellStyle name="Normal 10 2 2 2 2" xfId="612"/>
    <cellStyle name="Normal 10 2 2 2 3" xfId="845"/>
    <cellStyle name="Normal 10 2 2 3" xfId="339"/>
    <cellStyle name="Normal 10 2 2 3 2" xfId="613"/>
    <cellStyle name="Normal 10 2 2 3 3" xfId="846"/>
    <cellStyle name="Normal 10 2 2 4" xfId="611"/>
    <cellStyle name="Normal 10 2 2 5" xfId="844"/>
    <cellStyle name="Normal 10 2 3" xfId="340"/>
    <cellStyle name="Normal 10 2 3 2" xfId="614"/>
    <cellStyle name="Normal 10 2 3 3" xfId="847"/>
    <cellStyle name="Normal 10 2 4" xfId="341"/>
    <cellStyle name="Normal 10 2 4 2" xfId="615"/>
    <cellStyle name="Normal 10 2 4 3" xfId="848"/>
    <cellStyle name="Normal 10 2 5" xfId="610"/>
    <cellStyle name="Normal 10 2 6" xfId="843"/>
    <cellStyle name="Normal 10 3" xfId="342"/>
    <cellStyle name="Normal 10 3 2" xfId="343"/>
    <cellStyle name="Normal 10 3 2 2" xfId="617"/>
    <cellStyle name="Normal 10 3 2 3" xfId="850"/>
    <cellStyle name="Normal 10 3 3" xfId="344"/>
    <cellStyle name="Normal 10 3 3 2" xfId="618"/>
    <cellStyle name="Normal 10 3 3 3" xfId="851"/>
    <cellStyle name="Normal 10 3 4" xfId="616"/>
    <cellStyle name="Normal 10 3 5" xfId="849"/>
    <cellStyle name="Normal 10 4" xfId="345"/>
    <cellStyle name="Normal 10 4 2" xfId="346"/>
    <cellStyle name="Normal 10 4 2 2" xfId="620"/>
    <cellStyle name="Normal 10 4 2 3" xfId="853"/>
    <cellStyle name="Normal 10 4 3" xfId="347"/>
    <cellStyle name="Normal 10 4 3 2" xfId="621"/>
    <cellStyle name="Normal 10 4 3 3" xfId="854"/>
    <cellStyle name="Normal 10 4 4" xfId="619"/>
    <cellStyle name="Normal 10 4 5" xfId="852"/>
    <cellStyle name="Normal 10 5" xfId="348"/>
    <cellStyle name="Normal 10 5 2" xfId="622"/>
    <cellStyle name="Normal 10 5 3" xfId="855"/>
    <cellStyle name="Normal 10 6" xfId="349"/>
    <cellStyle name="Normal 10 6 2" xfId="623"/>
    <cellStyle name="Normal 10 6 3" xfId="856"/>
    <cellStyle name="Normal 11" xfId="350"/>
    <cellStyle name="Normal 11 2" xfId="351"/>
    <cellStyle name="Normal 11 3" xfId="943"/>
    <cellStyle name="Normal 12" xfId="352"/>
    <cellStyle name="Normal 12 2" xfId="353"/>
    <cellStyle name="Normal 12 3" xfId="893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29"/>
    <cellStyle name="Normal 5 2 2 3" xfId="664"/>
    <cellStyle name="Normal 5 2 3" xfId="944"/>
    <cellStyle name="Normal 5 2 4" xfId="945"/>
    <cellStyle name="Normal 5 3" xfId="356"/>
    <cellStyle name="Normal 5 3 2" xfId="357"/>
    <cellStyle name="Normal 5 3 2 2" xfId="358"/>
    <cellStyle name="Normal 5 3 2 2 2" xfId="626"/>
    <cellStyle name="Normal 5 3 2 2 3" xfId="859"/>
    <cellStyle name="Normal 5 3 2 3" xfId="359"/>
    <cellStyle name="Normal 5 3 2 3 2" xfId="627"/>
    <cellStyle name="Normal 5 3 2 3 3" xfId="860"/>
    <cellStyle name="Normal 5 3 2 4" xfId="625"/>
    <cellStyle name="Normal 5 3 2 5" xfId="858"/>
    <cellStyle name="Normal 5 3 3" xfId="360"/>
    <cellStyle name="Normal 5 3 3 2" xfId="628"/>
    <cellStyle name="Normal 5 3 3 3" xfId="861"/>
    <cellStyle name="Normal 5 3 4" xfId="361"/>
    <cellStyle name="Normal 5 3 4 2" xfId="629"/>
    <cellStyle name="Normal 5 3 4 3" xfId="862"/>
    <cellStyle name="Normal 5 3 5" xfId="624"/>
    <cellStyle name="Normal 5 3 6" xfId="857"/>
    <cellStyle name="Normal 5 4" xfId="362"/>
    <cellStyle name="Normal 5 4 2" xfId="363"/>
    <cellStyle name="Normal 5 4 2 2" xfId="364"/>
    <cellStyle name="Normal 5 4 2 2 2" xfId="632"/>
    <cellStyle name="Normal 5 4 2 2 3" xfId="865"/>
    <cellStyle name="Normal 5 4 2 3" xfId="365"/>
    <cellStyle name="Normal 5 4 2 3 2" xfId="633"/>
    <cellStyle name="Normal 5 4 2 3 3" xfId="866"/>
    <cellStyle name="Normal 5 4 2 4" xfId="631"/>
    <cellStyle name="Normal 5 4 2 5" xfId="864"/>
    <cellStyle name="Normal 5 4 3" xfId="366"/>
    <cellStyle name="Normal 5 4 3 2" xfId="634"/>
    <cellStyle name="Normal 5 4 3 3" xfId="867"/>
    <cellStyle name="Normal 5 4 4" xfId="367"/>
    <cellStyle name="Normal 5 4 4 2" xfId="635"/>
    <cellStyle name="Normal 5 4 4 3" xfId="868"/>
    <cellStyle name="Normal 5 4 5" xfId="630"/>
    <cellStyle name="Normal 5 4 6" xfId="863"/>
    <cellStyle name="Normal 5 5" xfId="368"/>
    <cellStyle name="Normal 5 5 2" xfId="369"/>
    <cellStyle name="Normal 5 5 2 2" xfId="637"/>
    <cellStyle name="Normal 5 5 2 3" xfId="870"/>
    <cellStyle name="Normal 5 5 3" xfId="370"/>
    <cellStyle name="Normal 5 5 3 2" xfId="638"/>
    <cellStyle name="Normal 5 5 3 3" xfId="871"/>
    <cellStyle name="Normal 5 5 4" xfId="636"/>
    <cellStyle name="Normal 5 5 5" xfId="869"/>
    <cellStyle name="Normal 5 6" xfId="371"/>
    <cellStyle name="Normal 5 6 2" xfId="372"/>
    <cellStyle name="Normal 5 6 2 2" xfId="640"/>
    <cellStyle name="Normal 5 6 2 3" xfId="873"/>
    <cellStyle name="Normal 5 6 3" xfId="373"/>
    <cellStyle name="Normal 5 6 3 2" xfId="641"/>
    <cellStyle name="Normal 5 6 3 3" xfId="874"/>
    <cellStyle name="Normal 5 6 4" xfId="639"/>
    <cellStyle name="Normal 5 6 5" xfId="872"/>
    <cellStyle name="Normal 5 7" xfId="374"/>
    <cellStyle name="Normal 5 7 2" xfId="642"/>
    <cellStyle name="Normal 5 7 3" xfId="875"/>
    <cellStyle name="Normal 5 8" xfId="375"/>
    <cellStyle name="Normal 5 8 2" xfId="643"/>
    <cellStyle name="Normal 5 8 3" xfId="876"/>
    <cellStyle name="Normal 5 9" xfId="376"/>
    <cellStyle name="Normal 5 9 2" xfId="644"/>
    <cellStyle name="Normal 5 9 3" xfId="877"/>
    <cellStyle name="Normal 6" xfId="122"/>
    <cellStyle name="Normal 6 2" xfId="946"/>
    <cellStyle name="Normal 7" xfId="123"/>
    <cellStyle name="Normal 8" xfId="8"/>
    <cellStyle name="Normal 8 2" xfId="134"/>
    <cellStyle name="Normal 8 3" xfId="947"/>
    <cellStyle name="Normal 8 4" xfId="948"/>
    <cellStyle name="Normal 9" xfId="13"/>
    <cellStyle name="Normal 9 2" xfId="422"/>
    <cellStyle name="Normal 9 3" xfId="657"/>
    <cellStyle name="Normal_Book2" xfId="997"/>
    <cellStyle name="Normal_General 17.02.04" xfId="1003"/>
    <cellStyle name="Note 2" xfId="57"/>
    <cellStyle name="Note 2 2" xfId="124"/>
    <cellStyle name="Note 2 2 2" xfId="430"/>
    <cellStyle name="Note 2 2 3" xfId="891"/>
    <cellStyle name="Note 3" xfId="58"/>
    <cellStyle name="Note 3 2" xfId="424"/>
    <cellStyle name="Note 3 3" xfId="659"/>
    <cellStyle name="Note 4" xfId="949"/>
    <cellStyle name="Output 2" xfId="59"/>
    <cellStyle name="Output 2 2" xfId="125"/>
    <cellStyle name="Output 2 2 2" xfId="431"/>
    <cellStyle name="Output 2 2 3" xfId="662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N_b" xfId="892"/>
    <cellStyle name="SN_it" xfId="998"/>
    <cellStyle name="Style 1" xfId="126"/>
    <cellStyle name="Style 1 2" xfId="127"/>
    <cellStyle name="Style 1 2 2" xfId="950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2"/>
    <cellStyle name="Total 2 2 3" xfId="890"/>
    <cellStyle name="Total 3" xfId="419"/>
    <cellStyle name="Warning Text 2" xfId="63"/>
    <cellStyle name="Warning Text 2 2" xfId="131"/>
    <cellStyle name="Warning Text 3" xfId="420"/>
    <cellStyle name="Акцент1 2" xfId="951"/>
    <cellStyle name="Акцент1 3" xfId="952"/>
    <cellStyle name="Акцент2 2" xfId="953"/>
    <cellStyle name="Акцент2 3" xfId="954"/>
    <cellStyle name="Акцент3 2" xfId="955"/>
    <cellStyle name="Акцент3 3" xfId="956"/>
    <cellStyle name="Акцент4 2" xfId="957"/>
    <cellStyle name="Акцент4 3" xfId="958"/>
    <cellStyle name="Акцент5 2" xfId="959"/>
    <cellStyle name="Акцент5 3" xfId="960"/>
    <cellStyle name="Акцент6 2" xfId="961"/>
    <cellStyle name="Акцент6 3" xfId="962"/>
    <cellStyle name="Ввод  2" xfId="963"/>
    <cellStyle name="Ввод  3" xfId="964"/>
    <cellStyle name="Вывод 2" xfId="965"/>
    <cellStyle name="Вывод 3" xfId="966"/>
    <cellStyle name="Вычисление" xfId="1002" builtinId="22"/>
    <cellStyle name="Вычисление 2" xfId="967"/>
    <cellStyle name="Вычисление 3" xfId="968"/>
    <cellStyle name="Заголовок 1 2" xfId="969"/>
    <cellStyle name="Заголовок 1 3" xfId="970"/>
    <cellStyle name="Заголовок 2 2" xfId="971"/>
    <cellStyle name="Заголовок 2 3" xfId="972"/>
    <cellStyle name="Заголовок 3 2" xfId="973"/>
    <cellStyle name="Заголовок 3 3" xfId="974"/>
    <cellStyle name="Заголовок 4 2" xfId="975"/>
    <cellStyle name="Заголовок 4 3" xfId="976"/>
    <cellStyle name="Итог 2" xfId="977"/>
    <cellStyle name="Итог 3" xfId="978"/>
    <cellStyle name="Контрольная ячейка 2" xfId="979"/>
    <cellStyle name="Контрольная ячейка 3" xfId="980"/>
    <cellStyle name="Название 2" xfId="380"/>
    <cellStyle name="Нейтральный 2" xfId="981"/>
    <cellStyle name="Нейтральный 3" xfId="982"/>
    <cellStyle name="Обычный" xfId="0" builtinId="0"/>
    <cellStyle name="Обычный 2" xfId="14"/>
    <cellStyle name="Обычный 2 2" xfId="133"/>
    <cellStyle name="Обычный 2 3" xfId="132"/>
    <cellStyle name="Обычный 3" xfId="136"/>
    <cellStyle name="Обычный 3 2" xfId="433"/>
    <cellStyle name="Обычный 3 3" xfId="665"/>
    <cellStyle name="Обычный 4" xfId="137"/>
    <cellStyle name="Обычный 5" xfId="138"/>
    <cellStyle name="Обычный 6" xfId="139"/>
    <cellStyle name="Обычный 7" xfId="983"/>
    <cellStyle name="Обычный 9 2" xfId="999"/>
    <cellStyle name="Плохой 2" xfId="984"/>
    <cellStyle name="Плохой 3" xfId="985"/>
    <cellStyle name="Пояснение 2" xfId="986"/>
    <cellStyle name="Пояснение 3" xfId="987"/>
    <cellStyle name="Примечание 2" xfId="988"/>
    <cellStyle name="Связанная ячейка 2" xfId="989"/>
    <cellStyle name="Связанная ячейка 3" xfId="990"/>
    <cellStyle name="Стиль 1" xfId="64"/>
    <cellStyle name="Текст предупреждения 2" xfId="991"/>
    <cellStyle name="Текст предупреждения 3" xfId="992"/>
    <cellStyle name="Финансовый" xfId="7" builtinId="3"/>
    <cellStyle name="Финансовый 2" xfId="65"/>
    <cellStyle name="Финансовый 2 2" xfId="993"/>
    <cellStyle name="Финансовый 3" xfId="894"/>
    <cellStyle name="Финансовый 4" xfId="994"/>
    <cellStyle name="Хороший 2" xfId="995"/>
    <cellStyle name="Хороший 3" xfId="9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tak%20Albertyan/Downloads/Havelvacner_&#1344;&#1359;&#1334;&#13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.1"/>
      <sheetName val="5.2"/>
    </sheetNames>
    <sheetDataSet>
      <sheetData sheetId="0" refreshError="1"/>
      <sheetData sheetId="1" refreshError="1"/>
      <sheetData sheetId="2" refreshError="1"/>
      <sheetData sheetId="3" refreshError="1">
        <row r="16">
          <cell r="D16" t="str">
            <v xml:space="preserve"> Ոռոգման համակարգի առողջացում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Normal="100" workbookViewId="0"/>
  </sheetViews>
  <sheetFormatPr defaultRowHeight="17.25"/>
  <cols>
    <col min="1" max="1" width="36.7109375" style="50" customWidth="1"/>
    <col min="2" max="2" width="55.42578125" style="50" customWidth="1"/>
    <col min="3" max="3" width="18" style="50" customWidth="1"/>
    <col min="4" max="4" width="16.140625" style="50" customWidth="1"/>
    <col min="5" max="5" width="17.5703125" style="50" customWidth="1"/>
    <col min="6" max="6" width="15.42578125" style="50" customWidth="1"/>
    <col min="7" max="7" width="13.7109375" style="50" customWidth="1"/>
    <col min="8" max="9" width="12.140625" style="50" customWidth="1"/>
    <col min="10" max="253" width="9.140625" style="50"/>
    <col min="254" max="254" width="3" style="50" customWidth="1"/>
    <col min="255" max="255" width="36.7109375" style="50" customWidth="1"/>
    <col min="256" max="256" width="58.42578125" style="50" customWidth="1"/>
    <col min="257" max="257" width="21.85546875" style="50" customWidth="1"/>
    <col min="258" max="509" width="9.140625" style="50"/>
    <col min="510" max="510" width="3" style="50" customWidth="1"/>
    <col min="511" max="511" width="36.7109375" style="50" customWidth="1"/>
    <col min="512" max="512" width="58.42578125" style="50" customWidth="1"/>
    <col min="513" max="513" width="21.85546875" style="50" customWidth="1"/>
    <col min="514" max="765" width="9.140625" style="50"/>
    <col min="766" max="766" width="3" style="50" customWidth="1"/>
    <col min="767" max="767" width="36.7109375" style="50" customWidth="1"/>
    <col min="768" max="768" width="58.42578125" style="50" customWidth="1"/>
    <col min="769" max="769" width="21.85546875" style="50" customWidth="1"/>
    <col min="770" max="1021" width="9.140625" style="50"/>
    <col min="1022" max="1022" width="3" style="50" customWidth="1"/>
    <col min="1023" max="1023" width="36.7109375" style="50" customWidth="1"/>
    <col min="1024" max="1024" width="58.42578125" style="50" customWidth="1"/>
    <col min="1025" max="1025" width="21.85546875" style="50" customWidth="1"/>
    <col min="1026" max="1277" width="9.140625" style="50"/>
    <col min="1278" max="1278" width="3" style="50" customWidth="1"/>
    <col min="1279" max="1279" width="36.7109375" style="50" customWidth="1"/>
    <col min="1280" max="1280" width="58.42578125" style="50" customWidth="1"/>
    <col min="1281" max="1281" width="21.85546875" style="50" customWidth="1"/>
    <col min="1282" max="1533" width="9.140625" style="50"/>
    <col min="1534" max="1534" width="3" style="50" customWidth="1"/>
    <col min="1535" max="1535" width="36.7109375" style="50" customWidth="1"/>
    <col min="1536" max="1536" width="58.42578125" style="50" customWidth="1"/>
    <col min="1537" max="1537" width="21.85546875" style="50" customWidth="1"/>
    <col min="1538" max="1789" width="9.140625" style="50"/>
    <col min="1790" max="1790" width="3" style="50" customWidth="1"/>
    <col min="1791" max="1791" width="36.7109375" style="50" customWidth="1"/>
    <col min="1792" max="1792" width="58.42578125" style="50" customWidth="1"/>
    <col min="1793" max="1793" width="21.85546875" style="50" customWidth="1"/>
    <col min="1794" max="2045" width="9.140625" style="50"/>
    <col min="2046" max="2046" width="3" style="50" customWidth="1"/>
    <col min="2047" max="2047" width="36.7109375" style="50" customWidth="1"/>
    <col min="2048" max="2048" width="58.42578125" style="50" customWidth="1"/>
    <col min="2049" max="2049" width="21.85546875" style="50" customWidth="1"/>
    <col min="2050" max="2301" width="9.140625" style="50"/>
    <col min="2302" max="2302" width="3" style="50" customWidth="1"/>
    <col min="2303" max="2303" width="36.7109375" style="50" customWidth="1"/>
    <col min="2304" max="2304" width="58.42578125" style="50" customWidth="1"/>
    <col min="2305" max="2305" width="21.85546875" style="50" customWidth="1"/>
    <col min="2306" max="2557" width="9.140625" style="50"/>
    <col min="2558" max="2558" width="3" style="50" customWidth="1"/>
    <col min="2559" max="2559" width="36.7109375" style="50" customWidth="1"/>
    <col min="2560" max="2560" width="58.42578125" style="50" customWidth="1"/>
    <col min="2561" max="2561" width="21.85546875" style="50" customWidth="1"/>
    <col min="2562" max="2813" width="9.140625" style="50"/>
    <col min="2814" max="2814" width="3" style="50" customWidth="1"/>
    <col min="2815" max="2815" width="36.7109375" style="50" customWidth="1"/>
    <col min="2816" max="2816" width="58.42578125" style="50" customWidth="1"/>
    <col min="2817" max="2817" width="21.85546875" style="50" customWidth="1"/>
    <col min="2818" max="3069" width="9.140625" style="50"/>
    <col min="3070" max="3070" width="3" style="50" customWidth="1"/>
    <col min="3071" max="3071" width="36.7109375" style="50" customWidth="1"/>
    <col min="3072" max="3072" width="58.42578125" style="50" customWidth="1"/>
    <col min="3073" max="3073" width="21.85546875" style="50" customWidth="1"/>
    <col min="3074" max="3325" width="9.140625" style="50"/>
    <col min="3326" max="3326" width="3" style="50" customWidth="1"/>
    <col min="3327" max="3327" width="36.7109375" style="50" customWidth="1"/>
    <col min="3328" max="3328" width="58.42578125" style="50" customWidth="1"/>
    <col min="3329" max="3329" width="21.85546875" style="50" customWidth="1"/>
    <col min="3330" max="3581" width="9.140625" style="50"/>
    <col min="3582" max="3582" width="3" style="50" customWidth="1"/>
    <col min="3583" max="3583" width="36.7109375" style="50" customWidth="1"/>
    <col min="3584" max="3584" width="58.42578125" style="50" customWidth="1"/>
    <col min="3585" max="3585" width="21.85546875" style="50" customWidth="1"/>
    <col min="3586" max="3837" width="9.140625" style="50"/>
    <col min="3838" max="3838" width="3" style="50" customWidth="1"/>
    <col min="3839" max="3839" width="36.7109375" style="50" customWidth="1"/>
    <col min="3840" max="3840" width="58.42578125" style="50" customWidth="1"/>
    <col min="3841" max="3841" width="21.85546875" style="50" customWidth="1"/>
    <col min="3842" max="4093" width="9.140625" style="50"/>
    <col min="4094" max="4094" width="3" style="50" customWidth="1"/>
    <col min="4095" max="4095" width="36.7109375" style="50" customWidth="1"/>
    <col min="4096" max="4096" width="58.42578125" style="50" customWidth="1"/>
    <col min="4097" max="4097" width="21.85546875" style="50" customWidth="1"/>
    <col min="4098" max="4349" width="9.140625" style="50"/>
    <col min="4350" max="4350" width="3" style="50" customWidth="1"/>
    <col min="4351" max="4351" width="36.7109375" style="50" customWidth="1"/>
    <col min="4352" max="4352" width="58.42578125" style="50" customWidth="1"/>
    <col min="4353" max="4353" width="21.85546875" style="50" customWidth="1"/>
    <col min="4354" max="4605" width="9.140625" style="50"/>
    <col min="4606" max="4606" width="3" style="50" customWidth="1"/>
    <col min="4607" max="4607" width="36.7109375" style="50" customWidth="1"/>
    <col min="4608" max="4608" width="58.42578125" style="50" customWidth="1"/>
    <col min="4609" max="4609" width="21.85546875" style="50" customWidth="1"/>
    <col min="4610" max="4861" width="9.140625" style="50"/>
    <col min="4862" max="4862" width="3" style="50" customWidth="1"/>
    <col min="4863" max="4863" width="36.7109375" style="50" customWidth="1"/>
    <col min="4864" max="4864" width="58.42578125" style="50" customWidth="1"/>
    <col min="4865" max="4865" width="21.85546875" style="50" customWidth="1"/>
    <col min="4866" max="5117" width="9.140625" style="50"/>
    <col min="5118" max="5118" width="3" style="50" customWidth="1"/>
    <col min="5119" max="5119" width="36.7109375" style="50" customWidth="1"/>
    <col min="5120" max="5120" width="58.42578125" style="50" customWidth="1"/>
    <col min="5121" max="5121" width="21.85546875" style="50" customWidth="1"/>
    <col min="5122" max="5373" width="9.140625" style="50"/>
    <col min="5374" max="5374" width="3" style="50" customWidth="1"/>
    <col min="5375" max="5375" width="36.7109375" style="50" customWidth="1"/>
    <col min="5376" max="5376" width="58.42578125" style="50" customWidth="1"/>
    <col min="5377" max="5377" width="21.85546875" style="50" customWidth="1"/>
    <col min="5378" max="5629" width="9.140625" style="50"/>
    <col min="5630" max="5630" width="3" style="50" customWidth="1"/>
    <col min="5631" max="5631" width="36.7109375" style="50" customWidth="1"/>
    <col min="5632" max="5632" width="58.42578125" style="50" customWidth="1"/>
    <col min="5633" max="5633" width="21.85546875" style="50" customWidth="1"/>
    <col min="5634" max="5885" width="9.140625" style="50"/>
    <col min="5886" max="5886" width="3" style="50" customWidth="1"/>
    <col min="5887" max="5887" width="36.7109375" style="50" customWidth="1"/>
    <col min="5888" max="5888" width="58.42578125" style="50" customWidth="1"/>
    <col min="5889" max="5889" width="21.85546875" style="50" customWidth="1"/>
    <col min="5890" max="6141" width="9.140625" style="50"/>
    <col min="6142" max="6142" width="3" style="50" customWidth="1"/>
    <col min="6143" max="6143" width="36.7109375" style="50" customWidth="1"/>
    <col min="6144" max="6144" width="58.42578125" style="50" customWidth="1"/>
    <col min="6145" max="6145" width="21.85546875" style="50" customWidth="1"/>
    <col min="6146" max="6397" width="9.140625" style="50"/>
    <col min="6398" max="6398" width="3" style="50" customWidth="1"/>
    <col min="6399" max="6399" width="36.7109375" style="50" customWidth="1"/>
    <col min="6400" max="6400" width="58.42578125" style="50" customWidth="1"/>
    <col min="6401" max="6401" width="21.85546875" style="50" customWidth="1"/>
    <col min="6402" max="6653" width="9.140625" style="50"/>
    <col min="6654" max="6654" width="3" style="50" customWidth="1"/>
    <col min="6655" max="6655" width="36.7109375" style="50" customWidth="1"/>
    <col min="6656" max="6656" width="58.42578125" style="50" customWidth="1"/>
    <col min="6657" max="6657" width="21.85546875" style="50" customWidth="1"/>
    <col min="6658" max="6909" width="9.140625" style="50"/>
    <col min="6910" max="6910" width="3" style="50" customWidth="1"/>
    <col min="6911" max="6911" width="36.7109375" style="50" customWidth="1"/>
    <col min="6912" max="6912" width="58.42578125" style="50" customWidth="1"/>
    <col min="6913" max="6913" width="21.85546875" style="50" customWidth="1"/>
    <col min="6914" max="7165" width="9.140625" style="50"/>
    <col min="7166" max="7166" width="3" style="50" customWidth="1"/>
    <col min="7167" max="7167" width="36.7109375" style="50" customWidth="1"/>
    <col min="7168" max="7168" width="58.42578125" style="50" customWidth="1"/>
    <col min="7169" max="7169" width="21.85546875" style="50" customWidth="1"/>
    <col min="7170" max="7421" width="9.140625" style="50"/>
    <col min="7422" max="7422" width="3" style="50" customWidth="1"/>
    <col min="7423" max="7423" width="36.7109375" style="50" customWidth="1"/>
    <col min="7424" max="7424" width="58.42578125" style="50" customWidth="1"/>
    <col min="7425" max="7425" width="21.85546875" style="50" customWidth="1"/>
    <col min="7426" max="7677" width="9.140625" style="50"/>
    <col min="7678" max="7678" width="3" style="50" customWidth="1"/>
    <col min="7679" max="7679" width="36.7109375" style="50" customWidth="1"/>
    <col min="7680" max="7680" width="58.42578125" style="50" customWidth="1"/>
    <col min="7681" max="7681" width="21.85546875" style="50" customWidth="1"/>
    <col min="7682" max="7933" width="9.140625" style="50"/>
    <col min="7934" max="7934" width="3" style="50" customWidth="1"/>
    <col min="7935" max="7935" width="36.7109375" style="50" customWidth="1"/>
    <col min="7936" max="7936" width="58.42578125" style="50" customWidth="1"/>
    <col min="7937" max="7937" width="21.85546875" style="50" customWidth="1"/>
    <col min="7938" max="8189" width="9.140625" style="50"/>
    <col min="8190" max="8190" width="3" style="50" customWidth="1"/>
    <col min="8191" max="8191" width="36.7109375" style="50" customWidth="1"/>
    <col min="8192" max="8192" width="58.42578125" style="50" customWidth="1"/>
    <col min="8193" max="8193" width="21.85546875" style="50" customWidth="1"/>
    <col min="8194" max="8445" width="9.140625" style="50"/>
    <col min="8446" max="8446" width="3" style="50" customWidth="1"/>
    <col min="8447" max="8447" width="36.7109375" style="50" customWidth="1"/>
    <col min="8448" max="8448" width="58.42578125" style="50" customWidth="1"/>
    <col min="8449" max="8449" width="21.85546875" style="50" customWidth="1"/>
    <col min="8450" max="8701" width="9.140625" style="50"/>
    <col min="8702" max="8702" width="3" style="50" customWidth="1"/>
    <col min="8703" max="8703" width="36.7109375" style="50" customWidth="1"/>
    <col min="8704" max="8704" width="58.42578125" style="50" customWidth="1"/>
    <col min="8705" max="8705" width="21.85546875" style="50" customWidth="1"/>
    <col min="8706" max="8957" width="9.140625" style="50"/>
    <col min="8958" max="8958" width="3" style="50" customWidth="1"/>
    <col min="8959" max="8959" width="36.7109375" style="50" customWidth="1"/>
    <col min="8960" max="8960" width="58.42578125" style="50" customWidth="1"/>
    <col min="8961" max="8961" width="21.85546875" style="50" customWidth="1"/>
    <col min="8962" max="9213" width="9.140625" style="50"/>
    <col min="9214" max="9214" width="3" style="50" customWidth="1"/>
    <col min="9215" max="9215" width="36.7109375" style="50" customWidth="1"/>
    <col min="9216" max="9216" width="58.42578125" style="50" customWidth="1"/>
    <col min="9217" max="9217" width="21.85546875" style="50" customWidth="1"/>
    <col min="9218" max="9469" width="9.140625" style="50"/>
    <col min="9470" max="9470" width="3" style="50" customWidth="1"/>
    <col min="9471" max="9471" width="36.7109375" style="50" customWidth="1"/>
    <col min="9472" max="9472" width="58.42578125" style="50" customWidth="1"/>
    <col min="9473" max="9473" width="21.85546875" style="50" customWidth="1"/>
    <col min="9474" max="9725" width="9.140625" style="50"/>
    <col min="9726" max="9726" width="3" style="50" customWidth="1"/>
    <col min="9727" max="9727" width="36.7109375" style="50" customWidth="1"/>
    <col min="9728" max="9728" width="58.42578125" style="50" customWidth="1"/>
    <col min="9729" max="9729" width="21.85546875" style="50" customWidth="1"/>
    <col min="9730" max="9981" width="9.140625" style="50"/>
    <col min="9982" max="9982" width="3" style="50" customWidth="1"/>
    <col min="9983" max="9983" width="36.7109375" style="50" customWidth="1"/>
    <col min="9984" max="9984" width="58.42578125" style="50" customWidth="1"/>
    <col min="9985" max="9985" width="21.85546875" style="50" customWidth="1"/>
    <col min="9986" max="10237" width="9.140625" style="50"/>
    <col min="10238" max="10238" width="3" style="50" customWidth="1"/>
    <col min="10239" max="10239" width="36.7109375" style="50" customWidth="1"/>
    <col min="10240" max="10240" width="58.42578125" style="50" customWidth="1"/>
    <col min="10241" max="10241" width="21.85546875" style="50" customWidth="1"/>
    <col min="10242" max="10493" width="9.140625" style="50"/>
    <col min="10494" max="10494" width="3" style="50" customWidth="1"/>
    <col min="10495" max="10495" width="36.7109375" style="50" customWidth="1"/>
    <col min="10496" max="10496" width="58.42578125" style="50" customWidth="1"/>
    <col min="10497" max="10497" width="21.85546875" style="50" customWidth="1"/>
    <col min="10498" max="10749" width="9.140625" style="50"/>
    <col min="10750" max="10750" width="3" style="50" customWidth="1"/>
    <col min="10751" max="10751" width="36.7109375" style="50" customWidth="1"/>
    <col min="10752" max="10752" width="58.42578125" style="50" customWidth="1"/>
    <col min="10753" max="10753" width="21.85546875" style="50" customWidth="1"/>
    <col min="10754" max="11005" width="9.140625" style="50"/>
    <col min="11006" max="11006" width="3" style="50" customWidth="1"/>
    <col min="11007" max="11007" width="36.7109375" style="50" customWidth="1"/>
    <col min="11008" max="11008" width="58.42578125" style="50" customWidth="1"/>
    <col min="11009" max="11009" width="21.85546875" style="50" customWidth="1"/>
    <col min="11010" max="11261" width="9.140625" style="50"/>
    <col min="11262" max="11262" width="3" style="50" customWidth="1"/>
    <col min="11263" max="11263" width="36.7109375" style="50" customWidth="1"/>
    <col min="11264" max="11264" width="58.42578125" style="50" customWidth="1"/>
    <col min="11265" max="11265" width="21.85546875" style="50" customWidth="1"/>
    <col min="11266" max="11517" width="9.140625" style="50"/>
    <col min="11518" max="11518" width="3" style="50" customWidth="1"/>
    <col min="11519" max="11519" width="36.7109375" style="50" customWidth="1"/>
    <col min="11520" max="11520" width="58.42578125" style="50" customWidth="1"/>
    <col min="11521" max="11521" width="21.85546875" style="50" customWidth="1"/>
    <col min="11522" max="11773" width="9.140625" style="50"/>
    <col min="11774" max="11774" width="3" style="50" customWidth="1"/>
    <col min="11775" max="11775" width="36.7109375" style="50" customWidth="1"/>
    <col min="11776" max="11776" width="58.42578125" style="50" customWidth="1"/>
    <col min="11777" max="11777" width="21.85546875" style="50" customWidth="1"/>
    <col min="11778" max="12029" width="9.140625" style="50"/>
    <col min="12030" max="12030" width="3" style="50" customWidth="1"/>
    <col min="12031" max="12031" width="36.7109375" style="50" customWidth="1"/>
    <col min="12032" max="12032" width="58.42578125" style="50" customWidth="1"/>
    <col min="12033" max="12033" width="21.85546875" style="50" customWidth="1"/>
    <col min="12034" max="12285" width="9.140625" style="50"/>
    <col min="12286" max="12286" width="3" style="50" customWidth="1"/>
    <col min="12287" max="12287" width="36.7109375" style="50" customWidth="1"/>
    <col min="12288" max="12288" width="58.42578125" style="50" customWidth="1"/>
    <col min="12289" max="12289" width="21.85546875" style="50" customWidth="1"/>
    <col min="12290" max="12541" width="9.140625" style="50"/>
    <col min="12542" max="12542" width="3" style="50" customWidth="1"/>
    <col min="12543" max="12543" width="36.7109375" style="50" customWidth="1"/>
    <col min="12544" max="12544" width="58.42578125" style="50" customWidth="1"/>
    <col min="12545" max="12545" width="21.85546875" style="50" customWidth="1"/>
    <col min="12546" max="12797" width="9.140625" style="50"/>
    <col min="12798" max="12798" width="3" style="50" customWidth="1"/>
    <col min="12799" max="12799" width="36.7109375" style="50" customWidth="1"/>
    <col min="12800" max="12800" width="58.42578125" style="50" customWidth="1"/>
    <col min="12801" max="12801" width="21.85546875" style="50" customWidth="1"/>
    <col min="12802" max="13053" width="9.140625" style="50"/>
    <col min="13054" max="13054" width="3" style="50" customWidth="1"/>
    <col min="13055" max="13055" width="36.7109375" style="50" customWidth="1"/>
    <col min="13056" max="13056" width="58.42578125" style="50" customWidth="1"/>
    <col min="13057" max="13057" width="21.85546875" style="50" customWidth="1"/>
    <col min="13058" max="13309" width="9.140625" style="50"/>
    <col min="13310" max="13310" width="3" style="50" customWidth="1"/>
    <col min="13311" max="13311" width="36.7109375" style="50" customWidth="1"/>
    <col min="13312" max="13312" width="58.42578125" style="50" customWidth="1"/>
    <col min="13313" max="13313" width="21.85546875" style="50" customWidth="1"/>
    <col min="13314" max="13565" width="9.140625" style="50"/>
    <col min="13566" max="13566" width="3" style="50" customWidth="1"/>
    <col min="13567" max="13567" width="36.7109375" style="50" customWidth="1"/>
    <col min="13568" max="13568" width="58.42578125" style="50" customWidth="1"/>
    <col min="13569" max="13569" width="21.85546875" style="50" customWidth="1"/>
    <col min="13570" max="13821" width="9.140625" style="50"/>
    <col min="13822" max="13822" width="3" style="50" customWidth="1"/>
    <col min="13823" max="13823" width="36.7109375" style="50" customWidth="1"/>
    <col min="13824" max="13824" width="58.42578125" style="50" customWidth="1"/>
    <col min="13825" max="13825" width="21.85546875" style="50" customWidth="1"/>
    <col min="13826" max="14077" width="9.140625" style="50"/>
    <col min="14078" max="14078" width="3" style="50" customWidth="1"/>
    <col min="14079" max="14079" width="36.7109375" style="50" customWidth="1"/>
    <col min="14080" max="14080" width="58.42578125" style="50" customWidth="1"/>
    <col min="14081" max="14081" width="21.85546875" style="50" customWidth="1"/>
    <col min="14082" max="14333" width="9.140625" style="50"/>
    <col min="14334" max="14334" width="3" style="50" customWidth="1"/>
    <col min="14335" max="14335" width="36.7109375" style="50" customWidth="1"/>
    <col min="14336" max="14336" width="58.42578125" style="50" customWidth="1"/>
    <col min="14337" max="14337" width="21.85546875" style="50" customWidth="1"/>
    <col min="14338" max="14589" width="9.140625" style="50"/>
    <col min="14590" max="14590" width="3" style="50" customWidth="1"/>
    <col min="14591" max="14591" width="36.7109375" style="50" customWidth="1"/>
    <col min="14592" max="14592" width="58.42578125" style="50" customWidth="1"/>
    <col min="14593" max="14593" width="21.85546875" style="50" customWidth="1"/>
    <col min="14594" max="14845" width="9.140625" style="50"/>
    <col min="14846" max="14846" width="3" style="50" customWidth="1"/>
    <col min="14847" max="14847" width="36.7109375" style="50" customWidth="1"/>
    <col min="14848" max="14848" width="58.42578125" style="50" customWidth="1"/>
    <col min="14849" max="14849" width="21.85546875" style="50" customWidth="1"/>
    <col min="14850" max="15101" width="9.140625" style="50"/>
    <col min="15102" max="15102" width="3" style="50" customWidth="1"/>
    <col min="15103" max="15103" width="36.7109375" style="50" customWidth="1"/>
    <col min="15104" max="15104" width="58.42578125" style="50" customWidth="1"/>
    <col min="15105" max="15105" width="21.85546875" style="50" customWidth="1"/>
    <col min="15106" max="15357" width="9.140625" style="50"/>
    <col min="15358" max="15358" width="3" style="50" customWidth="1"/>
    <col min="15359" max="15359" width="36.7109375" style="50" customWidth="1"/>
    <col min="15360" max="15360" width="58.42578125" style="50" customWidth="1"/>
    <col min="15361" max="15361" width="21.85546875" style="50" customWidth="1"/>
    <col min="15362" max="15613" width="9.140625" style="50"/>
    <col min="15614" max="15614" width="3" style="50" customWidth="1"/>
    <col min="15615" max="15615" width="36.7109375" style="50" customWidth="1"/>
    <col min="15616" max="15616" width="58.42578125" style="50" customWidth="1"/>
    <col min="15617" max="15617" width="21.85546875" style="50" customWidth="1"/>
    <col min="15618" max="15869" width="9.140625" style="50"/>
    <col min="15870" max="15870" width="3" style="50" customWidth="1"/>
    <col min="15871" max="15871" width="36.7109375" style="50" customWidth="1"/>
    <col min="15872" max="15872" width="58.42578125" style="50" customWidth="1"/>
    <col min="15873" max="15873" width="21.85546875" style="50" customWidth="1"/>
    <col min="15874" max="16125" width="9.140625" style="50"/>
    <col min="16126" max="16126" width="3" style="50" customWidth="1"/>
    <col min="16127" max="16127" width="36.7109375" style="50" customWidth="1"/>
    <col min="16128" max="16128" width="58.42578125" style="50" customWidth="1"/>
    <col min="16129" max="16129" width="21.85546875" style="50" customWidth="1"/>
    <col min="16130" max="16384" width="9.140625" style="50"/>
  </cols>
  <sheetData>
    <row r="1" spans="1:8" s="41" customFormat="1">
      <c r="A1" s="40"/>
      <c r="B1" s="44" t="s">
        <v>384</v>
      </c>
      <c r="C1" s="42"/>
    </row>
    <row r="2" spans="1:8" s="41" customFormat="1">
      <c r="A2" s="43"/>
      <c r="B2" s="44" t="s">
        <v>28</v>
      </c>
      <c r="C2" s="42"/>
      <c r="D2" s="45"/>
      <c r="H2" s="49"/>
    </row>
    <row r="3" spans="1:8" s="41" customFormat="1">
      <c r="A3" s="43"/>
      <c r="B3" s="44" t="s">
        <v>0</v>
      </c>
      <c r="C3" s="42"/>
      <c r="D3" s="45"/>
    </row>
    <row r="4" spans="1:8" s="41" customFormat="1">
      <c r="A4" s="40"/>
      <c r="B4" s="40"/>
      <c r="C4" s="42"/>
    </row>
    <row r="5" spans="1:8" s="41" customFormat="1" ht="54.75" customHeight="1">
      <c r="A5" s="291" t="s">
        <v>443</v>
      </c>
      <c r="B5" s="291"/>
      <c r="C5" s="46"/>
    </row>
    <row r="6" spans="1:8" s="41" customFormat="1">
      <c r="A6" s="40"/>
      <c r="B6" s="40"/>
      <c r="C6" s="42"/>
    </row>
    <row r="7" spans="1:8" s="41" customFormat="1">
      <c r="A7" s="40"/>
      <c r="B7" s="32" t="s">
        <v>378</v>
      </c>
      <c r="C7" s="42"/>
    </row>
    <row r="8" spans="1:8" s="41" customFormat="1" ht="69">
      <c r="A8" s="51"/>
      <c r="B8" s="52" t="s">
        <v>445</v>
      </c>
      <c r="C8" s="42"/>
    </row>
    <row r="9" spans="1:8" s="41" customFormat="1" ht="24" customHeight="1">
      <c r="A9" s="53" t="s">
        <v>385</v>
      </c>
      <c r="B9" s="54">
        <f>+'2.'!C12</f>
        <v>-7249492.8999999994</v>
      </c>
      <c r="C9" s="42"/>
    </row>
    <row r="10" spans="1:8" s="41" customFormat="1" ht="24" customHeight="1">
      <c r="A10" s="53" t="s">
        <v>386</v>
      </c>
      <c r="B10" s="54">
        <f>+'8.'!F11</f>
        <v>-18750807.699999999</v>
      </c>
      <c r="C10" s="42"/>
    </row>
    <row r="11" spans="1:8" s="41" customFormat="1" ht="24" customHeight="1">
      <c r="A11" s="53" t="s">
        <v>387</v>
      </c>
      <c r="B11" s="54">
        <f>-B9+B10</f>
        <v>-11501314.800000001</v>
      </c>
      <c r="D11" s="42"/>
    </row>
    <row r="12" spans="1:8" s="41" customFormat="1">
      <c r="C12" s="42"/>
    </row>
    <row r="13" spans="1:8" s="41" customFormat="1">
      <c r="B13" s="48"/>
      <c r="C13" s="42"/>
    </row>
    <row r="14" spans="1:8" s="41" customFormat="1">
      <c r="C14" s="42"/>
    </row>
    <row r="15" spans="1:8" s="41" customFormat="1">
      <c r="C15" s="42"/>
    </row>
    <row r="16" spans="1:8" s="41" customFormat="1">
      <c r="C16" s="42"/>
    </row>
    <row r="17" spans="3:3" s="41" customFormat="1">
      <c r="C17" s="42"/>
    </row>
    <row r="18" spans="3:3" s="41" customFormat="1">
      <c r="C18" s="42"/>
    </row>
    <row r="19" spans="3:3" s="41" customFormat="1">
      <c r="C19" s="42"/>
    </row>
    <row r="20" spans="3:3" s="41" customFormat="1">
      <c r="C20" s="42"/>
    </row>
    <row r="21" spans="3:3" s="41" customFormat="1">
      <c r="C21" s="42"/>
    </row>
    <row r="22" spans="3:3" s="41" customFormat="1">
      <c r="C22" s="42"/>
    </row>
    <row r="23" spans="3:3" s="41" customFormat="1">
      <c r="C23" s="42"/>
    </row>
  </sheetData>
  <mergeCells count="1">
    <mergeCell ref="A5:B5"/>
  </mergeCells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Normal="100" workbookViewId="0"/>
  </sheetViews>
  <sheetFormatPr defaultRowHeight="15.75"/>
  <cols>
    <col min="1" max="1" width="51.85546875" style="57" customWidth="1"/>
    <col min="2" max="2" width="17.85546875" style="57" customWidth="1"/>
    <col min="3" max="3" width="19.42578125" style="57" customWidth="1"/>
    <col min="4" max="255" width="9.140625" style="57"/>
    <col min="256" max="256" width="51.85546875" style="57" customWidth="1"/>
    <col min="257" max="257" width="17.85546875" style="57" customWidth="1"/>
    <col min="258" max="258" width="19.42578125" style="57" customWidth="1"/>
    <col min="259" max="511" width="9.140625" style="57"/>
    <col min="512" max="512" width="51.85546875" style="57" customWidth="1"/>
    <col min="513" max="513" width="17.85546875" style="57" customWidth="1"/>
    <col min="514" max="514" width="19.42578125" style="57" customWidth="1"/>
    <col min="515" max="767" width="9.140625" style="57"/>
    <col min="768" max="768" width="51.85546875" style="57" customWidth="1"/>
    <col min="769" max="769" width="17.85546875" style="57" customWidth="1"/>
    <col min="770" max="770" width="19.42578125" style="57" customWidth="1"/>
    <col min="771" max="1023" width="9.140625" style="57"/>
    <col min="1024" max="1024" width="51.85546875" style="57" customWidth="1"/>
    <col min="1025" max="1025" width="17.85546875" style="57" customWidth="1"/>
    <col min="1026" max="1026" width="19.42578125" style="57" customWidth="1"/>
    <col min="1027" max="1279" width="9.140625" style="57"/>
    <col min="1280" max="1280" width="51.85546875" style="57" customWidth="1"/>
    <col min="1281" max="1281" width="17.85546875" style="57" customWidth="1"/>
    <col min="1282" max="1282" width="19.42578125" style="57" customWidth="1"/>
    <col min="1283" max="1535" width="9.140625" style="57"/>
    <col min="1536" max="1536" width="51.85546875" style="57" customWidth="1"/>
    <col min="1537" max="1537" width="17.85546875" style="57" customWidth="1"/>
    <col min="1538" max="1538" width="19.42578125" style="57" customWidth="1"/>
    <col min="1539" max="1791" width="9.140625" style="57"/>
    <col min="1792" max="1792" width="51.85546875" style="57" customWidth="1"/>
    <col min="1793" max="1793" width="17.85546875" style="57" customWidth="1"/>
    <col min="1794" max="1794" width="19.42578125" style="57" customWidth="1"/>
    <col min="1795" max="2047" width="9.140625" style="57"/>
    <col min="2048" max="2048" width="51.85546875" style="57" customWidth="1"/>
    <col min="2049" max="2049" width="17.85546875" style="57" customWidth="1"/>
    <col min="2050" max="2050" width="19.42578125" style="57" customWidth="1"/>
    <col min="2051" max="2303" width="9.140625" style="57"/>
    <col min="2304" max="2304" width="51.85546875" style="57" customWidth="1"/>
    <col min="2305" max="2305" width="17.85546875" style="57" customWidth="1"/>
    <col min="2306" max="2306" width="19.42578125" style="57" customWidth="1"/>
    <col min="2307" max="2559" width="9.140625" style="57"/>
    <col min="2560" max="2560" width="51.85546875" style="57" customWidth="1"/>
    <col min="2561" max="2561" width="17.85546875" style="57" customWidth="1"/>
    <col min="2562" max="2562" width="19.42578125" style="57" customWidth="1"/>
    <col min="2563" max="2815" width="9.140625" style="57"/>
    <col min="2816" max="2816" width="51.85546875" style="57" customWidth="1"/>
    <col min="2817" max="2817" width="17.85546875" style="57" customWidth="1"/>
    <col min="2818" max="2818" width="19.42578125" style="57" customWidth="1"/>
    <col min="2819" max="3071" width="9.140625" style="57"/>
    <col min="3072" max="3072" width="51.85546875" style="57" customWidth="1"/>
    <col min="3073" max="3073" width="17.85546875" style="57" customWidth="1"/>
    <col min="3074" max="3074" width="19.42578125" style="57" customWidth="1"/>
    <col min="3075" max="3327" width="9.140625" style="57"/>
    <col min="3328" max="3328" width="51.85546875" style="57" customWidth="1"/>
    <col min="3329" max="3329" width="17.85546875" style="57" customWidth="1"/>
    <col min="3330" max="3330" width="19.42578125" style="57" customWidth="1"/>
    <col min="3331" max="3583" width="9.140625" style="57"/>
    <col min="3584" max="3584" width="51.85546875" style="57" customWidth="1"/>
    <col min="3585" max="3585" width="17.85546875" style="57" customWidth="1"/>
    <col min="3586" max="3586" width="19.42578125" style="57" customWidth="1"/>
    <col min="3587" max="3839" width="9.140625" style="57"/>
    <col min="3840" max="3840" width="51.85546875" style="57" customWidth="1"/>
    <col min="3841" max="3841" width="17.85546875" style="57" customWidth="1"/>
    <col min="3842" max="3842" width="19.42578125" style="57" customWidth="1"/>
    <col min="3843" max="4095" width="9.140625" style="57"/>
    <col min="4096" max="4096" width="51.85546875" style="57" customWidth="1"/>
    <col min="4097" max="4097" width="17.85546875" style="57" customWidth="1"/>
    <col min="4098" max="4098" width="19.42578125" style="57" customWidth="1"/>
    <col min="4099" max="4351" width="9.140625" style="57"/>
    <col min="4352" max="4352" width="51.85546875" style="57" customWidth="1"/>
    <col min="4353" max="4353" width="17.85546875" style="57" customWidth="1"/>
    <col min="4354" max="4354" width="19.42578125" style="57" customWidth="1"/>
    <col min="4355" max="4607" width="9.140625" style="57"/>
    <col min="4608" max="4608" width="51.85546875" style="57" customWidth="1"/>
    <col min="4609" max="4609" width="17.85546875" style="57" customWidth="1"/>
    <col min="4610" max="4610" width="19.42578125" style="57" customWidth="1"/>
    <col min="4611" max="4863" width="9.140625" style="57"/>
    <col min="4864" max="4864" width="51.85546875" style="57" customWidth="1"/>
    <col min="4865" max="4865" width="17.85546875" style="57" customWidth="1"/>
    <col min="4866" max="4866" width="19.42578125" style="57" customWidth="1"/>
    <col min="4867" max="5119" width="9.140625" style="57"/>
    <col min="5120" max="5120" width="51.85546875" style="57" customWidth="1"/>
    <col min="5121" max="5121" width="17.85546875" style="57" customWidth="1"/>
    <col min="5122" max="5122" width="19.42578125" style="57" customWidth="1"/>
    <col min="5123" max="5375" width="9.140625" style="57"/>
    <col min="5376" max="5376" width="51.85546875" style="57" customWidth="1"/>
    <col min="5377" max="5377" width="17.85546875" style="57" customWidth="1"/>
    <col min="5378" max="5378" width="19.42578125" style="57" customWidth="1"/>
    <col min="5379" max="5631" width="9.140625" style="57"/>
    <col min="5632" max="5632" width="51.85546875" style="57" customWidth="1"/>
    <col min="5633" max="5633" width="17.85546875" style="57" customWidth="1"/>
    <col min="5634" max="5634" width="19.42578125" style="57" customWidth="1"/>
    <col min="5635" max="5887" width="9.140625" style="57"/>
    <col min="5888" max="5888" width="51.85546875" style="57" customWidth="1"/>
    <col min="5889" max="5889" width="17.85546875" style="57" customWidth="1"/>
    <col min="5890" max="5890" width="19.42578125" style="57" customWidth="1"/>
    <col min="5891" max="6143" width="9.140625" style="57"/>
    <col min="6144" max="6144" width="51.85546875" style="57" customWidth="1"/>
    <col min="6145" max="6145" width="17.85546875" style="57" customWidth="1"/>
    <col min="6146" max="6146" width="19.42578125" style="57" customWidth="1"/>
    <col min="6147" max="6399" width="9.140625" style="57"/>
    <col min="6400" max="6400" width="51.85546875" style="57" customWidth="1"/>
    <col min="6401" max="6401" width="17.85546875" style="57" customWidth="1"/>
    <col min="6402" max="6402" width="19.42578125" style="57" customWidth="1"/>
    <col min="6403" max="6655" width="9.140625" style="57"/>
    <col min="6656" max="6656" width="51.85546875" style="57" customWidth="1"/>
    <col min="6657" max="6657" width="17.85546875" style="57" customWidth="1"/>
    <col min="6658" max="6658" width="19.42578125" style="57" customWidth="1"/>
    <col min="6659" max="6911" width="9.140625" style="57"/>
    <col min="6912" max="6912" width="51.85546875" style="57" customWidth="1"/>
    <col min="6913" max="6913" width="17.85546875" style="57" customWidth="1"/>
    <col min="6914" max="6914" width="19.42578125" style="57" customWidth="1"/>
    <col min="6915" max="7167" width="9.140625" style="57"/>
    <col min="7168" max="7168" width="51.85546875" style="57" customWidth="1"/>
    <col min="7169" max="7169" width="17.85546875" style="57" customWidth="1"/>
    <col min="7170" max="7170" width="19.42578125" style="57" customWidth="1"/>
    <col min="7171" max="7423" width="9.140625" style="57"/>
    <col min="7424" max="7424" width="51.85546875" style="57" customWidth="1"/>
    <col min="7425" max="7425" width="17.85546875" style="57" customWidth="1"/>
    <col min="7426" max="7426" width="19.42578125" style="57" customWidth="1"/>
    <col min="7427" max="7679" width="9.140625" style="57"/>
    <col min="7680" max="7680" width="51.85546875" style="57" customWidth="1"/>
    <col min="7681" max="7681" width="17.85546875" style="57" customWidth="1"/>
    <col min="7682" max="7682" width="19.42578125" style="57" customWidth="1"/>
    <col min="7683" max="7935" width="9.140625" style="57"/>
    <col min="7936" max="7936" width="51.85546875" style="57" customWidth="1"/>
    <col min="7937" max="7937" width="17.85546875" style="57" customWidth="1"/>
    <col min="7938" max="7938" width="19.42578125" style="57" customWidth="1"/>
    <col min="7939" max="8191" width="9.140625" style="57"/>
    <col min="8192" max="8192" width="51.85546875" style="57" customWidth="1"/>
    <col min="8193" max="8193" width="17.85546875" style="57" customWidth="1"/>
    <col min="8194" max="8194" width="19.42578125" style="57" customWidth="1"/>
    <col min="8195" max="8447" width="9.140625" style="57"/>
    <col min="8448" max="8448" width="51.85546875" style="57" customWidth="1"/>
    <col min="8449" max="8449" width="17.85546875" style="57" customWidth="1"/>
    <col min="8450" max="8450" width="19.42578125" style="57" customWidth="1"/>
    <col min="8451" max="8703" width="9.140625" style="57"/>
    <col min="8704" max="8704" width="51.85546875" style="57" customWidth="1"/>
    <col min="8705" max="8705" width="17.85546875" style="57" customWidth="1"/>
    <col min="8706" max="8706" width="19.42578125" style="57" customWidth="1"/>
    <col min="8707" max="8959" width="9.140625" style="57"/>
    <col min="8960" max="8960" width="51.85546875" style="57" customWidth="1"/>
    <col min="8961" max="8961" width="17.85546875" style="57" customWidth="1"/>
    <col min="8962" max="8962" width="19.42578125" style="57" customWidth="1"/>
    <col min="8963" max="9215" width="9.140625" style="57"/>
    <col min="9216" max="9216" width="51.85546875" style="57" customWidth="1"/>
    <col min="9217" max="9217" width="17.85546875" style="57" customWidth="1"/>
    <col min="9218" max="9218" width="19.42578125" style="57" customWidth="1"/>
    <col min="9219" max="9471" width="9.140625" style="57"/>
    <col min="9472" max="9472" width="51.85546875" style="57" customWidth="1"/>
    <col min="9473" max="9473" width="17.85546875" style="57" customWidth="1"/>
    <col min="9474" max="9474" width="19.42578125" style="57" customWidth="1"/>
    <col min="9475" max="9727" width="9.140625" style="57"/>
    <col min="9728" max="9728" width="51.85546875" style="57" customWidth="1"/>
    <col min="9729" max="9729" width="17.85546875" style="57" customWidth="1"/>
    <col min="9730" max="9730" width="19.42578125" style="57" customWidth="1"/>
    <col min="9731" max="9983" width="9.140625" style="57"/>
    <col min="9984" max="9984" width="51.85546875" style="57" customWidth="1"/>
    <col min="9985" max="9985" width="17.85546875" style="57" customWidth="1"/>
    <col min="9986" max="9986" width="19.42578125" style="57" customWidth="1"/>
    <col min="9987" max="10239" width="9.140625" style="57"/>
    <col min="10240" max="10240" width="51.85546875" style="57" customWidth="1"/>
    <col min="10241" max="10241" width="17.85546875" style="57" customWidth="1"/>
    <col min="10242" max="10242" width="19.42578125" style="57" customWidth="1"/>
    <col min="10243" max="10495" width="9.140625" style="57"/>
    <col min="10496" max="10496" width="51.85546875" style="57" customWidth="1"/>
    <col min="10497" max="10497" width="17.85546875" style="57" customWidth="1"/>
    <col min="10498" max="10498" width="19.42578125" style="57" customWidth="1"/>
    <col min="10499" max="10751" width="9.140625" style="57"/>
    <col min="10752" max="10752" width="51.85546875" style="57" customWidth="1"/>
    <col min="10753" max="10753" width="17.85546875" style="57" customWidth="1"/>
    <col min="10754" max="10754" width="19.42578125" style="57" customWidth="1"/>
    <col min="10755" max="11007" width="9.140625" style="57"/>
    <col min="11008" max="11008" width="51.85546875" style="57" customWidth="1"/>
    <col min="11009" max="11009" width="17.85546875" style="57" customWidth="1"/>
    <col min="11010" max="11010" width="19.42578125" style="57" customWidth="1"/>
    <col min="11011" max="11263" width="9.140625" style="57"/>
    <col min="11264" max="11264" width="51.85546875" style="57" customWidth="1"/>
    <col min="11265" max="11265" width="17.85546875" style="57" customWidth="1"/>
    <col min="11266" max="11266" width="19.42578125" style="57" customWidth="1"/>
    <col min="11267" max="11519" width="9.140625" style="57"/>
    <col min="11520" max="11520" width="51.85546875" style="57" customWidth="1"/>
    <col min="11521" max="11521" width="17.85546875" style="57" customWidth="1"/>
    <col min="11522" max="11522" width="19.42578125" style="57" customWidth="1"/>
    <col min="11523" max="11775" width="9.140625" style="57"/>
    <col min="11776" max="11776" width="51.85546875" style="57" customWidth="1"/>
    <col min="11777" max="11777" width="17.85546875" style="57" customWidth="1"/>
    <col min="11778" max="11778" width="19.42578125" style="57" customWidth="1"/>
    <col min="11779" max="12031" width="9.140625" style="57"/>
    <col min="12032" max="12032" width="51.85546875" style="57" customWidth="1"/>
    <col min="12033" max="12033" width="17.85546875" style="57" customWidth="1"/>
    <col min="12034" max="12034" width="19.42578125" style="57" customWidth="1"/>
    <col min="12035" max="12287" width="9.140625" style="57"/>
    <col min="12288" max="12288" width="51.85546875" style="57" customWidth="1"/>
    <col min="12289" max="12289" width="17.85546875" style="57" customWidth="1"/>
    <col min="12290" max="12290" width="19.42578125" style="57" customWidth="1"/>
    <col min="12291" max="12543" width="9.140625" style="57"/>
    <col min="12544" max="12544" width="51.85546875" style="57" customWidth="1"/>
    <col min="12545" max="12545" width="17.85546875" style="57" customWidth="1"/>
    <col min="12546" max="12546" width="19.42578125" style="57" customWidth="1"/>
    <col min="12547" max="12799" width="9.140625" style="57"/>
    <col min="12800" max="12800" width="51.85546875" style="57" customWidth="1"/>
    <col min="12801" max="12801" width="17.85546875" style="57" customWidth="1"/>
    <col min="12802" max="12802" width="19.42578125" style="57" customWidth="1"/>
    <col min="12803" max="13055" width="9.140625" style="57"/>
    <col min="13056" max="13056" width="51.85546875" style="57" customWidth="1"/>
    <col min="13057" max="13057" width="17.85546875" style="57" customWidth="1"/>
    <col min="13058" max="13058" width="19.42578125" style="57" customWidth="1"/>
    <col min="13059" max="13311" width="9.140625" style="57"/>
    <col min="13312" max="13312" width="51.85546875" style="57" customWidth="1"/>
    <col min="13313" max="13313" width="17.85546875" style="57" customWidth="1"/>
    <col min="13314" max="13314" width="19.42578125" style="57" customWidth="1"/>
    <col min="13315" max="13567" width="9.140625" style="57"/>
    <col min="13568" max="13568" width="51.85546875" style="57" customWidth="1"/>
    <col min="13569" max="13569" width="17.85546875" style="57" customWidth="1"/>
    <col min="13570" max="13570" width="19.42578125" style="57" customWidth="1"/>
    <col min="13571" max="13823" width="9.140625" style="57"/>
    <col min="13824" max="13824" width="51.85546875" style="57" customWidth="1"/>
    <col min="13825" max="13825" width="17.85546875" style="57" customWidth="1"/>
    <col min="13826" max="13826" width="19.42578125" style="57" customWidth="1"/>
    <col min="13827" max="14079" width="9.140625" style="57"/>
    <col min="14080" max="14080" width="51.85546875" style="57" customWidth="1"/>
    <col min="14081" max="14081" width="17.85546875" style="57" customWidth="1"/>
    <col min="14082" max="14082" width="19.42578125" style="57" customWidth="1"/>
    <col min="14083" max="14335" width="9.140625" style="57"/>
    <col min="14336" max="14336" width="51.85546875" style="57" customWidth="1"/>
    <col min="14337" max="14337" width="17.85546875" style="57" customWidth="1"/>
    <col min="14338" max="14338" width="19.42578125" style="57" customWidth="1"/>
    <col min="14339" max="14591" width="9.140625" style="57"/>
    <col min="14592" max="14592" width="51.85546875" style="57" customWidth="1"/>
    <col min="14593" max="14593" width="17.85546875" style="57" customWidth="1"/>
    <col min="14594" max="14594" width="19.42578125" style="57" customWidth="1"/>
    <col min="14595" max="14847" width="9.140625" style="57"/>
    <col min="14848" max="14848" width="51.85546875" style="57" customWidth="1"/>
    <col min="14849" max="14849" width="17.85546875" style="57" customWidth="1"/>
    <col min="14850" max="14850" width="19.42578125" style="57" customWidth="1"/>
    <col min="14851" max="15103" width="9.140625" style="57"/>
    <col min="15104" max="15104" width="51.85546875" style="57" customWidth="1"/>
    <col min="15105" max="15105" width="17.85546875" style="57" customWidth="1"/>
    <col min="15106" max="15106" width="19.42578125" style="57" customWidth="1"/>
    <col min="15107" max="15359" width="9.140625" style="57"/>
    <col min="15360" max="15360" width="51.85546875" style="57" customWidth="1"/>
    <col min="15361" max="15361" width="17.85546875" style="57" customWidth="1"/>
    <col min="15362" max="15362" width="19.42578125" style="57" customWidth="1"/>
    <col min="15363" max="15615" width="9.140625" style="57"/>
    <col min="15616" max="15616" width="51.85546875" style="57" customWidth="1"/>
    <col min="15617" max="15617" width="17.85546875" style="57" customWidth="1"/>
    <col min="15618" max="15618" width="19.42578125" style="57" customWidth="1"/>
    <col min="15619" max="15871" width="9.140625" style="57"/>
    <col min="15872" max="15872" width="51.85546875" style="57" customWidth="1"/>
    <col min="15873" max="15873" width="17.85546875" style="57" customWidth="1"/>
    <col min="15874" max="15874" width="19.42578125" style="57" customWidth="1"/>
    <col min="15875" max="16127" width="9.140625" style="57"/>
    <col min="16128" max="16128" width="51.85546875" style="57" customWidth="1"/>
    <col min="16129" max="16129" width="17.85546875" style="57" customWidth="1"/>
    <col min="16130" max="16130" width="19.42578125" style="57" customWidth="1"/>
    <col min="16131" max="16384" width="9.140625" style="57"/>
  </cols>
  <sheetData>
    <row r="1" spans="1:8" s="41" customFormat="1" ht="17.25">
      <c r="C1" s="44" t="s">
        <v>379</v>
      </c>
      <c r="D1" s="55"/>
    </row>
    <row r="2" spans="1:8" s="41" customFormat="1" ht="17.25">
      <c r="C2" s="44" t="s">
        <v>28</v>
      </c>
    </row>
    <row r="3" spans="1:8" s="41" customFormat="1" ht="17.25">
      <c r="A3" s="55"/>
      <c r="B3" s="55"/>
      <c r="C3" s="44" t="s">
        <v>0</v>
      </c>
    </row>
    <row r="4" spans="1:8" s="41" customFormat="1" ht="17.25"/>
    <row r="5" spans="1:8" s="41" customFormat="1" ht="90.75" customHeight="1">
      <c r="A5" s="291" t="s">
        <v>444</v>
      </c>
      <c r="B5" s="291"/>
      <c r="C5" s="291"/>
      <c r="G5" s="292"/>
      <c r="H5" s="292"/>
    </row>
    <row r="6" spans="1:8" s="41" customFormat="1" ht="17.25"/>
    <row r="7" spans="1:8" s="41" customFormat="1" ht="17.25"/>
    <row r="8" spans="1:8" ht="17.25">
      <c r="A8" s="293"/>
      <c r="B8" s="293"/>
      <c r="C8" s="293"/>
      <c r="D8" s="56"/>
    </row>
    <row r="9" spans="1:8" ht="17.25">
      <c r="A9" s="58"/>
      <c r="B9" s="58"/>
      <c r="C9" s="47" t="s">
        <v>378</v>
      </c>
      <c r="D9" s="59"/>
    </row>
    <row r="10" spans="1:8" ht="60.75" customHeight="1">
      <c r="A10" s="294" t="s">
        <v>380</v>
      </c>
      <c r="B10" s="296" t="s">
        <v>36</v>
      </c>
      <c r="C10" s="297"/>
      <c r="D10" s="59"/>
    </row>
    <row r="11" spans="1:8" ht="17.25">
      <c r="A11" s="295"/>
      <c r="B11" s="60" t="s">
        <v>57</v>
      </c>
      <c r="C11" s="60" t="s">
        <v>58</v>
      </c>
    </row>
    <row r="12" spans="1:8" ht="17.25">
      <c r="A12" s="61" t="s">
        <v>381</v>
      </c>
      <c r="B12" s="62">
        <f>+B14+B15</f>
        <v>-5474224.0999999996</v>
      </c>
      <c r="C12" s="62">
        <f>+C14+C15</f>
        <v>-7249492.8999999994</v>
      </c>
    </row>
    <row r="13" spans="1:8" ht="22.5" customHeight="1">
      <c r="A13" s="63" t="s">
        <v>3</v>
      </c>
      <c r="B13" s="63"/>
      <c r="C13" s="63"/>
    </row>
    <row r="14" spans="1:8" ht="34.5" customHeight="1">
      <c r="A14" s="64" t="s">
        <v>382</v>
      </c>
      <c r="B14" s="38">
        <f>+'10.'!G11+'11.'!G11</f>
        <v>0</v>
      </c>
      <c r="C14" s="38">
        <f>+'10.'!J11+'11.'!J11</f>
        <v>0</v>
      </c>
    </row>
    <row r="15" spans="1:8" ht="34.5" customHeight="1">
      <c r="A15" s="64" t="s">
        <v>383</v>
      </c>
      <c r="B15" s="38">
        <f>+'11.'!F11</f>
        <v>-5474224.0999999996</v>
      </c>
      <c r="C15" s="38">
        <f>+'11.'!I11</f>
        <v>-7249492.8999999994</v>
      </c>
    </row>
    <row r="16" spans="1:8">
      <c r="C16" s="65"/>
    </row>
    <row r="18" spans="2:3">
      <c r="B18" s="105"/>
      <c r="C18" s="105"/>
    </row>
    <row r="20" spans="2:3">
      <c r="B20" s="106"/>
      <c r="C20" s="106"/>
    </row>
  </sheetData>
  <mergeCells count="5">
    <mergeCell ref="A5:C5"/>
    <mergeCell ref="G5:H5"/>
    <mergeCell ref="A8:C8"/>
    <mergeCell ref="A10:A11"/>
    <mergeCell ref="B10:C10"/>
  </mergeCells>
  <pageMargins left="0.7" right="0.7" top="0.75" bottom="0.75" header="0.3" footer="0.3"/>
  <pageSetup paperSize="9" scale="98" orientation="portrait" verticalDpi="0" r:id="rId1"/>
  <colBreaks count="1" manualBreakCount="1">
    <brk id="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26"/>
  <sheetViews>
    <sheetView zoomScaleNormal="100" workbookViewId="0"/>
  </sheetViews>
  <sheetFormatPr defaultRowHeight="17.25"/>
  <cols>
    <col min="1" max="1" width="56.140625" style="19" customWidth="1"/>
    <col min="2" max="2" width="22.28515625" style="19" customWidth="1"/>
    <col min="3" max="3" width="23.85546875" style="19" customWidth="1"/>
    <col min="4" max="5" width="15.85546875" style="19" customWidth="1"/>
    <col min="6" max="16384" width="9.140625" style="19"/>
  </cols>
  <sheetData>
    <row r="1" spans="1:4">
      <c r="C1" s="5" t="s">
        <v>446</v>
      </c>
    </row>
    <row r="2" spans="1:4">
      <c r="C2" s="5" t="s">
        <v>35</v>
      </c>
    </row>
    <row r="3" spans="1:4">
      <c r="C3" s="5" t="s">
        <v>0</v>
      </c>
    </row>
    <row r="4" spans="1:4">
      <c r="C4" s="4"/>
    </row>
    <row r="5" spans="1:4" ht="69" customHeight="1">
      <c r="A5" s="298" t="s">
        <v>358</v>
      </c>
      <c r="B5" s="298"/>
      <c r="C5" s="298"/>
    </row>
    <row r="7" spans="1:4">
      <c r="A7" s="30"/>
      <c r="B7" s="31"/>
      <c r="C7" s="32" t="s">
        <v>27</v>
      </c>
    </row>
    <row r="8" spans="1:4" ht="72" customHeight="1">
      <c r="A8" s="299" t="s">
        <v>467</v>
      </c>
      <c r="B8" s="301" t="s">
        <v>22</v>
      </c>
      <c r="C8" s="302"/>
    </row>
    <row r="9" spans="1:4">
      <c r="A9" s="300"/>
      <c r="B9" s="34" t="s">
        <v>57</v>
      </c>
      <c r="C9" s="34" t="s">
        <v>58</v>
      </c>
    </row>
    <row r="10" spans="1:4">
      <c r="A10" s="66" t="s">
        <v>147</v>
      </c>
      <c r="B10" s="34">
        <f>+B12+B20</f>
        <v>-11501314.800000001</v>
      </c>
      <c r="C10" s="34">
        <f>+C12+C20</f>
        <v>-11501314.799999997</v>
      </c>
    </row>
    <row r="11" spans="1:4">
      <c r="A11" s="33" t="s">
        <v>6</v>
      </c>
      <c r="B11" s="34"/>
      <c r="C11" s="34"/>
    </row>
    <row r="12" spans="1:4">
      <c r="A12" s="33" t="s">
        <v>353</v>
      </c>
      <c r="B12" s="34">
        <f>+B14</f>
        <v>7835926.1999999993</v>
      </c>
      <c r="C12" s="34">
        <f>+C14</f>
        <v>31766660.300000004</v>
      </c>
      <c r="D12" s="90"/>
    </row>
    <row r="13" spans="1:4">
      <c r="A13" s="33" t="s">
        <v>6</v>
      </c>
      <c r="B13" s="34"/>
      <c r="C13" s="34"/>
      <c r="D13" s="90"/>
    </row>
    <row r="14" spans="1:4">
      <c r="A14" s="33" t="s">
        <v>354</v>
      </c>
      <c r="B14" s="35">
        <f>+B16+B17</f>
        <v>7835926.1999999993</v>
      </c>
      <c r="C14" s="35">
        <f>+C16+C17</f>
        <v>31766660.300000004</v>
      </c>
    </row>
    <row r="15" spans="1:4">
      <c r="A15" s="33" t="s">
        <v>6</v>
      </c>
      <c r="B15" s="35"/>
      <c r="C15" s="35"/>
    </row>
    <row r="16" spans="1:4" ht="38.25" customHeight="1">
      <c r="A16" s="33" t="s">
        <v>394</v>
      </c>
      <c r="B16" s="67">
        <f>+'6.'!E9+'5.'!F11</f>
        <v>-20619365.199999999</v>
      </c>
      <c r="C16" s="67">
        <f>+'6.'!F9+'5.'!I11</f>
        <v>-27534473.5</v>
      </c>
    </row>
    <row r="17" spans="1:50" ht="34.5">
      <c r="A17" s="33" t="s">
        <v>355</v>
      </c>
      <c r="B17" s="67">
        <f t="shared" ref="B17" si="0">+B18+B19</f>
        <v>28455291.399999999</v>
      </c>
      <c r="C17" s="67">
        <f t="shared" ref="C17" si="1">+C18+C19</f>
        <v>59301133.800000004</v>
      </c>
    </row>
    <row r="18" spans="1:50" ht="102" customHeight="1">
      <c r="A18" s="36" t="s">
        <v>356</v>
      </c>
      <c r="B18" s="35">
        <f>-'5.'!D11</f>
        <v>8955291.4000000004</v>
      </c>
      <c r="C18" s="35">
        <f>-'5.'!G11</f>
        <v>39801133.800000004</v>
      </c>
    </row>
    <row r="19" spans="1:50" ht="48.75" customHeight="1">
      <c r="A19" s="37" t="s">
        <v>357</v>
      </c>
      <c r="B19" s="35">
        <f>-'6.'!E9</f>
        <v>19500000</v>
      </c>
      <c r="C19" s="35">
        <f>-'6.'!F9</f>
        <v>19500000</v>
      </c>
    </row>
    <row r="20" spans="1:50" s="69" customFormat="1" ht="26.25" customHeight="1">
      <c r="A20" s="33" t="s">
        <v>388</v>
      </c>
      <c r="B20" s="35">
        <f>+B22</f>
        <v>-19337241</v>
      </c>
      <c r="C20" s="35">
        <f>+C22</f>
        <v>-43267975.100000001</v>
      </c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  <c r="AI20" s="68"/>
      <c r="AJ20" s="68"/>
      <c r="AK20" s="68"/>
      <c r="AL20" s="68"/>
      <c r="AM20" s="68"/>
      <c r="AN20" s="68"/>
      <c r="AO20" s="68"/>
      <c r="AP20" s="68"/>
      <c r="AQ20" s="68"/>
      <c r="AR20" s="68"/>
      <c r="AS20" s="68"/>
      <c r="AT20" s="68"/>
      <c r="AU20" s="68"/>
      <c r="AV20" s="68"/>
      <c r="AW20" s="68"/>
      <c r="AX20" s="68"/>
    </row>
    <row r="21" spans="1:50" s="69" customFormat="1" ht="28.5" customHeight="1">
      <c r="A21" s="33" t="s">
        <v>389</v>
      </c>
      <c r="B21" s="35"/>
      <c r="C21" s="35"/>
    </row>
    <row r="22" spans="1:50" s="69" customFormat="1" ht="15.75" customHeight="1">
      <c r="A22" s="33" t="s">
        <v>390</v>
      </c>
      <c r="B22" s="35">
        <f>+B24</f>
        <v>-19337241</v>
      </c>
      <c r="C22" s="35">
        <f>+C24</f>
        <v>-43267975.100000001</v>
      </c>
    </row>
    <row r="23" spans="1:50" s="69" customFormat="1" ht="24" customHeight="1">
      <c r="A23" s="33" t="s">
        <v>6</v>
      </c>
      <c r="B23" s="35"/>
      <c r="C23" s="35"/>
    </row>
    <row r="24" spans="1:50" s="69" customFormat="1" ht="42.75" customHeight="1">
      <c r="A24" s="33" t="s">
        <v>391</v>
      </c>
      <c r="B24" s="67">
        <f>+B26</f>
        <v>-19337241</v>
      </c>
      <c r="C24" s="67">
        <f>+C26</f>
        <v>-43267975.100000001</v>
      </c>
    </row>
    <row r="25" spans="1:50" s="69" customFormat="1" ht="26.25" customHeight="1">
      <c r="A25" s="33" t="s">
        <v>392</v>
      </c>
      <c r="B25" s="35"/>
      <c r="C25" s="35"/>
    </row>
    <row r="26" spans="1:50" s="69" customFormat="1" ht="26.25" customHeight="1">
      <c r="A26" s="33" t="s">
        <v>393</v>
      </c>
      <c r="B26" s="70">
        <f>+'10.'!F11+'5.'!E11</f>
        <v>-19337241</v>
      </c>
      <c r="C26" s="70">
        <f>+'10.'!I11+'5.'!H11</f>
        <v>-43267975.100000001</v>
      </c>
    </row>
  </sheetData>
  <mergeCells count="3">
    <mergeCell ref="A5:C5"/>
    <mergeCell ref="A8:A9"/>
    <mergeCell ref="B8:C8"/>
  </mergeCells>
  <pageMargins left="0.7" right="0.7" top="0.75" bottom="0.75" header="0.3" footer="0.3"/>
  <pageSetup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2"/>
  <sheetViews>
    <sheetView zoomScaleNormal="100" workbookViewId="0"/>
  </sheetViews>
  <sheetFormatPr defaultRowHeight="17.25"/>
  <cols>
    <col min="1" max="1" width="9.140625" style="133"/>
    <col min="2" max="3" width="15.85546875" style="133" customWidth="1"/>
    <col min="4" max="4" width="69.85546875" style="133" customWidth="1"/>
    <col min="5" max="6" width="19.7109375" style="133" customWidth="1"/>
    <col min="7" max="16384" width="9.140625" style="133"/>
  </cols>
  <sheetData>
    <row r="1" spans="2:8" s="119" customFormat="1">
      <c r="B1" s="117"/>
      <c r="C1" s="117"/>
      <c r="D1" s="117"/>
      <c r="E1" s="117"/>
      <c r="F1" s="118" t="s">
        <v>447</v>
      </c>
      <c r="G1" s="117"/>
      <c r="H1" s="117"/>
    </row>
    <row r="2" spans="2:8" s="119" customFormat="1">
      <c r="B2" s="117"/>
      <c r="C2" s="117"/>
      <c r="D2" s="117"/>
      <c r="E2" s="117"/>
      <c r="F2" s="118" t="s">
        <v>35</v>
      </c>
      <c r="G2" s="117"/>
      <c r="H2" s="117"/>
    </row>
    <row r="3" spans="2:8" s="119" customFormat="1">
      <c r="B3" s="117"/>
      <c r="C3" s="117"/>
      <c r="D3" s="117"/>
      <c r="E3" s="117"/>
      <c r="F3" s="118" t="s">
        <v>0</v>
      </c>
      <c r="G3" s="117"/>
      <c r="H3" s="117"/>
    </row>
    <row r="4" spans="2:8" s="119" customFormat="1">
      <c r="B4" s="120"/>
      <c r="C4" s="120"/>
      <c r="D4" s="120"/>
      <c r="E4" s="120"/>
      <c r="F4" s="120"/>
      <c r="G4" s="120"/>
      <c r="H4" s="120"/>
    </row>
    <row r="5" spans="2:8" s="119" customFormat="1" ht="55.35" customHeight="1">
      <c r="B5" s="303" t="s">
        <v>96</v>
      </c>
      <c r="C5" s="303"/>
      <c r="D5" s="303"/>
      <c r="E5" s="303"/>
      <c r="F5" s="303"/>
      <c r="G5" s="120"/>
      <c r="H5" s="120"/>
    </row>
    <row r="6" spans="2:8" s="119" customFormat="1">
      <c r="B6" s="120"/>
      <c r="C6" s="120"/>
      <c r="D6" s="120"/>
      <c r="E6" s="120"/>
      <c r="F6" s="120" t="s">
        <v>27</v>
      </c>
      <c r="G6" s="120"/>
      <c r="H6" s="120"/>
    </row>
    <row r="7" spans="2:8" s="121" customFormat="1" ht="48" customHeight="1">
      <c r="B7" s="308" t="s">
        <v>18</v>
      </c>
      <c r="C7" s="308"/>
      <c r="D7" s="308" t="s">
        <v>92</v>
      </c>
      <c r="E7" s="309" t="s">
        <v>36</v>
      </c>
      <c r="F7" s="310"/>
    </row>
    <row r="8" spans="2:8" s="121" customFormat="1" ht="25.5" customHeight="1">
      <c r="B8" s="122" t="s">
        <v>19</v>
      </c>
      <c r="C8" s="122" t="s">
        <v>20</v>
      </c>
      <c r="D8" s="308"/>
      <c r="E8" s="123" t="s">
        <v>57</v>
      </c>
      <c r="F8" s="123" t="s">
        <v>58</v>
      </c>
    </row>
    <row r="9" spans="2:8" s="121" customFormat="1" ht="38.25" customHeight="1">
      <c r="B9" s="124"/>
      <c r="C9" s="124"/>
      <c r="D9" s="125" t="s">
        <v>93</v>
      </c>
      <c r="E9" s="126">
        <f>+E10</f>
        <v>-28455291.43</v>
      </c>
      <c r="F9" s="126">
        <f>+F10</f>
        <v>-59301133.769999996</v>
      </c>
      <c r="G9" s="127"/>
      <c r="H9" s="127"/>
    </row>
    <row r="10" spans="2:8" s="129" customFormat="1" ht="34.5">
      <c r="B10" s="314"/>
      <c r="C10" s="314"/>
      <c r="D10" s="128" t="s">
        <v>49</v>
      </c>
      <c r="E10" s="128">
        <f>+E11+E27+E47</f>
        <v>-28455291.43</v>
      </c>
      <c r="F10" s="128">
        <f>+F11+F27+F47</f>
        <v>-59301133.769999996</v>
      </c>
    </row>
    <row r="11" spans="2:8" s="129" customFormat="1" ht="34.5">
      <c r="B11" s="304" t="s">
        <v>271</v>
      </c>
      <c r="C11" s="304"/>
      <c r="D11" s="130" t="s">
        <v>279</v>
      </c>
      <c r="E11" s="311">
        <f>E15+E19+E23</f>
        <v>-2598546.3000000003</v>
      </c>
      <c r="F11" s="311">
        <f>F15+F19+F23</f>
        <v>-2598546.3000000003</v>
      </c>
    </row>
    <row r="12" spans="2:8" s="129" customFormat="1" ht="51.75">
      <c r="B12" s="304"/>
      <c r="C12" s="304"/>
      <c r="D12" s="130" t="s">
        <v>280</v>
      </c>
      <c r="E12" s="312"/>
      <c r="F12" s="312"/>
    </row>
    <row r="13" spans="2:8" s="129" customFormat="1" ht="34.5">
      <c r="B13" s="304"/>
      <c r="C13" s="304"/>
      <c r="D13" s="130" t="s">
        <v>281</v>
      </c>
      <c r="E13" s="313"/>
      <c r="F13" s="313"/>
    </row>
    <row r="14" spans="2:8" s="129" customFormat="1">
      <c r="B14" s="307" t="s">
        <v>87</v>
      </c>
      <c r="C14" s="307"/>
      <c r="D14" s="307"/>
      <c r="E14" s="307"/>
      <c r="F14" s="307"/>
    </row>
    <row r="15" spans="2:8" s="129" customFormat="1" ht="120.75">
      <c r="B15" s="304"/>
      <c r="C15" s="304" t="s">
        <v>350</v>
      </c>
      <c r="D15" s="130" t="s">
        <v>449</v>
      </c>
      <c r="E15" s="311">
        <f>'5.'!D16</f>
        <v>-1001008.1</v>
      </c>
      <c r="F15" s="311">
        <f>'5.'!G16</f>
        <v>-1001008.1</v>
      </c>
    </row>
    <row r="16" spans="2:8" s="129" customFormat="1" ht="51.75">
      <c r="B16" s="304"/>
      <c r="C16" s="304"/>
      <c r="D16" s="130" t="s">
        <v>450</v>
      </c>
      <c r="E16" s="312"/>
      <c r="F16" s="312"/>
    </row>
    <row r="17" spans="2:6" s="129" customFormat="1">
      <c r="B17" s="304"/>
      <c r="C17" s="304"/>
      <c r="D17" s="130" t="s">
        <v>89</v>
      </c>
      <c r="E17" s="312"/>
      <c r="F17" s="312"/>
    </row>
    <row r="18" spans="2:6" s="129" customFormat="1">
      <c r="B18" s="304"/>
      <c r="C18" s="304"/>
      <c r="D18" s="130" t="s">
        <v>90</v>
      </c>
      <c r="E18" s="313"/>
      <c r="F18" s="313"/>
    </row>
    <row r="19" spans="2:6" s="129" customFormat="1" ht="86.25">
      <c r="B19" s="304"/>
      <c r="C19" s="304" t="s">
        <v>282</v>
      </c>
      <c r="D19" s="130" t="s">
        <v>451</v>
      </c>
      <c r="E19" s="311">
        <f>'5.'!D24</f>
        <v>-798769.10000000009</v>
      </c>
      <c r="F19" s="311">
        <f>'5.'!G24</f>
        <v>-798769.10000000009</v>
      </c>
    </row>
    <row r="20" spans="2:6" s="129" customFormat="1" ht="51.75">
      <c r="B20" s="304"/>
      <c r="C20" s="304"/>
      <c r="D20" s="130" t="s">
        <v>450</v>
      </c>
      <c r="E20" s="312"/>
      <c r="F20" s="312"/>
    </row>
    <row r="21" spans="2:6" s="129" customFormat="1">
      <c r="B21" s="304"/>
      <c r="C21" s="304"/>
      <c r="D21" s="130" t="s">
        <v>89</v>
      </c>
      <c r="E21" s="312"/>
      <c r="F21" s="312"/>
    </row>
    <row r="22" spans="2:6" s="129" customFormat="1">
      <c r="B22" s="304"/>
      <c r="C22" s="304"/>
      <c r="D22" s="130" t="s">
        <v>90</v>
      </c>
      <c r="E22" s="313"/>
      <c r="F22" s="313"/>
    </row>
    <row r="23" spans="2:6" s="129" customFormat="1" ht="86.25">
      <c r="B23" s="304"/>
      <c r="C23" s="304" t="s">
        <v>88</v>
      </c>
      <c r="D23" s="130" t="s">
        <v>452</v>
      </c>
      <c r="E23" s="311">
        <f>'5.'!D32</f>
        <v>-798769.10000000009</v>
      </c>
      <c r="F23" s="311">
        <f>'5.'!G32</f>
        <v>-798769.10000000009</v>
      </c>
    </row>
    <row r="24" spans="2:6" s="129" customFormat="1" ht="51.75">
      <c r="B24" s="304"/>
      <c r="C24" s="304"/>
      <c r="D24" s="130" t="s">
        <v>450</v>
      </c>
      <c r="E24" s="312"/>
      <c r="F24" s="312"/>
    </row>
    <row r="25" spans="2:6" s="129" customFormat="1">
      <c r="B25" s="304"/>
      <c r="C25" s="304"/>
      <c r="D25" s="130" t="s">
        <v>89</v>
      </c>
      <c r="E25" s="312"/>
      <c r="F25" s="312"/>
    </row>
    <row r="26" spans="2:6" s="129" customFormat="1">
      <c r="B26" s="304"/>
      <c r="C26" s="304"/>
      <c r="D26" s="130" t="s">
        <v>90</v>
      </c>
      <c r="E26" s="313"/>
      <c r="F26" s="313"/>
    </row>
    <row r="27" spans="2:6" s="129" customFormat="1" ht="34.5">
      <c r="B27" s="304" t="s">
        <v>276</v>
      </c>
      <c r="C27" s="304"/>
      <c r="D27" s="130" t="s">
        <v>283</v>
      </c>
      <c r="E27" s="311">
        <f>E35+E39+E43+E31</f>
        <v>-3874305.9000000004</v>
      </c>
      <c r="F27" s="311">
        <f>F35+F39+F43+F31</f>
        <v>-10419003.5</v>
      </c>
    </row>
    <row r="28" spans="2:6" s="129" customFormat="1" ht="34.5">
      <c r="B28" s="304"/>
      <c r="C28" s="304"/>
      <c r="D28" s="130" t="s">
        <v>284</v>
      </c>
      <c r="E28" s="312"/>
      <c r="F28" s="312"/>
    </row>
    <row r="29" spans="2:6" s="129" customFormat="1" ht="51.75">
      <c r="B29" s="304"/>
      <c r="C29" s="304"/>
      <c r="D29" s="130" t="s">
        <v>285</v>
      </c>
      <c r="E29" s="313"/>
      <c r="F29" s="313"/>
    </row>
    <row r="30" spans="2:6" s="129" customFormat="1">
      <c r="B30" s="307" t="s">
        <v>87</v>
      </c>
      <c r="C30" s="307"/>
      <c r="D30" s="307"/>
      <c r="E30" s="307"/>
      <c r="F30" s="307"/>
    </row>
    <row r="31" spans="2:6" s="129" customFormat="1" ht="86.25">
      <c r="B31" s="304"/>
      <c r="C31" s="304" t="s">
        <v>350</v>
      </c>
      <c r="D31" s="130" t="s">
        <v>485</v>
      </c>
      <c r="E31" s="311">
        <f>'5.'!D41</f>
        <v>-825228.80000000005</v>
      </c>
      <c r="F31" s="311">
        <f>'5.'!G41</f>
        <v>-825228.80000000005</v>
      </c>
    </row>
    <row r="32" spans="2:6" s="129" customFormat="1" ht="69">
      <c r="B32" s="304"/>
      <c r="C32" s="304"/>
      <c r="D32" s="130" t="s">
        <v>486</v>
      </c>
      <c r="E32" s="312"/>
      <c r="F32" s="312"/>
    </row>
    <row r="33" spans="2:6" s="129" customFormat="1">
      <c r="B33" s="304"/>
      <c r="C33" s="304"/>
      <c r="D33" s="130" t="s">
        <v>89</v>
      </c>
      <c r="E33" s="312"/>
      <c r="F33" s="312"/>
    </row>
    <row r="34" spans="2:6" s="129" customFormat="1">
      <c r="B34" s="304"/>
      <c r="C34" s="304"/>
      <c r="D34" s="130" t="s">
        <v>90</v>
      </c>
      <c r="E34" s="313"/>
      <c r="F34" s="313"/>
    </row>
    <row r="35" spans="2:6" s="129" customFormat="1" ht="86.25">
      <c r="B35" s="304"/>
      <c r="C35" s="304" t="s">
        <v>282</v>
      </c>
      <c r="D35" s="130" t="s">
        <v>453</v>
      </c>
      <c r="E35" s="311">
        <f>'5.'!D49</f>
        <v>-50283.899999999994</v>
      </c>
      <c r="F35" s="311">
        <f>'5.'!G49</f>
        <v>-50283.899999999994</v>
      </c>
    </row>
    <row r="36" spans="2:6" s="129" customFormat="1" ht="34.5">
      <c r="B36" s="304"/>
      <c r="C36" s="304"/>
      <c r="D36" s="130" t="s">
        <v>454</v>
      </c>
      <c r="E36" s="312"/>
      <c r="F36" s="312"/>
    </row>
    <row r="37" spans="2:6" s="129" customFormat="1">
      <c r="B37" s="304"/>
      <c r="C37" s="304"/>
      <c r="D37" s="130" t="s">
        <v>89</v>
      </c>
      <c r="E37" s="312"/>
      <c r="F37" s="312"/>
    </row>
    <row r="38" spans="2:6" s="129" customFormat="1">
      <c r="B38" s="304"/>
      <c r="C38" s="304"/>
      <c r="D38" s="130" t="s">
        <v>90</v>
      </c>
      <c r="E38" s="313"/>
      <c r="F38" s="313"/>
    </row>
    <row r="39" spans="2:6" s="129" customFormat="1" ht="86.25">
      <c r="B39" s="304"/>
      <c r="C39" s="304" t="s">
        <v>88</v>
      </c>
      <c r="D39" s="130" t="s">
        <v>455</v>
      </c>
      <c r="E39" s="311">
        <f>'5.'!D57</f>
        <v>-451473.2</v>
      </c>
      <c r="F39" s="311">
        <f>'5.'!G59</f>
        <v>-708770.8</v>
      </c>
    </row>
    <row r="40" spans="2:6" s="129" customFormat="1" ht="34.5">
      <c r="B40" s="304"/>
      <c r="C40" s="304"/>
      <c r="D40" s="130" t="s">
        <v>454</v>
      </c>
      <c r="E40" s="312"/>
      <c r="F40" s="312"/>
    </row>
    <row r="41" spans="2:6" s="129" customFormat="1">
      <c r="B41" s="304"/>
      <c r="C41" s="304"/>
      <c r="D41" s="130" t="s">
        <v>89</v>
      </c>
      <c r="E41" s="312"/>
      <c r="F41" s="312"/>
    </row>
    <row r="42" spans="2:6" s="129" customFormat="1">
      <c r="B42" s="304"/>
      <c r="C42" s="304"/>
      <c r="D42" s="130" t="s">
        <v>90</v>
      </c>
      <c r="E42" s="313"/>
      <c r="F42" s="313"/>
    </row>
    <row r="43" spans="2:6" s="129" customFormat="1" ht="103.5">
      <c r="B43" s="304"/>
      <c r="C43" s="304" t="s">
        <v>277</v>
      </c>
      <c r="D43" s="130" t="s">
        <v>456</v>
      </c>
      <c r="E43" s="311">
        <f>'5.'!D65</f>
        <v>-2547320</v>
      </c>
      <c r="F43" s="311">
        <f>'5.'!G65</f>
        <v>-8834720</v>
      </c>
    </row>
    <row r="44" spans="2:6" s="129" customFormat="1" ht="34.5">
      <c r="B44" s="304"/>
      <c r="C44" s="304"/>
      <c r="D44" s="130" t="s">
        <v>457</v>
      </c>
      <c r="E44" s="312"/>
      <c r="F44" s="312"/>
    </row>
    <row r="45" spans="2:6" s="129" customFormat="1">
      <c r="B45" s="304"/>
      <c r="C45" s="304"/>
      <c r="D45" s="130" t="s">
        <v>89</v>
      </c>
      <c r="E45" s="312"/>
      <c r="F45" s="312"/>
    </row>
    <row r="46" spans="2:6" s="129" customFormat="1">
      <c r="B46" s="304"/>
      <c r="C46" s="304"/>
      <c r="D46" s="130" t="s">
        <v>90</v>
      </c>
      <c r="E46" s="313"/>
      <c r="F46" s="313"/>
    </row>
    <row r="47" spans="2:6" s="131" customFormat="1" ht="44.25" customHeight="1">
      <c r="B47" s="304" t="s">
        <v>86</v>
      </c>
      <c r="C47" s="304"/>
      <c r="D47" s="130" t="s">
        <v>468</v>
      </c>
      <c r="E47" s="306">
        <f>+E51+E55+E63+E59+E68</f>
        <v>-21982439.23</v>
      </c>
      <c r="F47" s="306">
        <f>+F51+F55+F63+F59+F68</f>
        <v>-46283583.969999999</v>
      </c>
    </row>
    <row r="48" spans="2:6" s="131" customFormat="1" ht="87" customHeight="1">
      <c r="B48" s="304"/>
      <c r="C48" s="304"/>
      <c r="D48" s="130" t="s">
        <v>469</v>
      </c>
      <c r="E48" s="306"/>
      <c r="F48" s="306"/>
    </row>
    <row r="49" spans="2:6" s="131" customFormat="1" ht="56.25" customHeight="1">
      <c r="B49" s="304"/>
      <c r="C49" s="304"/>
      <c r="D49" s="130" t="s">
        <v>470</v>
      </c>
      <c r="E49" s="306"/>
      <c r="F49" s="306"/>
    </row>
    <row r="50" spans="2:6" s="131" customFormat="1" ht="38.25" customHeight="1">
      <c r="B50" s="307" t="s">
        <v>87</v>
      </c>
      <c r="C50" s="307"/>
      <c r="D50" s="307"/>
      <c r="E50" s="307"/>
      <c r="F50" s="132"/>
    </row>
    <row r="51" spans="2:6" s="131" customFormat="1" ht="101.45" customHeight="1">
      <c r="B51" s="304"/>
      <c r="C51" s="304" t="s">
        <v>88</v>
      </c>
      <c r="D51" s="130" t="s">
        <v>471</v>
      </c>
      <c r="E51" s="306">
        <v>-1389443.62</v>
      </c>
      <c r="F51" s="306">
        <v>-1969269.47</v>
      </c>
    </row>
    <row r="52" spans="2:6" s="131" customFormat="1" ht="101.45" customHeight="1">
      <c r="B52" s="304"/>
      <c r="C52" s="304"/>
      <c r="D52" s="130" t="s">
        <v>472</v>
      </c>
      <c r="E52" s="306"/>
      <c r="F52" s="306"/>
    </row>
    <row r="53" spans="2:6" s="131" customFormat="1" ht="24.75" customHeight="1">
      <c r="B53" s="304"/>
      <c r="C53" s="304"/>
      <c r="D53" s="130" t="s">
        <v>89</v>
      </c>
      <c r="E53" s="306"/>
      <c r="F53" s="306"/>
    </row>
    <row r="54" spans="2:6" s="131" customFormat="1" ht="32.25" customHeight="1">
      <c r="B54" s="304"/>
      <c r="C54" s="304"/>
      <c r="D54" s="130" t="s">
        <v>90</v>
      </c>
      <c r="E54" s="306"/>
      <c r="F54" s="306"/>
    </row>
    <row r="55" spans="2:6" s="131" customFormat="1" ht="109.7" customHeight="1">
      <c r="B55" s="304"/>
      <c r="C55" s="304" t="s">
        <v>91</v>
      </c>
      <c r="D55" s="130" t="s">
        <v>473</v>
      </c>
      <c r="E55" s="306">
        <v>-772894.61</v>
      </c>
      <c r="F55" s="306">
        <v>-925927.6</v>
      </c>
    </row>
    <row r="56" spans="2:6" s="131" customFormat="1" ht="113.45" customHeight="1">
      <c r="B56" s="304"/>
      <c r="C56" s="304"/>
      <c r="D56" s="130" t="s">
        <v>474</v>
      </c>
      <c r="E56" s="306"/>
      <c r="F56" s="306"/>
    </row>
    <row r="57" spans="2:6" s="131" customFormat="1" ht="27" customHeight="1">
      <c r="B57" s="304"/>
      <c r="C57" s="304"/>
      <c r="D57" s="130" t="s">
        <v>89</v>
      </c>
      <c r="E57" s="306"/>
      <c r="F57" s="306"/>
    </row>
    <row r="58" spans="2:6" s="131" customFormat="1" ht="22.7" customHeight="1">
      <c r="B58" s="304"/>
      <c r="C58" s="304"/>
      <c r="D58" s="130" t="s">
        <v>90</v>
      </c>
      <c r="E58" s="306"/>
      <c r="F58" s="306"/>
    </row>
    <row r="59" spans="2:6" ht="103.5">
      <c r="B59" s="304"/>
      <c r="C59" s="304" t="s">
        <v>142</v>
      </c>
      <c r="D59" s="130" t="s">
        <v>475</v>
      </c>
      <c r="E59" s="306">
        <f>+'5.'!D90</f>
        <v>-216086</v>
      </c>
      <c r="F59" s="306">
        <f>+'5.'!G90</f>
        <v>-216086</v>
      </c>
    </row>
    <row r="60" spans="2:6" ht="69">
      <c r="B60" s="304"/>
      <c r="C60" s="304"/>
      <c r="D60" s="130" t="s">
        <v>476</v>
      </c>
      <c r="E60" s="306"/>
      <c r="F60" s="306"/>
    </row>
    <row r="61" spans="2:6">
      <c r="B61" s="304"/>
      <c r="C61" s="304"/>
      <c r="D61" s="130" t="s">
        <v>89</v>
      </c>
      <c r="E61" s="306"/>
      <c r="F61" s="306"/>
    </row>
    <row r="62" spans="2:6">
      <c r="B62" s="304"/>
      <c r="C62" s="304"/>
      <c r="D62" s="130" t="s">
        <v>90</v>
      </c>
      <c r="E62" s="306"/>
      <c r="F62" s="306"/>
    </row>
    <row r="63" spans="2:6" s="131" customFormat="1" ht="51" customHeight="1">
      <c r="B63" s="304"/>
      <c r="C63" s="304" t="s">
        <v>94</v>
      </c>
      <c r="D63" s="305" t="s">
        <v>458</v>
      </c>
      <c r="E63" s="306">
        <f>'5.'!D98</f>
        <v>-104015</v>
      </c>
      <c r="F63" s="306">
        <f>'5.'!G98</f>
        <v>-23672300.900000002</v>
      </c>
    </row>
    <row r="64" spans="2:6" s="131" customFormat="1" ht="71.25" customHeight="1">
      <c r="B64" s="304"/>
      <c r="C64" s="304"/>
      <c r="D64" s="305"/>
      <c r="E64" s="306"/>
      <c r="F64" s="306"/>
    </row>
    <row r="65" spans="2:6" s="131" customFormat="1" ht="54" customHeight="1">
      <c r="B65" s="304"/>
      <c r="C65" s="304"/>
      <c r="D65" s="130" t="s">
        <v>95</v>
      </c>
      <c r="E65" s="306"/>
      <c r="F65" s="306"/>
    </row>
    <row r="66" spans="2:6" s="131" customFormat="1" ht="22.5" customHeight="1">
      <c r="B66" s="304"/>
      <c r="C66" s="304"/>
      <c r="D66" s="130" t="s">
        <v>89</v>
      </c>
      <c r="E66" s="306"/>
      <c r="F66" s="306"/>
    </row>
    <row r="67" spans="2:6" s="131" customFormat="1" ht="32.25" customHeight="1">
      <c r="B67" s="304"/>
      <c r="C67" s="304"/>
      <c r="D67" s="130" t="s">
        <v>90</v>
      </c>
      <c r="E67" s="306"/>
      <c r="F67" s="306"/>
    </row>
    <row r="68" spans="2:6" ht="51" customHeight="1">
      <c r="B68" s="304"/>
      <c r="C68" s="304" t="s">
        <v>143</v>
      </c>
      <c r="D68" s="315" t="s">
        <v>459</v>
      </c>
      <c r="E68" s="306">
        <f>'6.'!E12</f>
        <v>-19500000</v>
      </c>
      <c r="F68" s="306">
        <f>'6.'!F12</f>
        <v>-19500000</v>
      </c>
    </row>
    <row r="69" spans="2:6">
      <c r="B69" s="304"/>
      <c r="C69" s="304"/>
      <c r="D69" s="315"/>
      <c r="E69" s="306"/>
      <c r="F69" s="306"/>
    </row>
    <row r="70" spans="2:6" ht="41.25" customHeight="1">
      <c r="B70" s="304"/>
      <c r="C70" s="304"/>
      <c r="D70" s="130" t="s">
        <v>460</v>
      </c>
      <c r="E70" s="306"/>
      <c r="F70" s="306"/>
    </row>
    <row r="71" spans="2:6" ht="22.5" customHeight="1">
      <c r="B71" s="304"/>
      <c r="C71" s="304"/>
      <c r="D71" s="130" t="s">
        <v>89</v>
      </c>
      <c r="E71" s="306"/>
      <c r="F71" s="306"/>
    </row>
    <row r="72" spans="2:6">
      <c r="B72" s="304"/>
      <c r="C72" s="304"/>
      <c r="D72" s="130" t="s">
        <v>90</v>
      </c>
      <c r="E72" s="306"/>
      <c r="F72" s="306"/>
    </row>
  </sheetData>
  <mergeCells count="70">
    <mergeCell ref="C35:C38"/>
    <mergeCell ref="E35:E38"/>
    <mergeCell ref="F35:F38"/>
    <mergeCell ref="B15:B18"/>
    <mergeCell ref="C15:C18"/>
    <mergeCell ref="E15:E18"/>
    <mergeCell ref="F15:F18"/>
    <mergeCell ref="B31:B34"/>
    <mergeCell ref="C31:C34"/>
    <mergeCell ref="E31:E34"/>
    <mergeCell ref="F31:F34"/>
    <mergeCell ref="B39:B42"/>
    <mergeCell ref="C39:C42"/>
    <mergeCell ref="E39:E42"/>
    <mergeCell ref="F39:F42"/>
    <mergeCell ref="C19:C22"/>
    <mergeCell ref="E19:E22"/>
    <mergeCell ref="F19:F22"/>
    <mergeCell ref="B23:B26"/>
    <mergeCell ref="C23:C26"/>
    <mergeCell ref="E23:E26"/>
    <mergeCell ref="B27:B29"/>
    <mergeCell ref="C27:C29"/>
    <mergeCell ref="E27:E29"/>
    <mergeCell ref="F27:F29"/>
    <mergeCell ref="B30:F30"/>
    <mergeCell ref="B35:B38"/>
    <mergeCell ref="E59:E62"/>
    <mergeCell ref="F59:F62"/>
    <mergeCell ref="B43:B46"/>
    <mergeCell ref="C43:C46"/>
    <mergeCell ref="E43:E46"/>
    <mergeCell ref="F43:F46"/>
    <mergeCell ref="B68:B72"/>
    <mergeCell ref="C68:C72"/>
    <mergeCell ref="D68:D69"/>
    <mergeCell ref="E68:E72"/>
    <mergeCell ref="F68:F72"/>
    <mergeCell ref="B7:C7"/>
    <mergeCell ref="D7:D8"/>
    <mergeCell ref="E47:E49"/>
    <mergeCell ref="F47:F49"/>
    <mergeCell ref="B55:B58"/>
    <mergeCell ref="C55:C58"/>
    <mergeCell ref="E55:E58"/>
    <mergeCell ref="E7:F7"/>
    <mergeCell ref="B11:B13"/>
    <mergeCell ref="C11:C13"/>
    <mergeCell ref="E11:E13"/>
    <mergeCell ref="F11:F13"/>
    <mergeCell ref="B14:F14"/>
    <mergeCell ref="B19:B22"/>
    <mergeCell ref="F23:F26"/>
    <mergeCell ref="B10:C10"/>
    <mergeCell ref="B5:F5"/>
    <mergeCell ref="B63:B67"/>
    <mergeCell ref="C63:C67"/>
    <mergeCell ref="D63:D64"/>
    <mergeCell ref="E63:E67"/>
    <mergeCell ref="F63:F67"/>
    <mergeCell ref="F55:F58"/>
    <mergeCell ref="B50:E50"/>
    <mergeCell ref="B51:B54"/>
    <mergeCell ref="C51:C54"/>
    <mergeCell ref="E51:E54"/>
    <mergeCell ref="F51:F54"/>
    <mergeCell ref="B47:B49"/>
    <mergeCell ref="C47:C49"/>
    <mergeCell ref="B59:B62"/>
    <mergeCell ref="C59:C62"/>
  </mergeCells>
  <pageMargins left="0.2" right="0.2" top="0.25" bottom="0.25" header="0.3" footer="0.3"/>
  <pageSetup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05"/>
  <sheetViews>
    <sheetView zoomScaleNormal="100" workbookViewId="0"/>
  </sheetViews>
  <sheetFormatPr defaultRowHeight="17.25"/>
  <cols>
    <col min="1" max="1" width="11" style="154" bestFit="1" customWidth="1"/>
    <col min="2" max="2" width="15.85546875" style="154" customWidth="1"/>
    <col min="3" max="3" width="62.5703125" style="154" customWidth="1"/>
    <col min="4" max="9" width="18.85546875" style="154" customWidth="1"/>
    <col min="10" max="10" width="18" style="154" bestFit="1" customWidth="1"/>
    <col min="11" max="16384" width="9.140625" style="154"/>
  </cols>
  <sheetData>
    <row r="1" spans="1:9" s="119" customFormat="1">
      <c r="D1" s="117"/>
      <c r="E1" s="117"/>
      <c r="F1" s="117"/>
      <c r="G1" s="117"/>
      <c r="H1" s="120"/>
      <c r="I1" s="73" t="s">
        <v>153</v>
      </c>
    </row>
    <row r="2" spans="1:9" s="119" customFormat="1" ht="24.6" customHeight="1">
      <c r="D2" s="117"/>
      <c r="E2" s="117"/>
      <c r="F2" s="117"/>
      <c r="G2" s="117"/>
      <c r="H2" s="120"/>
      <c r="I2" s="73" t="s">
        <v>35</v>
      </c>
    </row>
    <row r="3" spans="1:9" s="119" customFormat="1">
      <c r="D3" s="117"/>
      <c r="E3" s="117"/>
      <c r="F3" s="117"/>
      <c r="G3" s="117"/>
      <c r="H3" s="120"/>
      <c r="I3" s="73" t="s">
        <v>0</v>
      </c>
    </row>
    <row r="4" spans="1:9" s="119" customFormat="1">
      <c r="D4" s="120"/>
      <c r="E4" s="120"/>
      <c r="F4" s="120"/>
      <c r="G4" s="120"/>
      <c r="H4" s="120"/>
    </row>
    <row r="5" spans="1:9" s="119" customFormat="1" ht="55.35" customHeight="1">
      <c r="A5" s="303" t="s">
        <v>97</v>
      </c>
      <c r="B5" s="303"/>
      <c r="C5" s="303"/>
      <c r="D5" s="303"/>
      <c r="E5" s="303"/>
      <c r="F5" s="303"/>
      <c r="G5" s="303"/>
      <c r="H5" s="303"/>
      <c r="I5" s="303"/>
    </row>
    <row r="6" spans="1:9" s="119" customFormat="1">
      <c r="B6" s="120"/>
      <c r="C6" s="120"/>
      <c r="I6" s="120" t="s">
        <v>27</v>
      </c>
    </row>
    <row r="7" spans="1:9" s="134" customFormat="1" ht="36.75" customHeight="1">
      <c r="A7" s="316" t="s">
        <v>18</v>
      </c>
      <c r="B7" s="316"/>
      <c r="C7" s="317" t="s">
        <v>92</v>
      </c>
      <c r="D7" s="319" t="s">
        <v>36</v>
      </c>
      <c r="E7" s="320"/>
      <c r="F7" s="320"/>
      <c r="G7" s="320"/>
      <c r="H7" s="320"/>
      <c r="I7" s="321"/>
    </row>
    <row r="8" spans="1:9" s="134" customFormat="1" ht="22.35" customHeight="1">
      <c r="A8" s="316"/>
      <c r="B8" s="316"/>
      <c r="C8" s="317"/>
      <c r="D8" s="318" t="s">
        <v>57</v>
      </c>
      <c r="E8" s="318"/>
      <c r="F8" s="318"/>
      <c r="G8" s="318" t="s">
        <v>58</v>
      </c>
      <c r="H8" s="318"/>
      <c r="I8" s="318"/>
    </row>
    <row r="9" spans="1:9" s="134" customFormat="1" ht="21.6" customHeight="1">
      <c r="A9" s="316"/>
      <c r="B9" s="316"/>
      <c r="C9" s="317"/>
      <c r="D9" s="322" t="s">
        <v>107</v>
      </c>
      <c r="E9" s="322" t="s">
        <v>108</v>
      </c>
      <c r="F9" s="322"/>
      <c r="G9" s="322" t="s">
        <v>107</v>
      </c>
      <c r="H9" s="322" t="s">
        <v>108</v>
      </c>
      <c r="I9" s="322"/>
    </row>
    <row r="10" spans="1:9" s="134" customFormat="1" ht="41.45" customHeight="1">
      <c r="A10" s="112" t="s">
        <v>19</v>
      </c>
      <c r="B10" s="112" t="s">
        <v>20</v>
      </c>
      <c r="C10" s="317"/>
      <c r="D10" s="322"/>
      <c r="E10" s="11" t="s">
        <v>109</v>
      </c>
      <c r="F10" s="135" t="s">
        <v>133</v>
      </c>
      <c r="G10" s="322"/>
      <c r="H10" s="11" t="s">
        <v>109</v>
      </c>
      <c r="I10" s="135" t="s">
        <v>133</v>
      </c>
    </row>
    <row r="11" spans="1:9" s="134" customFormat="1">
      <c r="A11" s="21"/>
      <c r="B11" s="21"/>
      <c r="C11" s="136" t="s">
        <v>448</v>
      </c>
      <c r="D11" s="11">
        <f>D13</f>
        <v>-8955291.4000000004</v>
      </c>
      <c r="E11" s="11">
        <f t="shared" ref="E11:I11" si="0">E13</f>
        <v>-7835926.1999999993</v>
      </c>
      <c r="F11" s="11">
        <f t="shared" si="0"/>
        <v>-1119365.2000000002</v>
      </c>
      <c r="G11" s="11">
        <f t="shared" si="0"/>
        <v>-39801133.800000004</v>
      </c>
      <c r="H11" s="11">
        <f t="shared" si="0"/>
        <v>-31766660.300000001</v>
      </c>
      <c r="I11" s="11">
        <f t="shared" si="0"/>
        <v>-8034473.5</v>
      </c>
    </row>
    <row r="12" spans="1:9" s="139" customFormat="1" ht="20.25" customHeight="1">
      <c r="A12" s="325"/>
      <c r="B12" s="325"/>
      <c r="C12" s="137" t="s">
        <v>6</v>
      </c>
      <c r="D12" s="138"/>
      <c r="E12" s="138"/>
      <c r="F12" s="138"/>
      <c r="G12" s="138"/>
      <c r="H12" s="138"/>
      <c r="I12" s="138"/>
    </row>
    <row r="13" spans="1:9" s="143" customFormat="1" ht="34.5">
      <c r="A13" s="140"/>
      <c r="B13" s="141"/>
      <c r="C13" s="142" t="s">
        <v>21</v>
      </c>
      <c r="D13" s="11">
        <f>D14+D40+D73</f>
        <v>-8955291.4000000004</v>
      </c>
      <c r="E13" s="11">
        <f t="shared" ref="E13:I13" si="1">E14+E40+E73</f>
        <v>-7835926.1999999993</v>
      </c>
      <c r="F13" s="11">
        <f t="shared" si="1"/>
        <v>-1119365.2000000002</v>
      </c>
      <c r="G13" s="11">
        <f t="shared" si="1"/>
        <v>-39801133.800000004</v>
      </c>
      <c r="H13" s="11">
        <f t="shared" si="1"/>
        <v>-31766660.300000001</v>
      </c>
      <c r="I13" s="11">
        <f t="shared" si="1"/>
        <v>-8034473.5</v>
      </c>
    </row>
    <row r="14" spans="1:9" s="143" customFormat="1">
      <c r="A14" s="144" t="s">
        <v>271</v>
      </c>
      <c r="B14" s="145"/>
      <c r="C14" s="21" t="s">
        <v>272</v>
      </c>
      <c r="D14" s="21">
        <f>D16+D24+D32</f>
        <v>-2598546.3000000003</v>
      </c>
      <c r="E14" s="21">
        <f t="shared" ref="E14:I14" si="2">E16+E24+E32</f>
        <v>-2170640.2999999998</v>
      </c>
      <c r="F14" s="21">
        <f t="shared" si="2"/>
        <v>-427906.00000000006</v>
      </c>
      <c r="G14" s="21">
        <f t="shared" si="2"/>
        <v>-2598546.3000000003</v>
      </c>
      <c r="H14" s="21">
        <f t="shared" si="2"/>
        <v>-2170640.2999999998</v>
      </c>
      <c r="I14" s="21">
        <f t="shared" si="2"/>
        <v>-427906.00000000006</v>
      </c>
    </row>
    <row r="15" spans="1:9" s="143" customFormat="1" ht="21" customHeight="1">
      <c r="A15" s="146"/>
      <c r="B15" s="147"/>
      <c r="C15" s="128" t="s">
        <v>273</v>
      </c>
      <c r="D15" s="128"/>
      <c r="E15" s="128"/>
      <c r="F15" s="128"/>
      <c r="G15" s="148"/>
      <c r="H15" s="148"/>
      <c r="I15" s="148"/>
    </row>
    <row r="16" spans="1:9" s="143" customFormat="1" ht="103.5">
      <c r="A16" s="149"/>
      <c r="B16" s="150" t="s">
        <v>350</v>
      </c>
      <c r="C16" s="130" t="s">
        <v>351</v>
      </c>
      <c r="D16" s="21">
        <f>D18</f>
        <v>-1001008.1</v>
      </c>
      <c r="E16" s="21">
        <f t="shared" ref="E16:I16" si="3">E18</f>
        <v>-839358.5</v>
      </c>
      <c r="F16" s="21">
        <f t="shared" si="3"/>
        <v>-161649.60000000001</v>
      </c>
      <c r="G16" s="21">
        <f t="shared" si="3"/>
        <v>-1001008.1</v>
      </c>
      <c r="H16" s="21">
        <f t="shared" si="3"/>
        <v>-839358.5</v>
      </c>
      <c r="I16" s="21">
        <f t="shared" si="3"/>
        <v>-161649.60000000001</v>
      </c>
    </row>
    <row r="17" spans="1:9" s="143" customFormat="1">
      <c r="A17" s="326"/>
      <c r="B17" s="326"/>
      <c r="C17" s="151" t="s">
        <v>99</v>
      </c>
      <c r="D17" s="21"/>
      <c r="E17" s="21"/>
      <c r="F17" s="21"/>
      <c r="G17" s="11"/>
      <c r="H17" s="11"/>
      <c r="I17" s="11"/>
    </row>
    <row r="18" spans="1:9" s="143" customFormat="1" ht="34.5">
      <c r="A18" s="327"/>
      <c r="B18" s="327"/>
      <c r="C18" s="137" t="s">
        <v>77</v>
      </c>
      <c r="D18" s="21">
        <f>D20</f>
        <v>-1001008.1</v>
      </c>
      <c r="E18" s="21">
        <f t="shared" ref="E18:I18" si="4">E20</f>
        <v>-839358.5</v>
      </c>
      <c r="F18" s="21">
        <f t="shared" si="4"/>
        <v>-161649.60000000001</v>
      </c>
      <c r="G18" s="21">
        <f t="shared" si="4"/>
        <v>-1001008.1</v>
      </c>
      <c r="H18" s="21">
        <f t="shared" si="4"/>
        <v>-839358.5</v>
      </c>
      <c r="I18" s="21">
        <f t="shared" si="4"/>
        <v>-161649.60000000001</v>
      </c>
    </row>
    <row r="19" spans="1:9" s="143" customFormat="1" ht="34.5">
      <c r="A19" s="327"/>
      <c r="B19" s="327"/>
      <c r="C19" s="137" t="s">
        <v>100</v>
      </c>
      <c r="D19" s="21"/>
      <c r="E19" s="21"/>
      <c r="F19" s="21"/>
      <c r="G19" s="11"/>
      <c r="H19" s="11"/>
      <c r="I19" s="11"/>
    </row>
    <row r="20" spans="1:9" s="143" customFormat="1" ht="51.75">
      <c r="A20" s="327"/>
      <c r="B20" s="327"/>
      <c r="C20" s="137" t="s">
        <v>101</v>
      </c>
      <c r="D20" s="21">
        <f>D21</f>
        <v>-1001008.1</v>
      </c>
      <c r="E20" s="21">
        <f t="shared" ref="E20:I22" si="5">E21</f>
        <v>-839358.5</v>
      </c>
      <c r="F20" s="21">
        <f t="shared" si="5"/>
        <v>-161649.60000000001</v>
      </c>
      <c r="G20" s="21">
        <f t="shared" si="5"/>
        <v>-1001008.1</v>
      </c>
      <c r="H20" s="21">
        <f t="shared" si="5"/>
        <v>-839358.5</v>
      </c>
      <c r="I20" s="21">
        <f t="shared" si="5"/>
        <v>-161649.60000000001</v>
      </c>
    </row>
    <row r="21" spans="1:9" s="143" customFormat="1" ht="34.5">
      <c r="A21" s="327"/>
      <c r="B21" s="327"/>
      <c r="C21" s="137" t="s">
        <v>102</v>
      </c>
      <c r="D21" s="21">
        <f>D22</f>
        <v>-1001008.1</v>
      </c>
      <c r="E21" s="21">
        <f t="shared" si="5"/>
        <v>-839358.5</v>
      </c>
      <c r="F21" s="21">
        <f t="shared" si="5"/>
        <v>-161649.60000000001</v>
      </c>
      <c r="G21" s="21">
        <f t="shared" si="5"/>
        <v>-1001008.1</v>
      </c>
      <c r="H21" s="21">
        <f t="shared" si="5"/>
        <v>-839358.5</v>
      </c>
      <c r="I21" s="21">
        <f t="shared" si="5"/>
        <v>-161649.60000000001</v>
      </c>
    </row>
    <row r="22" spans="1:9" s="143" customFormat="1" ht="34.5">
      <c r="A22" s="327"/>
      <c r="B22" s="327"/>
      <c r="C22" s="137" t="s">
        <v>103</v>
      </c>
      <c r="D22" s="21">
        <f>D23</f>
        <v>-1001008.1</v>
      </c>
      <c r="E22" s="21">
        <f t="shared" si="5"/>
        <v>-839358.5</v>
      </c>
      <c r="F22" s="21">
        <f t="shared" si="5"/>
        <v>-161649.60000000001</v>
      </c>
      <c r="G22" s="21">
        <f t="shared" si="5"/>
        <v>-1001008.1</v>
      </c>
      <c r="H22" s="21">
        <f t="shared" si="5"/>
        <v>-839358.5</v>
      </c>
      <c r="I22" s="21">
        <f t="shared" si="5"/>
        <v>-161649.60000000001</v>
      </c>
    </row>
    <row r="23" spans="1:9" s="143" customFormat="1" ht="23.25" customHeight="1">
      <c r="A23" s="328"/>
      <c r="B23" s="328"/>
      <c r="C23" s="137" t="s">
        <v>104</v>
      </c>
      <c r="D23" s="21">
        <f>E23+F23</f>
        <v>-1001008.1</v>
      </c>
      <c r="E23" s="21">
        <v>-839358.5</v>
      </c>
      <c r="F23" s="11">
        <v>-161649.60000000001</v>
      </c>
      <c r="G23" s="11">
        <f>H23+I23</f>
        <v>-1001008.1</v>
      </c>
      <c r="H23" s="11">
        <f>E23</f>
        <v>-839358.5</v>
      </c>
      <c r="I23" s="11">
        <f>F23</f>
        <v>-161649.60000000001</v>
      </c>
    </row>
    <row r="24" spans="1:9" s="143" customFormat="1" ht="90" customHeight="1">
      <c r="A24" s="149"/>
      <c r="B24" s="150">
        <v>42002</v>
      </c>
      <c r="C24" s="130" t="s">
        <v>274</v>
      </c>
      <c r="D24" s="21">
        <f>D26</f>
        <v>-798769.10000000009</v>
      </c>
      <c r="E24" s="21">
        <f t="shared" ref="E24:I24" si="6">E26</f>
        <v>-665640.9</v>
      </c>
      <c r="F24" s="21">
        <f t="shared" si="6"/>
        <v>-133128.20000000001</v>
      </c>
      <c r="G24" s="21">
        <f t="shared" si="6"/>
        <v>-798769.10000000009</v>
      </c>
      <c r="H24" s="21">
        <f t="shared" si="6"/>
        <v>-665640.9</v>
      </c>
      <c r="I24" s="21">
        <f t="shared" si="6"/>
        <v>-133128.20000000001</v>
      </c>
    </row>
    <row r="25" spans="1:9" s="143" customFormat="1">
      <c r="A25" s="326"/>
      <c r="B25" s="326"/>
      <c r="C25" s="151" t="s">
        <v>99</v>
      </c>
      <c r="D25" s="21"/>
      <c r="E25" s="21"/>
      <c r="F25" s="21"/>
      <c r="G25" s="11"/>
      <c r="H25" s="11"/>
      <c r="I25" s="11"/>
    </row>
    <row r="26" spans="1:9" s="143" customFormat="1" ht="34.5">
      <c r="A26" s="327"/>
      <c r="B26" s="327"/>
      <c r="C26" s="137" t="s">
        <v>77</v>
      </c>
      <c r="D26" s="21">
        <f>D28</f>
        <v>-798769.10000000009</v>
      </c>
      <c r="E26" s="21">
        <f t="shared" ref="E26:I26" si="7">E28</f>
        <v>-665640.9</v>
      </c>
      <c r="F26" s="21">
        <f t="shared" si="7"/>
        <v>-133128.20000000001</v>
      </c>
      <c r="G26" s="21">
        <f t="shared" si="7"/>
        <v>-798769.10000000009</v>
      </c>
      <c r="H26" s="21">
        <f t="shared" si="7"/>
        <v>-665640.9</v>
      </c>
      <c r="I26" s="21">
        <f t="shared" si="7"/>
        <v>-133128.20000000001</v>
      </c>
    </row>
    <row r="27" spans="1:9" s="143" customFormat="1" ht="34.5">
      <c r="A27" s="327"/>
      <c r="B27" s="327"/>
      <c r="C27" s="137" t="s">
        <v>100</v>
      </c>
      <c r="D27" s="21"/>
      <c r="E27" s="21"/>
      <c r="F27" s="21"/>
      <c r="G27" s="11"/>
      <c r="H27" s="11"/>
      <c r="I27" s="11"/>
    </row>
    <row r="28" spans="1:9" s="143" customFormat="1" ht="51.75">
      <c r="A28" s="327"/>
      <c r="B28" s="327"/>
      <c r="C28" s="137" t="s">
        <v>101</v>
      </c>
      <c r="D28" s="21">
        <f>D29</f>
        <v>-798769.10000000009</v>
      </c>
      <c r="E28" s="21">
        <f t="shared" ref="E28:I30" si="8">E29</f>
        <v>-665640.9</v>
      </c>
      <c r="F28" s="21">
        <f t="shared" si="8"/>
        <v>-133128.20000000001</v>
      </c>
      <c r="G28" s="21">
        <f t="shared" si="8"/>
        <v>-798769.10000000009</v>
      </c>
      <c r="H28" s="21">
        <f t="shared" si="8"/>
        <v>-665640.9</v>
      </c>
      <c r="I28" s="21">
        <f t="shared" si="8"/>
        <v>-133128.20000000001</v>
      </c>
    </row>
    <row r="29" spans="1:9" s="143" customFormat="1" ht="34.5">
      <c r="A29" s="327"/>
      <c r="B29" s="327"/>
      <c r="C29" s="137" t="s">
        <v>102</v>
      </c>
      <c r="D29" s="21">
        <f>D30</f>
        <v>-798769.10000000009</v>
      </c>
      <c r="E29" s="21">
        <f t="shared" si="8"/>
        <v>-665640.9</v>
      </c>
      <c r="F29" s="21">
        <f t="shared" si="8"/>
        <v>-133128.20000000001</v>
      </c>
      <c r="G29" s="21">
        <f t="shared" si="8"/>
        <v>-798769.10000000009</v>
      </c>
      <c r="H29" s="21">
        <f t="shared" si="8"/>
        <v>-665640.9</v>
      </c>
      <c r="I29" s="21">
        <f t="shared" si="8"/>
        <v>-133128.20000000001</v>
      </c>
    </row>
    <row r="30" spans="1:9" s="143" customFormat="1" ht="34.5">
      <c r="A30" s="327"/>
      <c r="B30" s="327"/>
      <c r="C30" s="137" t="s">
        <v>103</v>
      </c>
      <c r="D30" s="21">
        <f>D31</f>
        <v>-798769.10000000009</v>
      </c>
      <c r="E30" s="21">
        <f t="shared" si="8"/>
        <v>-665640.9</v>
      </c>
      <c r="F30" s="21">
        <f t="shared" si="8"/>
        <v>-133128.20000000001</v>
      </c>
      <c r="G30" s="21">
        <f t="shared" si="8"/>
        <v>-798769.10000000009</v>
      </c>
      <c r="H30" s="21">
        <f t="shared" si="8"/>
        <v>-665640.9</v>
      </c>
      <c r="I30" s="21">
        <f t="shared" si="8"/>
        <v>-133128.20000000001</v>
      </c>
    </row>
    <row r="31" spans="1:9" s="143" customFormat="1" ht="23.25" customHeight="1">
      <c r="A31" s="328"/>
      <c r="B31" s="328"/>
      <c r="C31" s="137" t="s">
        <v>104</v>
      </c>
      <c r="D31" s="21">
        <f>E31+F31</f>
        <v>-798769.10000000009</v>
      </c>
      <c r="E31" s="21">
        <v>-665640.9</v>
      </c>
      <c r="F31" s="11">
        <v>-133128.20000000001</v>
      </c>
      <c r="G31" s="11">
        <f>H31+I31</f>
        <v>-798769.10000000009</v>
      </c>
      <c r="H31" s="11">
        <v>-665640.9</v>
      </c>
      <c r="I31" s="11">
        <v>-133128.20000000001</v>
      </c>
    </row>
    <row r="32" spans="1:9" s="143" customFormat="1" ht="86.25">
      <c r="A32" s="152"/>
      <c r="B32" s="150" t="s">
        <v>88</v>
      </c>
      <c r="C32" s="130" t="s">
        <v>275</v>
      </c>
      <c r="D32" s="21">
        <f>D34</f>
        <v>-798769.10000000009</v>
      </c>
      <c r="E32" s="21">
        <f t="shared" ref="E32:I32" si="9">E34</f>
        <v>-665640.9</v>
      </c>
      <c r="F32" s="21">
        <f t="shared" si="9"/>
        <v>-133128.20000000001</v>
      </c>
      <c r="G32" s="21">
        <f t="shared" si="9"/>
        <v>-798769.10000000009</v>
      </c>
      <c r="H32" s="21">
        <f t="shared" si="9"/>
        <v>-665640.9</v>
      </c>
      <c r="I32" s="21">
        <f t="shared" si="9"/>
        <v>-133128.20000000001</v>
      </c>
    </row>
    <row r="33" spans="1:9" s="143" customFormat="1">
      <c r="A33" s="326"/>
      <c r="B33" s="326"/>
      <c r="C33" s="151" t="s">
        <v>99</v>
      </c>
      <c r="D33" s="21"/>
      <c r="E33" s="21"/>
      <c r="F33" s="21"/>
      <c r="G33" s="11"/>
      <c r="H33" s="11"/>
      <c r="I33" s="11"/>
    </row>
    <row r="34" spans="1:9" s="143" customFormat="1" ht="34.5">
      <c r="A34" s="327"/>
      <c r="B34" s="327"/>
      <c r="C34" s="137" t="s">
        <v>77</v>
      </c>
      <c r="D34" s="21">
        <f>D36</f>
        <v>-798769.10000000009</v>
      </c>
      <c r="E34" s="21">
        <f t="shared" ref="E34:I34" si="10">E36</f>
        <v>-665640.9</v>
      </c>
      <c r="F34" s="21">
        <f t="shared" si="10"/>
        <v>-133128.20000000001</v>
      </c>
      <c r="G34" s="21">
        <f t="shared" si="10"/>
        <v>-798769.10000000009</v>
      </c>
      <c r="H34" s="21">
        <f t="shared" si="10"/>
        <v>-665640.9</v>
      </c>
      <c r="I34" s="21">
        <f t="shared" si="10"/>
        <v>-133128.20000000001</v>
      </c>
    </row>
    <row r="35" spans="1:9" s="143" customFormat="1" ht="34.5">
      <c r="A35" s="327"/>
      <c r="B35" s="327"/>
      <c r="C35" s="137" t="s">
        <v>100</v>
      </c>
      <c r="D35" s="21"/>
      <c r="E35" s="21"/>
      <c r="F35" s="21"/>
      <c r="G35" s="11"/>
      <c r="H35" s="11"/>
      <c r="I35" s="11"/>
    </row>
    <row r="36" spans="1:9" s="143" customFormat="1" ht="51.75">
      <c r="A36" s="327"/>
      <c r="B36" s="327"/>
      <c r="C36" s="137" t="s">
        <v>101</v>
      </c>
      <c r="D36" s="21">
        <f>D37</f>
        <v>-798769.10000000009</v>
      </c>
      <c r="E36" s="21">
        <f t="shared" ref="E36:I38" si="11">E37</f>
        <v>-665640.9</v>
      </c>
      <c r="F36" s="21">
        <f t="shared" si="11"/>
        <v>-133128.20000000001</v>
      </c>
      <c r="G36" s="21">
        <f t="shared" si="11"/>
        <v>-798769.10000000009</v>
      </c>
      <c r="H36" s="21">
        <f t="shared" si="11"/>
        <v>-665640.9</v>
      </c>
      <c r="I36" s="21">
        <f t="shared" si="11"/>
        <v>-133128.20000000001</v>
      </c>
    </row>
    <row r="37" spans="1:9" s="143" customFormat="1" ht="34.5">
      <c r="A37" s="327"/>
      <c r="B37" s="327"/>
      <c r="C37" s="137" t="s">
        <v>102</v>
      </c>
      <c r="D37" s="21">
        <f>D38</f>
        <v>-798769.10000000009</v>
      </c>
      <c r="E37" s="21">
        <f t="shared" si="11"/>
        <v>-665640.9</v>
      </c>
      <c r="F37" s="21">
        <f t="shared" si="11"/>
        <v>-133128.20000000001</v>
      </c>
      <c r="G37" s="21">
        <f t="shared" si="11"/>
        <v>-798769.10000000009</v>
      </c>
      <c r="H37" s="21">
        <f t="shared" si="11"/>
        <v>-665640.9</v>
      </c>
      <c r="I37" s="21">
        <f t="shared" si="11"/>
        <v>-133128.20000000001</v>
      </c>
    </row>
    <row r="38" spans="1:9" s="143" customFormat="1" ht="34.5">
      <c r="A38" s="327"/>
      <c r="B38" s="327"/>
      <c r="C38" s="137" t="s">
        <v>103</v>
      </c>
      <c r="D38" s="21">
        <f>D39</f>
        <v>-798769.10000000009</v>
      </c>
      <c r="E38" s="21">
        <f t="shared" si="11"/>
        <v>-665640.9</v>
      </c>
      <c r="F38" s="21">
        <f t="shared" si="11"/>
        <v>-133128.20000000001</v>
      </c>
      <c r="G38" s="21">
        <f t="shared" si="11"/>
        <v>-798769.10000000009</v>
      </c>
      <c r="H38" s="21">
        <f t="shared" si="11"/>
        <v>-665640.9</v>
      </c>
      <c r="I38" s="21">
        <f t="shared" si="11"/>
        <v>-133128.20000000001</v>
      </c>
    </row>
    <row r="39" spans="1:9" s="143" customFormat="1" ht="23.25" customHeight="1">
      <c r="A39" s="328"/>
      <c r="B39" s="328"/>
      <c r="C39" s="137" t="s">
        <v>104</v>
      </c>
      <c r="D39" s="21">
        <f>E39+F39</f>
        <v>-798769.10000000009</v>
      </c>
      <c r="E39" s="21">
        <v>-665640.9</v>
      </c>
      <c r="F39" s="11">
        <v>-133128.20000000001</v>
      </c>
      <c r="G39" s="11">
        <f>H39+I39</f>
        <v>-798769.10000000009</v>
      </c>
      <c r="H39" s="11">
        <v>-665640.9</v>
      </c>
      <c r="I39" s="11">
        <v>-133128.20000000001</v>
      </c>
    </row>
    <row r="40" spans="1:9" s="143" customFormat="1" ht="19.5" customHeight="1">
      <c r="A40" s="144" t="s">
        <v>276</v>
      </c>
      <c r="B40" s="145"/>
      <c r="C40" s="21" t="s">
        <v>181</v>
      </c>
      <c r="D40" s="21">
        <f>E40+F40</f>
        <v>-3874305.9</v>
      </c>
      <c r="E40" s="21">
        <f>E49+E57+E65+E41</f>
        <v>-3620506.3</v>
      </c>
      <c r="F40" s="21">
        <f>F49+F57+F65+F41</f>
        <v>-253799.59999999998</v>
      </c>
      <c r="G40" s="21">
        <f>H40+I40</f>
        <v>-10419003.5</v>
      </c>
      <c r="H40" s="21">
        <f>H49+H57+H65+H41</f>
        <v>-10122320.9</v>
      </c>
      <c r="I40" s="21">
        <f>I49+I57+I65+I41</f>
        <v>-296682.59999999998</v>
      </c>
    </row>
    <row r="41" spans="1:9" s="143" customFormat="1" ht="92.25" customHeight="1">
      <c r="A41" s="149"/>
      <c r="B41" s="150" t="s">
        <v>350</v>
      </c>
      <c r="C41" s="130" t="s">
        <v>484</v>
      </c>
      <c r="D41" s="112">
        <f>D43</f>
        <v>-825228.80000000005</v>
      </c>
      <c r="E41" s="112">
        <f t="shared" ref="E41:I41" si="12">E43</f>
        <v>-661948.4</v>
      </c>
      <c r="F41" s="112">
        <f t="shared" si="12"/>
        <v>-163280.4</v>
      </c>
      <c r="G41" s="112">
        <f t="shared" si="12"/>
        <v>-825228.80000000005</v>
      </c>
      <c r="H41" s="112">
        <f t="shared" si="12"/>
        <v>-661948.4</v>
      </c>
      <c r="I41" s="112">
        <f t="shared" si="12"/>
        <v>-163280.4</v>
      </c>
    </row>
    <row r="42" spans="1:9" s="143" customFormat="1">
      <c r="A42" s="326"/>
      <c r="B42" s="326"/>
      <c r="C42" s="151" t="s">
        <v>99</v>
      </c>
      <c r="D42" s="112"/>
      <c r="E42" s="112"/>
      <c r="F42" s="112"/>
      <c r="G42" s="11"/>
      <c r="H42" s="11"/>
      <c r="I42" s="11"/>
    </row>
    <row r="43" spans="1:9" s="143" customFormat="1" ht="34.5">
      <c r="A43" s="327"/>
      <c r="B43" s="327"/>
      <c r="C43" s="137" t="s">
        <v>77</v>
      </c>
      <c r="D43" s="112">
        <f>D45</f>
        <v>-825228.80000000005</v>
      </c>
      <c r="E43" s="112">
        <f t="shared" ref="E43:I43" si="13">E45</f>
        <v>-661948.4</v>
      </c>
      <c r="F43" s="112">
        <f t="shared" si="13"/>
        <v>-163280.4</v>
      </c>
      <c r="G43" s="112">
        <f t="shared" si="13"/>
        <v>-825228.80000000005</v>
      </c>
      <c r="H43" s="112">
        <f t="shared" si="13"/>
        <v>-661948.4</v>
      </c>
      <c r="I43" s="112">
        <f t="shared" si="13"/>
        <v>-163280.4</v>
      </c>
    </row>
    <row r="44" spans="1:9" s="143" customFormat="1" ht="34.5">
      <c r="A44" s="327"/>
      <c r="B44" s="327"/>
      <c r="C44" s="137" t="s">
        <v>100</v>
      </c>
      <c r="D44" s="112"/>
      <c r="E44" s="112"/>
      <c r="F44" s="112"/>
      <c r="G44" s="11"/>
      <c r="H44" s="11"/>
      <c r="I44" s="11"/>
    </row>
    <row r="45" spans="1:9" s="143" customFormat="1" ht="51.75">
      <c r="A45" s="327"/>
      <c r="B45" s="327"/>
      <c r="C45" s="137" t="s">
        <v>101</v>
      </c>
      <c r="D45" s="112">
        <f>D46</f>
        <v>-825228.80000000005</v>
      </c>
      <c r="E45" s="112">
        <f t="shared" ref="E45:I47" si="14">E46</f>
        <v>-661948.4</v>
      </c>
      <c r="F45" s="112">
        <f t="shared" si="14"/>
        <v>-163280.4</v>
      </c>
      <c r="G45" s="112">
        <f t="shared" si="14"/>
        <v>-825228.80000000005</v>
      </c>
      <c r="H45" s="112">
        <f t="shared" si="14"/>
        <v>-661948.4</v>
      </c>
      <c r="I45" s="112">
        <f t="shared" si="14"/>
        <v>-163280.4</v>
      </c>
    </row>
    <row r="46" spans="1:9" s="143" customFormat="1" ht="33.75" customHeight="1">
      <c r="A46" s="327"/>
      <c r="B46" s="327"/>
      <c r="C46" s="137" t="s">
        <v>102</v>
      </c>
      <c r="D46" s="112">
        <f>D47</f>
        <v>-825228.80000000005</v>
      </c>
      <c r="E46" s="112">
        <f t="shared" si="14"/>
        <v>-661948.4</v>
      </c>
      <c r="F46" s="112">
        <f t="shared" si="14"/>
        <v>-163280.4</v>
      </c>
      <c r="G46" s="112">
        <f t="shared" si="14"/>
        <v>-825228.80000000005</v>
      </c>
      <c r="H46" s="112">
        <f t="shared" si="14"/>
        <v>-661948.4</v>
      </c>
      <c r="I46" s="112">
        <f t="shared" si="14"/>
        <v>-163280.4</v>
      </c>
    </row>
    <row r="47" spans="1:9" s="143" customFormat="1" ht="35.25" customHeight="1">
      <c r="A47" s="327"/>
      <c r="B47" s="327"/>
      <c r="C47" s="137" t="s">
        <v>103</v>
      </c>
      <c r="D47" s="112">
        <f>D48</f>
        <v>-825228.80000000005</v>
      </c>
      <c r="E47" s="112">
        <f t="shared" si="14"/>
        <v>-661948.4</v>
      </c>
      <c r="F47" s="112">
        <f t="shared" si="14"/>
        <v>-163280.4</v>
      </c>
      <c r="G47" s="112">
        <f t="shared" si="14"/>
        <v>-825228.80000000005</v>
      </c>
      <c r="H47" s="112">
        <f t="shared" si="14"/>
        <v>-661948.4</v>
      </c>
      <c r="I47" s="112">
        <f t="shared" si="14"/>
        <v>-163280.4</v>
      </c>
    </row>
    <row r="48" spans="1:9" s="143" customFormat="1" ht="25.5" customHeight="1">
      <c r="A48" s="328"/>
      <c r="B48" s="328"/>
      <c r="C48" s="137" t="s">
        <v>104</v>
      </c>
      <c r="D48" s="112">
        <f>E48+F48</f>
        <v>-825228.80000000005</v>
      </c>
      <c r="E48" s="112">
        <v>-661948.4</v>
      </c>
      <c r="F48" s="112">
        <v>-163280.4</v>
      </c>
      <c r="G48" s="11">
        <f>H48+I48</f>
        <v>-825228.80000000005</v>
      </c>
      <c r="H48" s="11">
        <f>E48</f>
        <v>-661948.4</v>
      </c>
      <c r="I48" s="11">
        <f>F48</f>
        <v>-163280.4</v>
      </c>
    </row>
    <row r="49" spans="1:9" s="143" customFormat="1" ht="92.25" customHeight="1">
      <c r="A49" s="149"/>
      <c r="B49" s="150" t="s">
        <v>282</v>
      </c>
      <c r="C49" s="130" t="s">
        <v>345</v>
      </c>
      <c r="D49" s="112">
        <f>D51</f>
        <v>-50283.899999999994</v>
      </c>
      <c r="E49" s="112">
        <f t="shared" ref="E49:I49" si="15">E51</f>
        <v>-35010.199999999997</v>
      </c>
      <c r="F49" s="112">
        <f t="shared" si="15"/>
        <v>-15273.7</v>
      </c>
      <c r="G49" s="112">
        <f t="shared" si="15"/>
        <v>-50283.899999999994</v>
      </c>
      <c r="H49" s="112">
        <f t="shared" si="15"/>
        <v>-35010.199999999997</v>
      </c>
      <c r="I49" s="112">
        <f t="shared" si="15"/>
        <v>-15273.7</v>
      </c>
    </row>
    <row r="50" spans="1:9" s="143" customFormat="1">
      <c r="A50" s="326"/>
      <c r="B50" s="326"/>
      <c r="C50" s="151" t="s">
        <v>99</v>
      </c>
      <c r="D50" s="112"/>
      <c r="E50" s="112"/>
      <c r="F50" s="112"/>
      <c r="G50" s="11"/>
      <c r="H50" s="11"/>
      <c r="I50" s="11"/>
    </row>
    <row r="51" spans="1:9" s="143" customFormat="1" ht="34.5">
      <c r="A51" s="327"/>
      <c r="B51" s="327"/>
      <c r="C51" s="137" t="s">
        <v>77</v>
      </c>
      <c r="D51" s="112">
        <f>D53</f>
        <v>-50283.899999999994</v>
      </c>
      <c r="E51" s="112">
        <f t="shared" ref="E51:I51" si="16">E53</f>
        <v>-35010.199999999997</v>
      </c>
      <c r="F51" s="112">
        <f t="shared" si="16"/>
        <v>-15273.7</v>
      </c>
      <c r="G51" s="112">
        <f t="shared" si="16"/>
        <v>-50283.899999999994</v>
      </c>
      <c r="H51" s="112">
        <f t="shared" si="16"/>
        <v>-35010.199999999997</v>
      </c>
      <c r="I51" s="112">
        <f t="shared" si="16"/>
        <v>-15273.7</v>
      </c>
    </row>
    <row r="52" spans="1:9" s="143" customFormat="1" ht="34.5">
      <c r="A52" s="327"/>
      <c r="B52" s="327"/>
      <c r="C52" s="137" t="s">
        <v>100</v>
      </c>
      <c r="D52" s="112"/>
      <c r="E52" s="112"/>
      <c r="F52" s="112"/>
      <c r="G52" s="11"/>
      <c r="H52" s="11"/>
      <c r="I52" s="11"/>
    </row>
    <row r="53" spans="1:9" s="143" customFormat="1" ht="51.75">
      <c r="A53" s="327"/>
      <c r="B53" s="327"/>
      <c r="C53" s="137" t="s">
        <v>101</v>
      </c>
      <c r="D53" s="112">
        <f>D54</f>
        <v>-50283.899999999994</v>
      </c>
      <c r="E53" s="112">
        <f t="shared" ref="E53:I55" si="17">E54</f>
        <v>-35010.199999999997</v>
      </c>
      <c r="F53" s="112">
        <f t="shared" si="17"/>
        <v>-15273.7</v>
      </c>
      <c r="G53" s="112">
        <f t="shared" si="17"/>
        <v>-50283.899999999994</v>
      </c>
      <c r="H53" s="112">
        <f t="shared" si="17"/>
        <v>-35010.199999999997</v>
      </c>
      <c r="I53" s="112">
        <f t="shared" si="17"/>
        <v>-15273.7</v>
      </c>
    </row>
    <row r="54" spans="1:9" s="143" customFormat="1" ht="33.75" customHeight="1">
      <c r="A54" s="327"/>
      <c r="B54" s="327"/>
      <c r="C54" s="137" t="s">
        <v>102</v>
      </c>
      <c r="D54" s="112">
        <f>D55</f>
        <v>-50283.899999999994</v>
      </c>
      <c r="E54" s="112">
        <f t="shared" si="17"/>
        <v>-35010.199999999997</v>
      </c>
      <c r="F54" s="112">
        <f t="shared" si="17"/>
        <v>-15273.7</v>
      </c>
      <c r="G54" s="112">
        <f t="shared" si="17"/>
        <v>-50283.899999999994</v>
      </c>
      <c r="H54" s="112">
        <f t="shared" si="17"/>
        <v>-35010.199999999997</v>
      </c>
      <c r="I54" s="112">
        <f t="shared" si="17"/>
        <v>-15273.7</v>
      </c>
    </row>
    <row r="55" spans="1:9" s="143" customFormat="1" ht="35.25" customHeight="1">
      <c r="A55" s="327"/>
      <c r="B55" s="327"/>
      <c r="C55" s="137" t="s">
        <v>103</v>
      </c>
      <c r="D55" s="112">
        <f>D56</f>
        <v>-50283.899999999994</v>
      </c>
      <c r="E55" s="112">
        <f t="shared" si="17"/>
        <v>-35010.199999999997</v>
      </c>
      <c r="F55" s="112">
        <f t="shared" si="17"/>
        <v>-15273.7</v>
      </c>
      <c r="G55" s="112">
        <f t="shared" si="17"/>
        <v>-50283.899999999994</v>
      </c>
      <c r="H55" s="112">
        <f t="shared" si="17"/>
        <v>-35010.199999999997</v>
      </c>
      <c r="I55" s="112">
        <f t="shared" si="17"/>
        <v>-15273.7</v>
      </c>
    </row>
    <row r="56" spans="1:9" s="143" customFormat="1" ht="25.5" customHeight="1">
      <c r="A56" s="328"/>
      <c r="B56" s="328"/>
      <c r="C56" s="137" t="s">
        <v>104</v>
      </c>
      <c r="D56" s="112">
        <f>E56+F56</f>
        <v>-50283.899999999994</v>
      </c>
      <c r="E56" s="112">
        <v>-35010.199999999997</v>
      </c>
      <c r="F56" s="112">
        <v>-15273.7</v>
      </c>
      <c r="G56" s="11">
        <f>H56+I56</f>
        <v>-50283.899999999994</v>
      </c>
      <c r="H56" s="11">
        <f>E56</f>
        <v>-35010.199999999997</v>
      </c>
      <c r="I56" s="11">
        <f>F56</f>
        <v>-15273.7</v>
      </c>
    </row>
    <row r="57" spans="1:9" s="143" customFormat="1" ht="92.25" customHeight="1">
      <c r="A57" s="149"/>
      <c r="B57" s="150" t="s">
        <v>88</v>
      </c>
      <c r="C57" s="130" t="s">
        <v>346</v>
      </c>
      <c r="D57" s="112">
        <f>D59</f>
        <v>-451473.2</v>
      </c>
      <c r="E57" s="112">
        <f t="shared" ref="E57:I57" si="18">E59</f>
        <v>-376227.7</v>
      </c>
      <c r="F57" s="112">
        <f t="shared" si="18"/>
        <v>-75245.5</v>
      </c>
      <c r="G57" s="112">
        <f t="shared" si="18"/>
        <v>-708770.8</v>
      </c>
      <c r="H57" s="112">
        <f t="shared" si="18"/>
        <v>-590642.30000000005</v>
      </c>
      <c r="I57" s="112">
        <f t="shared" si="18"/>
        <v>-118128.5</v>
      </c>
    </row>
    <row r="58" spans="1:9" s="143" customFormat="1">
      <c r="A58" s="326"/>
      <c r="B58" s="326"/>
      <c r="C58" s="151" t="s">
        <v>99</v>
      </c>
      <c r="D58" s="112"/>
      <c r="E58" s="112"/>
      <c r="F58" s="112"/>
      <c r="G58" s="11"/>
      <c r="H58" s="11"/>
      <c r="I58" s="11"/>
    </row>
    <row r="59" spans="1:9" s="143" customFormat="1" ht="34.5">
      <c r="A59" s="327"/>
      <c r="B59" s="327"/>
      <c r="C59" s="137" t="s">
        <v>77</v>
      </c>
      <c r="D59" s="112">
        <f>D61</f>
        <v>-451473.2</v>
      </c>
      <c r="E59" s="112">
        <f t="shared" ref="E59:I59" si="19">E61</f>
        <v>-376227.7</v>
      </c>
      <c r="F59" s="112">
        <f t="shared" si="19"/>
        <v>-75245.5</v>
      </c>
      <c r="G59" s="112">
        <f t="shared" si="19"/>
        <v>-708770.8</v>
      </c>
      <c r="H59" s="112">
        <f t="shared" si="19"/>
        <v>-590642.30000000005</v>
      </c>
      <c r="I59" s="112">
        <f t="shared" si="19"/>
        <v>-118128.5</v>
      </c>
    </row>
    <row r="60" spans="1:9" s="143" customFormat="1" ht="34.5">
      <c r="A60" s="327"/>
      <c r="B60" s="327"/>
      <c r="C60" s="137" t="s">
        <v>100</v>
      </c>
      <c r="D60" s="112"/>
      <c r="E60" s="112"/>
      <c r="F60" s="112"/>
      <c r="G60" s="11"/>
      <c r="H60" s="11"/>
      <c r="I60" s="11"/>
    </row>
    <row r="61" spans="1:9" s="143" customFormat="1" ht="51.75">
      <c r="A61" s="327"/>
      <c r="B61" s="327"/>
      <c r="C61" s="137" t="s">
        <v>101</v>
      </c>
      <c r="D61" s="112">
        <f>D62</f>
        <v>-451473.2</v>
      </c>
      <c r="E61" s="112">
        <f t="shared" ref="E61:I63" si="20">E62</f>
        <v>-376227.7</v>
      </c>
      <c r="F61" s="112">
        <f t="shared" si="20"/>
        <v>-75245.5</v>
      </c>
      <c r="G61" s="112">
        <f t="shared" si="20"/>
        <v>-708770.8</v>
      </c>
      <c r="H61" s="112">
        <f t="shared" si="20"/>
        <v>-590642.30000000005</v>
      </c>
      <c r="I61" s="112">
        <f t="shared" si="20"/>
        <v>-118128.5</v>
      </c>
    </row>
    <row r="62" spans="1:9" s="143" customFormat="1" ht="33.75" customHeight="1">
      <c r="A62" s="327"/>
      <c r="B62" s="327"/>
      <c r="C62" s="137" t="s">
        <v>102</v>
      </c>
      <c r="D62" s="112">
        <f>D63</f>
        <v>-451473.2</v>
      </c>
      <c r="E62" s="112">
        <f t="shared" si="20"/>
        <v>-376227.7</v>
      </c>
      <c r="F62" s="112">
        <f t="shared" si="20"/>
        <v>-75245.5</v>
      </c>
      <c r="G62" s="112">
        <f t="shared" si="20"/>
        <v>-708770.8</v>
      </c>
      <c r="H62" s="112">
        <f t="shared" si="20"/>
        <v>-590642.30000000005</v>
      </c>
      <c r="I62" s="112">
        <f t="shared" si="20"/>
        <v>-118128.5</v>
      </c>
    </row>
    <row r="63" spans="1:9" s="143" customFormat="1" ht="35.25" customHeight="1">
      <c r="A63" s="327"/>
      <c r="B63" s="327"/>
      <c r="C63" s="137" t="s">
        <v>103</v>
      </c>
      <c r="D63" s="112">
        <f>D64</f>
        <v>-451473.2</v>
      </c>
      <c r="E63" s="112">
        <f t="shared" si="20"/>
        <v>-376227.7</v>
      </c>
      <c r="F63" s="112">
        <f t="shared" si="20"/>
        <v>-75245.5</v>
      </c>
      <c r="G63" s="112">
        <f t="shared" si="20"/>
        <v>-708770.8</v>
      </c>
      <c r="H63" s="112">
        <f t="shared" si="20"/>
        <v>-590642.30000000005</v>
      </c>
      <c r="I63" s="112">
        <f t="shared" si="20"/>
        <v>-118128.5</v>
      </c>
    </row>
    <row r="64" spans="1:9" s="143" customFormat="1" ht="25.5" customHeight="1">
      <c r="A64" s="328"/>
      <c r="B64" s="328"/>
      <c r="C64" s="137" t="s">
        <v>104</v>
      </c>
      <c r="D64" s="112">
        <f>E64+F64</f>
        <v>-451473.2</v>
      </c>
      <c r="E64" s="112">
        <v>-376227.7</v>
      </c>
      <c r="F64" s="112">
        <v>-75245.5</v>
      </c>
      <c r="G64" s="11">
        <f>H64+I64</f>
        <v>-708770.8</v>
      </c>
      <c r="H64" s="11">
        <v>-590642.30000000005</v>
      </c>
      <c r="I64" s="11">
        <v>-118128.5</v>
      </c>
    </row>
    <row r="65" spans="1:9" s="143" customFormat="1" ht="92.25" customHeight="1">
      <c r="A65" s="149"/>
      <c r="B65" s="150" t="s">
        <v>277</v>
      </c>
      <c r="C65" s="130" t="s">
        <v>278</v>
      </c>
      <c r="D65" s="21">
        <f>D67</f>
        <v>-2547320</v>
      </c>
      <c r="E65" s="21">
        <f t="shared" ref="E65:I65" si="21">E67</f>
        <v>-2547320</v>
      </c>
      <c r="F65" s="21">
        <f t="shared" si="21"/>
        <v>0</v>
      </c>
      <c r="G65" s="21">
        <f t="shared" si="21"/>
        <v>-8834720</v>
      </c>
      <c r="H65" s="21">
        <f t="shared" si="21"/>
        <v>-8834720</v>
      </c>
      <c r="I65" s="21">
        <f t="shared" si="21"/>
        <v>0</v>
      </c>
    </row>
    <row r="66" spans="1:9" s="143" customFormat="1">
      <c r="A66" s="326"/>
      <c r="B66" s="326"/>
      <c r="C66" s="151" t="s">
        <v>99</v>
      </c>
      <c r="D66" s="21"/>
      <c r="E66" s="21"/>
      <c r="F66" s="21"/>
      <c r="G66" s="11"/>
      <c r="H66" s="11"/>
      <c r="I66" s="11"/>
    </row>
    <row r="67" spans="1:9" s="143" customFormat="1" ht="34.5">
      <c r="A67" s="327"/>
      <c r="B67" s="327"/>
      <c r="C67" s="137" t="s">
        <v>77</v>
      </c>
      <c r="D67" s="21">
        <f>D69</f>
        <v>-2547320</v>
      </c>
      <c r="E67" s="21">
        <f t="shared" ref="E67:I67" si="22">E69</f>
        <v>-2547320</v>
      </c>
      <c r="F67" s="21">
        <f t="shared" si="22"/>
        <v>0</v>
      </c>
      <c r="G67" s="21">
        <f t="shared" si="22"/>
        <v>-8834720</v>
      </c>
      <c r="H67" s="21">
        <f t="shared" si="22"/>
        <v>-8834720</v>
      </c>
      <c r="I67" s="21">
        <f t="shared" si="22"/>
        <v>0</v>
      </c>
    </row>
    <row r="68" spans="1:9" s="143" customFormat="1" ht="34.5">
      <c r="A68" s="327"/>
      <c r="B68" s="327"/>
      <c r="C68" s="137" t="s">
        <v>100</v>
      </c>
      <c r="D68" s="21"/>
      <c r="E68" s="21"/>
      <c r="F68" s="21"/>
      <c r="G68" s="11"/>
      <c r="H68" s="11"/>
      <c r="I68" s="11"/>
    </row>
    <row r="69" spans="1:9" s="143" customFormat="1" ht="51.75">
      <c r="A69" s="327"/>
      <c r="B69" s="327"/>
      <c r="C69" s="137" t="s">
        <v>101</v>
      </c>
      <c r="D69" s="21">
        <f>D70</f>
        <v>-2547320</v>
      </c>
      <c r="E69" s="21">
        <f t="shared" ref="E69:I71" si="23">E70</f>
        <v>-2547320</v>
      </c>
      <c r="F69" s="21">
        <f t="shared" si="23"/>
        <v>0</v>
      </c>
      <c r="G69" s="21">
        <f t="shared" si="23"/>
        <v>-8834720</v>
      </c>
      <c r="H69" s="21">
        <f t="shared" si="23"/>
        <v>-8834720</v>
      </c>
      <c r="I69" s="21">
        <f t="shared" si="23"/>
        <v>0</v>
      </c>
    </row>
    <row r="70" spans="1:9" s="143" customFormat="1" ht="33.75" customHeight="1">
      <c r="A70" s="327"/>
      <c r="B70" s="327"/>
      <c r="C70" s="137" t="s">
        <v>102</v>
      </c>
      <c r="D70" s="21">
        <f>D71</f>
        <v>-2547320</v>
      </c>
      <c r="E70" s="21">
        <f t="shared" si="23"/>
        <v>-2547320</v>
      </c>
      <c r="F70" s="21">
        <f t="shared" si="23"/>
        <v>0</v>
      </c>
      <c r="G70" s="21">
        <f t="shared" si="23"/>
        <v>-8834720</v>
      </c>
      <c r="H70" s="21">
        <f t="shared" si="23"/>
        <v>-8834720</v>
      </c>
      <c r="I70" s="21">
        <f t="shared" si="23"/>
        <v>0</v>
      </c>
    </row>
    <row r="71" spans="1:9" s="143" customFormat="1" ht="35.25" customHeight="1">
      <c r="A71" s="327"/>
      <c r="B71" s="327"/>
      <c r="C71" s="137" t="s">
        <v>103</v>
      </c>
      <c r="D71" s="21">
        <f>D72</f>
        <v>-2547320</v>
      </c>
      <c r="E71" s="21">
        <f t="shared" si="23"/>
        <v>-2547320</v>
      </c>
      <c r="F71" s="21">
        <f t="shared" si="23"/>
        <v>0</v>
      </c>
      <c r="G71" s="21">
        <f t="shared" si="23"/>
        <v>-8834720</v>
      </c>
      <c r="H71" s="21">
        <f t="shared" si="23"/>
        <v>-8834720</v>
      </c>
      <c r="I71" s="21">
        <f t="shared" si="23"/>
        <v>0</v>
      </c>
    </row>
    <row r="72" spans="1:9" s="143" customFormat="1" ht="25.5" customHeight="1">
      <c r="A72" s="328"/>
      <c r="B72" s="328"/>
      <c r="C72" s="137" t="s">
        <v>104</v>
      </c>
      <c r="D72" s="21">
        <f>E72+F72</f>
        <v>-2547320</v>
      </c>
      <c r="E72" s="21">
        <v>-2547320</v>
      </c>
      <c r="F72" s="21">
        <v>0</v>
      </c>
      <c r="G72" s="11">
        <f>H72+I72</f>
        <v>-8834720</v>
      </c>
      <c r="H72" s="11">
        <v>-8834720</v>
      </c>
      <c r="I72" s="11">
        <v>0</v>
      </c>
    </row>
    <row r="73" spans="1:9" s="134" customFormat="1" ht="31.5" customHeight="1">
      <c r="A73" s="147" t="s">
        <v>86</v>
      </c>
      <c r="B73" s="153"/>
      <c r="C73" s="21" t="s">
        <v>98</v>
      </c>
      <c r="D73" s="11">
        <f>+D74+D82+D90+D98</f>
        <v>-2482439.2000000002</v>
      </c>
      <c r="E73" s="11">
        <f t="shared" ref="E73:I73" si="24">+E74+E82+E90+E98</f>
        <v>-2044779.6</v>
      </c>
      <c r="F73" s="11">
        <f t="shared" si="24"/>
        <v>-437659.60000000003</v>
      </c>
      <c r="G73" s="11">
        <f t="shared" si="24"/>
        <v>-26783584.000000004</v>
      </c>
      <c r="H73" s="11">
        <f t="shared" si="24"/>
        <v>-19473699.100000001</v>
      </c>
      <c r="I73" s="11">
        <f t="shared" si="24"/>
        <v>-7309884.8999999994</v>
      </c>
    </row>
    <row r="74" spans="1:9" s="134" customFormat="1" ht="103.5">
      <c r="A74" s="323"/>
      <c r="B74" s="147" t="s">
        <v>88</v>
      </c>
      <c r="C74" s="130" t="s">
        <v>145</v>
      </c>
      <c r="D74" s="11">
        <f>E74+F74</f>
        <v>-1389443.6</v>
      </c>
      <c r="E74" s="11">
        <f>+E76</f>
        <v>-1134144.8</v>
      </c>
      <c r="F74" s="11">
        <f>+F76</f>
        <v>-255298.8</v>
      </c>
      <c r="G74" s="11">
        <f>H74+I74</f>
        <v>-1969269.5</v>
      </c>
      <c r="H74" s="11">
        <f>+H76</f>
        <v>-1598495.9</v>
      </c>
      <c r="I74" s="11">
        <f>+I76</f>
        <v>-370773.6</v>
      </c>
    </row>
    <row r="75" spans="1:9" s="134" customFormat="1">
      <c r="A75" s="323"/>
      <c r="B75" s="325"/>
      <c r="C75" s="151" t="s">
        <v>99</v>
      </c>
      <c r="D75" s="11"/>
      <c r="E75" s="11"/>
      <c r="F75" s="11"/>
      <c r="G75" s="11"/>
      <c r="H75" s="11"/>
      <c r="I75" s="11"/>
    </row>
    <row r="76" spans="1:9" s="134" customFormat="1" ht="34.5">
      <c r="A76" s="323"/>
      <c r="B76" s="325"/>
      <c r="C76" s="137" t="s">
        <v>77</v>
      </c>
      <c r="D76" s="11">
        <f>E76+F76</f>
        <v>-1389443.6</v>
      </c>
      <c r="E76" s="11">
        <f>E78</f>
        <v>-1134144.8</v>
      </c>
      <c r="F76" s="11">
        <f>F78</f>
        <v>-255298.8</v>
      </c>
      <c r="G76" s="11">
        <f>H76+I76</f>
        <v>-1969269.5</v>
      </c>
      <c r="H76" s="11">
        <f>H78</f>
        <v>-1598495.9</v>
      </c>
      <c r="I76" s="11">
        <f>I78</f>
        <v>-370773.6</v>
      </c>
    </row>
    <row r="77" spans="1:9" s="134" customFormat="1" ht="32.25" customHeight="1">
      <c r="A77" s="323"/>
      <c r="B77" s="325"/>
      <c r="C77" s="137" t="s">
        <v>100</v>
      </c>
      <c r="D77" s="11"/>
      <c r="E77" s="11"/>
      <c r="F77" s="11"/>
      <c r="G77" s="11"/>
      <c r="H77" s="11"/>
      <c r="I77" s="11"/>
    </row>
    <row r="78" spans="1:9" s="134" customFormat="1" ht="51.75">
      <c r="A78" s="323"/>
      <c r="B78" s="325"/>
      <c r="C78" s="137" t="s">
        <v>101</v>
      </c>
      <c r="D78" s="11">
        <f t="shared" ref="D78:D81" si="25">E78+F78</f>
        <v>-1389443.6</v>
      </c>
      <c r="E78" s="11">
        <f t="shared" ref="E78:I80" si="26">E79</f>
        <v>-1134144.8</v>
      </c>
      <c r="F78" s="11">
        <f t="shared" si="26"/>
        <v>-255298.8</v>
      </c>
      <c r="G78" s="11">
        <f t="shared" ref="G78:G81" si="27">H78+I78</f>
        <v>-1969269.5</v>
      </c>
      <c r="H78" s="11">
        <f t="shared" si="26"/>
        <v>-1598495.9</v>
      </c>
      <c r="I78" s="11">
        <f t="shared" si="26"/>
        <v>-370773.6</v>
      </c>
    </row>
    <row r="79" spans="1:9" s="134" customFormat="1" ht="34.5">
      <c r="A79" s="323"/>
      <c r="B79" s="325"/>
      <c r="C79" s="137" t="s">
        <v>102</v>
      </c>
      <c r="D79" s="11">
        <f t="shared" si="25"/>
        <v>-1389443.6</v>
      </c>
      <c r="E79" s="11">
        <f t="shared" si="26"/>
        <v>-1134144.8</v>
      </c>
      <c r="F79" s="11">
        <f t="shared" si="26"/>
        <v>-255298.8</v>
      </c>
      <c r="G79" s="11">
        <f t="shared" si="27"/>
        <v>-1969269.5</v>
      </c>
      <c r="H79" s="11">
        <f t="shared" si="26"/>
        <v>-1598495.9</v>
      </c>
      <c r="I79" s="11">
        <f t="shared" si="26"/>
        <v>-370773.6</v>
      </c>
    </row>
    <row r="80" spans="1:9" s="134" customFormat="1" ht="34.5">
      <c r="A80" s="323"/>
      <c r="B80" s="325"/>
      <c r="C80" s="137" t="s">
        <v>103</v>
      </c>
      <c r="D80" s="11">
        <f t="shared" si="25"/>
        <v>-1389443.6</v>
      </c>
      <c r="E80" s="11">
        <f t="shared" si="26"/>
        <v>-1134144.8</v>
      </c>
      <c r="F80" s="11">
        <f t="shared" si="26"/>
        <v>-255298.8</v>
      </c>
      <c r="G80" s="11">
        <f t="shared" si="27"/>
        <v>-1969269.5</v>
      </c>
      <c r="H80" s="11">
        <f t="shared" si="26"/>
        <v>-1598495.9</v>
      </c>
      <c r="I80" s="11">
        <f t="shared" si="26"/>
        <v>-370773.6</v>
      </c>
    </row>
    <row r="81" spans="1:9" s="134" customFormat="1">
      <c r="A81" s="323"/>
      <c r="B81" s="325"/>
      <c r="C81" s="137" t="s">
        <v>104</v>
      </c>
      <c r="D81" s="11">
        <f t="shared" si="25"/>
        <v>-1389443.6</v>
      </c>
      <c r="E81" s="11">
        <v>-1134144.8</v>
      </c>
      <c r="F81" s="11">
        <v>-255298.8</v>
      </c>
      <c r="G81" s="11">
        <f t="shared" si="27"/>
        <v>-1969269.5</v>
      </c>
      <c r="H81" s="11">
        <v>-1598495.9</v>
      </c>
      <c r="I81" s="11">
        <v>-370773.6</v>
      </c>
    </row>
    <row r="82" spans="1:9" s="134" customFormat="1" ht="86.25">
      <c r="A82" s="323"/>
      <c r="B82" s="150">
        <v>42005</v>
      </c>
      <c r="C82" s="130" t="s">
        <v>105</v>
      </c>
      <c r="D82" s="11">
        <f>E82+F82</f>
        <v>-772894.6</v>
      </c>
      <c r="E82" s="11">
        <f>E84</f>
        <v>-618301.5</v>
      </c>
      <c r="F82" s="11">
        <f>F84</f>
        <v>-154593.1</v>
      </c>
      <c r="G82" s="11">
        <f>H82+I82</f>
        <v>-925927.60000000009</v>
      </c>
      <c r="H82" s="11">
        <f>+H84</f>
        <v>-741795.3</v>
      </c>
      <c r="I82" s="11">
        <f>+I84</f>
        <v>-184132.3</v>
      </c>
    </row>
    <row r="83" spans="1:9" s="134" customFormat="1">
      <c r="A83" s="323"/>
      <c r="B83" s="325"/>
      <c r="C83" s="151" t="s">
        <v>99</v>
      </c>
      <c r="D83" s="11"/>
      <c r="E83" s="11"/>
      <c r="F83" s="11"/>
      <c r="G83" s="11"/>
      <c r="H83" s="11"/>
      <c r="I83" s="11"/>
    </row>
    <row r="84" spans="1:9" s="134" customFormat="1" ht="34.5">
      <c r="A84" s="323"/>
      <c r="B84" s="325"/>
      <c r="C84" s="137" t="s">
        <v>77</v>
      </c>
      <c r="D84" s="11">
        <f>E84+F84</f>
        <v>-772894.6</v>
      </c>
      <c r="E84" s="11">
        <f>E86</f>
        <v>-618301.5</v>
      </c>
      <c r="F84" s="11">
        <f>F86</f>
        <v>-154593.1</v>
      </c>
      <c r="G84" s="11">
        <f>H84+I84</f>
        <v>-925927.60000000009</v>
      </c>
      <c r="H84" s="11">
        <f>H86</f>
        <v>-741795.3</v>
      </c>
      <c r="I84" s="11">
        <f>I86</f>
        <v>-184132.3</v>
      </c>
    </row>
    <row r="85" spans="1:9" s="134" customFormat="1" ht="34.5">
      <c r="A85" s="323"/>
      <c r="B85" s="325"/>
      <c r="C85" s="137" t="s">
        <v>100</v>
      </c>
      <c r="D85" s="11"/>
      <c r="E85" s="11"/>
      <c r="F85" s="11"/>
      <c r="G85" s="11"/>
      <c r="H85" s="11"/>
      <c r="I85" s="11"/>
    </row>
    <row r="86" spans="1:9" s="134" customFormat="1" ht="51.75">
      <c r="A86" s="323"/>
      <c r="B86" s="325"/>
      <c r="C86" s="137" t="s">
        <v>101</v>
      </c>
      <c r="D86" s="11">
        <f t="shared" ref="D86:D89" si="28">E86+F86</f>
        <v>-772894.6</v>
      </c>
      <c r="E86" s="11">
        <f t="shared" ref="E86:I88" si="29">E87</f>
        <v>-618301.5</v>
      </c>
      <c r="F86" s="11">
        <f t="shared" si="29"/>
        <v>-154593.1</v>
      </c>
      <c r="G86" s="11">
        <f t="shared" ref="G86:G89" si="30">H86+I86</f>
        <v>-925927.60000000009</v>
      </c>
      <c r="H86" s="11">
        <f t="shared" si="29"/>
        <v>-741795.3</v>
      </c>
      <c r="I86" s="11">
        <f t="shared" si="29"/>
        <v>-184132.3</v>
      </c>
    </row>
    <row r="87" spans="1:9" s="134" customFormat="1" ht="34.5">
      <c r="A87" s="323"/>
      <c r="B87" s="325"/>
      <c r="C87" s="137" t="s">
        <v>102</v>
      </c>
      <c r="D87" s="11">
        <f t="shared" si="28"/>
        <v>-772894.6</v>
      </c>
      <c r="E87" s="11">
        <f t="shared" si="29"/>
        <v>-618301.5</v>
      </c>
      <c r="F87" s="11">
        <f t="shared" si="29"/>
        <v>-154593.1</v>
      </c>
      <c r="G87" s="11">
        <f t="shared" si="30"/>
        <v>-925927.60000000009</v>
      </c>
      <c r="H87" s="11">
        <f t="shared" si="29"/>
        <v>-741795.3</v>
      </c>
      <c r="I87" s="11">
        <f t="shared" si="29"/>
        <v>-184132.3</v>
      </c>
    </row>
    <row r="88" spans="1:9" s="134" customFormat="1" ht="34.5">
      <c r="A88" s="323"/>
      <c r="B88" s="325"/>
      <c r="C88" s="137" t="s">
        <v>103</v>
      </c>
      <c r="D88" s="11">
        <f t="shared" si="28"/>
        <v>-772894.6</v>
      </c>
      <c r="E88" s="11">
        <f t="shared" si="29"/>
        <v>-618301.5</v>
      </c>
      <c r="F88" s="11">
        <f t="shared" si="29"/>
        <v>-154593.1</v>
      </c>
      <c r="G88" s="11">
        <f t="shared" si="30"/>
        <v>-925927.60000000009</v>
      </c>
      <c r="H88" s="11">
        <f t="shared" si="29"/>
        <v>-741795.3</v>
      </c>
      <c r="I88" s="11">
        <f t="shared" si="29"/>
        <v>-184132.3</v>
      </c>
    </row>
    <row r="89" spans="1:9" s="134" customFormat="1">
      <c r="A89" s="323"/>
      <c r="B89" s="325"/>
      <c r="C89" s="137" t="s">
        <v>104</v>
      </c>
      <c r="D89" s="11">
        <f t="shared" si="28"/>
        <v>-772894.6</v>
      </c>
      <c r="E89" s="11">
        <v>-618301.5</v>
      </c>
      <c r="F89" s="11">
        <v>-154593.1</v>
      </c>
      <c r="G89" s="11">
        <f t="shared" si="30"/>
        <v>-925927.60000000009</v>
      </c>
      <c r="H89" s="11">
        <v>-741795.3</v>
      </c>
      <c r="I89" s="11">
        <v>-184132.3</v>
      </c>
    </row>
    <row r="90" spans="1:9" s="143" customFormat="1" ht="103.5">
      <c r="A90" s="323"/>
      <c r="B90" s="147">
        <v>42007</v>
      </c>
      <c r="C90" s="130" t="s">
        <v>144</v>
      </c>
      <c r="D90" s="11">
        <f>E90+F90</f>
        <v>-216086</v>
      </c>
      <c r="E90" s="11">
        <f>E92</f>
        <v>-209121.3</v>
      </c>
      <c r="F90" s="11">
        <f>F92</f>
        <v>-6964.7</v>
      </c>
      <c r="G90" s="11">
        <f>H90+I90</f>
        <v>-216086</v>
      </c>
      <c r="H90" s="11">
        <f>H92</f>
        <v>-209121.3</v>
      </c>
      <c r="I90" s="11">
        <f>I92</f>
        <v>-6964.7</v>
      </c>
    </row>
    <row r="91" spans="1:9" s="143" customFormat="1">
      <c r="A91" s="323"/>
      <c r="B91" s="325"/>
      <c r="C91" s="151" t="s">
        <v>99</v>
      </c>
      <c r="D91" s="11"/>
      <c r="E91" s="11"/>
      <c r="F91" s="11"/>
      <c r="G91" s="11"/>
      <c r="H91" s="11"/>
      <c r="I91" s="11"/>
    </row>
    <row r="92" spans="1:9" s="143" customFormat="1" ht="34.5">
      <c r="A92" s="323"/>
      <c r="B92" s="325"/>
      <c r="C92" s="137" t="s">
        <v>77</v>
      </c>
      <c r="D92" s="11">
        <f>E92+F92</f>
        <v>-216086</v>
      </c>
      <c r="E92" s="11">
        <f>E94</f>
        <v>-209121.3</v>
      </c>
      <c r="F92" s="11">
        <f>F94</f>
        <v>-6964.7</v>
      </c>
      <c r="G92" s="11">
        <f>H92+I92</f>
        <v>-216086</v>
      </c>
      <c r="H92" s="11">
        <f>H94</f>
        <v>-209121.3</v>
      </c>
      <c r="I92" s="11">
        <f>I94</f>
        <v>-6964.7</v>
      </c>
    </row>
    <row r="93" spans="1:9" s="143" customFormat="1" ht="34.5">
      <c r="A93" s="323"/>
      <c r="B93" s="325"/>
      <c r="C93" s="137" t="s">
        <v>100</v>
      </c>
      <c r="D93" s="11"/>
      <c r="E93" s="11"/>
      <c r="F93" s="11"/>
      <c r="G93" s="11"/>
      <c r="H93" s="11"/>
      <c r="I93" s="11"/>
    </row>
    <row r="94" spans="1:9" s="143" customFormat="1" ht="51.75">
      <c r="A94" s="323"/>
      <c r="B94" s="325"/>
      <c r="C94" s="137" t="s">
        <v>101</v>
      </c>
      <c r="D94" s="11">
        <f t="shared" ref="D94:D97" si="31">E94+F94</f>
        <v>-216086</v>
      </c>
      <c r="E94" s="11">
        <f t="shared" ref="E94:I96" si="32">E95</f>
        <v>-209121.3</v>
      </c>
      <c r="F94" s="11">
        <f t="shared" si="32"/>
        <v>-6964.7</v>
      </c>
      <c r="G94" s="11">
        <f t="shared" ref="G94:G97" si="33">H94+I94</f>
        <v>-216086</v>
      </c>
      <c r="H94" s="11">
        <f t="shared" si="32"/>
        <v>-209121.3</v>
      </c>
      <c r="I94" s="11">
        <f t="shared" si="32"/>
        <v>-6964.7</v>
      </c>
    </row>
    <row r="95" spans="1:9" s="143" customFormat="1" ht="34.5">
      <c r="A95" s="323"/>
      <c r="B95" s="325"/>
      <c r="C95" s="137" t="s">
        <v>102</v>
      </c>
      <c r="D95" s="11">
        <f t="shared" si="31"/>
        <v>-216086</v>
      </c>
      <c r="E95" s="11">
        <f t="shared" si="32"/>
        <v>-209121.3</v>
      </c>
      <c r="F95" s="11">
        <f t="shared" si="32"/>
        <v>-6964.7</v>
      </c>
      <c r="G95" s="11">
        <f t="shared" si="33"/>
        <v>-216086</v>
      </c>
      <c r="H95" s="11">
        <f t="shared" si="32"/>
        <v>-209121.3</v>
      </c>
      <c r="I95" s="11">
        <f t="shared" si="32"/>
        <v>-6964.7</v>
      </c>
    </row>
    <row r="96" spans="1:9" s="143" customFormat="1" ht="34.5">
      <c r="A96" s="323"/>
      <c r="B96" s="325"/>
      <c r="C96" s="137" t="s">
        <v>103</v>
      </c>
      <c r="D96" s="11">
        <f t="shared" si="31"/>
        <v>-216086</v>
      </c>
      <c r="E96" s="11">
        <f t="shared" si="32"/>
        <v>-209121.3</v>
      </c>
      <c r="F96" s="11">
        <f t="shared" si="32"/>
        <v>-6964.7</v>
      </c>
      <c r="G96" s="11">
        <f t="shared" si="33"/>
        <v>-216086</v>
      </c>
      <c r="H96" s="11">
        <f t="shared" si="32"/>
        <v>-209121.3</v>
      </c>
      <c r="I96" s="11">
        <f t="shared" si="32"/>
        <v>-6964.7</v>
      </c>
    </row>
    <row r="97" spans="1:9" s="143" customFormat="1">
      <c r="A97" s="323"/>
      <c r="B97" s="325"/>
      <c r="C97" s="137" t="s">
        <v>104</v>
      </c>
      <c r="D97" s="11">
        <f t="shared" si="31"/>
        <v>-216086</v>
      </c>
      <c r="E97" s="11">
        <v>-209121.3</v>
      </c>
      <c r="F97" s="11">
        <v>-6964.7</v>
      </c>
      <c r="G97" s="11">
        <f t="shared" si="33"/>
        <v>-216086</v>
      </c>
      <c r="H97" s="11">
        <v>-209121.3</v>
      </c>
      <c r="I97" s="11">
        <v>-6964.7</v>
      </c>
    </row>
    <row r="98" spans="1:9" s="134" customFormat="1" ht="103.5">
      <c r="A98" s="323"/>
      <c r="B98" s="147" t="s">
        <v>94</v>
      </c>
      <c r="C98" s="130" t="s">
        <v>106</v>
      </c>
      <c r="D98" s="11">
        <f>E98+F98</f>
        <v>-104015</v>
      </c>
      <c r="E98" s="11">
        <f>E100</f>
        <v>-83212</v>
      </c>
      <c r="F98" s="11">
        <f>F100</f>
        <v>-20803</v>
      </c>
      <c r="G98" s="11">
        <f>H98+I98</f>
        <v>-23672300.900000002</v>
      </c>
      <c r="H98" s="11">
        <f>H100</f>
        <v>-16924286.600000001</v>
      </c>
      <c r="I98" s="11">
        <f>I100</f>
        <v>-6748014.2999999998</v>
      </c>
    </row>
    <row r="99" spans="1:9" s="134" customFormat="1">
      <c r="A99" s="323"/>
      <c r="B99" s="325"/>
      <c r="C99" s="151" t="s">
        <v>99</v>
      </c>
      <c r="D99" s="11"/>
      <c r="E99" s="11"/>
      <c r="F99" s="11"/>
      <c r="G99" s="11"/>
      <c r="H99" s="11"/>
      <c r="I99" s="11"/>
    </row>
    <row r="100" spans="1:9" s="134" customFormat="1" ht="34.5">
      <c r="A100" s="323"/>
      <c r="B100" s="325"/>
      <c r="C100" s="137" t="s">
        <v>77</v>
      </c>
      <c r="D100" s="11">
        <f>E100+F100</f>
        <v>-104015</v>
      </c>
      <c r="E100" s="11">
        <f>E102</f>
        <v>-83212</v>
      </c>
      <c r="F100" s="11">
        <f>F102</f>
        <v>-20803</v>
      </c>
      <c r="G100" s="11">
        <f>H100+I100</f>
        <v>-23672300.900000002</v>
      </c>
      <c r="H100" s="11">
        <f>H102</f>
        <v>-16924286.600000001</v>
      </c>
      <c r="I100" s="11">
        <f>I102</f>
        <v>-6748014.2999999998</v>
      </c>
    </row>
    <row r="101" spans="1:9" s="134" customFormat="1" ht="34.5">
      <c r="A101" s="323"/>
      <c r="B101" s="325"/>
      <c r="C101" s="137" t="s">
        <v>100</v>
      </c>
      <c r="D101" s="11"/>
      <c r="E101" s="11"/>
      <c r="F101" s="11"/>
      <c r="G101" s="11"/>
      <c r="H101" s="11"/>
      <c r="I101" s="11"/>
    </row>
    <row r="102" spans="1:9" ht="51.75">
      <c r="A102" s="323"/>
      <c r="B102" s="325"/>
      <c r="C102" s="137" t="s">
        <v>101</v>
      </c>
      <c r="D102" s="11">
        <f t="shared" ref="D102:D105" si="34">E102+F102</f>
        <v>-104015</v>
      </c>
      <c r="E102" s="11">
        <f t="shared" ref="E102:I104" si="35">E103</f>
        <v>-83212</v>
      </c>
      <c r="F102" s="11">
        <f t="shared" si="35"/>
        <v>-20803</v>
      </c>
      <c r="G102" s="11">
        <f t="shared" ref="G102:G105" si="36">H102+I102</f>
        <v>-23672300.900000002</v>
      </c>
      <c r="H102" s="11">
        <f t="shared" si="35"/>
        <v>-16924286.600000001</v>
      </c>
      <c r="I102" s="11">
        <f t="shared" si="35"/>
        <v>-6748014.2999999998</v>
      </c>
    </row>
    <row r="103" spans="1:9" ht="34.5">
      <c r="A103" s="323"/>
      <c r="B103" s="325"/>
      <c r="C103" s="137" t="s">
        <v>102</v>
      </c>
      <c r="D103" s="11">
        <f t="shared" si="34"/>
        <v>-104015</v>
      </c>
      <c r="E103" s="11">
        <f t="shared" si="35"/>
        <v>-83212</v>
      </c>
      <c r="F103" s="11">
        <f t="shared" si="35"/>
        <v>-20803</v>
      </c>
      <c r="G103" s="11">
        <f t="shared" si="36"/>
        <v>-23672300.900000002</v>
      </c>
      <c r="H103" s="11">
        <f t="shared" si="35"/>
        <v>-16924286.600000001</v>
      </c>
      <c r="I103" s="11">
        <f t="shared" si="35"/>
        <v>-6748014.2999999998</v>
      </c>
    </row>
    <row r="104" spans="1:9" ht="34.5">
      <c r="A104" s="323"/>
      <c r="B104" s="325"/>
      <c r="C104" s="137" t="s">
        <v>103</v>
      </c>
      <c r="D104" s="11">
        <f t="shared" si="34"/>
        <v>-104015</v>
      </c>
      <c r="E104" s="11">
        <f t="shared" si="35"/>
        <v>-83212</v>
      </c>
      <c r="F104" s="11">
        <f t="shared" si="35"/>
        <v>-20803</v>
      </c>
      <c r="G104" s="11">
        <f t="shared" si="36"/>
        <v>-23672300.900000002</v>
      </c>
      <c r="H104" s="11">
        <f t="shared" si="35"/>
        <v>-16924286.600000001</v>
      </c>
      <c r="I104" s="11">
        <f t="shared" si="35"/>
        <v>-6748014.2999999998</v>
      </c>
    </row>
    <row r="105" spans="1:9">
      <c r="A105" s="324"/>
      <c r="B105" s="325"/>
      <c r="C105" s="137" t="s">
        <v>104</v>
      </c>
      <c r="D105" s="11">
        <f t="shared" si="34"/>
        <v>-104015</v>
      </c>
      <c r="E105" s="11">
        <v>-83212</v>
      </c>
      <c r="F105" s="11">
        <v>-20803</v>
      </c>
      <c r="G105" s="11">
        <f t="shared" si="36"/>
        <v>-23672300.900000002</v>
      </c>
      <c r="H105" s="11">
        <v>-16924286.600000001</v>
      </c>
      <c r="I105" s="11">
        <v>-6748014.2999999998</v>
      </c>
    </row>
  </sheetData>
  <mergeCells count="30">
    <mergeCell ref="B17:B23"/>
    <mergeCell ref="A25:A31"/>
    <mergeCell ref="A17:A23"/>
    <mergeCell ref="A33:A39"/>
    <mergeCell ref="A50:A56"/>
    <mergeCell ref="A42:A48"/>
    <mergeCell ref="B42:B48"/>
    <mergeCell ref="A74:A105"/>
    <mergeCell ref="B75:B81"/>
    <mergeCell ref="E9:F9"/>
    <mergeCell ref="G9:G10"/>
    <mergeCell ref="H9:I9"/>
    <mergeCell ref="B83:B89"/>
    <mergeCell ref="B99:B105"/>
    <mergeCell ref="B91:B97"/>
    <mergeCell ref="A12:B12"/>
    <mergeCell ref="B25:B31"/>
    <mergeCell ref="B33:B39"/>
    <mergeCell ref="B66:B72"/>
    <mergeCell ref="B58:B64"/>
    <mergeCell ref="B50:B56"/>
    <mergeCell ref="A58:A64"/>
    <mergeCell ref="A66:A72"/>
    <mergeCell ref="A5:I5"/>
    <mergeCell ref="A7:B9"/>
    <mergeCell ref="C7:C10"/>
    <mergeCell ref="D8:F8"/>
    <mergeCell ref="G8:I8"/>
    <mergeCell ref="D7:I7"/>
    <mergeCell ref="D9:D10"/>
  </mergeCells>
  <pageMargins left="0.2" right="0.2" top="0.2" bottom="0.19" header="0.2" footer="0.19"/>
  <pageSetup scale="50" orientation="portrait" r:id="rId1"/>
  <ignoredErrors>
    <ignoredError sqref="D74:G74" formula="1"/>
    <ignoredError sqref="A73:B10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J20"/>
  <sheetViews>
    <sheetView zoomScaleNormal="100" workbookViewId="0"/>
  </sheetViews>
  <sheetFormatPr defaultRowHeight="17.25"/>
  <cols>
    <col min="1" max="1" width="9.140625" style="19"/>
    <col min="2" max="2" width="11" style="19" bestFit="1" customWidth="1"/>
    <col min="3" max="3" width="15.85546875" style="19" customWidth="1"/>
    <col min="4" max="4" width="65.7109375" style="19" customWidth="1"/>
    <col min="5" max="10" width="18.85546875" style="19" customWidth="1"/>
    <col min="11" max="16384" width="9.140625" style="19"/>
  </cols>
  <sheetData>
    <row r="1" spans="2:10" s="4" customFormat="1">
      <c r="E1" s="10"/>
      <c r="F1" s="5" t="s">
        <v>154</v>
      </c>
      <c r="G1" s="10"/>
      <c r="H1" s="10"/>
      <c r="I1" s="18"/>
    </row>
    <row r="2" spans="2:10" s="4" customFormat="1" ht="24.6" customHeight="1">
      <c r="E2" s="10"/>
      <c r="F2" s="5" t="s">
        <v>35</v>
      </c>
      <c r="G2" s="10"/>
      <c r="H2" s="10"/>
      <c r="I2" s="18"/>
    </row>
    <row r="3" spans="2:10" s="4" customFormat="1">
      <c r="E3" s="10"/>
      <c r="F3" s="5" t="s">
        <v>0</v>
      </c>
      <c r="G3" s="10"/>
      <c r="H3" s="10"/>
      <c r="I3" s="18"/>
    </row>
    <row r="4" spans="2:10" s="4" customFormat="1">
      <c r="E4" s="18"/>
      <c r="F4" s="18"/>
      <c r="G4" s="18"/>
      <c r="H4" s="18"/>
      <c r="I4" s="18"/>
    </row>
    <row r="5" spans="2:10" s="4" customFormat="1" ht="55.35" customHeight="1">
      <c r="B5" s="333" t="s">
        <v>146</v>
      </c>
      <c r="C5" s="333"/>
      <c r="D5" s="333"/>
      <c r="E5" s="333"/>
      <c r="F5" s="333"/>
      <c r="G5" s="14"/>
      <c r="H5" s="14"/>
      <c r="I5" s="14"/>
      <c r="J5" s="14"/>
    </row>
    <row r="6" spans="2:10" s="4" customFormat="1">
      <c r="C6" s="18"/>
      <c r="D6" s="18"/>
      <c r="F6" s="18" t="s">
        <v>27</v>
      </c>
    </row>
    <row r="7" spans="2:10" s="20" customFormat="1" ht="64.5" customHeight="1">
      <c r="B7" s="316" t="s">
        <v>18</v>
      </c>
      <c r="C7" s="316"/>
      <c r="D7" s="334" t="s">
        <v>467</v>
      </c>
      <c r="E7" s="331" t="s">
        <v>36</v>
      </c>
      <c r="F7" s="332"/>
    </row>
    <row r="8" spans="2:10" s="20" customFormat="1">
      <c r="B8" s="316"/>
      <c r="C8" s="316"/>
      <c r="D8" s="334"/>
      <c r="E8" s="29" t="s">
        <v>57</v>
      </c>
      <c r="F8" s="29" t="s">
        <v>58</v>
      </c>
    </row>
    <row r="9" spans="2:10" s="20" customFormat="1" ht="29.25" customHeight="1">
      <c r="B9" s="21" t="s">
        <v>19</v>
      </c>
      <c r="C9" s="21" t="s">
        <v>20</v>
      </c>
      <c r="D9" s="22" t="s">
        <v>147</v>
      </c>
      <c r="E9" s="23">
        <f t="shared" ref="E9:F9" si="0">+E11</f>
        <v>-19500000</v>
      </c>
      <c r="F9" s="23">
        <f t="shared" si="0"/>
        <v>-19500000</v>
      </c>
    </row>
    <row r="10" spans="2:10" s="15" customFormat="1">
      <c r="B10" s="329"/>
      <c r="C10" s="329"/>
      <c r="D10" s="13" t="s">
        <v>6</v>
      </c>
      <c r="E10" s="24"/>
      <c r="F10" s="24"/>
    </row>
    <row r="11" spans="2:10" s="20" customFormat="1" ht="34.5">
      <c r="B11" s="330"/>
      <c r="C11" s="330"/>
      <c r="D11" s="13" t="s">
        <v>77</v>
      </c>
      <c r="E11" s="25">
        <f t="shared" ref="E11:F12" si="1">+E12</f>
        <v>-19500000</v>
      </c>
      <c r="F11" s="25">
        <f t="shared" si="1"/>
        <v>-19500000</v>
      </c>
    </row>
    <row r="12" spans="2:10" s="15" customFormat="1">
      <c r="B12" s="26">
        <v>1167</v>
      </c>
      <c r="C12" s="26"/>
      <c r="D12" s="21" t="s">
        <v>98</v>
      </c>
      <c r="E12" s="27">
        <f t="shared" si="1"/>
        <v>-19500000</v>
      </c>
      <c r="F12" s="27">
        <f t="shared" si="1"/>
        <v>-19500000</v>
      </c>
    </row>
    <row r="13" spans="2:10" s="20" customFormat="1" ht="34.5">
      <c r="B13" s="39"/>
      <c r="C13" s="39">
        <v>42009</v>
      </c>
      <c r="D13" s="28" t="s">
        <v>148</v>
      </c>
      <c r="E13" s="25">
        <f t="shared" ref="E13:F13" si="2">+E17</f>
        <v>-19500000</v>
      </c>
      <c r="F13" s="25">
        <f t="shared" si="2"/>
        <v>-19500000</v>
      </c>
    </row>
    <row r="14" spans="2:10" s="15" customFormat="1">
      <c r="B14" s="330"/>
      <c r="C14" s="330"/>
      <c r="D14" s="12" t="s">
        <v>99</v>
      </c>
      <c r="E14" s="27"/>
      <c r="F14" s="27"/>
    </row>
    <row r="15" spans="2:10" s="15" customFormat="1">
      <c r="B15" s="330"/>
      <c r="C15" s="330"/>
      <c r="D15" s="13" t="s">
        <v>149</v>
      </c>
      <c r="E15" s="27">
        <f t="shared" ref="E15:F15" si="3">+E13</f>
        <v>-19500000</v>
      </c>
      <c r="F15" s="27">
        <f t="shared" si="3"/>
        <v>-19500000</v>
      </c>
    </row>
    <row r="16" spans="2:10" s="15" customFormat="1" ht="34.5">
      <c r="B16" s="330"/>
      <c r="C16" s="330"/>
      <c r="D16" s="13" t="s">
        <v>100</v>
      </c>
      <c r="E16" s="27"/>
      <c r="F16" s="27"/>
    </row>
    <row r="17" spans="2:6" s="15" customFormat="1" ht="51.75">
      <c r="B17" s="330"/>
      <c r="C17" s="330"/>
      <c r="D17" s="13" t="s">
        <v>101</v>
      </c>
      <c r="E17" s="27">
        <f t="shared" ref="E17:F19" si="4">+E18</f>
        <v>-19500000</v>
      </c>
      <c r="F17" s="27">
        <f t="shared" si="4"/>
        <v>-19500000</v>
      </c>
    </row>
    <row r="18" spans="2:6" s="15" customFormat="1">
      <c r="B18" s="330"/>
      <c r="C18" s="330"/>
      <c r="D18" s="13" t="s">
        <v>102</v>
      </c>
      <c r="E18" s="27">
        <f t="shared" si="4"/>
        <v>-19500000</v>
      </c>
      <c r="F18" s="27">
        <f t="shared" si="4"/>
        <v>-19500000</v>
      </c>
    </row>
    <row r="19" spans="2:6" s="15" customFormat="1" ht="34.5">
      <c r="B19" s="330"/>
      <c r="C19" s="330"/>
      <c r="D19" s="13" t="s">
        <v>103</v>
      </c>
      <c r="E19" s="27">
        <f t="shared" si="4"/>
        <v>-19500000</v>
      </c>
      <c r="F19" s="27">
        <f t="shared" si="4"/>
        <v>-19500000</v>
      </c>
    </row>
    <row r="20" spans="2:6" s="15" customFormat="1">
      <c r="B20" s="330"/>
      <c r="C20" s="330"/>
      <c r="D20" s="13" t="s">
        <v>104</v>
      </c>
      <c r="E20" s="11">
        <v>-19500000</v>
      </c>
      <c r="F20" s="11">
        <v>-19500000</v>
      </c>
    </row>
  </sheetData>
  <mergeCells count="7">
    <mergeCell ref="B10:C10"/>
    <mergeCell ref="B14:C20"/>
    <mergeCell ref="E7:F7"/>
    <mergeCell ref="B5:F5"/>
    <mergeCell ref="B11:C11"/>
    <mergeCell ref="B7:C8"/>
    <mergeCell ref="D7:D8"/>
  </mergeCells>
  <pageMargins left="0.2" right="0.2" top="0.2" bottom="0.19" header="0.2" footer="0.19"/>
  <pageSetup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zoomScaleNormal="100" workbookViewId="0"/>
  </sheetViews>
  <sheetFormatPr defaultRowHeight="17.25"/>
  <cols>
    <col min="1" max="1" width="31.140625" style="154" customWidth="1"/>
    <col min="2" max="2" width="69.85546875" style="154" customWidth="1"/>
    <col min="3" max="3" width="17.85546875" style="154" customWidth="1"/>
    <col min="4" max="4" width="17.7109375" style="154" customWidth="1"/>
    <col min="5" max="8" width="30.85546875" style="154" customWidth="1"/>
    <col min="9" max="9" width="40.5703125" style="154" customWidth="1"/>
    <col min="10" max="16384" width="9.140625" style="154"/>
  </cols>
  <sheetData>
    <row r="1" spans="1:9" s="119" customFormat="1">
      <c r="D1" s="73" t="s">
        <v>155</v>
      </c>
      <c r="E1" s="117"/>
      <c r="F1" s="117"/>
      <c r="G1" s="117"/>
      <c r="H1" s="120"/>
    </row>
    <row r="2" spans="1:9" s="119" customFormat="1">
      <c r="D2" s="73" t="s">
        <v>35</v>
      </c>
      <c r="E2" s="120"/>
      <c r="F2" s="120"/>
      <c r="G2" s="120"/>
      <c r="H2" s="120"/>
    </row>
    <row r="3" spans="1:9" s="119" customFormat="1">
      <c r="C3" s="114"/>
      <c r="D3" s="73" t="s">
        <v>0</v>
      </c>
      <c r="E3" s="120"/>
      <c r="F3" s="120"/>
      <c r="G3" s="120"/>
      <c r="H3" s="120"/>
    </row>
    <row r="4" spans="1:9" s="119" customFormat="1" ht="59.25" customHeight="1">
      <c r="A4" s="303" t="s">
        <v>110</v>
      </c>
      <c r="B4" s="303"/>
      <c r="C4" s="303"/>
      <c r="D4" s="303"/>
      <c r="E4" s="155"/>
      <c r="F4" s="155"/>
      <c r="G4" s="155"/>
      <c r="H4" s="155"/>
      <c r="I4" s="155"/>
    </row>
    <row r="5" spans="1:9" s="156" customFormat="1"/>
    <row r="6" spans="1:9" s="133" customFormat="1">
      <c r="A6" s="157" t="s">
        <v>111</v>
      </c>
      <c r="B6" s="157" t="s">
        <v>112</v>
      </c>
      <c r="C6" s="158"/>
      <c r="D6" s="158"/>
    </row>
    <row r="7" spans="1:9" s="133" customFormat="1">
      <c r="A7" s="157">
        <v>1040</v>
      </c>
      <c r="B7" s="157" t="s">
        <v>272</v>
      </c>
    </row>
    <row r="8" spans="1:9" s="133" customFormat="1">
      <c r="A8" s="159" t="s">
        <v>113</v>
      </c>
      <c r="D8" s="160"/>
      <c r="F8" s="161"/>
    </row>
    <row r="9" spans="1:9" s="156" customFormat="1">
      <c r="D9" s="160"/>
    </row>
    <row r="10" spans="1:9" s="133" customFormat="1" ht="56.25" customHeight="1">
      <c r="A10" s="157" t="s">
        <v>114</v>
      </c>
      <c r="B10" s="77">
        <v>1040</v>
      </c>
      <c r="C10" s="339" t="s">
        <v>36</v>
      </c>
      <c r="D10" s="340"/>
    </row>
    <row r="11" spans="1:9" s="133" customFormat="1" ht="16.5" customHeight="1">
      <c r="A11" s="157" t="s">
        <v>115</v>
      </c>
      <c r="B11" s="77">
        <v>42001</v>
      </c>
      <c r="C11" s="162" t="s">
        <v>57</v>
      </c>
      <c r="D11" s="162" t="s">
        <v>58</v>
      </c>
    </row>
    <row r="12" spans="1:9" s="133" customFormat="1" ht="51.75">
      <c r="A12" s="163" t="s">
        <v>116</v>
      </c>
      <c r="B12" s="77" t="s">
        <v>352</v>
      </c>
      <c r="C12" s="164"/>
      <c r="D12" s="164"/>
    </row>
    <row r="13" spans="1:9" s="133" customFormat="1" ht="51.75">
      <c r="A13" s="163" t="s">
        <v>118</v>
      </c>
      <c r="B13" s="77" t="s">
        <v>287</v>
      </c>
      <c r="C13" s="164"/>
      <c r="D13" s="164"/>
    </row>
    <row r="14" spans="1:9" s="133" customFormat="1">
      <c r="A14" s="163" t="s">
        <v>120</v>
      </c>
      <c r="B14" s="77" t="s">
        <v>90</v>
      </c>
      <c r="C14" s="164"/>
      <c r="D14" s="164"/>
    </row>
    <row r="15" spans="1:9" s="133" customFormat="1" ht="51.75">
      <c r="A15" s="157" t="s">
        <v>121</v>
      </c>
      <c r="B15" s="77" t="s">
        <v>122</v>
      </c>
      <c r="C15" s="164"/>
      <c r="D15" s="164"/>
    </row>
    <row r="16" spans="1:9" s="133" customFormat="1">
      <c r="A16" s="165"/>
      <c r="B16" s="77" t="s">
        <v>123</v>
      </c>
      <c r="C16" s="166"/>
      <c r="D16" s="166"/>
    </row>
    <row r="17" spans="1:4" s="133" customFormat="1">
      <c r="A17" s="167" t="s">
        <v>126</v>
      </c>
      <c r="B17" s="167"/>
      <c r="C17" s="168">
        <f>'5.'!D16</f>
        <v>-1001008.1</v>
      </c>
      <c r="D17" s="168">
        <f>'5.'!G16</f>
        <v>-1001008.1</v>
      </c>
    </row>
    <row r="18" spans="1:4" s="156" customFormat="1"/>
    <row r="19" spans="1:4" s="133" customFormat="1" ht="63" customHeight="1">
      <c r="A19" s="157" t="s">
        <v>114</v>
      </c>
      <c r="B19" s="77">
        <v>1040</v>
      </c>
      <c r="C19" s="339" t="s">
        <v>36</v>
      </c>
      <c r="D19" s="340"/>
    </row>
    <row r="20" spans="1:4" s="133" customFormat="1" ht="16.5" customHeight="1">
      <c r="A20" s="157" t="s">
        <v>115</v>
      </c>
      <c r="B20" s="77">
        <v>42002</v>
      </c>
      <c r="C20" s="162" t="s">
        <v>57</v>
      </c>
      <c r="D20" s="162" t="s">
        <v>58</v>
      </c>
    </row>
    <row r="21" spans="1:4" s="133" customFormat="1" ht="51.75">
      <c r="A21" s="163" t="s">
        <v>116</v>
      </c>
      <c r="B21" s="77" t="s">
        <v>286</v>
      </c>
      <c r="C21" s="164"/>
      <c r="D21" s="164"/>
    </row>
    <row r="22" spans="1:4" s="133" customFormat="1" ht="51.75">
      <c r="A22" s="163" t="s">
        <v>118</v>
      </c>
      <c r="B22" s="77" t="s">
        <v>287</v>
      </c>
      <c r="C22" s="164"/>
      <c r="D22" s="164"/>
    </row>
    <row r="23" spans="1:4" s="133" customFormat="1">
      <c r="A23" s="163" t="s">
        <v>120</v>
      </c>
      <c r="B23" s="77" t="s">
        <v>90</v>
      </c>
      <c r="C23" s="164"/>
      <c r="D23" s="164"/>
    </row>
    <row r="24" spans="1:4" s="133" customFormat="1" ht="51.75">
      <c r="A24" s="157" t="s">
        <v>121</v>
      </c>
      <c r="B24" s="77" t="s">
        <v>122</v>
      </c>
      <c r="C24" s="164"/>
      <c r="D24" s="164"/>
    </row>
    <row r="25" spans="1:4" s="133" customFormat="1">
      <c r="A25" s="165"/>
      <c r="B25" s="77" t="s">
        <v>123</v>
      </c>
      <c r="C25" s="166"/>
      <c r="D25" s="166"/>
    </row>
    <row r="26" spans="1:4" s="133" customFormat="1" ht="34.5">
      <c r="A26" s="157" t="s">
        <v>124</v>
      </c>
      <c r="B26" s="77" t="s">
        <v>288</v>
      </c>
      <c r="C26" s="169">
        <v>0</v>
      </c>
      <c r="D26" s="169">
        <v>-40</v>
      </c>
    </row>
    <row r="27" spans="1:4" s="133" customFormat="1" ht="34.5">
      <c r="A27" s="157" t="s">
        <v>124</v>
      </c>
      <c r="B27" s="77" t="s">
        <v>289</v>
      </c>
      <c r="C27" s="169">
        <v>0</v>
      </c>
      <c r="D27" s="169">
        <v>-2</v>
      </c>
    </row>
    <row r="28" spans="1:4" s="133" customFormat="1" ht="34.5">
      <c r="A28" s="157" t="s">
        <v>124</v>
      </c>
      <c r="B28" s="77" t="s">
        <v>290</v>
      </c>
      <c r="C28" s="169">
        <v>0</v>
      </c>
      <c r="D28" s="169">
        <v>-1</v>
      </c>
    </row>
    <row r="29" spans="1:4" s="133" customFormat="1" ht="34.5">
      <c r="A29" s="157" t="s">
        <v>291</v>
      </c>
      <c r="B29" s="77" t="s">
        <v>292</v>
      </c>
      <c r="C29" s="169">
        <v>0</v>
      </c>
      <c r="D29" s="169">
        <v>-80</v>
      </c>
    </row>
    <row r="30" spans="1:4" s="133" customFormat="1" ht="51.75">
      <c r="A30" s="157" t="s">
        <v>291</v>
      </c>
      <c r="B30" s="77" t="s">
        <v>293</v>
      </c>
      <c r="C30" s="169">
        <v>0</v>
      </c>
      <c r="D30" s="169">
        <v>-150</v>
      </c>
    </row>
    <row r="31" spans="1:4" s="133" customFormat="1" ht="34.5">
      <c r="A31" s="157" t="s">
        <v>291</v>
      </c>
      <c r="B31" s="77" t="s">
        <v>294</v>
      </c>
      <c r="C31" s="169">
        <v>0</v>
      </c>
      <c r="D31" s="169">
        <v>-80</v>
      </c>
    </row>
    <row r="32" spans="1:4" s="133" customFormat="1">
      <c r="A32" s="167" t="s">
        <v>126</v>
      </c>
      <c r="B32" s="167"/>
      <c r="C32" s="168">
        <f>'5.'!D24</f>
        <v>-798769.10000000009</v>
      </c>
      <c r="D32" s="168">
        <f>'5.'!G24</f>
        <v>-798769.10000000009</v>
      </c>
    </row>
    <row r="33" spans="1:4" s="156" customFormat="1"/>
    <row r="34" spans="1:4" s="133" customFormat="1" ht="69.75" customHeight="1">
      <c r="A34" s="157" t="s">
        <v>114</v>
      </c>
      <c r="B34" s="77">
        <v>1040</v>
      </c>
      <c r="C34" s="339" t="s">
        <v>36</v>
      </c>
      <c r="D34" s="340"/>
    </row>
    <row r="35" spans="1:4" s="133" customFormat="1" ht="16.5" customHeight="1">
      <c r="A35" s="157" t="s">
        <v>115</v>
      </c>
      <c r="B35" s="77">
        <v>42003</v>
      </c>
      <c r="C35" s="162" t="s">
        <v>57</v>
      </c>
      <c r="D35" s="162" t="s">
        <v>58</v>
      </c>
    </row>
    <row r="36" spans="1:4" s="133" customFormat="1" ht="51.75">
      <c r="A36" s="163" t="s">
        <v>116</v>
      </c>
      <c r="B36" s="77" t="s">
        <v>295</v>
      </c>
      <c r="C36" s="164"/>
      <c r="D36" s="164"/>
    </row>
    <row r="37" spans="1:4" s="133" customFormat="1" ht="51.75">
      <c r="A37" s="163" t="s">
        <v>118</v>
      </c>
      <c r="B37" s="77" t="s">
        <v>287</v>
      </c>
      <c r="C37" s="164"/>
      <c r="D37" s="164"/>
    </row>
    <row r="38" spans="1:4" s="133" customFormat="1">
      <c r="A38" s="163" t="s">
        <v>120</v>
      </c>
      <c r="B38" s="77" t="s">
        <v>90</v>
      </c>
      <c r="C38" s="164"/>
      <c r="D38" s="164"/>
    </row>
    <row r="39" spans="1:4" s="133" customFormat="1" ht="51.75">
      <c r="A39" s="157" t="s">
        <v>121</v>
      </c>
      <c r="B39" s="77" t="s">
        <v>122</v>
      </c>
      <c r="C39" s="164"/>
      <c r="D39" s="164"/>
    </row>
    <row r="40" spans="1:4" s="133" customFormat="1">
      <c r="A40" s="165"/>
      <c r="B40" s="77" t="s">
        <v>123</v>
      </c>
      <c r="C40" s="166"/>
      <c r="D40" s="166"/>
    </row>
    <row r="41" spans="1:4" s="133" customFormat="1" ht="34.5">
      <c r="A41" s="157" t="s">
        <v>124</v>
      </c>
      <c r="B41" s="77" t="s">
        <v>288</v>
      </c>
      <c r="C41" s="169">
        <v>0</v>
      </c>
      <c r="D41" s="169">
        <v>-40</v>
      </c>
    </row>
    <row r="42" spans="1:4" s="133" customFormat="1" ht="34.5">
      <c r="A42" s="157" t="s">
        <v>124</v>
      </c>
      <c r="B42" s="77" t="s">
        <v>296</v>
      </c>
      <c r="C42" s="169">
        <v>0</v>
      </c>
      <c r="D42" s="169">
        <v>-2</v>
      </c>
    </row>
    <row r="43" spans="1:4" s="133" customFormat="1" ht="34.5">
      <c r="A43" s="157" t="s">
        <v>124</v>
      </c>
      <c r="B43" s="77" t="s">
        <v>290</v>
      </c>
      <c r="C43" s="169">
        <v>0</v>
      </c>
      <c r="D43" s="169">
        <v>-1</v>
      </c>
    </row>
    <row r="44" spans="1:4" s="133" customFormat="1" ht="34.5">
      <c r="A44" s="157" t="s">
        <v>291</v>
      </c>
      <c r="B44" s="77" t="s">
        <v>292</v>
      </c>
      <c r="C44" s="169">
        <v>0</v>
      </c>
      <c r="D44" s="169">
        <v>-80</v>
      </c>
    </row>
    <row r="45" spans="1:4" s="133" customFormat="1" ht="51.75">
      <c r="A45" s="157" t="s">
        <v>291</v>
      </c>
      <c r="B45" s="77" t="s">
        <v>293</v>
      </c>
      <c r="C45" s="169">
        <v>0</v>
      </c>
      <c r="D45" s="169">
        <v>-150</v>
      </c>
    </row>
    <row r="46" spans="1:4" s="133" customFormat="1" ht="34.5">
      <c r="A46" s="157" t="s">
        <v>291</v>
      </c>
      <c r="B46" s="77" t="s">
        <v>294</v>
      </c>
      <c r="C46" s="169">
        <v>0</v>
      </c>
      <c r="D46" s="169">
        <v>-80</v>
      </c>
    </row>
    <row r="47" spans="1:4" s="133" customFormat="1">
      <c r="A47" s="167" t="s">
        <v>126</v>
      </c>
      <c r="B47" s="167"/>
      <c r="C47" s="168">
        <f>'5.'!D32</f>
        <v>-798769.10000000009</v>
      </c>
      <c r="D47" s="168">
        <f>'5.'!G32</f>
        <v>-798769.10000000009</v>
      </c>
    </row>
    <row r="48" spans="1:4" s="156" customFormat="1"/>
    <row r="49" spans="1:5" s="156" customFormat="1"/>
    <row r="50" spans="1:5" s="133" customFormat="1" ht="21.75" customHeight="1">
      <c r="A50" s="157" t="s">
        <v>111</v>
      </c>
      <c r="B50" s="157" t="s">
        <v>112</v>
      </c>
    </row>
    <row r="51" spans="1:5" s="133" customFormat="1" ht="18" customHeight="1">
      <c r="A51" s="157">
        <v>1157</v>
      </c>
      <c r="B51" s="157" t="s">
        <v>181</v>
      </c>
    </row>
    <row r="52" spans="1:5" s="133" customFormat="1">
      <c r="A52" s="159" t="s">
        <v>113</v>
      </c>
      <c r="D52" s="160"/>
    </row>
    <row r="53" spans="1:5" s="133" customFormat="1" ht="15" customHeight="1">
      <c r="B53" s="170"/>
      <c r="C53" s="170"/>
      <c r="D53" s="171"/>
      <c r="E53" s="171"/>
    </row>
    <row r="54" spans="1:5" s="133" customFormat="1" ht="70.5" customHeight="1">
      <c r="A54" s="157" t="s">
        <v>114</v>
      </c>
      <c r="B54" s="77">
        <v>1157</v>
      </c>
      <c r="C54" s="339" t="s">
        <v>36</v>
      </c>
      <c r="D54" s="340"/>
    </row>
    <row r="55" spans="1:5" s="133" customFormat="1" ht="17.25" customHeight="1">
      <c r="A55" s="157" t="s">
        <v>115</v>
      </c>
      <c r="B55" s="77">
        <v>42001</v>
      </c>
      <c r="C55" s="162" t="s">
        <v>57</v>
      </c>
      <c r="D55" s="162" t="s">
        <v>58</v>
      </c>
    </row>
    <row r="56" spans="1:5" s="133" customFormat="1" ht="69">
      <c r="A56" s="163" t="s">
        <v>116</v>
      </c>
      <c r="B56" s="77" t="s">
        <v>484</v>
      </c>
      <c r="C56" s="164"/>
      <c r="D56" s="164"/>
    </row>
    <row r="57" spans="1:5" s="133" customFormat="1" ht="51.75">
      <c r="A57" s="163" t="s">
        <v>118</v>
      </c>
      <c r="B57" s="77" t="s">
        <v>367</v>
      </c>
      <c r="C57" s="164"/>
      <c r="D57" s="164"/>
    </row>
    <row r="58" spans="1:5" s="133" customFormat="1">
      <c r="A58" s="163" t="s">
        <v>120</v>
      </c>
      <c r="B58" s="77" t="s">
        <v>90</v>
      </c>
      <c r="C58" s="164"/>
      <c r="D58" s="164"/>
    </row>
    <row r="59" spans="1:5" s="133" customFormat="1" ht="51.75">
      <c r="A59" s="157" t="s">
        <v>121</v>
      </c>
      <c r="B59" s="77" t="s">
        <v>122</v>
      </c>
      <c r="C59" s="164"/>
      <c r="D59" s="164"/>
    </row>
    <row r="60" spans="1:5" s="133" customFormat="1">
      <c r="A60" s="165"/>
      <c r="B60" s="172" t="s">
        <v>123</v>
      </c>
      <c r="C60" s="166"/>
      <c r="D60" s="166"/>
    </row>
    <row r="61" spans="1:5" s="133" customFormat="1" ht="51.75">
      <c r="A61" s="165" t="s">
        <v>124</v>
      </c>
      <c r="B61" s="165" t="s">
        <v>487</v>
      </c>
      <c r="C61" s="173">
        <v>-30</v>
      </c>
      <c r="D61" s="173">
        <v>-30</v>
      </c>
    </row>
    <row r="62" spans="1:5" s="133" customFormat="1" ht="22.5" customHeight="1">
      <c r="A62" s="167" t="s">
        <v>126</v>
      </c>
      <c r="B62" s="167"/>
      <c r="C62" s="168">
        <f>'5.'!D41</f>
        <v>-825228.80000000005</v>
      </c>
      <c r="D62" s="168">
        <f>'5.'!G41</f>
        <v>-825228.80000000005</v>
      </c>
    </row>
    <row r="63" spans="1:5" s="156" customFormat="1">
      <c r="D63" s="160"/>
    </row>
    <row r="64" spans="1:5" s="133" customFormat="1" ht="66" customHeight="1">
      <c r="A64" s="157" t="s">
        <v>114</v>
      </c>
      <c r="B64" s="77">
        <v>1157</v>
      </c>
      <c r="C64" s="339" t="s">
        <v>36</v>
      </c>
      <c r="D64" s="340"/>
    </row>
    <row r="65" spans="1:5" s="133" customFormat="1" ht="17.25" customHeight="1">
      <c r="A65" s="157" t="s">
        <v>115</v>
      </c>
      <c r="B65" s="77">
        <v>42002</v>
      </c>
      <c r="C65" s="162" t="s">
        <v>57</v>
      </c>
      <c r="D65" s="162" t="s">
        <v>58</v>
      </c>
    </row>
    <row r="66" spans="1:5" s="133" customFormat="1" ht="51.75">
      <c r="A66" s="163" t="s">
        <v>116</v>
      </c>
      <c r="B66" s="77" t="s">
        <v>347</v>
      </c>
      <c r="C66" s="164"/>
      <c r="D66" s="164"/>
    </row>
    <row r="67" spans="1:5" s="133" customFormat="1">
      <c r="A67" s="163" t="s">
        <v>118</v>
      </c>
      <c r="B67" s="77" t="s">
        <v>268</v>
      </c>
      <c r="C67" s="164"/>
      <c r="D67" s="164"/>
    </row>
    <row r="68" spans="1:5" s="133" customFormat="1">
      <c r="A68" s="163" t="s">
        <v>120</v>
      </c>
      <c r="B68" s="77" t="s">
        <v>90</v>
      </c>
      <c r="C68" s="164"/>
      <c r="D68" s="164"/>
    </row>
    <row r="69" spans="1:5" s="133" customFormat="1" ht="51.75">
      <c r="A69" s="157" t="s">
        <v>121</v>
      </c>
      <c r="B69" s="77" t="s">
        <v>122</v>
      </c>
      <c r="C69" s="164"/>
      <c r="D69" s="164"/>
    </row>
    <row r="70" spans="1:5" s="133" customFormat="1">
      <c r="A70" s="165"/>
      <c r="B70" s="172" t="s">
        <v>123</v>
      </c>
      <c r="C70" s="166"/>
      <c r="D70" s="166"/>
    </row>
    <row r="71" spans="1:5" s="133" customFormat="1" ht="22.5" customHeight="1">
      <c r="A71" s="167" t="s">
        <v>126</v>
      </c>
      <c r="B71" s="167"/>
      <c r="C71" s="168">
        <f>'5.'!D49</f>
        <v>-50283.899999999994</v>
      </c>
      <c r="D71" s="168">
        <f>'5.'!G49</f>
        <v>-50283.899999999994</v>
      </c>
    </row>
    <row r="72" spans="1:5" s="133" customFormat="1" ht="15" customHeight="1">
      <c r="B72" s="170"/>
      <c r="C72" s="170"/>
      <c r="D72" s="171"/>
      <c r="E72" s="171"/>
    </row>
    <row r="73" spans="1:5" s="133" customFormat="1" ht="70.5" customHeight="1">
      <c r="A73" s="157" t="s">
        <v>114</v>
      </c>
      <c r="B73" s="77">
        <v>1157</v>
      </c>
      <c r="C73" s="339" t="s">
        <v>36</v>
      </c>
      <c r="D73" s="340"/>
    </row>
    <row r="74" spans="1:5" s="133" customFormat="1" ht="17.25" customHeight="1">
      <c r="A74" s="157" t="s">
        <v>115</v>
      </c>
      <c r="B74" s="77">
        <v>42003</v>
      </c>
      <c r="C74" s="162" t="s">
        <v>57</v>
      </c>
      <c r="D74" s="162" t="s">
        <v>58</v>
      </c>
    </row>
    <row r="75" spans="1:5" s="133" customFormat="1" ht="51.75">
      <c r="A75" s="163" t="s">
        <v>116</v>
      </c>
      <c r="B75" s="77" t="s">
        <v>348</v>
      </c>
      <c r="C75" s="164"/>
      <c r="D75" s="164"/>
    </row>
    <row r="76" spans="1:5" s="133" customFormat="1">
      <c r="A76" s="163" t="s">
        <v>118</v>
      </c>
      <c r="B76" s="77" t="s">
        <v>266</v>
      </c>
      <c r="C76" s="164"/>
      <c r="D76" s="164"/>
    </row>
    <row r="77" spans="1:5" s="133" customFormat="1">
      <c r="A77" s="163" t="s">
        <v>120</v>
      </c>
      <c r="B77" s="77" t="s">
        <v>90</v>
      </c>
      <c r="C77" s="164"/>
      <c r="D77" s="164"/>
    </row>
    <row r="78" spans="1:5" s="133" customFormat="1" ht="51.75">
      <c r="A78" s="157" t="s">
        <v>121</v>
      </c>
      <c r="B78" s="77" t="s">
        <v>122</v>
      </c>
      <c r="C78" s="164"/>
      <c r="D78" s="164"/>
    </row>
    <row r="79" spans="1:5" s="133" customFormat="1">
      <c r="A79" s="165"/>
      <c r="B79" s="172" t="s">
        <v>123</v>
      </c>
      <c r="C79" s="166"/>
      <c r="D79" s="166"/>
    </row>
    <row r="80" spans="1:5" s="133" customFormat="1" ht="17.25" customHeight="1">
      <c r="A80" s="165" t="s">
        <v>124</v>
      </c>
      <c r="B80" s="165" t="s">
        <v>349</v>
      </c>
      <c r="C80" s="173">
        <v>-900</v>
      </c>
      <c r="D80" s="173">
        <v>-900</v>
      </c>
    </row>
    <row r="81" spans="1:5" s="133" customFormat="1" ht="22.5" customHeight="1">
      <c r="A81" s="167" t="s">
        <v>126</v>
      </c>
      <c r="B81" s="167"/>
      <c r="C81" s="168">
        <f>'5.'!D57</f>
        <v>-451473.2</v>
      </c>
      <c r="D81" s="168">
        <f>'5.'!G57</f>
        <v>-708770.8</v>
      </c>
    </row>
    <row r="82" spans="1:5" s="133" customFormat="1" ht="15" customHeight="1">
      <c r="B82" s="170"/>
      <c r="C82" s="170"/>
      <c r="D82" s="171"/>
      <c r="E82" s="171"/>
    </row>
    <row r="83" spans="1:5" s="133" customFormat="1" ht="87" customHeight="1">
      <c r="A83" s="157" t="s">
        <v>114</v>
      </c>
      <c r="B83" s="77">
        <v>1157</v>
      </c>
      <c r="C83" s="339" t="s">
        <v>22</v>
      </c>
      <c r="D83" s="340"/>
    </row>
    <row r="84" spans="1:5" s="133" customFormat="1" ht="17.25" customHeight="1">
      <c r="A84" s="157" t="s">
        <v>115</v>
      </c>
      <c r="B84" s="77">
        <v>42004</v>
      </c>
      <c r="C84" s="162" t="s">
        <v>57</v>
      </c>
      <c r="D84" s="162" t="s">
        <v>58</v>
      </c>
    </row>
    <row r="85" spans="1:5" s="133" customFormat="1" ht="69">
      <c r="A85" s="163" t="s">
        <v>116</v>
      </c>
      <c r="B85" s="77" t="s">
        <v>297</v>
      </c>
      <c r="C85" s="164"/>
      <c r="D85" s="164"/>
    </row>
    <row r="86" spans="1:5" s="133" customFormat="1" ht="34.5">
      <c r="A86" s="163" t="s">
        <v>118</v>
      </c>
      <c r="B86" s="77" t="s">
        <v>298</v>
      </c>
      <c r="C86" s="164"/>
      <c r="D86" s="164"/>
    </row>
    <row r="87" spans="1:5" s="133" customFormat="1">
      <c r="A87" s="163" t="s">
        <v>120</v>
      </c>
      <c r="B87" s="77" t="s">
        <v>90</v>
      </c>
      <c r="C87" s="164"/>
      <c r="D87" s="164"/>
    </row>
    <row r="88" spans="1:5" s="133" customFormat="1" ht="51.75">
      <c r="A88" s="157" t="s">
        <v>121</v>
      </c>
      <c r="B88" s="77" t="s">
        <v>122</v>
      </c>
      <c r="C88" s="164"/>
      <c r="D88" s="164"/>
    </row>
    <row r="89" spans="1:5" s="133" customFormat="1">
      <c r="A89" s="165"/>
      <c r="B89" s="172" t="s">
        <v>123</v>
      </c>
      <c r="C89" s="166"/>
      <c r="D89" s="166"/>
    </row>
    <row r="90" spans="1:5" s="133" customFormat="1" ht="16.5" customHeight="1">
      <c r="A90" s="77" t="s">
        <v>124</v>
      </c>
      <c r="B90" s="172" t="s">
        <v>299</v>
      </c>
      <c r="C90" s="174"/>
      <c r="D90" s="174">
        <v>-100</v>
      </c>
    </row>
    <row r="91" spans="1:5" s="133" customFormat="1" ht="16.5" customHeight="1">
      <c r="A91" s="77" t="s">
        <v>124</v>
      </c>
      <c r="B91" s="172" t="s">
        <v>300</v>
      </c>
      <c r="C91" s="174">
        <v>20</v>
      </c>
      <c r="D91" s="174">
        <v>20</v>
      </c>
    </row>
    <row r="92" spans="1:5" s="133" customFormat="1" ht="22.5" customHeight="1">
      <c r="A92" s="167" t="s">
        <v>126</v>
      </c>
      <c r="B92" s="167"/>
      <c r="C92" s="168">
        <f>'5.'!D65</f>
        <v>-2547320</v>
      </c>
      <c r="D92" s="168">
        <f>'5.'!G65</f>
        <v>-8834720</v>
      </c>
    </row>
    <row r="93" spans="1:5" s="133" customFormat="1" ht="15" customHeight="1">
      <c r="B93" s="170"/>
      <c r="C93" s="170"/>
      <c r="D93" s="171"/>
      <c r="E93" s="171"/>
    </row>
    <row r="94" spans="1:5" s="133" customFormat="1" ht="15" customHeight="1">
      <c r="B94" s="170"/>
      <c r="C94" s="170"/>
      <c r="D94" s="171"/>
      <c r="E94" s="171"/>
    </row>
    <row r="95" spans="1:5" s="133" customFormat="1">
      <c r="A95" s="157" t="s">
        <v>111</v>
      </c>
      <c r="B95" s="157" t="s">
        <v>112</v>
      </c>
    </row>
    <row r="96" spans="1:5" s="133" customFormat="1">
      <c r="A96" s="157">
        <v>1167</v>
      </c>
      <c r="B96" s="157" t="s">
        <v>98</v>
      </c>
      <c r="D96" s="175"/>
    </row>
    <row r="97" spans="1:9" s="133" customFormat="1">
      <c r="A97" s="176" t="s">
        <v>113</v>
      </c>
      <c r="D97" s="177"/>
    </row>
    <row r="98" spans="1:9" s="133" customFormat="1">
      <c r="A98" s="178"/>
      <c r="B98" s="178"/>
      <c r="C98" s="179"/>
      <c r="D98" s="180"/>
      <c r="F98" s="181"/>
      <c r="G98" s="181"/>
      <c r="H98" s="181"/>
      <c r="I98" s="181"/>
    </row>
    <row r="99" spans="1:9" s="133" customFormat="1" ht="59.25" customHeight="1">
      <c r="A99" s="157" t="s">
        <v>114</v>
      </c>
      <c r="B99" s="77">
        <v>1167</v>
      </c>
      <c r="C99" s="338" t="s">
        <v>36</v>
      </c>
      <c r="D99" s="338"/>
      <c r="F99" s="177"/>
      <c r="G99" s="177"/>
      <c r="H99" s="177"/>
      <c r="I99" s="177"/>
    </row>
    <row r="100" spans="1:9" s="133" customFormat="1">
      <c r="A100" s="157" t="s">
        <v>115</v>
      </c>
      <c r="B100" s="77">
        <v>42003</v>
      </c>
      <c r="C100" s="335" t="s">
        <v>57</v>
      </c>
      <c r="D100" s="335" t="s">
        <v>58</v>
      </c>
      <c r="F100" s="182"/>
      <c r="G100" s="182"/>
      <c r="H100" s="182"/>
      <c r="I100" s="182"/>
    </row>
    <row r="101" spans="1:9" s="133" customFormat="1" ht="86.25">
      <c r="A101" s="22" t="s">
        <v>116</v>
      </c>
      <c r="B101" s="183" t="s">
        <v>117</v>
      </c>
      <c r="C101" s="336"/>
      <c r="D101" s="336"/>
      <c r="F101" s="182"/>
      <c r="G101" s="182"/>
      <c r="H101" s="182"/>
      <c r="I101" s="182"/>
    </row>
    <row r="102" spans="1:9" s="133" customFormat="1" ht="120.75">
      <c r="A102" s="22" t="s">
        <v>118</v>
      </c>
      <c r="B102" s="183" t="s">
        <v>119</v>
      </c>
      <c r="C102" s="336"/>
      <c r="D102" s="336"/>
      <c r="F102" s="177"/>
      <c r="G102" s="177"/>
      <c r="H102" s="177"/>
      <c r="I102" s="177"/>
    </row>
    <row r="103" spans="1:9" s="133" customFormat="1">
      <c r="A103" s="22" t="s">
        <v>120</v>
      </c>
      <c r="B103" s="183" t="s">
        <v>90</v>
      </c>
      <c r="C103" s="336"/>
      <c r="D103" s="336"/>
    </row>
    <row r="104" spans="1:9" s="133" customFormat="1" ht="51.75">
      <c r="A104" s="22" t="s">
        <v>121</v>
      </c>
      <c r="B104" s="157" t="s">
        <v>122</v>
      </c>
      <c r="C104" s="336"/>
      <c r="D104" s="336"/>
      <c r="F104" s="182"/>
    </row>
    <row r="105" spans="1:9" s="133" customFormat="1">
      <c r="A105" s="165"/>
      <c r="B105" s="172" t="s">
        <v>123</v>
      </c>
      <c r="C105" s="337"/>
      <c r="D105" s="337"/>
    </row>
    <row r="106" spans="1:9" s="133" customFormat="1">
      <c r="A106" s="184" t="s">
        <v>126</v>
      </c>
      <c r="B106" s="185"/>
      <c r="C106" s="11">
        <v>-1389443.62</v>
      </c>
      <c r="D106" s="11">
        <v>-1969269.47</v>
      </c>
    </row>
    <row r="107" spans="1:9" s="133" customFormat="1"/>
    <row r="108" spans="1:9" s="133" customFormat="1" ht="54.75" customHeight="1">
      <c r="A108" s="157" t="s">
        <v>114</v>
      </c>
      <c r="B108" s="77">
        <v>1167</v>
      </c>
      <c r="C108" s="338" t="s">
        <v>36</v>
      </c>
      <c r="D108" s="338"/>
    </row>
    <row r="109" spans="1:9" s="133" customFormat="1">
      <c r="A109" s="157" t="s">
        <v>115</v>
      </c>
      <c r="B109" s="77">
        <v>42005</v>
      </c>
      <c r="C109" s="335" t="s">
        <v>57</v>
      </c>
      <c r="D109" s="335" t="s">
        <v>58</v>
      </c>
    </row>
    <row r="110" spans="1:9" s="133" customFormat="1" ht="86.25">
      <c r="A110" s="163" t="s">
        <v>116</v>
      </c>
      <c r="B110" s="183" t="s">
        <v>127</v>
      </c>
      <c r="C110" s="336"/>
      <c r="D110" s="336"/>
    </row>
    <row r="111" spans="1:9" s="133" customFormat="1" ht="86.25">
      <c r="A111" s="163" t="s">
        <v>118</v>
      </c>
      <c r="B111" s="183" t="s">
        <v>128</v>
      </c>
      <c r="C111" s="336"/>
      <c r="D111" s="336"/>
    </row>
    <row r="112" spans="1:9" s="133" customFormat="1">
      <c r="A112" s="163" t="s">
        <v>120</v>
      </c>
      <c r="B112" s="183" t="s">
        <v>90</v>
      </c>
      <c r="C112" s="336"/>
      <c r="D112" s="336"/>
    </row>
    <row r="113" spans="1:4" s="133" customFormat="1" ht="51.75">
      <c r="A113" s="157" t="s">
        <v>121</v>
      </c>
      <c r="B113" s="157" t="s">
        <v>129</v>
      </c>
      <c r="C113" s="336"/>
      <c r="D113" s="336"/>
    </row>
    <row r="114" spans="1:4" s="133" customFormat="1">
      <c r="A114" s="165"/>
      <c r="B114" s="172" t="s">
        <v>123</v>
      </c>
      <c r="C114" s="337"/>
      <c r="D114" s="337"/>
    </row>
    <row r="115" spans="1:4" s="133" customFormat="1">
      <c r="A115" s="186" t="s">
        <v>126</v>
      </c>
      <c r="B115" s="185"/>
      <c r="C115" s="11">
        <v>-772894.61</v>
      </c>
      <c r="D115" s="11">
        <v>-925927.6</v>
      </c>
    </row>
    <row r="116" spans="1:4" s="133" customFormat="1"/>
    <row r="117" spans="1:4" s="133" customFormat="1" ht="55.5" customHeight="1">
      <c r="A117" s="157" t="s">
        <v>114</v>
      </c>
      <c r="B117" s="77">
        <v>1167</v>
      </c>
      <c r="C117" s="338" t="s">
        <v>36</v>
      </c>
      <c r="D117" s="338"/>
    </row>
    <row r="118" spans="1:4" s="133" customFormat="1">
      <c r="A118" s="157" t="s">
        <v>115</v>
      </c>
      <c r="B118" s="77">
        <v>42007</v>
      </c>
      <c r="C118" s="335" t="s">
        <v>57</v>
      </c>
      <c r="D118" s="335" t="s">
        <v>58</v>
      </c>
    </row>
    <row r="119" spans="1:4" s="133" customFormat="1" ht="86.25">
      <c r="A119" s="163" t="s">
        <v>116</v>
      </c>
      <c r="B119" s="183" t="s">
        <v>150</v>
      </c>
      <c r="C119" s="336"/>
      <c r="D119" s="336"/>
    </row>
    <row r="120" spans="1:4" s="133" customFormat="1" ht="86.25">
      <c r="A120" s="163" t="s">
        <v>118</v>
      </c>
      <c r="B120" s="183" t="s">
        <v>151</v>
      </c>
      <c r="C120" s="336"/>
      <c r="D120" s="336"/>
    </row>
    <row r="121" spans="1:4" s="133" customFormat="1">
      <c r="A121" s="163" t="s">
        <v>120</v>
      </c>
      <c r="B121" s="183" t="s">
        <v>90</v>
      </c>
      <c r="C121" s="336"/>
      <c r="D121" s="336"/>
    </row>
    <row r="122" spans="1:4" s="133" customFormat="1" ht="51.75">
      <c r="A122" s="157" t="s">
        <v>121</v>
      </c>
      <c r="B122" s="157" t="s">
        <v>152</v>
      </c>
      <c r="C122" s="336"/>
      <c r="D122" s="336"/>
    </row>
    <row r="123" spans="1:4" s="133" customFormat="1">
      <c r="A123" s="165"/>
      <c r="B123" s="172" t="s">
        <v>123</v>
      </c>
      <c r="C123" s="337"/>
      <c r="D123" s="337"/>
    </row>
    <row r="124" spans="1:4" s="133" customFormat="1">
      <c r="A124" s="186" t="s">
        <v>126</v>
      </c>
      <c r="B124" s="185"/>
      <c r="C124" s="11">
        <f>+'4.'!E59</f>
        <v>-216086</v>
      </c>
      <c r="D124" s="11">
        <f>+'4.'!F59</f>
        <v>-216086</v>
      </c>
    </row>
    <row r="125" spans="1:4" s="133" customFormat="1"/>
    <row r="126" spans="1:4" s="133" customFormat="1" ht="50.25" customHeight="1">
      <c r="A126" s="157" t="s">
        <v>114</v>
      </c>
      <c r="B126" s="77">
        <v>1167</v>
      </c>
      <c r="C126" s="338" t="s">
        <v>36</v>
      </c>
      <c r="D126" s="338"/>
    </row>
    <row r="127" spans="1:4" s="133" customFormat="1">
      <c r="A127" s="157" t="s">
        <v>115</v>
      </c>
      <c r="B127" s="77">
        <v>42008</v>
      </c>
      <c r="C127" s="335" t="s">
        <v>57</v>
      </c>
      <c r="D127" s="335" t="s">
        <v>58</v>
      </c>
    </row>
    <row r="128" spans="1:4" s="133" customFormat="1" ht="103.5">
      <c r="A128" s="163" t="s">
        <v>116</v>
      </c>
      <c r="B128" s="183" t="s">
        <v>130</v>
      </c>
      <c r="C128" s="336"/>
      <c r="D128" s="336"/>
    </row>
    <row r="129" spans="1:4" s="133" customFormat="1" ht="34.5">
      <c r="A129" s="163" t="s">
        <v>118</v>
      </c>
      <c r="B129" s="183" t="s">
        <v>131</v>
      </c>
      <c r="C129" s="336"/>
      <c r="D129" s="336"/>
    </row>
    <row r="130" spans="1:4" s="133" customFormat="1">
      <c r="A130" s="163" t="s">
        <v>120</v>
      </c>
      <c r="B130" s="183" t="s">
        <v>90</v>
      </c>
      <c r="C130" s="336"/>
      <c r="D130" s="336"/>
    </row>
    <row r="131" spans="1:4" s="133" customFormat="1" ht="51.75">
      <c r="A131" s="157" t="s">
        <v>121</v>
      </c>
      <c r="B131" s="157" t="s">
        <v>129</v>
      </c>
      <c r="C131" s="336"/>
      <c r="D131" s="336"/>
    </row>
    <row r="132" spans="1:4" s="133" customFormat="1">
      <c r="A132" s="165"/>
      <c r="B132" s="172" t="s">
        <v>123</v>
      </c>
      <c r="C132" s="337"/>
      <c r="D132" s="337"/>
    </row>
    <row r="133" spans="1:4" s="133" customFormat="1">
      <c r="A133" s="157" t="s">
        <v>124</v>
      </c>
      <c r="B133" s="157" t="s">
        <v>125</v>
      </c>
      <c r="C133" s="187">
        <v>-1</v>
      </c>
      <c r="D133" s="187">
        <v>-3</v>
      </c>
    </row>
    <row r="134" spans="1:4" s="133" customFormat="1">
      <c r="A134" s="188" t="s">
        <v>126</v>
      </c>
      <c r="B134" s="167"/>
      <c r="C134" s="11">
        <f>'5.'!D98</f>
        <v>-104015</v>
      </c>
      <c r="D134" s="11">
        <f>'5.'!G98</f>
        <v>-23672300.900000002</v>
      </c>
    </row>
    <row r="135" spans="1:4" s="133" customFormat="1"/>
    <row r="136" spans="1:4" s="133" customFormat="1" ht="55.5" customHeight="1">
      <c r="A136" s="157" t="s">
        <v>114</v>
      </c>
      <c r="B136" s="77">
        <v>1167</v>
      </c>
      <c r="C136" s="338" t="s">
        <v>36</v>
      </c>
      <c r="D136" s="338"/>
    </row>
    <row r="137" spans="1:4" s="133" customFormat="1">
      <c r="A137" s="157" t="s">
        <v>115</v>
      </c>
      <c r="B137" s="77">
        <v>42009</v>
      </c>
      <c r="C137" s="335" t="s">
        <v>57</v>
      </c>
      <c r="D137" s="335" t="s">
        <v>58</v>
      </c>
    </row>
    <row r="138" spans="1:4" s="133" customFormat="1" ht="34.5">
      <c r="A138" s="163" t="s">
        <v>116</v>
      </c>
      <c r="B138" s="183" t="s">
        <v>148</v>
      </c>
      <c r="C138" s="336"/>
      <c r="D138" s="336"/>
    </row>
    <row r="139" spans="1:4" s="133" customFormat="1">
      <c r="A139" s="163" t="s">
        <v>118</v>
      </c>
      <c r="B139" s="183" t="s">
        <v>375</v>
      </c>
      <c r="C139" s="336"/>
      <c r="D139" s="336"/>
    </row>
    <row r="140" spans="1:4" s="133" customFormat="1">
      <c r="A140" s="163" t="s">
        <v>120</v>
      </c>
      <c r="B140" s="183" t="s">
        <v>376</v>
      </c>
      <c r="C140" s="336"/>
      <c r="D140" s="336"/>
    </row>
    <row r="141" spans="1:4" s="133" customFormat="1" ht="51.75">
      <c r="A141" s="157" t="s">
        <v>121</v>
      </c>
      <c r="B141" s="157" t="s">
        <v>149</v>
      </c>
      <c r="C141" s="336"/>
      <c r="D141" s="336"/>
    </row>
    <row r="142" spans="1:4" s="133" customFormat="1">
      <c r="A142" s="165"/>
      <c r="B142" s="172" t="s">
        <v>123</v>
      </c>
      <c r="C142" s="337"/>
      <c r="D142" s="337"/>
    </row>
    <row r="143" spans="1:4" s="133" customFormat="1">
      <c r="A143" s="157" t="s">
        <v>124</v>
      </c>
      <c r="B143" s="157" t="s">
        <v>125</v>
      </c>
      <c r="C143" s="187">
        <v>0</v>
      </c>
      <c r="D143" s="187">
        <v>-1</v>
      </c>
    </row>
    <row r="144" spans="1:4" s="133" customFormat="1">
      <c r="A144" s="188" t="s">
        <v>126</v>
      </c>
      <c r="B144" s="167"/>
      <c r="C144" s="11">
        <f>'6.'!E13</f>
        <v>-19500000</v>
      </c>
      <c r="D144" s="11">
        <f>'6.'!F13</f>
        <v>-19500000</v>
      </c>
    </row>
    <row r="145" spans="1:4" s="133" customFormat="1">
      <c r="A145" s="178"/>
      <c r="B145" s="178"/>
      <c r="C145" s="179"/>
      <c r="D145" s="179"/>
    </row>
  </sheetData>
  <mergeCells count="23">
    <mergeCell ref="C19:D19"/>
    <mergeCell ref="C34:D34"/>
    <mergeCell ref="C64:D64"/>
    <mergeCell ref="A4:D4"/>
    <mergeCell ref="C136:D136"/>
    <mergeCell ref="C83:D83"/>
    <mergeCell ref="C73:D73"/>
    <mergeCell ref="C10:D10"/>
    <mergeCell ref="C126:D126"/>
    <mergeCell ref="C127:C132"/>
    <mergeCell ref="D127:D132"/>
    <mergeCell ref="C54:D54"/>
    <mergeCell ref="C137:C142"/>
    <mergeCell ref="D137:D142"/>
    <mergeCell ref="C99:D99"/>
    <mergeCell ref="C100:C105"/>
    <mergeCell ref="D100:D105"/>
    <mergeCell ref="C108:D108"/>
    <mergeCell ref="C109:C114"/>
    <mergeCell ref="D109:D114"/>
    <mergeCell ref="C117:D117"/>
    <mergeCell ref="C118:C123"/>
    <mergeCell ref="D118:D123"/>
  </mergeCells>
  <dataValidations count="1">
    <dataValidation type="custom" allowBlank="1" showInputMessage="1" showErrorMessage="1" errorTitle="Հոոոոոոոոոպ!!!" error="Մի փոխեք այս դաշտը" sqref="A26:A31 IB26:IB31 RX26:RX31 ABT26:ABT31 ALP26:ALP31 AVL26:AVL31 BFH26:BFH31 BPD26:BPD31 BYZ26:BYZ31 CIV26:CIV31 CSR26:CSR31 DCN26:DCN31 DMJ26:DMJ31 DWF26:DWF31 EGB26:EGB31 EPX26:EPX31 EZT26:EZT31 FJP26:FJP31 FTL26:FTL31 GDH26:GDH31 GND26:GND31 GWZ26:GWZ31 HGV26:HGV31 HQR26:HQR31 IAN26:IAN31 IKJ26:IKJ31 IUF26:IUF31 JEB26:JEB31 JNX26:JNX31 JXT26:JXT31 KHP26:KHP31 KRL26:KRL31 LBH26:LBH31 LLD26:LLD31 LUZ26:LUZ31 MEV26:MEV31 MOR26:MOR31 MYN26:MYN31 NIJ26:NIJ31 NSF26:NSF31 OCB26:OCB31 OLX26:OLX31 OVT26:OVT31 PFP26:PFP31 PPL26:PPL31 PZH26:PZH31 QJD26:QJD31 QSZ26:QSZ31 RCV26:RCV31 RMR26:RMR31 RWN26:RWN31 SGJ26:SGJ31 SQF26:SQF31 TAB26:TAB31 TJX26:TJX31 TTT26:TTT31 UDP26:UDP31 UNL26:UNL31 UXH26:UXH31 VHD26:VHD31 VQZ26:VQZ31 WAV26:WAV31 WKR26:WKR31 WUN26:WUN31 A41:A46 IB41:IB46 RX41:RX46 ABT41:ABT46 ALP41:ALP46 AVL41:AVL46 BFH41:BFH46 BPD41:BPD46 BYZ41:BYZ46 CIV41:CIV46 CSR41:CSR46 DCN41:DCN46 DMJ41:DMJ46 DWF41:DWF46 EGB41:EGB46 EPX41:EPX46 EZT41:EZT46 FJP41:FJP46 FTL41:FTL46 GDH41:GDH46 GND41:GND46 GWZ41:GWZ46 HGV41:HGV46 HQR41:HQR46 IAN41:IAN46 IKJ41:IKJ46 IUF41:IUF46 JEB41:JEB46 JNX41:JNX46 JXT41:JXT46 KHP41:KHP46 KRL41:KRL46 LBH41:LBH46 LLD41:LLD46 LUZ41:LUZ46 MEV41:MEV46 MOR41:MOR46 MYN41:MYN46 NIJ41:NIJ46 NSF41:NSF46 OCB41:OCB46 OLX41:OLX46 OVT41:OVT46 PFP41:PFP46 PPL41:PPL46 PZH41:PZH46 QJD41:QJD46 QSZ41:QSZ46 RCV41:RCV46 RMR41:RMR46 RWN41:RWN46 SGJ41:SGJ46 SQF41:SQF46 TAB41:TAB46 TJX41:TJX46 TTT41:TTT46 UDP41:UDP46 UNL41:UNL46 UXH41:UXH46 VHD41:VHD46 VQZ41:VQZ46 WAV41:WAV46 WKR41:WKR46 WUN41:WUN46 A90:A91 IB90:IB91 RX90:RX91 ABT90:ABT91 ALP90:ALP91 AVL90:AVL91 BFH90:BFH91 BPD90:BPD91 BYZ90:BYZ91 CIV90:CIV91 CSR90:CSR91 DCN90:DCN91 DMJ90:DMJ91 DWF90:DWF91 EGB90:EGB91 EPX90:EPX91 EZT90:EZT91 FJP90:FJP91 FTL90:FTL91 GDH90:GDH91 GND90:GND91 GWZ90:GWZ91 HGV90:HGV91 HQR90:HQR91 IAN90:IAN91 IKJ90:IKJ91 IUF90:IUF91 JEB90:JEB91 JNX90:JNX91 JXT90:JXT91 KHP90:KHP91 KRL90:KRL91 LBH90:LBH91 LLD90:LLD91 LUZ90:LUZ91 MEV90:MEV91 MOR90:MOR91 MYN90:MYN91 NIJ90:NIJ91 NSF90:NSF91 OCB90:OCB91 OLX90:OLX91 OVT90:OVT91 PFP90:PFP91 PPL90:PPL91 PZH90:PZH91 QJD90:QJD91 QSZ90:QSZ91 RCV90:RCV91 RMR90:RMR91 RWN90:RWN91 SGJ90:SGJ91 SQF90:SQF91 TAB90:TAB91 TJX90:TJX91 TTT90:TTT91 UDP90:UDP91 UNL90:UNL91 UXH90:UXH91 VHD90:VHD91 VQZ90:VQZ91 WAV90:WAV91 WKR90:WKR91 WUN90:WUN91">
      <formula1>"ø³Ý³Ï³Ï³Ý"</formula1>
    </dataValidation>
  </dataValidation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62"/>
  <sheetViews>
    <sheetView zoomScaleNormal="100" workbookViewId="0"/>
  </sheetViews>
  <sheetFormatPr defaultColWidth="9.140625" defaultRowHeight="17.25"/>
  <cols>
    <col min="1" max="1" width="9.140625" style="55"/>
    <col min="2" max="2" width="10.140625" style="55" bestFit="1" customWidth="1"/>
    <col min="3" max="3" width="15.42578125" style="55" bestFit="1" customWidth="1"/>
    <col min="4" max="4" width="80" style="55" customWidth="1"/>
    <col min="5" max="6" width="18.85546875" style="55" customWidth="1"/>
    <col min="7" max="7" width="9.140625" style="55"/>
    <col min="8" max="8" width="11.42578125" style="55" customWidth="1"/>
    <col min="9" max="9" width="15.85546875" style="55" bestFit="1" customWidth="1"/>
    <col min="10" max="16384" width="9.140625" style="55"/>
  </cols>
  <sheetData>
    <row r="1" spans="2:9">
      <c r="F1" s="189" t="s">
        <v>461</v>
      </c>
    </row>
    <row r="2" spans="2:9">
      <c r="F2" s="189" t="s">
        <v>28</v>
      </c>
    </row>
    <row r="3" spans="2:9">
      <c r="F3" s="189" t="s">
        <v>0</v>
      </c>
    </row>
    <row r="5" spans="2:9" ht="78.75" customHeight="1">
      <c r="B5" s="341" t="s">
        <v>134</v>
      </c>
      <c r="C5" s="341"/>
      <c r="D5" s="341"/>
      <c r="E5" s="341"/>
      <c r="F5" s="341"/>
    </row>
    <row r="6" spans="2:9">
      <c r="F6" s="44" t="s">
        <v>27</v>
      </c>
    </row>
    <row r="7" spans="2:9" s="190" customFormat="1" ht="75" customHeight="1">
      <c r="B7" s="347" t="s">
        <v>1</v>
      </c>
      <c r="C7" s="348"/>
      <c r="D7" s="345" t="s">
        <v>44</v>
      </c>
      <c r="E7" s="343" t="s">
        <v>22</v>
      </c>
      <c r="F7" s="344"/>
    </row>
    <row r="8" spans="2:9" s="190" customFormat="1">
      <c r="B8" s="52" t="s">
        <v>19</v>
      </c>
      <c r="C8" s="52" t="s">
        <v>45</v>
      </c>
      <c r="D8" s="346"/>
      <c r="E8" s="191" t="s">
        <v>26</v>
      </c>
      <c r="F8" s="191" t="s">
        <v>2</v>
      </c>
      <c r="I8" s="192"/>
    </row>
    <row r="9" spans="2:9" s="190" customFormat="1" ht="17.25" customHeight="1">
      <c r="B9" s="193" t="s">
        <v>46</v>
      </c>
      <c r="C9" s="193"/>
      <c r="D9" s="194" t="s">
        <v>47</v>
      </c>
      <c r="E9" s="195">
        <f>+E11</f>
        <v>-16975538.899999999</v>
      </c>
      <c r="F9" s="195">
        <f>+F11</f>
        <v>-18750807.699999999</v>
      </c>
      <c r="G9" s="192">
        <f>+F9-'9.'!I10</f>
        <v>0</v>
      </c>
      <c r="H9" s="192">
        <f>+E9-'9.'!H10</f>
        <v>0</v>
      </c>
      <c r="I9" s="192"/>
    </row>
    <row r="10" spans="2:9" s="190" customFormat="1">
      <c r="B10" s="193"/>
      <c r="C10" s="193"/>
      <c r="D10" s="194" t="s">
        <v>48</v>
      </c>
      <c r="E10" s="82"/>
      <c r="F10" s="82"/>
    </row>
    <row r="11" spans="2:9" s="190" customFormat="1" ht="34.5">
      <c r="B11" s="193"/>
      <c r="D11" s="22" t="s">
        <v>49</v>
      </c>
      <c r="E11" s="195">
        <f>+E208+E12+E43+E165+E80</f>
        <v>-16975538.899999999</v>
      </c>
      <c r="F11" s="195">
        <f>+F208+F12+F43+F165+F80</f>
        <v>-18750807.699999999</v>
      </c>
    </row>
    <row r="12" spans="2:9" s="196" customFormat="1">
      <c r="B12" s="78" t="s">
        <v>192</v>
      </c>
      <c r="C12" s="77"/>
      <c r="D12" s="77" t="s">
        <v>63</v>
      </c>
      <c r="E12" s="195">
        <f>+E19+E25+E31+E37</f>
        <v>-6920882.4000000004</v>
      </c>
      <c r="F12" s="195">
        <f>+F19+F25+F31+F37</f>
        <v>-6955544.7999999998</v>
      </c>
    </row>
    <row r="13" spans="2:9" s="196" customFormat="1">
      <c r="B13" s="78"/>
      <c r="C13" s="78"/>
      <c r="D13" s="77" t="s">
        <v>193</v>
      </c>
      <c r="E13" s="195"/>
      <c r="F13" s="195"/>
    </row>
    <row r="14" spans="2:9" s="196" customFormat="1">
      <c r="B14" s="78"/>
      <c r="C14" s="78"/>
      <c r="D14" s="77" t="s">
        <v>64</v>
      </c>
      <c r="E14" s="53"/>
      <c r="F14" s="53"/>
    </row>
    <row r="15" spans="2:9" s="196" customFormat="1" ht="34.5">
      <c r="B15" s="78"/>
      <c r="C15" s="78"/>
      <c r="D15" s="77" t="s">
        <v>194</v>
      </c>
      <c r="E15" s="197"/>
      <c r="F15" s="197"/>
    </row>
    <row r="16" spans="2:9" s="196" customFormat="1">
      <c r="B16" s="78"/>
      <c r="C16" s="78"/>
      <c r="D16" s="77" t="s">
        <v>65</v>
      </c>
      <c r="E16" s="82"/>
      <c r="F16" s="53"/>
    </row>
    <row r="17" spans="2:6" s="196" customFormat="1" ht="34.5">
      <c r="B17" s="78"/>
      <c r="C17" s="78"/>
      <c r="D17" s="77" t="s">
        <v>195</v>
      </c>
      <c r="E17" s="82"/>
      <c r="F17" s="53"/>
    </row>
    <row r="18" spans="2:6" s="196" customFormat="1">
      <c r="B18" s="78"/>
      <c r="C18" s="77"/>
      <c r="D18" s="198" t="s">
        <v>135</v>
      </c>
      <c r="E18" s="82"/>
      <c r="F18" s="82"/>
    </row>
    <row r="19" spans="2:6" s="196" customFormat="1">
      <c r="B19" s="78"/>
      <c r="C19" s="199" t="s">
        <v>196</v>
      </c>
      <c r="D19" s="200" t="s">
        <v>66</v>
      </c>
      <c r="E19" s="201">
        <f>'11.'!E18</f>
        <v>-16951.599999999999</v>
      </c>
      <c r="F19" s="201">
        <f>'11.'!H18</f>
        <v>-16951.599999999999</v>
      </c>
    </row>
    <row r="20" spans="2:6" s="196" customFormat="1" ht="59.25" customHeight="1">
      <c r="B20" s="78"/>
      <c r="C20" s="199"/>
      <c r="D20" s="200" t="s">
        <v>197</v>
      </c>
      <c r="E20" s="201"/>
      <c r="F20" s="201"/>
    </row>
    <row r="21" spans="2:6" s="196" customFormat="1">
      <c r="B21" s="78"/>
      <c r="C21" s="199"/>
      <c r="D21" s="200" t="s">
        <v>68</v>
      </c>
      <c r="E21" s="201"/>
      <c r="F21" s="201"/>
    </row>
    <row r="22" spans="2:6" s="196" customFormat="1" ht="59.25" customHeight="1">
      <c r="B22" s="78"/>
      <c r="C22" s="199"/>
      <c r="D22" s="200" t="s">
        <v>198</v>
      </c>
      <c r="E22" s="201"/>
      <c r="F22" s="201"/>
    </row>
    <row r="23" spans="2:6" s="196" customFormat="1">
      <c r="B23" s="78"/>
      <c r="C23" s="199"/>
      <c r="D23" s="200" t="s">
        <v>69</v>
      </c>
      <c r="E23" s="201"/>
      <c r="F23" s="201"/>
    </row>
    <row r="24" spans="2:6" s="196" customFormat="1">
      <c r="B24" s="78"/>
      <c r="C24" s="199"/>
      <c r="D24" s="200" t="s">
        <v>70</v>
      </c>
      <c r="E24" s="201"/>
      <c r="F24" s="201"/>
    </row>
    <row r="25" spans="2:6" s="196" customFormat="1">
      <c r="B25" s="78"/>
      <c r="C25" s="199">
        <v>11011</v>
      </c>
      <c r="D25" s="200" t="s">
        <v>66</v>
      </c>
      <c r="E25" s="201">
        <f>'11.'!E26</f>
        <v>-103987.5</v>
      </c>
      <c r="F25" s="201">
        <f>'11.'!H26</f>
        <v>-138649.9</v>
      </c>
    </row>
    <row r="26" spans="2:6" s="196" customFormat="1" ht="69">
      <c r="B26" s="78"/>
      <c r="C26" s="199"/>
      <c r="D26" s="200" t="s">
        <v>433</v>
      </c>
      <c r="E26" s="201"/>
      <c r="F26" s="201"/>
    </row>
    <row r="27" spans="2:6" s="196" customFormat="1">
      <c r="B27" s="78"/>
      <c r="C27" s="199"/>
      <c r="D27" s="200" t="s">
        <v>68</v>
      </c>
      <c r="E27" s="201"/>
      <c r="F27" s="201"/>
    </row>
    <row r="28" spans="2:6" s="196" customFormat="1" ht="69">
      <c r="B28" s="78"/>
      <c r="C28" s="199"/>
      <c r="D28" s="200" t="s">
        <v>436</v>
      </c>
      <c r="E28" s="201"/>
      <c r="F28" s="201"/>
    </row>
    <row r="29" spans="2:6" s="196" customFormat="1">
      <c r="B29" s="78"/>
      <c r="C29" s="199"/>
      <c r="D29" s="200" t="s">
        <v>69</v>
      </c>
      <c r="E29" s="201"/>
      <c r="F29" s="201"/>
    </row>
    <row r="30" spans="2:6" s="196" customFormat="1">
      <c r="B30" s="78"/>
      <c r="C30" s="199"/>
      <c r="D30" s="200" t="s">
        <v>70</v>
      </c>
      <c r="E30" s="201"/>
      <c r="F30" s="201"/>
    </row>
    <row r="31" spans="2:6" s="196" customFormat="1">
      <c r="B31" s="78"/>
      <c r="C31" s="199">
        <v>11012</v>
      </c>
      <c r="D31" s="200" t="s">
        <v>66</v>
      </c>
      <c r="E31" s="201">
        <f>'11.'!E34</f>
        <v>-7943.3</v>
      </c>
      <c r="F31" s="201">
        <f>'11.'!H34</f>
        <v>-7943.3</v>
      </c>
    </row>
    <row r="32" spans="2:6" s="196" customFormat="1" ht="51.75">
      <c r="B32" s="78"/>
      <c r="C32" s="199"/>
      <c r="D32" s="200" t="s">
        <v>199</v>
      </c>
      <c r="E32" s="201"/>
      <c r="F32" s="201"/>
    </row>
    <row r="33" spans="2:6" s="196" customFormat="1">
      <c r="B33" s="78"/>
      <c r="C33" s="199"/>
      <c r="D33" s="200" t="s">
        <v>68</v>
      </c>
      <c r="E33" s="201"/>
      <c r="F33" s="201"/>
    </row>
    <row r="34" spans="2:6" s="196" customFormat="1" ht="51.75">
      <c r="B34" s="78"/>
      <c r="C34" s="199"/>
      <c r="D34" s="200" t="s">
        <v>200</v>
      </c>
      <c r="E34" s="201"/>
      <c r="F34" s="201"/>
    </row>
    <row r="35" spans="2:6" s="196" customFormat="1">
      <c r="B35" s="78"/>
      <c r="C35" s="199"/>
      <c r="D35" s="200" t="s">
        <v>69</v>
      </c>
      <c r="E35" s="201"/>
      <c r="F35" s="201"/>
    </row>
    <row r="36" spans="2:6" s="196" customFormat="1">
      <c r="B36" s="78"/>
      <c r="C36" s="199"/>
      <c r="D36" s="200" t="s">
        <v>83</v>
      </c>
      <c r="E36" s="201"/>
      <c r="F36" s="201"/>
    </row>
    <row r="37" spans="2:6" s="196" customFormat="1">
      <c r="B37" s="78"/>
      <c r="C37" s="199">
        <v>31004</v>
      </c>
      <c r="D37" s="200" t="s">
        <v>66</v>
      </c>
      <c r="E37" s="201">
        <f>'10.'!E17</f>
        <v>-6792000</v>
      </c>
      <c r="F37" s="201">
        <f>'10.'!H17</f>
        <v>-6792000</v>
      </c>
    </row>
    <row r="38" spans="2:6" s="196" customFormat="1" ht="69">
      <c r="B38" s="78"/>
      <c r="C38" s="199"/>
      <c r="D38" s="200" t="s">
        <v>411</v>
      </c>
      <c r="E38" s="201"/>
      <c r="F38" s="201"/>
    </row>
    <row r="39" spans="2:6" s="196" customFormat="1">
      <c r="B39" s="78"/>
      <c r="C39" s="199"/>
      <c r="D39" s="200" t="s">
        <v>68</v>
      </c>
      <c r="E39" s="201"/>
      <c r="F39" s="201"/>
    </row>
    <row r="40" spans="2:6" s="196" customFormat="1" ht="59.25" customHeight="1">
      <c r="B40" s="78"/>
      <c r="C40" s="199"/>
      <c r="D40" s="200" t="s">
        <v>412</v>
      </c>
      <c r="E40" s="201"/>
      <c r="F40" s="201"/>
    </row>
    <row r="41" spans="2:6" s="196" customFormat="1">
      <c r="B41" s="78"/>
      <c r="C41" s="199"/>
      <c r="D41" s="200" t="s">
        <v>69</v>
      </c>
      <c r="E41" s="201"/>
      <c r="F41" s="201"/>
    </row>
    <row r="42" spans="2:6" s="196" customFormat="1" ht="34.5">
      <c r="B42" s="78"/>
      <c r="C42" s="199"/>
      <c r="D42" s="200" t="s">
        <v>215</v>
      </c>
      <c r="E42" s="201"/>
      <c r="F42" s="201"/>
    </row>
    <row r="43" spans="2:6" s="190" customFormat="1">
      <c r="B43" s="78">
        <v>1040</v>
      </c>
      <c r="C43" s="22"/>
      <c r="D43" s="77" t="s">
        <v>63</v>
      </c>
      <c r="E43" s="202">
        <f>E50+E56+E62+E68+E74</f>
        <v>-1046518.5</v>
      </c>
      <c r="F43" s="202">
        <f>F50+F56+F62+F68+F74</f>
        <v>-1090042.1000000001</v>
      </c>
    </row>
    <row r="44" spans="2:6" s="190" customFormat="1">
      <c r="B44" s="198"/>
      <c r="C44" s="193"/>
      <c r="D44" s="77" t="s">
        <v>314</v>
      </c>
      <c r="E44" s="195"/>
      <c r="F44" s="195"/>
    </row>
    <row r="45" spans="2:6" s="190" customFormat="1">
      <c r="B45" s="198"/>
      <c r="C45" s="193"/>
      <c r="D45" s="77" t="s">
        <v>64</v>
      </c>
      <c r="E45" s="53"/>
      <c r="F45" s="53"/>
    </row>
    <row r="46" spans="2:6" s="190" customFormat="1" ht="34.5">
      <c r="B46" s="198"/>
      <c r="C46" s="193"/>
      <c r="D46" s="77" t="s">
        <v>323</v>
      </c>
      <c r="E46" s="82"/>
      <c r="F46" s="53"/>
    </row>
    <row r="47" spans="2:6" s="190" customFormat="1">
      <c r="B47" s="198"/>
      <c r="C47" s="193"/>
      <c r="D47" s="77" t="s">
        <v>65</v>
      </c>
      <c r="E47" s="82"/>
      <c r="F47" s="53"/>
    </row>
    <row r="48" spans="2:6" s="190" customFormat="1">
      <c r="B48" s="198"/>
      <c r="C48" s="193"/>
      <c r="D48" s="77" t="s">
        <v>324</v>
      </c>
      <c r="E48" s="203"/>
      <c r="F48" s="204"/>
    </row>
    <row r="49" spans="2:6" s="190" customFormat="1">
      <c r="B49" s="342" t="s">
        <v>135</v>
      </c>
      <c r="C49" s="342"/>
      <c r="D49" s="342"/>
      <c r="E49" s="342"/>
      <c r="F49" s="342"/>
    </row>
    <row r="50" spans="2:6" s="190" customFormat="1">
      <c r="B50" s="78"/>
      <c r="C50" s="22" t="s">
        <v>208</v>
      </c>
      <c r="D50" s="77" t="s">
        <v>66</v>
      </c>
      <c r="E50" s="202">
        <f>'11.'!E44</f>
        <v>-64147.200000000004</v>
      </c>
      <c r="F50" s="202">
        <f>'11.'!H44</f>
        <v>-107670.8</v>
      </c>
    </row>
    <row r="51" spans="2:6" s="190" customFormat="1" ht="51.75">
      <c r="B51" s="198"/>
      <c r="C51" s="193"/>
      <c r="D51" s="77" t="s">
        <v>315</v>
      </c>
      <c r="E51" s="205"/>
      <c r="F51" s="205"/>
    </row>
    <row r="52" spans="2:6" s="190" customFormat="1">
      <c r="B52" s="198"/>
      <c r="C52" s="193"/>
      <c r="D52" s="77" t="s">
        <v>68</v>
      </c>
      <c r="E52" s="82"/>
      <c r="F52" s="82"/>
    </row>
    <row r="53" spans="2:6" s="190" customFormat="1" ht="34.5">
      <c r="B53" s="198"/>
      <c r="C53" s="193"/>
      <c r="D53" s="77" t="s">
        <v>325</v>
      </c>
      <c r="E53" s="82"/>
      <c r="F53" s="82"/>
    </row>
    <row r="54" spans="2:6" s="190" customFormat="1">
      <c r="B54" s="198"/>
      <c r="C54" s="193"/>
      <c r="D54" s="77" t="s">
        <v>359</v>
      </c>
      <c r="E54" s="82"/>
      <c r="F54" s="82"/>
    </row>
    <row r="55" spans="2:6" s="190" customFormat="1">
      <c r="B55" s="198"/>
      <c r="C55" s="193"/>
      <c r="D55" s="77" t="s">
        <v>211</v>
      </c>
      <c r="E55" s="82"/>
      <c r="F55" s="82"/>
    </row>
    <row r="56" spans="2:6" s="190" customFormat="1">
      <c r="B56" s="78"/>
      <c r="C56" s="194">
        <v>12002</v>
      </c>
      <c r="D56" s="77" t="s">
        <v>66</v>
      </c>
      <c r="E56" s="202">
        <f>'11.'!E52</f>
        <v>-99336.1</v>
      </c>
      <c r="F56" s="202">
        <f>'11.'!H52</f>
        <v>-99336.1</v>
      </c>
    </row>
    <row r="57" spans="2:6" s="190" customFormat="1" ht="51.75">
      <c r="B57" s="198"/>
      <c r="C57" s="193"/>
      <c r="D57" s="206" t="str">
        <f>'11.'!D52</f>
        <v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v>
      </c>
      <c r="E57" s="205"/>
      <c r="F57" s="205"/>
    </row>
    <row r="58" spans="2:6" s="190" customFormat="1">
      <c r="B58" s="198"/>
      <c r="C58" s="193"/>
      <c r="D58" s="77" t="s">
        <v>68</v>
      </c>
      <c r="E58" s="82"/>
      <c r="F58" s="82"/>
    </row>
    <row r="59" spans="2:6" s="190" customFormat="1" ht="34.5">
      <c r="B59" s="198"/>
      <c r="C59" s="193"/>
      <c r="D59" s="77" t="s">
        <v>325</v>
      </c>
      <c r="E59" s="82"/>
      <c r="F59" s="82"/>
    </row>
    <row r="60" spans="2:6" s="190" customFormat="1">
      <c r="B60" s="198"/>
      <c r="C60" s="193"/>
      <c r="D60" s="77" t="s">
        <v>359</v>
      </c>
      <c r="E60" s="82"/>
      <c r="F60" s="82"/>
    </row>
    <row r="61" spans="2:6" s="190" customFormat="1">
      <c r="B61" s="198"/>
      <c r="C61" s="193"/>
      <c r="D61" s="77" t="s">
        <v>211</v>
      </c>
      <c r="E61" s="82"/>
      <c r="F61" s="82"/>
    </row>
    <row r="62" spans="2:6" s="190" customFormat="1">
      <c r="B62" s="78"/>
      <c r="C62" s="194">
        <v>32004</v>
      </c>
      <c r="D62" s="77" t="s">
        <v>66</v>
      </c>
      <c r="E62" s="202">
        <f>'11.'!E60</f>
        <v>-550220.19999999995</v>
      </c>
      <c r="F62" s="202">
        <f>'11.'!H60</f>
        <v>-550220.19999999995</v>
      </c>
    </row>
    <row r="63" spans="2:6" s="190" customFormat="1" ht="51.75">
      <c r="B63" s="198"/>
      <c r="C63" s="193"/>
      <c r="D63" s="206" t="str">
        <f>'11.'!D60</f>
        <v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v>
      </c>
      <c r="E63" s="205"/>
      <c r="F63" s="205"/>
    </row>
    <row r="64" spans="2:6" s="190" customFormat="1">
      <c r="B64" s="198"/>
      <c r="C64" s="193"/>
      <c r="D64" s="77" t="s">
        <v>68</v>
      </c>
      <c r="E64" s="82"/>
      <c r="F64" s="82"/>
    </row>
    <row r="65" spans="2:6" s="190" customFormat="1" ht="34.5">
      <c r="B65" s="198"/>
      <c r="C65" s="193"/>
      <c r="D65" s="77" t="s">
        <v>325</v>
      </c>
      <c r="E65" s="82"/>
      <c r="F65" s="82"/>
    </row>
    <row r="66" spans="2:6" s="190" customFormat="1">
      <c r="B66" s="198"/>
      <c r="C66" s="193"/>
      <c r="D66" s="77" t="s">
        <v>69</v>
      </c>
      <c r="E66" s="82"/>
      <c r="F66" s="82"/>
    </row>
    <row r="67" spans="2:6" s="190" customFormat="1" ht="34.5">
      <c r="B67" s="198"/>
      <c r="C67" s="193"/>
      <c r="D67" s="77" t="s">
        <v>326</v>
      </c>
      <c r="E67" s="82"/>
      <c r="F67" s="82"/>
    </row>
    <row r="68" spans="2:6" s="190" customFormat="1">
      <c r="B68" s="78"/>
      <c r="C68" s="22" t="s">
        <v>132</v>
      </c>
      <c r="D68" s="77" t="s">
        <v>66</v>
      </c>
      <c r="E68" s="202">
        <f>'11.'!E69</f>
        <v>-266256.40000000002</v>
      </c>
      <c r="F68" s="202">
        <f>'11.'!H69</f>
        <v>-266256.40000000002</v>
      </c>
    </row>
    <row r="69" spans="2:6" s="190" customFormat="1" ht="51.75">
      <c r="B69" s="198"/>
      <c r="C69" s="193"/>
      <c r="D69" s="77" t="s">
        <v>316</v>
      </c>
      <c r="E69" s="205"/>
      <c r="F69" s="205"/>
    </row>
    <row r="70" spans="2:6" s="190" customFormat="1">
      <c r="B70" s="198"/>
      <c r="C70" s="193"/>
      <c r="D70" s="77" t="s">
        <v>68</v>
      </c>
      <c r="E70" s="82"/>
      <c r="F70" s="82"/>
    </row>
    <row r="71" spans="2:6" s="190" customFormat="1" ht="34.5">
      <c r="B71" s="198"/>
      <c r="C71" s="193"/>
      <c r="D71" s="77" t="s">
        <v>325</v>
      </c>
      <c r="E71" s="82"/>
      <c r="F71" s="82"/>
    </row>
    <row r="72" spans="2:6" s="190" customFormat="1">
      <c r="B72" s="198"/>
      <c r="C72" s="193"/>
      <c r="D72" s="77" t="s">
        <v>69</v>
      </c>
      <c r="E72" s="82"/>
      <c r="F72" s="82"/>
    </row>
    <row r="73" spans="2:6" s="190" customFormat="1" ht="34.5">
      <c r="B73" s="198"/>
      <c r="C73" s="193"/>
      <c r="D73" s="77" t="s">
        <v>326</v>
      </c>
      <c r="E73" s="82"/>
      <c r="F73" s="82"/>
    </row>
    <row r="74" spans="2:6" s="190" customFormat="1">
      <c r="B74" s="78"/>
      <c r="C74" s="22" t="s">
        <v>317</v>
      </c>
      <c r="D74" s="77" t="s">
        <v>66</v>
      </c>
      <c r="E74" s="202">
        <f>'11.'!E78</f>
        <v>-66558.600000000006</v>
      </c>
      <c r="F74" s="202">
        <f>'11.'!H78</f>
        <v>-66558.600000000006</v>
      </c>
    </row>
    <row r="75" spans="2:6" s="190" customFormat="1" ht="51.75">
      <c r="B75" s="198"/>
      <c r="C75" s="193"/>
      <c r="D75" s="77" t="s">
        <v>318</v>
      </c>
      <c r="E75" s="205"/>
      <c r="F75" s="205"/>
    </row>
    <row r="76" spans="2:6" s="190" customFormat="1">
      <c r="B76" s="198"/>
      <c r="C76" s="193"/>
      <c r="D76" s="77" t="s">
        <v>68</v>
      </c>
      <c r="E76" s="82"/>
      <c r="F76" s="82"/>
    </row>
    <row r="77" spans="2:6" s="190" customFormat="1" ht="34.5">
      <c r="B77" s="198"/>
      <c r="C77" s="193"/>
      <c r="D77" s="77" t="s">
        <v>325</v>
      </c>
      <c r="E77" s="82"/>
      <c r="F77" s="82"/>
    </row>
    <row r="78" spans="2:6" s="190" customFormat="1">
      <c r="B78" s="198"/>
      <c r="C78" s="193"/>
      <c r="D78" s="77" t="s">
        <v>69</v>
      </c>
      <c r="E78" s="82"/>
      <c r="F78" s="82"/>
    </row>
    <row r="79" spans="2:6" s="190" customFormat="1" ht="34.5">
      <c r="B79" s="198"/>
      <c r="C79" s="193"/>
      <c r="D79" s="77" t="s">
        <v>326</v>
      </c>
      <c r="E79" s="82"/>
      <c r="F79" s="82"/>
    </row>
    <row r="80" spans="2:6" s="190" customFormat="1">
      <c r="B80" s="78">
        <v>1049</v>
      </c>
      <c r="C80" s="22"/>
      <c r="D80" s="77" t="s">
        <v>63</v>
      </c>
      <c r="E80" s="202">
        <f>E87+E93+E99+E105+E111+E117+E123+E129+E135+E141+E147+E153+E159</f>
        <v>-2300159.5</v>
      </c>
      <c r="F80" s="202">
        <f>F87+F93+F99+F105+F111+F117+F123+F129+F135+F141+F147+F153+F159</f>
        <v>-2395159.5</v>
      </c>
    </row>
    <row r="81" spans="2:6" s="190" customFormat="1">
      <c r="B81" s="198"/>
      <c r="C81" s="193"/>
      <c r="D81" s="77" t="s">
        <v>395</v>
      </c>
      <c r="E81" s="195"/>
      <c r="F81" s="195"/>
    </row>
    <row r="82" spans="2:6" s="190" customFormat="1">
      <c r="B82" s="198"/>
      <c r="C82" s="193"/>
      <c r="D82" s="77" t="s">
        <v>64</v>
      </c>
      <c r="E82" s="53"/>
      <c r="F82" s="53"/>
    </row>
    <row r="83" spans="2:6" s="190" customFormat="1" ht="34.5">
      <c r="B83" s="198"/>
      <c r="C83" s="193"/>
      <c r="D83" s="77" t="s">
        <v>398</v>
      </c>
      <c r="E83" s="82"/>
      <c r="F83" s="53"/>
    </row>
    <row r="84" spans="2:6" s="190" customFormat="1">
      <c r="B84" s="198"/>
      <c r="C84" s="193"/>
      <c r="D84" s="77" t="s">
        <v>65</v>
      </c>
      <c r="E84" s="82"/>
      <c r="F84" s="53"/>
    </row>
    <row r="85" spans="2:6" s="190" customFormat="1" ht="51.75">
      <c r="B85" s="198"/>
      <c r="C85" s="193"/>
      <c r="D85" s="77" t="s">
        <v>399</v>
      </c>
      <c r="E85" s="203"/>
      <c r="F85" s="204"/>
    </row>
    <row r="86" spans="2:6" s="190" customFormat="1">
      <c r="B86" s="342" t="s">
        <v>135</v>
      </c>
      <c r="C86" s="342"/>
      <c r="D86" s="342"/>
      <c r="E86" s="342"/>
      <c r="F86" s="342"/>
    </row>
    <row r="87" spans="2:6" s="133" customFormat="1">
      <c r="B87" s="77"/>
      <c r="C87" s="77">
        <v>11005</v>
      </c>
      <c r="D87" s="207" t="s">
        <v>66</v>
      </c>
      <c r="E87" s="208">
        <f>'10.'!E28</f>
        <v>-47000</v>
      </c>
      <c r="F87" s="208">
        <f>'10.'!H28</f>
        <v>-66000</v>
      </c>
    </row>
    <row r="88" spans="2:6" s="133" customFormat="1" ht="34.5">
      <c r="B88" s="77"/>
      <c r="C88" s="77"/>
      <c r="D88" s="77" t="s">
        <v>520</v>
      </c>
      <c r="E88" s="208"/>
      <c r="F88" s="208"/>
    </row>
    <row r="89" spans="2:6" s="133" customFormat="1">
      <c r="B89" s="77"/>
      <c r="C89" s="77"/>
      <c r="D89" s="207" t="s">
        <v>68</v>
      </c>
      <c r="E89" s="208"/>
      <c r="F89" s="208"/>
    </row>
    <row r="90" spans="2:6" s="133" customFormat="1">
      <c r="B90" s="77"/>
      <c r="C90" s="77"/>
      <c r="D90" s="77" t="s">
        <v>521</v>
      </c>
      <c r="E90" s="208"/>
      <c r="F90" s="208"/>
    </row>
    <row r="91" spans="2:6" s="133" customFormat="1">
      <c r="B91" s="77"/>
      <c r="C91" s="77"/>
      <c r="D91" s="207" t="s">
        <v>69</v>
      </c>
      <c r="E91" s="208"/>
      <c r="F91" s="208"/>
    </row>
    <row r="92" spans="2:6" s="133" customFormat="1">
      <c r="B92" s="77"/>
      <c r="C92" s="77"/>
      <c r="D92" s="77" t="s">
        <v>70</v>
      </c>
      <c r="E92" s="208"/>
      <c r="F92" s="208"/>
    </row>
    <row r="93" spans="2:6" s="133" customFormat="1">
      <c r="B93" s="77"/>
      <c r="C93" s="77">
        <v>11007</v>
      </c>
      <c r="D93" s="207" t="s">
        <v>66</v>
      </c>
      <c r="E93" s="208">
        <f>'10.'!E36</f>
        <v>-85000</v>
      </c>
      <c r="F93" s="208">
        <f>'10.'!H36</f>
        <v>-135000</v>
      </c>
    </row>
    <row r="94" spans="2:6" s="133" customFormat="1" ht="69">
      <c r="B94" s="77"/>
      <c r="C94" s="77"/>
      <c r="D94" s="77" t="s">
        <v>497</v>
      </c>
      <c r="E94" s="208"/>
      <c r="F94" s="209"/>
    </row>
    <row r="95" spans="2:6" s="133" customFormat="1">
      <c r="B95" s="77"/>
      <c r="C95" s="77"/>
      <c r="D95" s="207" t="s">
        <v>68</v>
      </c>
      <c r="E95" s="208"/>
      <c r="F95" s="209"/>
    </row>
    <row r="96" spans="2:6" s="133" customFormat="1">
      <c r="B96" s="77"/>
      <c r="C96" s="77"/>
      <c r="D96" s="77" t="s">
        <v>512</v>
      </c>
      <c r="E96" s="208"/>
      <c r="F96" s="209"/>
    </row>
    <row r="97" spans="2:6" s="133" customFormat="1">
      <c r="B97" s="77"/>
      <c r="C97" s="77"/>
      <c r="D97" s="207" t="s">
        <v>69</v>
      </c>
      <c r="E97" s="208"/>
      <c r="F97" s="209"/>
    </row>
    <row r="98" spans="2:6" s="133" customFormat="1">
      <c r="B98" s="77"/>
      <c r="C98" s="77"/>
      <c r="D98" s="77" t="s">
        <v>70</v>
      </c>
      <c r="E98" s="208"/>
      <c r="F98" s="209"/>
    </row>
    <row r="99" spans="2:6" s="133" customFormat="1">
      <c r="B99" s="77"/>
      <c r="C99" s="77" t="s">
        <v>499</v>
      </c>
      <c r="D99" s="207" t="s">
        <v>66</v>
      </c>
      <c r="E99" s="208">
        <f>'10.'!E47</f>
        <v>-70000</v>
      </c>
      <c r="F99" s="208">
        <f>'10.'!H47</f>
        <v>-70000</v>
      </c>
    </row>
    <row r="100" spans="2:6" s="133" customFormat="1" ht="51.75">
      <c r="B100" s="77"/>
      <c r="C100" s="77"/>
      <c r="D100" s="77" t="s">
        <v>513</v>
      </c>
      <c r="E100" s="208"/>
      <c r="F100" s="209"/>
    </row>
    <row r="101" spans="2:6" s="133" customFormat="1">
      <c r="B101" s="77"/>
      <c r="C101" s="77"/>
      <c r="D101" s="207" t="s">
        <v>68</v>
      </c>
      <c r="E101" s="208"/>
      <c r="F101" s="209"/>
    </row>
    <row r="102" spans="2:6" s="133" customFormat="1">
      <c r="B102" s="77"/>
      <c r="C102" s="77"/>
      <c r="D102" s="77" t="s">
        <v>512</v>
      </c>
      <c r="E102" s="208"/>
      <c r="F102" s="209"/>
    </row>
    <row r="103" spans="2:6" s="133" customFormat="1">
      <c r="B103" s="77"/>
      <c r="C103" s="77"/>
      <c r="D103" s="207" t="s">
        <v>69</v>
      </c>
      <c r="E103" s="208"/>
      <c r="F103" s="209"/>
    </row>
    <row r="104" spans="2:6" s="133" customFormat="1">
      <c r="B104" s="77"/>
      <c r="C104" s="77"/>
      <c r="D104" s="77" t="s">
        <v>70</v>
      </c>
      <c r="E104" s="208"/>
      <c r="F104" s="209"/>
    </row>
    <row r="105" spans="2:6" s="133" customFormat="1">
      <c r="B105" s="77"/>
      <c r="C105" s="77" t="s">
        <v>501</v>
      </c>
      <c r="D105" s="207" t="s">
        <v>66</v>
      </c>
      <c r="E105" s="208">
        <f>'10.'!E55</f>
        <v>-223000</v>
      </c>
      <c r="F105" s="208">
        <f>'10.'!H55</f>
        <v>-223000</v>
      </c>
    </row>
    <row r="106" spans="2:6" s="133" customFormat="1" ht="51.75">
      <c r="B106" s="77"/>
      <c r="C106" s="77"/>
      <c r="D106" s="77" t="s">
        <v>516</v>
      </c>
      <c r="E106" s="208"/>
      <c r="F106" s="209"/>
    </row>
    <row r="107" spans="2:6" s="133" customFormat="1">
      <c r="B107" s="77"/>
      <c r="C107" s="77"/>
      <c r="D107" s="207" t="s">
        <v>68</v>
      </c>
      <c r="E107" s="208"/>
      <c r="F107" s="209"/>
    </row>
    <row r="108" spans="2:6" s="133" customFormat="1">
      <c r="B108" s="77"/>
      <c r="C108" s="77"/>
      <c r="D108" s="77" t="s">
        <v>512</v>
      </c>
      <c r="E108" s="208"/>
      <c r="F108" s="209"/>
    </row>
    <row r="109" spans="2:6" s="133" customFormat="1">
      <c r="B109" s="77"/>
      <c r="C109" s="77"/>
      <c r="D109" s="207" t="s">
        <v>69</v>
      </c>
      <c r="E109" s="208"/>
      <c r="F109" s="209"/>
    </row>
    <row r="110" spans="2:6" s="133" customFormat="1">
      <c r="B110" s="77"/>
      <c r="C110" s="77"/>
      <c r="D110" s="77" t="s">
        <v>70</v>
      </c>
      <c r="E110" s="208"/>
      <c r="F110" s="209"/>
    </row>
    <row r="111" spans="2:6" s="133" customFormat="1">
      <c r="B111" s="77"/>
      <c r="C111" s="77" t="s">
        <v>502</v>
      </c>
      <c r="D111" s="207" t="s">
        <v>66</v>
      </c>
      <c r="E111" s="208">
        <f>'10.'!E63</f>
        <v>-230000</v>
      </c>
      <c r="F111" s="208">
        <f>'10.'!H63</f>
        <v>-230000</v>
      </c>
    </row>
    <row r="112" spans="2:6" s="133" customFormat="1" ht="51.75">
      <c r="B112" s="77"/>
      <c r="C112" s="77"/>
      <c r="D112" s="77" t="s">
        <v>503</v>
      </c>
      <c r="E112" s="208"/>
      <c r="F112" s="208"/>
    </row>
    <row r="113" spans="2:6" s="133" customFormat="1">
      <c r="B113" s="77"/>
      <c r="C113" s="77"/>
      <c r="D113" s="207" t="s">
        <v>68</v>
      </c>
      <c r="E113" s="208"/>
      <c r="F113" s="208"/>
    </row>
    <row r="114" spans="2:6" s="133" customFormat="1">
      <c r="B114" s="77"/>
      <c r="C114" s="77"/>
      <c r="D114" s="77" t="s">
        <v>521</v>
      </c>
      <c r="E114" s="208"/>
      <c r="F114" s="208"/>
    </row>
    <row r="115" spans="2:6" s="133" customFormat="1">
      <c r="B115" s="77"/>
      <c r="C115" s="77"/>
      <c r="D115" s="207" t="s">
        <v>69</v>
      </c>
      <c r="E115" s="208"/>
      <c r="F115" s="208"/>
    </row>
    <row r="116" spans="2:6" s="133" customFormat="1">
      <c r="B116" s="77"/>
      <c r="C116" s="77"/>
      <c r="D116" s="77" t="s">
        <v>70</v>
      </c>
      <c r="E116" s="208"/>
      <c r="F116" s="208"/>
    </row>
    <row r="117" spans="2:6" s="133" customFormat="1">
      <c r="B117" s="77"/>
      <c r="C117" s="77" t="s">
        <v>504</v>
      </c>
      <c r="D117" s="207" t="s">
        <v>66</v>
      </c>
      <c r="E117" s="208">
        <f>'10.'!E71</f>
        <v>-20000</v>
      </c>
      <c r="F117" s="208">
        <f>'10.'!H71</f>
        <v>-20000</v>
      </c>
    </row>
    <row r="118" spans="2:6" s="133" customFormat="1" ht="51.75">
      <c r="B118" s="77"/>
      <c r="C118" s="77"/>
      <c r="D118" s="77" t="s">
        <v>505</v>
      </c>
      <c r="E118" s="208"/>
      <c r="F118" s="208"/>
    </row>
    <row r="119" spans="2:6" s="133" customFormat="1">
      <c r="B119" s="77"/>
      <c r="C119" s="77"/>
      <c r="D119" s="207" t="s">
        <v>68</v>
      </c>
      <c r="E119" s="208"/>
      <c r="F119" s="208"/>
    </row>
    <row r="120" spans="2:6" s="133" customFormat="1" ht="86.25">
      <c r="B120" s="77"/>
      <c r="C120" s="77"/>
      <c r="D120" s="77" t="s">
        <v>524</v>
      </c>
      <c r="E120" s="208"/>
      <c r="F120" s="208"/>
    </row>
    <row r="121" spans="2:6" s="133" customFormat="1">
      <c r="B121" s="77"/>
      <c r="C121" s="77"/>
      <c r="D121" s="207" t="s">
        <v>69</v>
      </c>
      <c r="E121" s="208"/>
      <c r="F121" s="208"/>
    </row>
    <row r="122" spans="2:6" s="133" customFormat="1">
      <c r="B122" s="77"/>
      <c r="C122" s="77"/>
      <c r="D122" s="77" t="s">
        <v>70</v>
      </c>
      <c r="E122" s="208"/>
      <c r="F122" s="208"/>
    </row>
    <row r="123" spans="2:6" s="133" customFormat="1">
      <c r="B123" s="77"/>
      <c r="C123" s="77" t="s">
        <v>506</v>
      </c>
      <c r="D123" s="207" t="s">
        <v>66</v>
      </c>
      <c r="E123" s="208">
        <f>'10.'!E79</f>
        <v>0</v>
      </c>
      <c r="F123" s="208">
        <f>'10.'!H79</f>
        <v>-70794</v>
      </c>
    </row>
    <row r="124" spans="2:6" s="133" customFormat="1" ht="34.5">
      <c r="B124" s="77"/>
      <c r="C124" s="77"/>
      <c r="D124" s="77" t="s">
        <v>507</v>
      </c>
      <c r="E124" s="208"/>
      <c r="F124" s="209"/>
    </row>
    <row r="125" spans="2:6" s="133" customFormat="1">
      <c r="B125" s="77"/>
      <c r="C125" s="77"/>
      <c r="D125" s="207" t="s">
        <v>68</v>
      </c>
      <c r="E125" s="208"/>
      <c r="F125" s="209"/>
    </row>
    <row r="126" spans="2:6" s="133" customFormat="1" ht="34.5">
      <c r="B126" s="77"/>
      <c r="C126" s="77"/>
      <c r="D126" s="77" t="s">
        <v>517</v>
      </c>
      <c r="E126" s="208"/>
      <c r="F126" s="209"/>
    </row>
    <row r="127" spans="2:6" s="133" customFormat="1">
      <c r="B127" s="77"/>
      <c r="C127" s="77"/>
      <c r="D127" s="207" t="s">
        <v>69</v>
      </c>
      <c r="E127" s="208"/>
      <c r="F127" s="209"/>
    </row>
    <row r="128" spans="2:6" s="133" customFormat="1">
      <c r="B128" s="77"/>
      <c r="C128" s="77"/>
      <c r="D128" s="77" t="s">
        <v>70</v>
      </c>
      <c r="E128" s="208"/>
      <c r="F128" s="209"/>
    </row>
    <row r="129" spans="2:6" s="133" customFormat="1">
      <c r="B129" s="77"/>
      <c r="C129" s="77" t="s">
        <v>514</v>
      </c>
      <c r="D129" s="207" t="s">
        <v>66</v>
      </c>
      <c r="E129" s="208">
        <f>'10.'!E88</f>
        <v>357589.4</v>
      </c>
      <c r="F129" s="208">
        <f>'10.'!H88</f>
        <v>1967383.4</v>
      </c>
    </row>
    <row r="130" spans="2:6" s="133" customFormat="1" ht="51.75">
      <c r="B130" s="77"/>
      <c r="C130" s="77"/>
      <c r="D130" s="77" t="s">
        <v>515</v>
      </c>
      <c r="E130" s="208"/>
      <c r="F130" s="209"/>
    </row>
    <row r="131" spans="2:6" s="133" customFormat="1">
      <c r="B131" s="77"/>
      <c r="C131" s="77"/>
      <c r="D131" s="207" t="s">
        <v>68</v>
      </c>
      <c r="E131" s="208"/>
      <c r="F131" s="209"/>
    </row>
    <row r="132" spans="2:6" s="133" customFormat="1">
      <c r="B132" s="77"/>
      <c r="C132" s="77"/>
      <c r="D132" s="77" t="s">
        <v>178</v>
      </c>
      <c r="E132" s="208"/>
      <c r="F132" s="209"/>
    </row>
    <row r="133" spans="2:6" s="133" customFormat="1">
      <c r="B133" s="77"/>
      <c r="C133" s="77"/>
      <c r="D133" s="207" t="s">
        <v>69</v>
      </c>
      <c r="E133" s="208"/>
      <c r="F133" s="209"/>
    </row>
    <row r="134" spans="2:6" s="133" customFormat="1" ht="34.5">
      <c r="B134" s="77"/>
      <c r="C134" s="77"/>
      <c r="D134" s="77" t="s">
        <v>177</v>
      </c>
      <c r="E134" s="208"/>
      <c r="F134" s="209"/>
    </row>
    <row r="135" spans="2:6" s="190" customFormat="1">
      <c r="B135" s="78"/>
      <c r="C135" s="194">
        <v>21007</v>
      </c>
      <c r="D135" s="77" t="s">
        <v>66</v>
      </c>
      <c r="E135" s="202">
        <f>'11.'!E89</f>
        <v>-829248.9</v>
      </c>
      <c r="F135" s="202">
        <f>'11.'!H89</f>
        <v>-829248.9</v>
      </c>
    </row>
    <row r="136" spans="2:6" s="190" customFormat="1" ht="51.75">
      <c r="B136" s="198"/>
      <c r="C136" s="193"/>
      <c r="D136" s="77" t="s">
        <v>397</v>
      </c>
      <c r="E136" s="205"/>
      <c r="F136" s="205"/>
    </row>
    <row r="137" spans="2:6" s="190" customFormat="1">
      <c r="B137" s="198"/>
      <c r="C137" s="193"/>
      <c r="D137" s="77" t="s">
        <v>68</v>
      </c>
      <c r="E137" s="82"/>
      <c r="F137" s="82"/>
    </row>
    <row r="138" spans="2:6" s="190" customFormat="1">
      <c r="B138" s="198"/>
      <c r="C138" s="193"/>
      <c r="D138" s="77" t="s">
        <v>400</v>
      </c>
      <c r="E138" s="82"/>
      <c r="F138" s="82"/>
    </row>
    <row r="139" spans="2:6" s="190" customFormat="1">
      <c r="B139" s="198"/>
      <c r="C139" s="193"/>
      <c r="D139" s="77" t="s">
        <v>69</v>
      </c>
      <c r="E139" s="82"/>
      <c r="F139" s="82"/>
    </row>
    <row r="140" spans="2:6" s="190" customFormat="1" ht="34.5">
      <c r="B140" s="198"/>
      <c r="C140" s="193"/>
      <c r="D140" s="77" t="s">
        <v>177</v>
      </c>
      <c r="E140" s="82"/>
      <c r="F140" s="82"/>
    </row>
    <row r="141" spans="2:6" s="133" customFormat="1">
      <c r="B141" s="77"/>
      <c r="C141" s="77" t="s">
        <v>518</v>
      </c>
      <c r="D141" s="207" t="s">
        <v>66</v>
      </c>
      <c r="E141" s="208">
        <f>'10.'!E97</f>
        <v>-228500</v>
      </c>
      <c r="F141" s="208">
        <f>'10.'!H97</f>
        <v>-228500</v>
      </c>
    </row>
    <row r="142" spans="2:6" s="133" customFormat="1" ht="51.75">
      <c r="B142" s="77"/>
      <c r="C142" s="77"/>
      <c r="D142" s="77" t="s">
        <v>509</v>
      </c>
      <c r="E142" s="208"/>
      <c r="F142" s="209"/>
    </row>
    <row r="143" spans="2:6" s="133" customFormat="1">
      <c r="B143" s="77"/>
      <c r="C143" s="77"/>
      <c r="D143" s="207" t="s">
        <v>68</v>
      </c>
      <c r="E143" s="208"/>
      <c r="F143" s="209"/>
    </row>
    <row r="144" spans="2:6" s="133" customFormat="1">
      <c r="B144" s="77"/>
      <c r="C144" s="77"/>
      <c r="D144" s="77" t="s">
        <v>519</v>
      </c>
      <c r="E144" s="208"/>
      <c r="F144" s="209"/>
    </row>
    <row r="145" spans="2:6" s="133" customFormat="1">
      <c r="B145" s="77"/>
      <c r="C145" s="77"/>
      <c r="D145" s="207" t="s">
        <v>69</v>
      </c>
      <c r="E145" s="208"/>
      <c r="F145" s="209"/>
    </row>
    <row r="146" spans="2:6" s="133" customFormat="1" ht="34.5">
      <c r="B146" s="77"/>
      <c r="C146" s="77"/>
      <c r="D146" s="77" t="s">
        <v>177</v>
      </c>
      <c r="E146" s="208"/>
      <c r="F146" s="209"/>
    </row>
    <row r="147" spans="2:6" s="133" customFormat="1">
      <c r="B147" s="77"/>
      <c r="C147" s="77">
        <v>21009</v>
      </c>
      <c r="D147" s="207" t="s">
        <v>66</v>
      </c>
      <c r="E147" s="110">
        <f>'10.'!E106</f>
        <v>-580000</v>
      </c>
      <c r="F147" s="110">
        <f>'10.'!H106</f>
        <v>-2110000</v>
      </c>
    </row>
    <row r="148" spans="2:6" s="133" customFormat="1" ht="34.5">
      <c r="B148" s="77"/>
      <c r="C148" s="77"/>
      <c r="D148" s="77" t="s">
        <v>490</v>
      </c>
      <c r="E148" s="77"/>
      <c r="F148" s="77"/>
    </row>
    <row r="149" spans="2:6" s="133" customFormat="1">
      <c r="B149" s="77"/>
      <c r="C149" s="77"/>
      <c r="D149" s="207" t="s">
        <v>68</v>
      </c>
      <c r="E149" s="77"/>
      <c r="F149" s="77"/>
    </row>
    <row r="150" spans="2:6" s="133" customFormat="1" ht="35.25" customHeight="1">
      <c r="B150" s="77"/>
      <c r="C150" s="77"/>
      <c r="D150" s="207" t="s">
        <v>525</v>
      </c>
      <c r="E150" s="77"/>
      <c r="F150" s="77"/>
    </row>
    <row r="151" spans="2:6" s="133" customFormat="1">
      <c r="B151" s="77"/>
      <c r="C151" s="77"/>
      <c r="D151" s="207" t="s">
        <v>69</v>
      </c>
      <c r="E151" s="77"/>
      <c r="F151" s="77"/>
    </row>
    <row r="152" spans="2:6" s="133" customFormat="1" ht="34.5">
      <c r="B152" s="77"/>
      <c r="C152" s="77"/>
      <c r="D152" s="77" t="s">
        <v>177</v>
      </c>
      <c r="E152" s="111"/>
      <c r="F152" s="111"/>
    </row>
    <row r="153" spans="2:6" s="133" customFormat="1">
      <c r="B153" s="77"/>
      <c r="C153" s="77" t="s">
        <v>522</v>
      </c>
      <c r="D153" s="207" t="s">
        <v>66</v>
      </c>
      <c r="E153" s="208">
        <f>'10.'!E115</f>
        <v>0</v>
      </c>
      <c r="F153" s="208">
        <f>'10.'!H115</f>
        <v>60000</v>
      </c>
    </row>
    <row r="154" spans="2:6" s="133" customFormat="1" ht="69">
      <c r="B154" s="77"/>
      <c r="C154" s="77"/>
      <c r="D154" s="77" t="s">
        <v>511</v>
      </c>
      <c r="E154" s="208"/>
      <c r="F154" s="208"/>
    </row>
    <row r="155" spans="2:6" s="133" customFormat="1">
      <c r="B155" s="77"/>
      <c r="C155" s="77"/>
      <c r="D155" s="207" t="s">
        <v>68</v>
      </c>
      <c r="E155" s="208"/>
      <c r="F155" s="208"/>
    </row>
    <row r="156" spans="2:6" s="133" customFormat="1">
      <c r="B156" s="77"/>
      <c r="C156" s="77"/>
      <c r="D156" s="77" t="s">
        <v>523</v>
      </c>
      <c r="E156" s="208"/>
      <c r="F156" s="208"/>
    </row>
    <row r="157" spans="2:6" s="133" customFormat="1">
      <c r="B157" s="77"/>
      <c r="C157" s="77"/>
      <c r="D157" s="207" t="s">
        <v>69</v>
      </c>
      <c r="E157" s="208"/>
      <c r="F157" s="208"/>
    </row>
    <row r="158" spans="2:6" s="133" customFormat="1" ht="34.5">
      <c r="B158" s="77"/>
      <c r="C158" s="77"/>
      <c r="D158" s="77" t="s">
        <v>177</v>
      </c>
      <c r="E158" s="208"/>
      <c r="F158" s="208"/>
    </row>
    <row r="159" spans="2:6" s="190" customFormat="1">
      <c r="B159" s="78"/>
      <c r="C159" s="194">
        <v>21014</v>
      </c>
      <c r="D159" s="77" t="s">
        <v>66</v>
      </c>
      <c r="E159" s="202">
        <f>'11.'!E98</f>
        <v>-345000</v>
      </c>
      <c r="F159" s="202">
        <f>'11.'!H98</f>
        <v>-440000</v>
      </c>
    </row>
    <row r="160" spans="2:6" s="190" customFormat="1" ht="69">
      <c r="B160" s="198"/>
      <c r="C160" s="193"/>
      <c r="D160" s="77" t="s">
        <v>401</v>
      </c>
      <c r="E160" s="205"/>
      <c r="F160" s="205"/>
    </row>
    <row r="161" spans="2:6" s="190" customFormat="1">
      <c r="B161" s="198"/>
      <c r="C161" s="193"/>
      <c r="D161" s="77" t="s">
        <v>68</v>
      </c>
      <c r="E161" s="82"/>
      <c r="F161" s="82"/>
    </row>
    <row r="162" spans="2:6" s="190" customFormat="1">
      <c r="B162" s="198"/>
      <c r="C162" s="193"/>
      <c r="D162" s="77" t="s">
        <v>178</v>
      </c>
      <c r="E162" s="82"/>
      <c r="F162" s="82"/>
    </row>
    <row r="163" spans="2:6" s="190" customFormat="1">
      <c r="B163" s="198"/>
      <c r="C163" s="193"/>
      <c r="D163" s="77" t="s">
        <v>69</v>
      </c>
      <c r="E163" s="82"/>
      <c r="F163" s="82"/>
    </row>
    <row r="164" spans="2:6" s="190" customFormat="1" ht="34.5">
      <c r="B164" s="198"/>
      <c r="C164" s="193"/>
      <c r="D164" s="77" t="s">
        <v>177</v>
      </c>
      <c r="E164" s="82"/>
      <c r="F164" s="82"/>
    </row>
    <row r="165" spans="2:6" s="196" customFormat="1">
      <c r="B165" s="78" t="s">
        <v>201</v>
      </c>
      <c r="C165" s="77"/>
      <c r="D165" s="207" t="s">
        <v>63</v>
      </c>
      <c r="E165" s="195">
        <f>+E172+E178+E184+E190+E196+E202</f>
        <v>-1777713.7</v>
      </c>
      <c r="F165" s="195">
        <f>+F172+F178+F184+F190+F196+F202</f>
        <v>-1777713.7</v>
      </c>
    </row>
    <row r="166" spans="2:6" s="196" customFormat="1">
      <c r="B166" s="78"/>
      <c r="C166" s="78"/>
      <c r="D166" s="77" t="s">
        <v>202</v>
      </c>
      <c r="E166" s="195"/>
      <c r="F166" s="195"/>
    </row>
    <row r="167" spans="2:6" s="196" customFormat="1">
      <c r="B167" s="78"/>
      <c r="C167" s="78"/>
      <c r="D167" s="207" t="s">
        <v>64</v>
      </c>
      <c r="E167" s="53"/>
      <c r="F167" s="53"/>
    </row>
    <row r="168" spans="2:6" s="196" customFormat="1" ht="34.5">
      <c r="B168" s="78"/>
      <c r="C168" s="78"/>
      <c r="D168" s="77" t="s">
        <v>203</v>
      </c>
      <c r="E168" s="82"/>
      <c r="F168" s="53"/>
    </row>
    <row r="169" spans="2:6" s="196" customFormat="1">
      <c r="B169" s="78"/>
      <c r="C169" s="78"/>
      <c r="D169" s="207" t="s">
        <v>65</v>
      </c>
      <c r="E169" s="82"/>
      <c r="F169" s="53"/>
    </row>
    <row r="170" spans="2:6" s="196" customFormat="1" ht="34.5">
      <c r="B170" s="78"/>
      <c r="C170" s="78"/>
      <c r="D170" s="77" t="s">
        <v>204</v>
      </c>
      <c r="E170" s="82"/>
      <c r="F170" s="53"/>
    </row>
    <row r="171" spans="2:6" s="196" customFormat="1">
      <c r="B171" s="78"/>
      <c r="C171" s="77"/>
      <c r="D171" s="210" t="s">
        <v>135</v>
      </c>
      <c r="E171" s="82"/>
      <c r="F171" s="82"/>
    </row>
    <row r="172" spans="2:6" s="196" customFormat="1">
      <c r="B172" s="78"/>
      <c r="C172" s="199" t="s">
        <v>205</v>
      </c>
      <c r="D172" s="200" t="s">
        <v>66</v>
      </c>
      <c r="E172" s="201">
        <f>'11.'!E109</f>
        <v>-5824.9</v>
      </c>
      <c r="F172" s="201">
        <f>'11.'!H109</f>
        <v>-5824.9</v>
      </c>
    </row>
    <row r="173" spans="2:6" s="196" customFormat="1" ht="56.25" customHeight="1">
      <c r="B173" s="78"/>
      <c r="C173" s="199"/>
      <c r="D173" s="200" t="s">
        <v>206</v>
      </c>
      <c r="E173" s="201"/>
      <c r="F173" s="201"/>
    </row>
    <row r="174" spans="2:6" s="196" customFormat="1">
      <c r="B174" s="78"/>
      <c r="C174" s="199"/>
      <c r="D174" s="200" t="s">
        <v>68</v>
      </c>
      <c r="E174" s="201"/>
      <c r="F174" s="201"/>
    </row>
    <row r="175" spans="2:6" s="196" customFormat="1" ht="34.5">
      <c r="B175" s="78"/>
      <c r="C175" s="199"/>
      <c r="D175" s="200" t="s">
        <v>207</v>
      </c>
      <c r="E175" s="201"/>
      <c r="F175" s="201"/>
    </row>
    <row r="176" spans="2:6" s="196" customFormat="1">
      <c r="B176" s="78"/>
      <c r="C176" s="199"/>
      <c r="D176" s="200" t="s">
        <v>69</v>
      </c>
      <c r="E176" s="201"/>
      <c r="F176" s="201"/>
    </row>
    <row r="177" spans="2:6" s="196" customFormat="1">
      <c r="B177" s="78"/>
      <c r="C177" s="199"/>
      <c r="D177" s="200" t="s">
        <v>70</v>
      </c>
      <c r="E177" s="201"/>
      <c r="F177" s="201"/>
    </row>
    <row r="178" spans="2:6" s="196" customFormat="1">
      <c r="B178" s="78"/>
      <c r="C178" s="199">
        <v>11007</v>
      </c>
      <c r="D178" s="200" t="s">
        <v>66</v>
      </c>
      <c r="E178" s="201">
        <f>'10.'!E126</f>
        <v>-12514.8</v>
      </c>
      <c r="F178" s="201">
        <f>'10.'!H126</f>
        <v>-12514.8</v>
      </c>
    </row>
    <row r="179" spans="2:6" s="196" customFormat="1" ht="59.25" customHeight="1">
      <c r="B179" s="78"/>
      <c r="C179" s="199"/>
      <c r="D179" s="200" t="s">
        <v>434</v>
      </c>
      <c r="E179" s="201"/>
      <c r="F179" s="201"/>
    </row>
    <row r="180" spans="2:6" s="196" customFormat="1">
      <c r="B180" s="78"/>
      <c r="C180" s="199"/>
      <c r="D180" s="200" t="s">
        <v>68</v>
      </c>
      <c r="E180" s="201"/>
      <c r="F180" s="201"/>
    </row>
    <row r="181" spans="2:6" s="196" customFormat="1" ht="59.25" customHeight="1">
      <c r="B181" s="78"/>
      <c r="C181" s="199"/>
      <c r="D181" s="200" t="s">
        <v>435</v>
      </c>
      <c r="E181" s="201"/>
      <c r="F181" s="201"/>
    </row>
    <row r="182" spans="2:6" s="196" customFormat="1">
      <c r="B182" s="78"/>
      <c r="C182" s="199"/>
      <c r="D182" s="200" t="s">
        <v>69</v>
      </c>
      <c r="E182" s="201"/>
      <c r="F182" s="201"/>
    </row>
    <row r="183" spans="2:6" s="196" customFormat="1">
      <c r="B183" s="78"/>
      <c r="C183" s="199"/>
      <c r="D183" s="200" t="s">
        <v>70</v>
      </c>
      <c r="E183" s="201"/>
      <c r="F183" s="201"/>
    </row>
    <row r="184" spans="2:6" s="196" customFormat="1">
      <c r="B184" s="78"/>
      <c r="C184" s="199" t="s">
        <v>208</v>
      </c>
      <c r="D184" s="200" t="s">
        <v>66</v>
      </c>
      <c r="E184" s="201">
        <f>'11.'!E126</f>
        <v>-984401.29999999993</v>
      </c>
      <c r="F184" s="201">
        <f>'11.'!H126</f>
        <v>-984401.29999999993</v>
      </c>
    </row>
    <row r="185" spans="2:6" s="196" customFormat="1" ht="75.75" customHeight="1">
      <c r="B185" s="78"/>
      <c r="C185" s="199"/>
      <c r="D185" s="200" t="s">
        <v>209</v>
      </c>
      <c r="E185" s="201"/>
      <c r="F185" s="201"/>
    </row>
    <row r="186" spans="2:6" s="196" customFormat="1">
      <c r="B186" s="78"/>
      <c r="C186" s="199"/>
      <c r="D186" s="200" t="s">
        <v>68</v>
      </c>
      <c r="E186" s="201"/>
      <c r="F186" s="201"/>
    </row>
    <row r="187" spans="2:6" s="196" customFormat="1" ht="81.75" customHeight="1">
      <c r="B187" s="78"/>
      <c r="C187" s="199"/>
      <c r="D187" s="200" t="s">
        <v>210</v>
      </c>
      <c r="E187" s="201"/>
      <c r="F187" s="201"/>
    </row>
    <row r="188" spans="2:6" s="196" customFormat="1">
      <c r="B188" s="78"/>
      <c r="C188" s="199"/>
      <c r="D188" s="200" t="s">
        <v>69</v>
      </c>
      <c r="E188" s="201"/>
      <c r="F188" s="201"/>
    </row>
    <row r="189" spans="2:6" s="196" customFormat="1">
      <c r="B189" s="78"/>
      <c r="C189" s="199"/>
      <c r="D189" s="200" t="s">
        <v>211</v>
      </c>
      <c r="E189" s="201"/>
      <c r="F189" s="201"/>
    </row>
    <row r="190" spans="2:6" s="196" customFormat="1">
      <c r="B190" s="78"/>
      <c r="C190" s="199">
        <v>31002</v>
      </c>
      <c r="D190" s="200" t="s">
        <v>66</v>
      </c>
      <c r="E190" s="201">
        <f>'10.'!E134</f>
        <v>-273875</v>
      </c>
      <c r="F190" s="201">
        <f>'10.'!H134</f>
        <v>-273875</v>
      </c>
    </row>
    <row r="191" spans="2:6" s="196" customFormat="1" ht="93.75" customHeight="1">
      <c r="B191" s="78"/>
      <c r="C191" s="199"/>
      <c r="D191" s="200" t="s">
        <v>424</v>
      </c>
      <c r="E191" s="201"/>
      <c r="F191" s="201"/>
    </row>
    <row r="192" spans="2:6" s="196" customFormat="1">
      <c r="B192" s="78"/>
      <c r="C192" s="199"/>
      <c r="D192" s="200" t="s">
        <v>68</v>
      </c>
      <c r="E192" s="201"/>
      <c r="F192" s="201"/>
    </row>
    <row r="193" spans="2:6" s="196" customFormat="1" ht="51.75">
      <c r="B193" s="78"/>
      <c r="C193" s="199"/>
      <c r="D193" s="200" t="s">
        <v>425</v>
      </c>
      <c r="E193" s="201"/>
      <c r="F193" s="201"/>
    </row>
    <row r="194" spans="2:6" s="196" customFormat="1" ht="21.75" customHeight="1">
      <c r="B194" s="78"/>
      <c r="C194" s="199"/>
      <c r="D194" s="200" t="s">
        <v>69</v>
      </c>
      <c r="E194" s="201"/>
      <c r="F194" s="201"/>
    </row>
    <row r="195" spans="2:6" s="196" customFormat="1" ht="38.25" customHeight="1">
      <c r="B195" s="78"/>
      <c r="C195" s="199"/>
      <c r="D195" s="200" t="s">
        <v>215</v>
      </c>
      <c r="E195" s="201"/>
      <c r="F195" s="201"/>
    </row>
    <row r="196" spans="2:6" s="196" customFormat="1">
      <c r="B196" s="78"/>
      <c r="C196" s="199">
        <v>31003</v>
      </c>
      <c r="D196" s="200" t="s">
        <v>66</v>
      </c>
      <c r="E196" s="201">
        <f>'10.'!E143</f>
        <v>-314125</v>
      </c>
      <c r="F196" s="201">
        <f>'10.'!H143</f>
        <v>-314125</v>
      </c>
    </row>
    <row r="197" spans="2:6" s="196" customFormat="1" ht="69">
      <c r="B197" s="78"/>
      <c r="C197" s="199"/>
      <c r="D197" s="200" t="s">
        <v>426</v>
      </c>
      <c r="E197" s="201"/>
      <c r="F197" s="201"/>
    </row>
    <row r="198" spans="2:6" s="196" customFormat="1">
      <c r="B198" s="78"/>
      <c r="C198" s="199"/>
      <c r="D198" s="200" t="s">
        <v>68</v>
      </c>
      <c r="E198" s="201"/>
      <c r="F198" s="201"/>
    </row>
    <row r="199" spans="2:6" s="196" customFormat="1" ht="20.25" customHeight="1">
      <c r="B199" s="78"/>
      <c r="C199" s="199"/>
      <c r="D199" s="200" t="s">
        <v>214</v>
      </c>
      <c r="E199" s="201"/>
      <c r="F199" s="201"/>
    </row>
    <row r="200" spans="2:6" s="196" customFormat="1" ht="21.75" customHeight="1">
      <c r="B200" s="78"/>
      <c r="C200" s="199"/>
      <c r="D200" s="200" t="s">
        <v>69</v>
      </c>
      <c r="E200" s="201"/>
      <c r="F200" s="201"/>
    </row>
    <row r="201" spans="2:6" s="196" customFormat="1" ht="38.25" customHeight="1">
      <c r="B201" s="78"/>
      <c r="C201" s="199"/>
      <c r="D201" s="200" t="s">
        <v>215</v>
      </c>
      <c r="E201" s="201"/>
      <c r="F201" s="201"/>
    </row>
    <row r="202" spans="2:6" s="196" customFormat="1">
      <c r="B202" s="78"/>
      <c r="C202" s="199" t="s">
        <v>212</v>
      </c>
      <c r="D202" s="200" t="s">
        <v>66</v>
      </c>
      <c r="E202" s="201">
        <f>'11.'!E117</f>
        <v>-186972.7</v>
      </c>
      <c r="F202" s="201">
        <f>'11.'!H117</f>
        <v>-186972.7</v>
      </c>
    </row>
    <row r="203" spans="2:6" s="196" customFormat="1" ht="93.75" customHeight="1">
      <c r="B203" s="78"/>
      <c r="C203" s="199"/>
      <c r="D203" s="200" t="s">
        <v>213</v>
      </c>
      <c r="E203" s="201"/>
      <c r="F203" s="201"/>
    </row>
    <row r="204" spans="2:6" s="196" customFormat="1">
      <c r="B204" s="78"/>
      <c r="C204" s="199"/>
      <c r="D204" s="200" t="s">
        <v>68</v>
      </c>
      <c r="E204" s="201"/>
      <c r="F204" s="201"/>
    </row>
    <row r="205" spans="2:6" s="196" customFormat="1" ht="20.25" customHeight="1">
      <c r="B205" s="78"/>
      <c r="C205" s="199"/>
      <c r="D205" s="200" t="s">
        <v>214</v>
      </c>
      <c r="E205" s="201"/>
      <c r="F205" s="201"/>
    </row>
    <row r="206" spans="2:6" s="196" customFormat="1" ht="21.75" customHeight="1">
      <c r="B206" s="78"/>
      <c r="C206" s="199"/>
      <c r="D206" s="200" t="s">
        <v>69</v>
      </c>
      <c r="E206" s="201"/>
      <c r="F206" s="201"/>
    </row>
    <row r="207" spans="2:6" s="196" customFormat="1" ht="38.25" customHeight="1">
      <c r="B207" s="78"/>
      <c r="C207" s="199"/>
      <c r="D207" s="200" t="s">
        <v>215</v>
      </c>
      <c r="E207" s="201"/>
      <c r="F207" s="201"/>
    </row>
    <row r="208" spans="2:6" s="196" customFormat="1">
      <c r="B208" s="78">
        <v>1157</v>
      </c>
      <c r="C208" s="77"/>
      <c r="D208" s="77" t="s">
        <v>63</v>
      </c>
      <c r="E208" s="195">
        <f>E221+E227+E233+E239+E245+E251+E257+E215</f>
        <v>-4930264.8000000007</v>
      </c>
      <c r="F208" s="195">
        <f>F221+F227+F233+F239+F245+F251+F257+F215</f>
        <v>-6532347.6000000006</v>
      </c>
    </row>
    <row r="209" spans="2:6" s="196" customFormat="1">
      <c r="B209" s="78"/>
      <c r="C209" s="78"/>
      <c r="D209" s="77" t="s">
        <v>173</v>
      </c>
      <c r="E209" s="195"/>
      <c r="F209" s="195"/>
    </row>
    <row r="210" spans="2:6" s="196" customFormat="1">
      <c r="B210" s="78"/>
      <c r="C210" s="78"/>
      <c r="D210" s="77" t="s">
        <v>64</v>
      </c>
      <c r="E210" s="53"/>
      <c r="F210" s="53"/>
    </row>
    <row r="211" spans="2:6" s="196" customFormat="1">
      <c r="B211" s="78"/>
      <c r="C211" s="78"/>
      <c r="D211" s="77" t="s">
        <v>174</v>
      </c>
      <c r="E211" s="82"/>
      <c r="F211" s="53"/>
    </row>
    <row r="212" spans="2:6" s="196" customFormat="1">
      <c r="B212" s="78"/>
      <c r="C212" s="78"/>
      <c r="D212" s="77" t="s">
        <v>65</v>
      </c>
      <c r="E212" s="82"/>
      <c r="F212" s="53"/>
    </row>
    <row r="213" spans="2:6" s="196" customFormat="1" ht="29.25" customHeight="1">
      <c r="B213" s="78"/>
      <c r="C213" s="78"/>
      <c r="D213" s="77" t="s">
        <v>175</v>
      </c>
      <c r="E213" s="82"/>
      <c r="F213" s="53"/>
    </row>
    <row r="214" spans="2:6" s="196" customFormat="1">
      <c r="B214" s="78"/>
      <c r="C214" s="77"/>
      <c r="D214" s="211" t="s">
        <v>135</v>
      </c>
      <c r="E214" s="82"/>
      <c r="F214" s="82"/>
    </row>
    <row r="215" spans="2:6" s="196" customFormat="1">
      <c r="B215" s="78"/>
      <c r="C215" s="78">
        <v>12003</v>
      </c>
      <c r="D215" s="77" t="s">
        <v>66</v>
      </c>
      <c r="E215" s="80">
        <f>'11.'!E139</f>
        <v>-264995.40000000002</v>
      </c>
      <c r="F215" s="80">
        <f>'11.'!H139</f>
        <v>-264995.40000000002</v>
      </c>
    </row>
    <row r="216" spans="2:6" s="196" customFormat="1" ht="73.5" customHeight="1">
      <c r="B216" s="78"/>
      <c r="C216" s="78"/>
      <c r="D216" s="78" t="s">
        <v>478</v>
      </c>
      <c r="E216" s="78"/>
      <c r="F216" s="78"/>
    </row>
    <row r="217" spans="2:6" s="196" customFormat="1">
      <c r="B217" s="78"/>
      <c r="C217" s="78"/>
      <c r="D217" s="77" t="s">
        <v>68</v>
      </c>
      <c r="E217" s="78"/>
      <c r="F217" s="78"/>
    </row>
    <row r="218" spans="2:6" s="196" customFormat="1" ht="34.5">
      <c r="B218" s="78"/>
      <c r="C218" s="78"/>
      <c r="D218" s="78" t="s">
        <v>367</v>
      </c>
      <c r="E218" s="78"/>
      <c r="F218" s="78"/>
    </row>
    <row r="219" spans="2:6" s="196" customFormat="1">
      <c r="B219" s="78"/>
      <c r="C219" s="78"/>
      <c r="D219" s="77" t="s">
        <v>69</v>
      </c>
      <c r="E219" s="78"/>
      <c r="F219" s="78"/>
    </row>
    <row r="220" spans="2:6" s="196" customFormat="1">
      <c r="B220" s="78"/>
      <c r="C220" s="78"/>
      <c r="D220" s="78" t="s">
        <v>211</v>
      </c>
      <c r="E220" s="78"/>
      <c r="F220" s="78"/>
    </row>
    <row r="221" spans="2:6" s="196" customFormat="1">
      <c r="B221" s="78"/>
      <c r="C221" s="78">
        <v>12004</v>
      </c>
      <c r="D221" s="77" t="s">
        <v>66</v>
      </c>
      <c r="E221" s="80">
        <f>'11.'!E148</f>
        <v>25711</v>
      </c>
      <c r="F221" s="80">
        <f>'11.'!H148</f>
        <v>46126</v>
      </c>
    </row>
    <row r="222" spans="2:6" s="196" customFormat="1" ht="51.75">
      <c r="B222" s="78"/>
      <c r="C222" s="78"/>
      <c r="D222" s="78" t="s">
        <v>366</v>
      </c>
      <c r="E222" s="78"/>
      <c r="F222" s="78"/>
    </row>
    <row r="223" spans="2:6" s="196" customFormat="1">
      <c r="B223" s="78"/>
      <c r="C223" s="78"/>
      <c r="D223" s="77" t="s">
        <v>68</v>
      </c>
      <c r="E223" s="78"/>
      <c r="F223" s="78"/>
    </row>
    <row r="224" spans="2:6" s="196" customFormat="1" ht="34.5">
      <c r="B224" s="78"/>
      <c r="C224" s="78"/>
      <c r="D224" s="78" t="s">
        <v>367</v>
      </c>
      <c r="E224" s="78"/>
      <c r="F224" s="78"/>
    </row>
    <row r="225" spans="2:6" s="196" customFormat="1">
      <c r="B225" s="78"/>
      <c r="C225" s="78"/>
      <c r="D225" s="77" t="s">
        <v>69</v>
      </c>
      <c r="E225" s="78"/>
      <c r="F225" s="78"/>
    </row>
    <row r="226" spans="2:6" s="196" customFormat="1">
      <c r="B226" s="78"/>
      <c r="C226" s="78"/>
      <c r="D226" s="78" t="s">
        <v>211</v>
      </c>
      <c r="E226" s="78"/>
      <c r="F226" s="78"/>
    </row>
    <row r="227" spans="2:6" s="196" customFormat="1">
      <c r="B227" s="78"/>
      <c r="C227" s="78">
        <v>12012</v>
      </c>
      <c r="D227" s="77" t="s">
        <v>66</v>
      </c>
      <c r="E227" s="80">
        <f>'10.'!E154</f>
        <v>7418.9</v>
      </c>
      <c r="F227" s="80">
        <f>'10.'!H154</f>
        <v>9812.7000000000007</v>
      </c>
    </row>
    <row r="228" spans="2:6" s="196" customFormat="1" ht="51.75">
      <c r="B228" s="78"/>
      <c r="C228" s="78"/>
      <c r="D228" s="212" t="s">
        <v>372</v>
      </c>
      <c r="E228" s="78"/>
      <c r="F228" s="78"/>
    </row>
    <row r="229" spans="2:6" s="196" customFormat="1">
      <c r="B229" s="78"/>
      <c r="C229" s="78"/>
      <c r="D229" s="77" t="s">
        <v>68</v>
      </c>
      <c r="E229" s="78"/>
      <c r="F229" s="78"/>
    </row>
    <row r="230" spans="2:6" s="196" customFormat="1" ht="34.5">
      <c r="B230" s="78"/>
      <c r="C230" s="78"/>
      <c r="D230" s="78" t="s">
        <v>373</v>
      </c>
      <c r="E230" s="78"/>
      <c r="F230" s="78"/>
    </row>
    <row r="231" spans="2:6" s="196" customFormat="1">
      <c r="B231" s="78"/>
      <c r="C231" s="78"/>
      <c r="D231" s="77" t="s">
        <v>69</v>
      </c>
      <c r="E231" s="78"/>
      <c r="F231" s="78"/>
    </row>
    <row r="232" spans="2:6" s="196" customFormat="1">
      <c r="B232" s="78"/>
      <c r="C232" s="78"/>
      <c r="D232" s="78" t="s">
        <v>211</v>
      </c>
      <c r="E232" s="78"/>
      <c r="F232" s="78"/>
    </row>
    <row r="233" spans="2:6" s="196" customFormat="1">
      <c r="B233" s="78"/>
      <c r="C233" s="78" t="s">
        <v>265</v>
      </c>
      <c r="D233" s="77" t="s">
        <v>66</v>
      </c>
      <c r="E233" s="80">
        <f>'11.'!E156</f>
        <v>-690399.2</v>
      </c>
      <c r="F233" s="80">
        <f>'11.'!H156</f>
        <v>-690399.2</v>
      </c>
    </row>
    <row r="234" spans="2:6" s="196" customFormat="1" ht="51.75">
      <c r="B234" s="78"/>
      <c r="C234" s="78"/>
      <c r="D234" s="78" t="s">
        <v>263</v>
      </c>
      <c r="E234" s="78"/>
      <c r="F234" s="78"/>
    </row>
    <row r="235" spans="2:6" s="196" customFormat="1">
      <c r="B235" s="78"/>
      <c r="C235" s="78"/>
      <c r="D235" s="77" t="s">
        <v>68</v>
      </c>
      <c r="E235" s="78"/>
      <c r="F235" s="78"/>
    </row>
    <row r="236" spans="2:6" s="196" customFormat="1">
      <c r="B236" s="78"/>
      <c r="C236" s="78"/>
      <c r="D236" s="78" t="s">
        <v>266</v>
      </c>
      <c r="E236" s="78"/>
      <c r="F236" s="78"/>
    </row>
    <row r="237" spans="2:6" s="196" customFormat="1">
      <c r="B237" s="78"/>
      <c r="C237" s="78"/>
      <c r="D237" s="77" t="s">
        <v>69</v>
      </c>
      <c r="E237" s="78"/>
      <c r="F237" s="78"/>
    </row>
    <row r="238" spans="2:6" s="196" customFormat="1">
      <c r="B238" s="78"/>
      <c r="C238" s="78"/>
      <c r="D238" s="78" t="s">
        <v>211</v>
      </c>
      <c r="E238" s="78"/>
      <c r="F238" s="78"/>
    </row>
    <row r="239" spans="2:6" s="196" customFormat="1">
      <c r="B239" s="78"/>
      <c r="C239" s="199">
        <v>12016</v>
      </c>
      <c r="D239" s="200" t="s">
        <v>66</v>
      </c>
      <c r="E239" s="201">
        <f>'11.'!E165</f>
        <v>-202226.6</v>
      </c>
      <c r="F239" s="201">
        <f>'11.'!H165</f>
        <v>-255268.2</v>
      </c>
    </row>
    <row r="240" spans="2:6" s="196" customFormat="1" ht="51.75">
      <c r="B240" s="78"/>
      <c r="C240" s="199"/>
      <c r="D240" s="200" t="s">
        <v>191</v>
      </c>
      <c r="E240" s="201"/>
      <c r="F240" s="201"/>
    </row>
    <row r="241" spans="2:6" s="196" customFormat="1">
      <c r="B241" s="78"/>
      <c r="C241" s="199"/>
      <c r="D241" s="200" t="s">
        <v>68</v>
      </c>
      <c r="E241" s="201"/>
      <c r="F241" s="201"/>
    </row>
    <row r="242" spans="2:6" s="196" customFormat="1" ht="69">
      <c r="B242" s="78"/>
      <c r="C242" s="199"/>
      <c r="D242" s="200" t="s">
        <v>176</v>
      </c>
      <c r="E242" s="201"/>
      <c r="F242" s="201"/>
    </row>
    <row r="243" spans="2:6" s="196" customFormat="1">
      <c r="B243" s="78"/>
      <c r="C243" s="199"/>
      <c r="D243" s="200" t="s">
        <v>69</v>
      </c>
      <c r="E243" s="201"/>
      <c r="F243" s="201"/>
    </row>
    <row r="244" spans="2:6" s="196" customFormat="1">
      <c r="B244" s="78"/>
      <c r="C244" s="199"/>
      <c r="D244" s="200" t="s">
        <v>211</v>
      </c>
      <c r="E244" s="201"/>
      <c r="F244" s="201"/>
    </row>
    <row r="245" spans="2:6" s="196" customFormat="1">
      <c r="B245" s="78"/>
      <c r="C245" s="199">
        <v>12018</v>
      </c>
      <c r="D245" s="200" t="s">
        <v>66</v>
      </c>
      <c r="E245" s="201">
        <f>'11.'!E173</f>
        <v>-271143.5</v>
      </c>
      <c r="F245" s="201">
        <f>'11.'!H175</f>
        <v>-271143.5</v>
      </c>
    </row>
    <row r="246" spans="2:6" s="196" customFormat="1" ht="51.75">
      <c r="B246" s="78"/>
      <c r="C246" s="199"/>
      <c r="D246" s="200" t="s">
        <v>188</v>
      </c>
      <c r="E246" s="201"/>
      <c r="F246" s="201"/>
    </row>
    <row r="247" spans="2:6" s="196" customFormat="1">
      <c r="B247" s="78"/>
      <c r="C247" s="199"/>
      <c r="D247" s="200" t="s">
        <v>68</v>
      </c>
      <c r="E247" s="201"/>
      <c r="F247" s="201"/>
    </row>
    <row r="248" spans="2:6" s="196" customFormat="1">
      <c r="B248" s="78"/>
      <c r="C248" s="199"/>
      <c r="D248" s="200" t="s">
        <v>178</v>
      </c>
      <c r="E248" s="201"/>
      <c r="F248" s="201"/>
    </row>
    <row r="249" spans="2:6" s="196" customFormat="1">
      <c r="B249" s="78"/>
      <c r="C249" s="199"/>
      <c r="D249" s="200" t="s">
        <v>69</v>
      </c>
      <c r="E249" s="201"/>
      <c r="F249" s="201"/>
    </row>
    <row r="250" spans="2:6" s="196" customFormat="1">
      <c r="B250" s="78"/>
      <c r="C250" s="199"/>
      <c r="D250" s="200" t="s">
        <v>211</v>
      </c>
      <c r="E250" s="201"/>
      <c r="F250" s="201"/>
    </row>
    <row r="251" spans="2:6">
      <c r="B251" s="78"/>
      <c r="C251" s="77" t="s">
        <v>307</v>
      </c>
      <c r="D251" s="77" t="s">
        <v>66</v>
      </c>
      <c r="E251" s="202">
        <f>'10.'!E162</f>
        <v>-2897800</v>
      </c>
      <c r="F251" s="202">
        <f>'10.'!H162</f>
        <v>-2897800</v>
      </c>
    </row>
    <row r="252" spans="2:6" ht="69">
      <c r="B252" s="78"/>
      <c r="C252" s="78"/>
      <c r="D252" s="77" t="s">
        <v>308</v>
      </c>
      <c r="E252" s="205"/>
      <c r="F252" s="205"/>
    </row>
    <row r="253" spans="2:6">
      <c r="B253" s="78"/>
      <c r="C253" s="78"/>
      <c r="D253" s="77" t="s">
        <v>68</v>
      </c>
      <c r="E253" s="82"/>
      <c r="F253" s="82"/>
    </row>
    <row r="254" spans="2:6" ht="34.5">
      <c r="B254" s="78"/>
      <c r="C254" s="78"/>
      <c r="D254" s="77" t="s">
        <v>319</v>
      </c>
      <c r="E254" s="82"/>
      <c r="F254" s="82"/>
    </row>
    <row r="255" spans="2:6">
      <c r="B255" s="78"/>
      <c r="C255" s="78"/>
      <c r="D255" s="77" t="s">
        <v>69</v>
      </c>
      <c r="E255" s="82"/>
      <c r="F255" s="82"/>
    </row>
    <row r="256" spans="2:6">
      <c r="B256" s="78"/>
      <c r="C256" s="78"/>
      <c r="D256" s="77" t="s">
        <v>211</v>
      </c>
      <c r="E256" s="82"/>
      <c r="F256" s="82"/>
    </row>
    <row r="257" spans="2:6">
      <c r="B257" s="78"/>
      <c r="C257" s="77" t="s">
        <v>320</v>
      </c>
      <c r="D257" s="77" t="s">
        <v>66</v>
      </c>
      <c r="E257" s="202">
        <f>'11.'!E182</f>
        <v>-636830</v>
      </c>
      <c r="F257" s="202">
        <f>'11.'!H182</f>
        <v>-2208680</v>
      </c>
    </row>
    <row r="258" spans="2:6" ht="86.25">
      <c r="B258" s="78"/>
      <c r="C258" s="78"/>
      <c r="D258" s="77" t="s">
        <v>309</v>
      </c>
      <c r="E258" s="205"/>
      <c r="F258" s="205"/>
    </row>
    <row r="259" spans="2:6">
      <c r="B259" s="78"/>
      <c r="C259" s="78"/>
      <c r="D259" s="77" t="s">
        <v>68</v>
      </c>
      <c r="E259" s="82"/>
      <c r="F259" s="82"/>
    </row>
    <row r="260" spans="2:6" ht="34.5">
      <c r="B260" s="78"/>
      <c r="C260" s="78"/>
      <c r="D260" s="77" t="s">
        <v>321</v>
      </c>
      <c r="E260" s="82"/>
      <c r="F260" s="82"/>
    </row>
    <row r="261" spans="2:6">
      <c r="B261" s="78"/>
      <c r="C261" s="78"/>
      <c r="D261" s="77" t="s">
        <v>69</v>
      </c>
      <c r="E261" s="82"/>
      <c r="F261" s="82"/>
    </row>
    <row r="262" spans="2:6">
      <c r="B262" s="78"/>
      <c r="C262" s="78"/>
      <c r="D262" s="77" t="s">
        <v>211</v>
      </c>
      <c r="E262" s="82"/>
      <c r="F262" s="82"/>
    </row>
  </sheetData>
  <mergeCells count="6">
    <mergeCell ref="B5:F5"/>
    <mergeCell ref="B49:F49"/>
    <mergeCell ref="B86:F86"/>
    <mergeCell ref="E7:F7"/>
    <mergeCell ref="D7:D8"/>
    <mergeCell ref="B7:C7"/>
  </mergeCells>
  <pageMargins left="0" right="0" top="0.19685039370078741" bottom="0.19685039370078741" header="0.31496062992125984" footer="0.31496062992125984"/>
  <pageSetup paperSize="9" scale="90" orientation="landscape" r:id="rId1"/>
  <ignoredErrors>
    <ignoredError sqref="B19:C19 B12:C1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zoomScaleNormal="100" workbookViewId="0">
      <selection activeCell="H12" sqref="H12"/>
    </sheetView>
  </sheetViews>
  <sheetFormatPr defaultRowHeight="17.25"/>
  <cols>
    <col min="1" max="1" width="8.85546875" style="1"/>
    <col min="2" max="3" width="8.5703125" style="9" customWidth="1"/>
    <col min="4" max="4" width="6.5703125" style="9" customWidth="1"/>
    <col min="5" max="5" width="11.85546875" style="9" bestFit="1" customWidth="1"/>
    <col min="6" max="6" width="15.42578125" style="9" customWidth="1"/>
    <col min="7" max="7" width="76.140625" style="1" customWidth="1"/>
    <col min="8" max="8" width="19.42578125" style="1" customWidth="1"/>
    <col min="9" max="9" width="20.85546875" style="1" customWidth="1"/>
    <col min="10" max="10" width="18.140625" style="1" bestFit="1" customWidth="1"/>
    <col min="11" max="12" width="16.42578125" style="1" bestFit="1" customWidth="1"/>
    <col min="13" max="255" width="8.85546875" style="1"/>
    <col min="256" max="256" width="7.5703125" style="1" bestFit="1" customWidth="1"/>
    <col min="257" max="257" width="7" style="1" bestFit="1" customWidth="1"/>
    <col min="258" max="258" width="5.5703125" style="1" bestFit="1" customWidth="1"/>
    <col min="259" max="259" width="8.5703125" style="1" bestFit="1" customWidth="1"/>
    <col min="260" max="260" width="8.42578125" style="1" bestFit="1" customWidth="1"/>
    <col min="261" max="261" width="76.140625" style="1" customWidth="1"/>
    <col min="262" max="264" width="16.5703125" style="1" customWidth="1"/>
    <col min="265" max="265" width="18.5703125" style="1" customWidth="1"/>
    <col min="266" max="511" width="8.85546875" style="1"/>
    <col min="512" max="512" width="7.5703125" style="1" bestFit="1" customWidth="1"/>
    <col min="513" max="513" width="7" style="1" bestFit="1" customWidth="1"/>
    <col min="514" max="514" width="5.5703125" style="1" bestFit="1" customWidth="1"/>
    <col min="515" max="515" width="8.5703125" style="1" bestFit="1" customWidth="1"/>
    <col min="516" max="516" width="8.42578125" style="1" bestFit="1" customWidth="1"/>
    <col min="517" max="517" width="76.140625" style="1" customWidth="1"/>
    <col min="518" max="520" width="16.5703125" style="1" customWidth="1"/>
    <col min="521" max="521" width="18.5703125" style="1" customWidth="1"/>
    <col min="522" max="767" width="8.85546875" style="1"/>
    <col min="768" max="768" width="7.5703125" style="1" bestFit="1" customWidth="1"/>
    <col min="769" max="769" width="7" style="1" bestFit="1" customWidth="1"/>
    <col min="770" max="770" width="5.5703125" style="1" bestFit="1" customWidth="1"/>
    <col min="771" max="771" width="8.5703125" style="1" bestFit="1" customWidth="1"/>
    <col min="772" max="772" width="8.42578125" style="1" bestFit="1" customWidth="1"/>
    <col min="773" max="773" width="76.140625" style="1" customWidth="1"/>
    <col min="774" max="776" width="16.5703125" style="1" customWidth="1"/>
    <col min="777" max="777" width="18.5703125" style="1" customWidth="1"/>
    <col min="778" max="1023" width="8.85546875" style="1"/>
    <col min="1024" max="1024" width="7.5703125" style="1" bestFit="1" customWidth="1"/>
    <col min="1025" max="1025" width="7" style="1" bestFit="1" customWidth="1"/>
    <col min="1026" max="1026" width="5.5703125" style="1" bestFit="1" customWidth="1"/>
    <col min="1027" max="1027" width="8.5703125" style="1" bestFit="1" customWidth="1"/>
    <col min="1028" max="1028" width="8.42578125" style="1" bestFit="1" customWidth="1"/>
    <col min="1029" max="1029" width="76.140625" style="1" customWidth="1"/>
    <col min="1030" max="1032" width="16.5703125" style="1" customWidth="1"/>
    <col min="1033" max="1033" width="18.5703125" style="1" customWidth="1"/>
    <col min="1034" max="1279" width="8.85546875" style="1"/>
    <col min="1280" max="1280" width="7.5703125" style="1" bestFit="1" customWidth="1"/>
    <col min="1281" max="1281" width="7" style="1" bestFit="1" customWidth="1"/>
    <col min="1282" max="1282" width="5.5703125" style="1" bestFit="1" customWidth="1"/>
    <col min="1283" max="1283" width="8.5703125" style="1" bestFit="1" customWidth="1"/>
    <col min="1284" max="1284" width="8.42578125" style="1" bestFit="1" customWidth="1"/>
    <col min="1285" max="1285" width="76.140625" style="1" customWidth="1"/>
    <col min="1286" max="1288" width="16.5703125" style="1" customWidth="1"/>
    <col min="1289" max="1289" width="18.5703125" style="1" customWidth="1"/>
    <col min="1290" max="1535" width="8.85546875" style="1"/>
    <col min="1536" max="1536" width="7.5703125" style="1" bestFit="1" customWidth="1"/>
    <col min="1537" max="1537" width="7" style="1" bestFit="1" customWidth="1"/>
    <col min="1538" max="1538" width="5.5703125" style="1" bestFit="1" customWidth="1"/>
    <col min="1539" max="1539" width="8.5703125" style="1" bestFit="1" customWidth="1"/>
    <col min="1540" max="1540" width="8.42578125" style="1" bestFit="1" customWidth="1"/>
    <col min="1541" max="1541" width="76.140625" style="1" customWidth="1"/>
    <col min="1542" max="1544" width="16.5703125" style="1" customWidth="1"/>
    <col min="1545" max="1545" width="18.5703125" style="1" customWidth="1"/>
    <col min="1546" max="1791" width="8.85546875" style="1"/>
    <col min="1792" max="1792" width="7.5703125" style="1" bestFit="1" customWidth="1"/>
    <col min="1793" max="1793" width="7" style="1" bestFit="1" customWidth="1"/>
    <col min="1794" max="1794" width="5.5703125" style="1" bestFit="1" customWidth="1"/>
    <col min="1795" max="1795" width="8.5703125" style="1" bestFit="1" customWidth="1"/>
    <col min="1796" max="1796" width="8.42578125" style="1" bestFit="1" customWidth="1"/>
    <col min="1797" max="1797" width="76.140625" style="1" customWidth="1"/>
    <col min="1798" max="1800" width="16.5703125" style="1" customWidth="1"/>
    <col min="1801" max="1801" width="18.5703125" style="1" customWidth="1"/>
    <col min="1802" max="2047" width="8.85546875" style="1"/>
    <col min="2048" max="2048" width="7.5703125" style="1" bestFit="1" customWidth="1"/>
    <col min="2049" max="2049" width="7" style="1" bestFit="1" customWidth="1"/>
    <col min="2050" max="2050" width="5.5703125" style="1" bestFit="1" customWidth="1"/>
    <col min="2051" max="2051" width="8.5703125" style="1" bestFit="1" customWidth="1"/>
    <col min="2052" max="2052" width="8.42578125" style="1" bestFit="1" customWidth="1"/>
    <col min="2053" max="2053" width="76.140625" style="1" customWidth="1"/>
    <col min="2054" max="2056" width="16.5703125" style="1" customWidth="1"/>
    <col min="2057" max="2057" width="18.5703125" style="1" customWidth="1"/>
    <col min="2058" max="2303" width="8.85546875" style="1"/>
    <col min="2304" max="2304" width="7.5703125" style="1" bestFit="1" customWidth="1"/>
    <col min="2305" max="2305" width="7" style="1" bestFit="1" customWidth="1"/>
    <col min="2306" max="2306" width="5.5703125" style="1" bestFit="1" customWidth="1"/>
    <col min="2307" max="2307" width="8.5703125" style="1" bestFit="1" customWidth="1"/>
    <col min="2308" max="2308" width="8.42578125" style="1" bestFit="1" customWidth="1"/>
    <col min="2309" max="2309" width="76.140625" style="1" customWidth="1"/>
    <col min="2310" max="2312" width="16.5703125" style="1" customWidth="1"/>
    <col min="2313" max="2313" width="18.5703125" style="1" customWidth="1"/>
    <col min="2314" max="2559" width="8.85546875" style="1"/>
    <col min="2560" max="2560" width="7.5703125" style="1" bestFit="1" customWidth="1"/>
    <col min="2561" max="2561" width="7" style="1" bestFit="1" customWidth="1"/>
    <col min="2562" max="2562" width="5.5703125" style="1" bestFit="1" customWidth="1"/>
    <col min="2563" max="2563" width="8.5703125" style="1" bestFit="1" customWidth="1"/>
    <col min="2564" max="2564" width="8.42578125" style="1" bestFit="1" customWidth="1"/>
    <col min="2565" max="2565" width="76.140625" style="1" customWidth="1"/>
    <col min="2566" max="2568" width="16.5703125" style="1" customWidth="1"/>
    <col min="2569" max="2569" width="18.5703125" style="1" customWidth="1"/>
    <col min="2570" max="2815" width="8.85546875" style="1"/>
    <col min="2816" max="2816" width="7.5703125" style="1" bestFit="1" customWidth="1"/>
    <col min="2817" max="2817" width="7" style="1" bestFit="1" customWidth="1"/>
    <col min="2818" max="2818" width="5.5703125" style="1" bestFit="1" customWidth="1"/>
    <col min="2819" max="2819" width="8.5703125" style="1" bestFit="1" customWidth="1"/>
    <col min="2820" max="2820" width="8.42578125" style="1" bestFit="1" customWidth="1"/>
    <col min="2821" max="2821" width="76.140625" style="1" customWidth="1"/>
    <col min="2822" max="2824" width="16.5703125" style="1" customWidth="1"/>
    <col min="2825" max="2825" width="18.5703125" style="1" customWidth="1"/>
    <col min="2826" max="3071" width="8.85546875" style="1"/>
    <col min="3072" max="3072" width="7.5703125" style="1" bestFit="1" customWidth="1"/>
    <col min="3073" max="3073" width="7" style="1" bestFit="1" customWidth="1"/>
    <col min="3074" max="3074" width="5.5703125" style="1" bestFit="1" customWidth="1"/>
    <col min="3075" max="3075" width="8.5703125" style="1" bestFit="1" customWidth="1"/>
    <col min="3076" max="3076" width="8.42578125" style="1" bestFit="1" customWidth="1"/>
    <col min="3077" max="3077" width="76.140625" style="1" customWidth="1"/>
    <col min="3078" max="3080" width="16.5703125" style="1" customWidth="1"/>
    <col min="3081" max="3081" width="18.5703125" style="1" customWidth="1"/>
    <col min="3082" max="3327" width="8.85546875" style="1"/>
    <col min="3328" max="3328" width="7.5703125" style="1" bestFit="1" customWidth="1"/>
    <col min="3329" max="3329" width="7" style="1" bestFit="1" customWidth="1"/>
    <col min="3330" max="3330" width="5.5703125" style="1" bestFit="1" customWidth="1"/>
    <col min="3331" max="3331" width="8.5703125" style="1" bestFit="1" customWidth="1"/>
    <col min="3332" max="3332" width="8.42578125" style="1" bestFit="1" customWidth="1"/>
    <col min="3333" max="3333" width="76.140625" style="1" customWidth="1"/>
    <col min="3334" max="3336" width="16.5703125" style="1" customWidth="1"/>
    <col min="3337" max="3337" width="18.5703125" style="1" customWidth="1"/>
    <col min="3338" max="3583" width="8.85546875" style="1"/>
    <col min="3584" max="3584" width="7.5703125" style="1" bestFit="1" customWidth="1"/>
    <col min="3585" max="3585" width="7" style="1" bestFit="1" customWidth="1"/>
    <col min="3586" max="3586" width="5.5703125" style="1" bestFit="1" customWidth="1"/>
    <col min="3587" max="3587" width="8.5703125" style="1" bestFit="1" customWidth="1"/>
    <col min="3588" max="3588" width="8.42578125" style="1" bestFit="1" customWidth="1"/>
    <col min="3589" max="3589" width="76.140625" style="1" customWidth="1"/>
    <col min="3590" max="3592" width="16.5703125" style="1" customWidth="1"/>
    <col min="3593" max="3593" width="18.5703125" style="1" customWidth="1"/>
    <col min="3594" max="3839" width="8.85546875" style="1"/>
    <col min="3840" max="3840" width="7.5703125" style="1" bestFit="1" customWidth="1"/>
    <col min="3841" max="3841" width="7" style="1" bestFit="1" customWidth="1"/>
    <col min="3842" max="3842" width="5.5703125" style="1" bestFit="1" customWidth="1"/>
    <col min="3843" max="3843" width="8.5703125" style="1" bestFit="1" customWidth="1"/>
    <col min="3844" max="3844" width="8.42578125" style="1" bestFit="1" customWidth="1"/>
    <col min="3845" max="3845" width="76.140625" style="1" customWidth="1"/>
    <col min="3846" max="3848" width="16.5703125" style="1" customWidth="1"/>
    <col min="3849" max="3849" width="18.5703125" style="1" customWidth="1"/>
    <col min="3850" max="4095" width="8.85546875" style="1"/>
    <col min="4096" max="4096" width="7.5703125" style="1" bestFit="1" customWidth="1"/>
    <col min="4097" max="4097" width="7" style="1" bestFit="1" customWidth="1"/>
    <col min="4098" max="4098" width="5.5703125" style="1" bestFit="1" customWidth="1"/>
    <col min="4099" max="4099" width="8.5703125" style="1" bestFit="1" customWidth="1"/>
    <col min="4100" max="4100" width="8.42578125" style="1" bestFit="1" customWidth="1"/>
    <col min="4101" max="4101" width="76.140625" style="1" customWidth="1"/>
    <col min="4102" max="4104" width="16.5703125" style="1" customWidth="1"/>
    <col min="4105" max="4105" width="18.5703125" style="1" customWidth="1"/>
    <col min="4106" max="4351" width="8.85546875" style="1"/>
    <col min="4352" max="4352" width="7.5703125" style="1" bestFit="1" customWidth="1"/>
    <col min="4353" max="4353" width="7" style="1" bestFit="1" customWidth="1"/>
    <col min="4354" max="4354" width="5.5703125" style="1" bestFit="1" customWidth="1"/>
    <col min="4355" max="4355" width="8.5703125" style="1" bestFit="1" customWidth="1"/>
    <col min="4356" max="4356" width="8.42578125" style="1" bestFit="1" customWidth="1"/>
    <col min="4357" max="4357" width="76.140625" style="1" customWidth="1"/>
    <col min="4358" max="4360" width="16.5703125" style="1" customWidth="1"/>
    <col min="4361" max="4361" width="18.5703125" style="1" customWidth="1"/>
    <col min="4362" max="4607" width="8.85546875" style="1"/>
    <col min="4608" max="4608" width="7.5703125" style="1" bestFit="1" customWidth="1"/>
    <col min="4609" max="4609" width="7" style="1" bestFit="1" customWidth="1"/>
    <col min="4610" max="4610" width="5.5703125" style="1" bestFit="1" customWidth="1"/>
    <col min="4611" max="4611" width="8.5703125" style="1" bestFit="1" customWidth="1"/>
    <col min="4612" max="4612" width="8.42578125" style="1" bestFit="1" customWidth="1"/>
    <col min="4613" max="4613" width="76.140625" style="1" customWidth="1"/>
    <col min="4614" max="4616" width="16.5703125" style="1" customWidth="1"/>
    <col min="4617" max="4617" width="18.5703125" style="1" customWidth="1"/>
    <col min="4618" max="4863" width="8.85546875" style="1"/>
    <col min="4864" max="4864" width="7.5703125" style="1" bestFit="1" customWidth="1"/>
    <col min="4865" max="4865" width="7" style="1" bestFit="1" customWidth="1"/>
    <col min="4866" max="4866" width="5.5703125" style="1" bestFit="1" customWidth="1"/>
    <col min="4867" max="4867" width="8.5703125" style="1" bestFit="1" customWidth="1"/>
    <col min="4868" max="4868" width="8.42578125" style="1" bestFit="1" customWidth="1"/>
    <col min="4869" max="4869" width="76.140625" style="1" customWidth="1"/>
    <col min="4870" max="4872" width="16.5703125" style="1" customWidth="1"/>
    <col min="4873" max="4873" width="18.5703125" style="1" customWidth="1"/>
    <col min="4874" max="5119" width="8.85546875" style="1"/>
    <col min="5120" max="5120" width="7.5703125" style="1" bestFit="1" customWidth="1"/>
    <col min="5121" max="5121" width="7" style="1" bestFit="1" customWidth="1"/>
    <col min="5122" max="5122" width="5.5703125" style="1" bestFit="1" customWidth="1"/>
    <col min="5123" max="5123" width="8.5703125" style="1" bestFit="1" customWidth="1"/>
    <col min="5124" max="5124" width="8.42578125" style="1" bestFit="1" customWidth="1"/>
    <col min="5125" max="5125" width="76.140625" style="1" customWidth="1"/>
    <col min="5126" max="5128" width="16.5703125" style="1" customWidth="1"/>
    <col min="5129" max="5129" width="18.5703125" style="1" customWidth="1"/>
    <col min="5130" max="5375" width="8.85546875" style="1"/>
    <col min="5376" max="5376" width="7.5703125" style="1" bestFit="1" customWidth="1"/>
    <col min="5377" max="5377" width="7" style="1" bestFit="1" customWidth="1"/>
    <col min="5378" max="5378" width="5.5703125" style="1" bestFit="1" customWidth="1"/>
    <col min="5379" max="5379" width="8.5703125" style="1" bestFit="1" customWidth="1"/>
    <col min="5380" max="5380" width="8.42578125" style="1" bestFit="1" customWidth="1"/>
    <col min="5381" max="5381" width="76.140625" style="1" customWidth="1"/>
    <col min="5382" max="5384" width="16.5703125" style="1" customWidth="1"/>
    <col min="5385" max="5385" width="18.5703125" style="1" customWidth="1"/>
    <col min="5386" max="5631" width="8.85546875" style="1"/>
    <col min="5632" max="5632" width="7.5703125" style="1" bestFit="1" customWidth="1"/>
    <col min="5633" max="5633" width="7" style="1" bestFit="1" customWidth="1"/>
    <col min="5634" max="5634" width="5.5703125" style="1" bestFit="1" customWidth="1"/>
    <col min="5635" max="5635" width="8.5703125" style="1" bestFit="1" customWidth="1"/>
    <col min="5636" max="5636" width="8.42578125" style="1" bestFit="1" customWidth="1"/>
    <col min="5637" max="5637" width="76.140625" style="1" customWidth="1"/>
    <col min="5638" max="5640" width="16.5703125" style="1" customWidth="1"/>
    <col min="5641" max="5641" width="18.5703125" style="1" customWidth="1"/>
    <col min="5642" max="5887" width="8.85546875" style="1"/>
    <col min="5888" max="5888" width="7.5703125" style="1" bestFit="1" customWidth="1"/>
    <col min="5889" max="5889" width="7" style="1" bestFit="1" customWidth="1"/>
    <col min="5890" max="5890" width="5.5703125" style="1" bestFit="1" customWidth="1"/>
    <col min="5891" max="5891" width="8.5703125" style="1" bestFit="1" customWidth="1"/>
    <col min="5892" max="5892" width="8.42578125" style="1" bestFit="1" customWidth="1"/>
    <col min="5893" max="5893" width="76.140625" style="1" customWidth="1"/>
    <col min="5894" max="5896" width="16.5703125" style="1" customWidth="1"/>
    <col min="5897" max="5897" width="18.5703125" style="1" customWidth="1"/>
    <col min="5898" max="6143" width="8.85546875" style="1"/>
    <col min="6144" max="6144" width="7.5703125" style="1" bestFit="1" customWidth="1"/>
    <col min="6145" max="6145" width="7" style="1" bestFit="1" customWidth="1"/>
    <col min="6146" max="6146" width="5.5703125" style="1" bestFit="1" customWidth="1"/>
    <col min="6147" max="6147" width="8.5703125" style="1" bestFit="1" customWidth="1"/>
    <col min="6148" max="6148" width="8.42578125" style="1" bestFit="1" customWidth="1"/>
    <col min="6149" max="6149" width="76.140625" style="1" customWidth="1"/>
    <col min="6150" max="6152" width="16.5703125" style="1" customWidth="1"/>
    <col min="6153" max="6153" width="18.5703125" style="1" customWidth="1"/>
    <col min="6154" max="6399" width="8.85546875" style="1"/>
    <col min="6400" max="6400" width="7.5703125" style="1" bestFit="1" customWidth="1"/>
    <col min="6401" max="6401" width="7" style="1" bestFit="1" customWidth="1"/>
    <col min="6402" max="6402" width="5.5703125" style="1" bestFit="1" customWidth="1"/>
    <col min="6403" max="6403" width="8.5703125" style="1" bestFit="1" customWidth="1"/>
    <col min="6404" max="6404" width="8.42578125" style="1" bestFit="1" customWidth="1"/>
    <col min="6405" max="6405" width="76.140625" style="1" customWidth="1"/>
    <col min="6406" max="6408" width="16.5703125" style="1" customWidth="1"/>
    <col min="6409" max="6409" width="18.5703125" style="1" customWidth="1"/>
    <col min="6410" max="6655" width="8.85546875" style="1"/>
    <col min="6656" max="6656" width="7.5703125" style="1" bestFit="1" customWidth="1"/>
    <col min="6657" max="6657" width="7" style="1" bestFit="1" customWidth="1"/>
    <col min="6658" max="6658" width="5.5703125" style="1" bestFit="1" customWidth="1"/>
    <col min="6659" max="6659" width="8.5703125" style="1" bestFit="1" customWidth="1"/>
    <col min="6660" max="6660" width="8.42578125" style="1" bestFit="1" customWidth="1"/>
    <col min="6661" max="6661" width="76.140625" style="1" customWidth="1"/>
    <col min="6662" max="6664" width="16.5703125" style="1" customWidth="1"/>
    <col min="6665" max="6665" width="18.5703125" style="1" customWidth="1"/>
    <col min="6666" max="6911" width="8.85546875" style="1"/>
    <col min="6912" max="6912" width="7.5703125" style="1" bestFit="1" customWidth="1"/>
    <col min="6913" max="6913" width="7" style="1" bestFit="1" customWidth="1"/>
    <col min="6914" max="6914" width="5.5703125" style="1" bestFit="1" customWidth="1"/>
    <col min="6915" max="6915" width="8.5703125" style="1" bestFit="1" customWidth="1"/>
    <col min="6916" max="6916" width="8.42578125" style="1" bestFit="1" customWidth="1"/>
    <col min="6917" max="6917" width="76.140625" style="1" customWidth="1"/>
    <col min="6918" max="6920" width="16.5703125" style="1" customWidth="1"/>
    <col min="6921" max="6921" width="18.5703125" style="1" customWidth="1"/>
    <col min="6922" max="7167" width="8.85546875" style="1"/>
    <col min="7168" max="7168" width="7.5703125" style="1" bestFit="1" customWidth="1"/>
    <col min="7169" max="7169" width="7" style="1" bestFit="1" customWidth="1"/>
    <col min="7170" max="7170" width="5.5703125" style="1" bestFit="1" customWidth="1"/>
    <col min="7171" max="7171" width="8.5703125" style="1" bestFit="1" customWidth="1"/>
    <col min="7172" max="7172" width="8.42578125" style="1" bestFit="1" customWidth="1"/>
    <col min="7173" max="7173" width="76.140625" style="1" customWidth="1"/>
    <col min="7174" max="7176" width="16.5703125" style="1" customWidth="1"/>
    <col min="7177" max="7177" width="18.5703125" style="1" customWidth="1"/>
    <col min="7178" max="7423" width="8.85546875" style="1"/>
    <col min="7424" max="7424" width="7.5703125" style="1" bestFit="1" customWidth="1"/>
    <col min="7425" max="7425" width="7" style="1" bestFit="1" customWidth="1"/>
    <col min="7426" max="7426" width="5.5703125" style="1" bestFit="1" customWidth="1"/>
    <col min="7427" max="7427" width="8.5703125" style="1" bestFit="1" customWidth="1"/>
    <col min="7428" max="7428" width="8.42578125" style="1" bestFit="1" customWidth="1"/>
    <col min="7429" max="7429" width="76.140625" style="1" customWidth="1"/>
    <col min="7430" max="7432" width="16.5703125" style="1" customWidth="1"/>
    <col min="7433" max="7433" width="18.5703125" style="1" customWidth="1"/>
    <col min="7434" max="7679" width="8.85546875" style="1"/>
    <col min="7680" max="7680" width="7.5703125" style="1" bestFit="1" customWidth="1"/>
    <col min="7681" max="7681" width="7" style="1" bestFit="1" customWidth="1"/>
    <col min="7682" max="7682" width="5.5703125" style="1" bestFit="1" customWidth="1"/>
    <col min="7683" max="7683" width="8.5703125" style="1" bestFit="1" customWidth="1"/>
    <col min="7684" max="7684" width="8.42578125" style="1" bestFit="1" customWidth="1"/>
    <col min="7685" max="7685" width="76.140625" style="1" customWidth="1"/>
    <col min="7686" max="7688" width="16.5703125" style="1" customWidth="1"/>
    <col min="7689" max="7689" width="18.5703125" style="1" customWidth="1"/>
    <col min="7690" max="7935" width="8.85546875" style="1"/>
    <col min="7936" max="7936" width="7.5703125" style="1" bestFit="1" customWidth="1"/>
    <col min="7937" max="7937" width="7" style="1" bestFit="1" customWidth="1"/>
    <col min="7938" max="7938" width="5.5703125" style="1" bestFit="1" customWidth="1"/>
    <col min="7939" max="7939" width="8.5703125" style="1" bestFit="1" customWidth="1"/>
    <col min="7940" max="7940" width="8.42578125" style="1" bestFit="1" customWidth="1"/>
    <col min="7941" max="7941" width="76.140625" style="1" customWidth="1"/>
    <col min="7942" max="7944" width="16.5703125" style="1" customWidth="1"/>
    <col min="7945" max="7945" width="18.5703125" style="1" customWidth="1"/>
    <col min="7946" max="8191" width="8.85546875" style="1"/>
    <col min="8192" max="8192" width="7.5703125" style="1" bestFit="1" customWidth="1"/>
    <col min="8193" max="8193" width="7" style="1" bestFit="1" customWidth="1"/>
    <col min="8194" max="8194" width="5.5703125" style="1" bestFit="1" customWidth="1"/>
    <col min="8195" max="8195" width="8.5703125" style="1" bestFit="1" customWidth="1"/>
    <col min="8196" max="8196" width="8.42578125" style="1" bestFit="1" customWidth="1"/>
    <col min="8197" max="8197" width="76.140625" style="1" customWidth="1"/>
    <col min="8198" max="8200" width="16.5703125" style="1" customWidth="1"/>
    <col min="8201" max="8201" width="18.5703125" style="1" customWidth="1"/>
    <col min="8202" max="8447" width="8.85546875" style="1"/>
    <col min="8448" max="8448" width="7.5703125" style="1" bestFit="1" customWidth="1"/>
    <col min="8449" max="8449" width="7" style="1" bestFit="1" customWidth="1"/>
    <col min="8450" max="8450" width="5.5703125" style="1" bestFit="1" customWidth="1"/>
    <col min="8451" max="8451" width="8.5703125" style="1" bestFit="1" customWidth="1"/>
    <col min="8452" max="8452" width="8.42578125" style="1" bestFit="1" customWidth="1"/>
    <col min="8453" max="8453" width="76.140625" style="1" customWidth="1"/>
    <col min="8454" max="8456" width="16.5703125" style="1" customWidth="1"/>
    <col min="8457" max="8457" width="18.5703125" style="1" customWidth="1"/>
    <col min="8458" max="8703" width="8.85546875" style="1"/>
    <col min="8704" max="8704" width="7.5703125" style="1" bestFit="1" customWidth="1"/>
    <col min="8705" max="8705" width="7" style="1" bestFit="1" customWidth="1"/>
    <col min="8706" max="8706" width="5.5703125" style="1" bestFit="1" customWidth="1"/>
    <col min="8707" max="8707" width="8.5703125" style="1" bestFit="1" customWidth="1"/>
    <col min="8708" max="8708" width="8.42578125" style="1" bestFit="1" customWidth="1"/>
    <col min="8709" max="8709" width="76.140625" style="1" customWidth="1"/>
    <col min="8710" max="8712" width="16.5703125" style="1" customWidth="1"/>
    <col min="8713" max="8713" width="18.5703125" style="1" customWidth="1"/>
    <col min="8714" max="8959" width="8.85546875" style="1"/>
    <col min="8960" max="8960" width="7.5703125" style="1" bestFit="1" customWidth="1"/>
    <col min="8961" max="8961" width="7" style="1" bestFit="1" customWidth="1"/>
    <col min="8962" max="8962" width="5.5703125" style="1" bestFit="1" customWidth="1"/>
    <col min="8963" max="8963" width="8.5703125" style="1" bestFit="1" customWidth="1"/>
    <col min="8964" max="8964" width="8.42578125" style="1" bestFit="1" customWidth="1"/>
    <col min="8965" max="8965" width="76.140625" style="1" customWidth="1"/>
    <col min="8966" max="8968" width="16.5703125" style="1" customWidth="1"/>
    <col min="8969" max="8969" width="18.5703125" style="1" customWidth="1"/>
    <col min="8970" max="9215" width="8.85546875" style="1"/>
    <col min="9216" max="9216" width="7.5703125" style="1" bestFit="1" customWidth="1"/>
    <col min="9217" max="9217" width="7" style="1" bestFit="1" customWidth="1"/>
    <col min="9218" max="9218" width="5.5703125" style="1" bestFit="1" customWidth="1"/>
    <col min="9219" max="9219" width="8.5703125" style="1" bestFit="1" customWidth="1"/>
    <col min="9220" max="9220" width="8.42578125" style="1" bestFit="1" customWidth="1"/>
    <col min="9221" max="9221" width="76.140625" style="1" customWidth="1"/>
    <col min="9222" max="9224" width="16.5703125" style="1" customWidth="1"/>
    <col min="9225" max="9225" width="18.5703125" style="1" customWidth="1"/>
    <col min="9226" max="9471" width="8.85546875" style="1"/>
    <col min="9472" max="9472" width="7.5703125" style="1" bestFit="1" customWidth="1"/>
    <col min="9473" max="9473" width="7" style="1" bestFit="1" customWidth="1"/>
    <col min="9474" max="9474" width="5.5703125" style="1" bestFit="1" customWidth="1"/>
    <col min="9475" max="9475" width="8.5703125" style="1" bestFit="1" customWidth="1"/>
    <col min="9476" max="9476" width="8.42578125" style="1" bestFit="1" customWidth="1"/>
    <col min="9477" max="9477" width="76.140625" style="1" customWidth="1"/>
    <col min="9478" max="9480" width="16.5703125" style="1" customWidth="1"/>
    <col min="9481" max="9481" width="18.5703125" style="1" customWidth="1"/>
    <col min="9482" max="9727" width="8.85546875" style="1"/>
    <col min="9728" max="9728" width="7.5703125" style="1" bestFit="1" customWidth="1"/>
    <col min="9729" max="9729" width="7" style="1" bestFit="1" customWidth="1"/>
    <col min="9730" max="9730" width="5.5703125" style="1" bestFit="1" customWidth="1"/>
    <col min="9731" max="9731" width="8.5703125" style="1" bestFit="1" customWidth="1"/>
    <col min="9732" max="9732" width="8.42578125" style="1" bestFit="1" customWidth="1"/>
    <col min="9733" max="9733" width="76.140625" style="1" customWidth="1"/>
    <col min="9734" max="9736" width="16.5703125" style="1" customWidth="1"/>
    <col min="9737" max="9737" width="18.5703125" style="1" customWidth="1"/>
    <col min="9738" max="9983" width="8.85546875" style="1"/>
    <col min="9984" max="9984" width="7.5703125" style="1" bestFit="1" customWidth="1"/>
    <col min="9985" max="9985" width="7" style="1" bestFit="1" customWidth="1"/>
    <col min="9986" max="9986" width="5.5703125" style="1" bestFit="1" customWidth="1"/>
    <col min="9987" max="9987" width="8.5703125" style="1" bestFit="1" customWidth="1"/>
    <col min="9988" max="9988" width="8.42578125" style="1" bestFit="1" customWidth="1"/>
    <col min="9989" max="9989" width="76.140625" style="1" customWidth="1"/>
    <col min="9990" max="9992" width="16.5703125" style="1" customWidth="1"/>
    <col min="9993" max="9993" width="18.5703125" style="1" customWidth="1"/>
    <col min="9994" max="10239" width="8.85546875" style="1"/>
    <col min="10240" max="10240" width="7.5703125" style="1" bestFit="1" customWidth="1"/>
    <col min="10241" max="10241" width="7" style="1" bestFit="1" customWidth="1"/>
    <col min="10242" max="10242" width="5.5703125" style="1" bestFit="1" customWidth="1"/>
    <col min="10243" max="10243" width="8.5703125" style="1" bestFit="1" customWidth="1"/>
    <col min="10244" max="10244" width="8.42578125" style="1" bestFit="1" customWidth="1"/>
    <col min="10245" max="10245" width="76.140625" style="1" customWidth="1"/>
    <col min="10246" max="10248" width="16.5703125" style="1" customWidth="1"/>
    <col min="10249" max="10249" width="18.5703125" style="1" customWidth="1"/>
    <col min="10250" max="10495" width="8.85546875" style="1"/>
    <col min="10496" max="10496" width="7.5703125" style="1" bestFit="1" customWidth="1"/>
    <col min="10497" max="10497" width="7" style="1" bestFit="1" customWidth="1"/>
    <col min="10498" max="10498" width="5.5703125" style="1" bestFit="1" customWidth="1"/>
    <col min="10499" max="10499" width="8.5703125" style="1" bestFit="1" customWidth="1"/>
    <col min="10500" max="10500" width="8.42578125" style="1" bestFit="1" customWidth="1"/>
    <col min="10501" max="10501" width="76.140625" style="1" customWidth="1"/>
    <col min="10502" max="10504" width="16.5703125" style="1" customWidth="1"/>
    <col min="10505" max="10505" width="18.5703125" style="1" customWidth="1"/>
    <col min="10506" max="10751" width="8.85546875" style="1"/>
    <col min="10752" max="10752" width="7.5703125" style="1" bestFit="1" customWidth="1"/>
    <col min="10753" max="10753" width="7" style="1" bestFit="1" customWidth="1"/>
    <col min="10754" max="10754" width="5.5703125" style="1" bestFit="1" customWidth="1"/>
    <col min="10755" max="10755" width="8.5703125" style="1" bestFit="1" customWidth="1"/>
    <col min="10756" max="10756" width="8.42578125" style="1" bestFit="1" customWidth="1"/>
    <col min="10757" max="10757" width="76.140625" style="1" customWidth="1"/>
    <col min="10758" max="10760" width="16.5703125" style="1" customWidth="1"/>
    <col min="10761" max="10761" width="18.5703125" style="1" customWidth="1"/>
    <col min="10762" max="11007" width="8.85546875" style="1"/>
    <col min="11008" max="11008" width="7.5703125" style="1" bestFit="1" customWidth="1"/>
    <col min="11009" max="11009" width="7" style="1" bestFit="1" customWidth="1"/>
    <col min="11010" max="11010" width="5.5703125" style="1" bestFit="1" customWidth="1"/>
    <col min="11011" max="11011" width="8.5703125" style="1" bestFit="1" customWidth="1"/>
    <col min="11012" max="11012" width="8.42578125" style="1" bestFit="1" customWidth="1"/>
    <col min="11013" max="11013" width="76.140625" style="1" customWidth="1"/>
    <col min="11014" max="11016" width="16.5703125" style="1" customWidth="1"/>
    <col min="11017" max="11017" width="18.5703125" style="1" customWidth="1"/>
    <col min="11018" max="11263" width="8.85546875" style="1"/>
    <col min="11264" max="11264" width="7.5703125" style="1" bestFit="1" customWidth="1"/>
    <col min="11265" max="11265" width="7" style="1" bestFit="1" customWidth="1"/>
    <col min="11266" max="11266" width="5.5703125" style="1" bestFit="1" customWidth="1"/>
    <col min="11267" max="11267" width="8.5703125" style="1" bestFit="1" customWidth="1"/>
    <col min="11268" max="11268" width="8.42578125" style="1" bestFit="1" customWidth="1"/>
    <col min="11269" max="11269" width="76.140625" style="1" customWidth="1"/>
    <col min="11270" max="11272" width="16.5703125" style="1" customWidth="1"/>
    <col min="11273" max="11273" width="18.5703125" style="1" customWidth="1"/>
    <col min="11274" max="11519" width="8.85546875" style="1"/>
    <col min="11520" max="11520" width="7.5703125" style="1" bestFit="1" customWidth="1"/>
    <col min="11521" max="11521" width="7" style="1" bestFit="1" customWidth="1"/>
    <col min="11522" max="11522" width="5.5703125" style="1" bestFit="1" customWidth="1"/>
    <col min="11523" max="11523" width="8.5703125" style="1" bestFit="1" customWidth="1"/>
    <col min="11524" max="11524" width="8.42578125" style="1" bestFit="1" customWidth="1"/>
    <col min="11525" max="11525" width="76.140625" style="1" customWidth="1"/>
    <col min="11526" max="11528" width="16.5703125" style="1" customWidth="1"/>
    <col min="11529" max="11529" width="18.5703125" style="1" customWidth="1"/>
    <col min="11530" max="11775" width="8.85546875" style="1"/>
    <col min="11776" max="11776" width="7.5703125" style="1" bestFit="1" customWidth="1"/>
    <col min="11777" max="11777" width="7" style="1" bestFit="1" customWidth="1"/>
    <col min="11778" max="11778" width="5.5703125" style="1" bestFit="1" customWidth="1"/>
    <col min="11779" max="11779" width="8.5703125" style="1" bestFit="1" customWidth="1"/>
    <col min="11780" max="11780" width="8.42578125" style="1" bestFit="1" customWidth="1"/>
    <col min="11781" max="11781" width="76.140625" style="1" customWidth="1"/>
    <col min="11782" max="11784" width="16.5703125" style="1" customWidth="1"/>
    <col min="11785" max="11785" width="18.5703125" style="1" customWidth="1"/>
    <col min="11786" max="12031" width="8.85546875" style="1"/>
    <col min="12032" max="12032" width="7.5703125" style="1" bestFit="1" customWidth="1"/>
    <col min="12033" max="12033" width="7" style="1" bestFit="1" customWidth="1"/>
    <col min="12034" max="12034" width="5.5703125" style="1" bestFit="1" customWidth="1"/>
    <col min="12035" max="12035" width="8.5703125" style="1" bestFit="1" customWidth="1"/>
    <col min="12036" max="12036" width="8.42578125" style="1" bestFit="1" customWidth="1"/>
    <col min="12037" max="12037" width="76.140625" style="1" customWidth="1"/>
    <col min="12038" max="12040" width="16.5703125" style="1" customWidth="1"/>
    <col min="12041" max="12041" width="18.5703125" style="1" customWidth="1"/>
    <col min="12042" max="12287" width="8.85546875" style="1"/>
    <col min="12288" max="12288" width="7.5703125" style="1" bestFit="1" customWidth="1"/>
    <col min="12289" max="12289" width="7" style="1" bestFit="1" customWidth="1"/>
    <col min="12290" max="12290" width="5.5703125" style="1" bestFit="1" customWidth="1"/>
    <col min="12291" max="12291" width="8.5703125" style="1" bestFit="1" customWidth="1"/>
    <col min="12292" max="12292" width="8.42578125" style="1" bestFit="1" customWidth="1"/>
    <col min="12293" max="12293" width="76.140625" style="1" customWidth="1"/>
    <col min="12294" max="12296" width="16.5703125" style="1" customWidth="1"/>
    <col min="12297" max="12297" width="18.5703125" style="1" customWidth="1"/>
    <col min="12298" max="12543" width="8.85546875" style="1"/>
    <col min="12544" max="12544" width="7.5703125" style="1" bestFit="1" customWidth="1"/>
    <col min="12545" max="12545" width="7" style="1" bestFit="1" customWidth="1"/>
    <col min="12546" max="12546" width="5.5703125" style="1" bestFit="1" customWidth="1"/>
    <col min="12547" max="12547" width="8.5703125" style="1" bestFit="1" customWidth="1"/>
    <col min="12548" max="12548" width="8.42578125" style="1" bestFit="1" customWidth="1"/>
    <col min="12549" max="12549" width="76.140625" style="1" customWidth="1"/>
    <col min="12550" max="12552" width="16.5703125" style="1" customWidth="1"/>
    <col min="12553" max="12553" width="18.5703125" style="1" customWidth="1"/>
    <col min="12554" max="12799" width="8.85546875" style="1"/>
    <col min="12800" max="12800" width="7.5703125" style="1" bestFit="1" customWidth="1"/>
    <col min="12801" max="12801" width="7" style="1" bestFit="1" customWidth="1"/>
    <col min="12802" max="12802" width="5.5703125" style="1" bestFit="1" customWidth="1"/>
    <col min="12803" max="12803" width="8.5703125" style="1" bestFit="1" customWidth="1"/>
    <col min="12804" max="12804" width="8.42578125" style="1" bestFit="1" customWidth="1"/>
    <col min="12805" max="12805" width="76.140625" style="1" customWidth="1"/>
    <col min="12806" max="12808" width="16.5703125" style="1" customWidth="1"/>
    <col min="12809" max="12809" width="18.5703125" style="1" customWidth="1"/>
    <col min="12810" max="13055" width="8.85546875" style="1"/>
    <col min="13056" max="13056" width="7.5703125" style="1" bestFit="1" customWidth="1"/>
    <col min="13057" max="13057" width="7" style="1" bestFit="1" customWidth="1"/>
    <col min="13058" max="13058" width="5.5703125" style="1" bestFit="1" customWidth="1"/>
    <col min="13059" max="13059" width="8.5703125" style="1" bestFit="1" customWidth="1"/>
    <col min="13060" max="13060" width="8.42578125" style="1" bestFit="1" customWidth="1"/>
    <col min="13061" max="13061" width="76.140625" style="1" customWidth="1"/>
    <col min="13062" max="13064" width="16.5703125" style="1" customWidth="1"/>
    <col min="13065" max="13065" width="18.5703125" style="1" customWidth="1"/>
    <col min="13066" max="13311" width="8.85546875" style="1"/>
    <col min="13312" max="13312" width="7.5703125" style="1" bestFit="1" customWidth="1"/>
    <col min="13313" max="13313" width="7" style="1" bestFit="1" customWidth="1"/>
    <col min="13314" max="13314" width="5.5703125" style="1" bestFit="1" customWidth="1"/>
    <col min="13315" max="13315" width="8.5703125" style="1" bestFit="1" customWidth="1"/>
    <col min="13316" max="13316" width="8.42578125" style="1" bestFit="1" customWidth="1"/>
    <col min="13317" max="13317" width="76.140625" style="1" customWidth="1"/>
    <col min="13318" max="13320" width="16.5703125" style="1" customWidth="1"/>
    <col min="13321" max="13321" width="18.5703125" style="1" customWidth="1"/>
    <col min="13322" max="13567" width="8.85546875" style="1"/>
    <col min="13568" max="13568" width="7.5703125" style="1" bestFit="1" customWidth="1"/>
    <col min="13569" max="13569" width="7" style="1" bestFit="1" customWidth="1"/>
    <col min="13570" max="13570" width="5.5703125" style="1" bestFit="1" customWidth="1"/>
    <col min="13571" max="13571" width="8.5703125" style="1" bestFit="1" customWidth="1"/>
    <col min="13572" max="13572" width="8.42578125" style="1" bestFit="1" customWidth="1"/>
    <col min="13573" max="13573" width="76.140625" style="1" customWidth="1"/>
    <col min="13574" max="13576" width="16.5703125" style="1" customWidth="1"/>
    <col min="13577" max="13577" width="18.5703125" style="1" customWidth="1"/>
    <col min="13578" max="13823" width="8.85546875" style="1"/>
    <col min="13824" max="13824" width="7.5703125" style="1" bestFit="1" customWidth="1"/>
    <col min="13825" max="13825" width="7" style="1" bestFit="1" customWidth="1"/>
    <col min="13826" max="13826" width="5.5703125" style="1" bestFit="1" customWidth="1"/>
    <col min="13827" max="13827" width="8.5703125" style="1" bestFit="1" customWidth="1"/>
    <col min="13828" max="13828" width="8.42578125" style="1" bestFit="1" customWidth="1"/>
    <col min="13829" max="13829" width="76.140625" style="1" customWidth="1"/>
    <col min="13830" max="13832" width="16.5703125" style="1" customWidth="1"/>
    <col min="13833" max="13833" width="18.5703125" style="1" customWidth="1"/>
    <col min="13834" max="14079" width="8.85546875" style="1"/>
    <col min="14080" max="14080" width="7.5703125" style="1" bestFit="1" customWidth="1"/>
    <col min="14081" max="14081" width="7" style="1" bestFit="1" customWidth="1"/>
    <col min="14082" max="14082" width="5.5703125" style="1" bestFit="1" customWidth="1"/>
    <col min="14083" max="14083" width="8.5703125" style="1" bestFit="1" customWidth="1"/>
    <col min="14084" max="14084" width="8.42578125" style="1" bestFit="1" customWidth="1"/>
    <col min="14085" max="14085" width="76.140625" style="1" customWidth="1"/>
    <col min="14086" max="14088" width="16.5703125" style="1" customWidth="1"/>
    <col min="14089" max="14089" width="18.5703125" style="1" customWidth="1"/>
    <col min="14090" max="14335" width="8.85546875" style="1"/>
    <col min="14336" max="14336" width="7.5703125" style="1" bestFit="1" customWidth="1"/>
    <col min="14337" max="14337" width="7" style="1" bestFit="1" customWidth="1"/>
    <col min="14338" max="14338" width="5.5703125" style="1" bestFit="1" customWidth="1"/>
    <col min="14339" max="14339" width="8.5703125" style="1" bestFit="1" customWidth="1"/>
    <col min="14340" max="14340" width="8.42578125" style="1" bestFit="1" customWidth="1"/>
    <col min="14341" max="14341" width="76.140625" style="1" customWidth="1"/>
    <col min="14342" max="14344" width="16.5703125" style="1" customWidth="1"/>
    <col min="14345" max="14345" width="18.5703125" style="1" customWidth="1"/>
    <col min="14346" max="14591" width="8.85546875" style="1"/>
    <col min="14592" max="14592" width="7.5703125" style="1" bestFit="1" customWidth="1"/>
    <col min="14593" max="14593" width="7" style="1" bestFit="1" customWidth="1"/>
    <col min="14594" max="14594" width="5.5703125" style="1" bestFit="1" customWidth="1"/>
    <col min="14595" max="14595" width="8.5703125" style="1" bestFit="1" customWidth="1"/>
    <col min="14596" max="14596" width="8.42578125" style="1" bestFit="1" customWidth="1"/>
    <col min="14597" max="14597" width="76.140625" style="1" customWidth="1"/>
    <col min="14598" max="14600" width="16.5703125" style="1" customWidth="1"/>
    <col min="14601" max="14601" width="18.5703125" style="1" customWidth="1"/>
    <col min="14602" max="14847" width="8.85546875" style="1"/>
    <col min="14848" max="14848" width="7.5703125" style="1" bestFit="1" customWidth="1"/>
    <col min="14849" max="14849" width="7" style="1" bestFit="1" customWidth="1"/>
    <col min="14850" max="14850" width="5.5703125" style="1" bestFit="1" customWidth="1"/>
    <col min="14851" max="14851" width="8.5703125" style="1" bestFit="1" customWidth="1"/>
    <col min="14852" max="14852" width="8.42578125" style="1" bestFit="1" customWidth="1"/>
    <col min="14853" max="14853" width="76.140625" style="1" customWidth="1"/>
    <col min="14854" max="14856" width="16.5703125" style="1" customWidth="1"/>
    <col min="14857" max="14857" width="18.5703125" style="1" customWidth="1"/>
    <col min="14858" max="15103" width="8.85546875" style="1"/>
    <col min="15104" max="15104" width="7.5703125" style="1" bestFit="1" customWidth="1"/>
    <col min="15105" max="15105" width="7" style="1" bestFit="1" customWidth="1"/>
    <col min="15106" max="15106" width="5.5703125" style="1" bestFit="1" customWidth="1"/>
    <col min="15107" max="15107" width="8.5703125" style="1" bestFit="1" customWidth="1"/>
    <col min="15108" max="15108" width="8.42578125" style="1" bestFit="1" customWidth="1"/>
    <col min="15109" max="15109" width="76.140625" style="1" customWidth="1"/>
    <col min="15110" max="15112" width="16.5703125" style="1" customWidth="1"/>
    <col min="15113" max="15113" width="18.5703125" style="1" customWidth="1"/>
    <col min="15114" max="15359" width="8.85546875" style="1"/>
    <col min="15360" max="15360" width="7.5703125" style="1" bestFit="1" customWidth="1"/>
    <col min="15361" max="15361" width="7" style="1" bestFit="1" customWidth="1"/>
    <col min="15362" max="15362" width="5.5703125" style="1" bestFit="1" customWidth="1"/>
    <col min="15363" max="15363" width="8.5703125" style="1" bestFit="1" customWidth="1"/>
    <col min="15364" max="15364" width="8.42578125" style="1" bestFit="1" customWidth="1"/>
    <col min="15365" max="15365" width="76.140625" style="1" customWidth="1"/>
    <col min="15366" max="15368" width="16.5703125" style="1" customWidth="1"/>
    <col min="15369" max="15369" width="18.5703125" style="1" customWidth="1"/>
    <col min="15370" max="15615" width="8.85546875" style="1"/>
    <col min="15616" max="15616" width="7.5703125" style="1" bestFit="1" customWidth="1"/>
    <col min="15617" max="15617" width="7" style="1" bestFit="1" customWidth="1"/>
    <col min="15618" max="15618" width="5.5703125" style="1" bestFit="1" customWidth="1"/>
    <col min="15619" max="15619" width="8.5703125" style="1" bestFit="1" customWidth="1"/>
    <col min="15620" max="15620" width="8.42578125" style="1" bestFit="1" customWidth="1"/>
    <col min="15621" max="15621" width="76.140625" style="1" customWidth="1"/>
    <col min="15622" max="15624" width="16.5703125" style="1" customWidth="1"/>
    <col min="15625" max="15625" width="18.5703125" style="1" customWidth="1"/>
    <col min="15626" max="15871" width="8.85546875" style="1"/>
    <col min="15872" max="15872" width="7.5703125" style="1" bestFit="1" customWidth="1"/>
    <col min="15873" max="15873" width="7" style="1" bestFit="1" customWidth="1"/>
    <col min="15874" max="15874" width="5.5703125" style="1" bestFit="1" customWidth="1"/>
    <col min="15875" max="15875" width="8.5703125" style="1" bestFit="1" customWidth="1"/>
    <col min="15876" max="15876" width="8.42578125" style="1" bestFit="1" customWidth="1"/>
    <col min="15877" max="15877" width="76.140625" style="1" customWidth="1"/>
    <col min="15878" max="15880" width="16.5703125" style="1" customWidth="1"/>
    <col min="15881" max="15881" width="18.5703125" style="1" customWidth="1"/>
    <col min="15882" max="16127" width="8.85546875" style="1"/>
    <col min="16128" max="16128" width="7.5703125" style="1" bestFit="1" customWidth="1"/>
    <col min="16129" max="16129" width="7" style="1" bestFit="1" customWidth="1"/>
    <col min="16130" max="16130" width="5.5703125" style="1" bestFit="1" customWidth="1"/>
    <col min="16131" max="16131" width="8.5703125" style="1" bestFit="1" customWidth="1"/>
    <col min="16132" max="16132" width="8.42578125" style="1" bestFit="1" customWidth="1"/>
    <col min="16133" max="16133" width="76.140625" style="1" customWidth="1"/>
    <col min="16134" max="16136" width="16.5703125" style="1" customWidth="1"/>
    <col min="16137" max="16137" width="18.5703125" style="1" customWidth="1"/>
    <col min="16138" max="16384" width="8.85546875" style="1"/>
  </cols>
  <sheetData>
    <row r="1" spans="2:10" ht="14.25" customHeight="1">
      <c r="B1" s="350" t="s">
        <v>24</v>
      </c>
      <c r="C1" s="350"/>
      <c r="D1" s="350"/>
      <c r="E1" s="350"/>
      <c r="F1" s="350"/>
      <c r="G1" s="350"/>
      <c r="H1" s="350"/>
      <c r="I1" s="350"/>
    </row>
    <row r="2" spans="2:10" ht="15" customHeight="1">
      <c r="B2" s="350" t="s">
        <v>28</v>
      </c>
      <c r="C2" s="350"/>
      <c r="D2" s="350"/>
      <c r="E2" s="350"/>
      <c r="F2" s="350"/>
      <c r="G2" s="350"/>
      <c r="H2" s="350"/>
      <c r="I2" s="350"/>
    </row>
    <row r="3" spans="2:10">
      <c r="B3" s="350" t="s">
        <v>0</v>
      </c>
      <c r="C3" s="350"/>
      <c r="D3" s="350"/>
      <c r="E3" s="350"/>
      <c r="F3" s="350"/>
      <c r="G3" s="350"/>
      <c r="H3" s="350"/>
      <c r="I3" s="350"/>
    </row>
    <row r="4" spans="2:10">
      <c r="B4" s="350"/>
      <c r="C4" s="350"/>
      <c r="D4" s="350"/>
      <c r="E4" s="350"/>
      <c r="F4" s="350"/>
      <c r="G4" s="350"/>
      <c r="H4" s="350"/>
      <c r="I4" s="350"/>
    </row>
    <row r="5" spans="2:10" ht="46.5" customHeight="1">
      <c r="B5" s="351" t="s">
        <v>29</v>
      </c>
      <c r="C5" s="351"/>
      <c r="D5" s="351"/>
      <c r="E5" s="351"/>
      <c r="F5" s="351"/>
      <c r="G5" s="351"/>
      <c r="H5" s="351"/>
      <c r="I5" s="351"/>
    </row>
    <row r="6" spans="2:10">
      <c r="G6" s="9"/>
      <c r="H6" s="9"/>
      <c r="I6" s="9"/>
    </row>
    <row r="7" spans="2:10">
      <c r="H7" s="352" t="s">
        <v>27</v>
      </c>
      <c r="I7" s="352"/>
    </row>
    <row r="8" spans="2:10" ht="68.25" customHeight="1">
      <c r="B8" s="349" t="s">
        <v>5</v>
      </c>
      <c r="C8" s="349"/>
      <c r="D8" s="349"/>
      <c r="E8" s="349" t="s">
        <v>1</v>
      </c>
      <c r="F8" s="349"/>
      <c r="G8" s="349" t="s">
        <v>17</v>
      </c>
      <c r="H8" s="349" t="s">
        <v>22</v>
      </c>
      <c r="I8" s="349"/>
    </row>
    <row r="9" spans="2:10">
      <c r="B9" s="8" t="s">
        <v>31</v>
      </c>
      <c r="C9" s="8" t="s">
        <v>32</v>
      </c>
      <c r="D9" s="8" t="s">
        <v>33</v>
      </c>
      <c r="E9" s="8" t="s">
        <v>19</v>
      </c>
      <c r="F9" s="8" t="s">
        <v>20</v>
      </c>
      <c r="G9" s="349"/>
      <c r="H9" s="8" t="s">
        <v>26</v>
      </c>
      <c r="I9" s="8" t="s">
        <v>2</v>
      </c>
    </row>
    <row r="10" spans="2:10">
      <c r="B10" s="8"/>
      <c r="C10" s="8"/>
      <c r="D10" s="8"/>
      <c r="E10" s="8"/>
      <c r="F10" s="8"/>
      <c r="G10" s="2" t="s">
        <v>4</v>
      </c>
      <c r="H10" s="17">
        <f>+H12+H13</f>
        <v>14976.426700000004</v>
      </c>
      <c r="I10" s="17">
        <f>+I12+I13</f>
        <v>-363431.87</v>
      </c>
    </row>
    <row r="11" spans="2:10" ht="18" customHeight="1">
      <c r="B11" s="8"/>
      <c r="C11" s="8"/>
      <c r="D11" s="8"/>
      <c r="E11" s="8"/>
      <c r="F11" s="8"/>
      <c r="G11" s="3" t="s">
        <v>3</v>
      </c>
      <c r="H11" s="16"/>
      <c r="I11" s="16"/>
    </row>
    <row r="12" spans="2:10" ht="69">
      <c r="B12" s="6" t="s">
        <v>72</v>
      </c>
      <c r="C12" s="6" t="s">
        <v>73</v>
      </c>
      <c r="D12" s="6" t="s">
        <v>74</v>
      </c>
      <c r="E12" s="8">
        <v>1167</v>
      </c>
      <c r="F12" s="8">
        <v>11006</v>
      </c>
      <c r="G12" s="2" t="s">
        <v>67</v>
      </c>
      <c r="H12" s="17">
        <v>14976.426700000004</v>
      </c>
      <c r="I12" s="17">
        <v>-25089.770000000004</v>
      </c>
      <c r="J12" s="7"/>
    </row>
    <row r="13" spans="2:10" ht="69">
      <c r="B13" s="6" t="s">
        <v>72</v>
      </c>
      <c r="C13" s="6" t="s">
        <v>73</v>
      </c>
      <c r="D13" s="6" t="s">
        <v>74</v>
      </c>
      <c r="E13" s="8">
        <v>1167</v>
      </c>
      <c r="F13" s="8">
        <v>32006</v>
      </c>
      <c r="G13" s="2" t="s">
        <v>71</v>
      </c>
      <c r="H13" s="17">
        <v>0</v>
      </c>
      <c r="I13" s="17">
        <v>-338342.1</v>
      </c>
    </row>
  </sheetData>
  <mergeCells count="10">
    <mergeCell ref="B8:D8"/>
    <mergeCell ref="E8:F8"/>
    <mergeCell ref="G8:G9"/>
    <mergeCell ref="H8:I8"/>
    <mergeCell ref="B1:I1"/>
    <mergeCell ref="B2:I2"/>
    <mergeCell ref="B3:I3"/>
    <mergeCell ref="B4:I4"/>
    <mergeCell ref="B5:I5"/>
    <mergeCell ref="H7:I7"/>
  </mergeCells>
  <pageMargins left="0.19685039370078741" right="0.19685039370078741" top="0.15748031496062992" bottom="0.15748031496062992" header="0.15748031496062992" footer="0.15748031496062992"/>
  <pageSetup paperSize="9" scale="6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4"/>
  <sheetViews>
    <sheetView zoomScaleNormal="100" workbookViewId="0"/>
  </sheetViews>
  <sheetFormatPr defaultColWidth="5.5703125" defaultRowHeight="17.25"/>
  <cols>
    <col min="1" max="1" width="9.140625" style="213" customWidth="1"/>
    <col min="2" max="3" width="8.5703125" style="115" customWidth="1"/>
    <col min="4" max="4" width="6.5703125" style="115" customWidth="1"/>
    <col min="5" max="5" width="11.85546875" style="115" bestFit="1" customWidth="1"/>
    <col min="6" max="6" width="15.42578125" style="115" customWidth="1"/>
    <col min="7" max="7" width="75" style="213" customWidth="1"/>
    <col min="8" max="8" width="19.42578125" style="213" customWidth="1"/>
    <col min="9" max="9" width="20.85546875" style="213" customWidth="1"/>
    <col min="10" max="244" width="9.140625" style="213" customWidth="1"/>
    <col min="245" max="245" width="7.5703125" style="213" bestFit="1" customWidth="1"/>
    <col min="246" max="246" width="7" style="213" bestFit="1" customWidth="1"/>
    <col min="247" max="247" width="5.5703125" style="213"/>
    <col min="248" max="248" width="9.140625" style="213" customWidth="1"/>
    <col min="249" max="250" width="8.5703125" style="213" customWidth="1"/>
    <col min="251" max="251" width="6.5703125" style="213" customWidth="1"/>
    <col min="252" max="252" width="11.85546875" style="213" bestFit="1" customWidth="1"/>
    <col min="253" max="253" width="15.42578125" style="213" customWidth="1"/>
    <col min="254" max="254" width="76.140625" style="213" customWidth="1"/>
    <col min="255" max="255" width="19.42578125" style="213" customWidth="1"/>
    <col min="256" max="256" width="20.85546875" style="213" customWidth="1"/>
    <col min="257" max="257" width="16.42578125" style="213" bestFit="1" customWidth="1"/>
    <col min="258" max="500" width="9.140625" style="213" customWidth="1"/>
    <col min="501" max="501" width="7.5703125" style="213" bestFit="1" customWidth="1"/>
    <col min="502" max="502" width="7" style="213" bestFit="1" customWidth="1"/>
    <col min="503" max="503" width="5.5703125" style="213"/>
    <col min="504" max="504" width="9.140625" style="213" customWidth="1"/>
    <col min="505" max="506" width="8.5703125" style="213" customWidth="1"/>
    <col min="507" max="507" width="6.5703125" style="213" customWidth="1"/>
    <col min="508" max="508" width="11.85546875" style="213" bestFit="1" customWidth="1"/>
    <col min="509" max="509" width="15.42578125" style="213" customWidth="1"/>
    <col min="510" max="510" width="76.140625" style="213" customWidth="1"/>
    <col min="511" max="511" width="19.42578125" style="213" customWidth="1"/>
    <col min="512" max="512" width="20.85546875" style="213" customWidth="1"/>
    <col min="513" max="513" width="16.42578125" style="213" bestFit="1" customWidth="1"/>
    <col min="514" max="756" width="9.140625" style="213" customWidth="1"/>
    <col min="757" max="757" width="7.5703125" style="213" bestFit="1" customWidth="1"/>
    <col min="758" max="758" width="7" style="213" bestFit="1" customWidth="1"/>
    <col min="759" max="759" width="5.5703125" style="213"/>
    <col min="760" max="760" width="9.140625" style="213" customWidth="1"/>
    <col min="761" max="762" width="8.5703125" style="213" customWidth="1"/>
    <col min="763" max="763" width="6.5703125" style="213" customWidth="1"/>
    <col min="764" max="764" width="11.85546875" style="213" bestFit="1" customWidth="1"/>
    <col min="765" max="765" width="15.42578125" style="213" customWidth="1"/>
    <col min="766" max="766" width="76.140625" style="213" customWidth="1"/>
    <col min="767" max="767" width="19.42578125" style="213" customWidth="1"/>
    <col min="768" max="768" width="20.85546875" style="213" customWidth="1"/>
    <col min="769" max="769" width="16.42578125" style="213" bestFit="1" customWidth="1"/>
    <col min="770" max="1012" width="9.140625" style="213" customWidth="1"/>
    <col min="1013" max="1013" width="7.5703125" style="213" bestFit="1" customWidth="1"/>
    <col min="1014" max="1014" width="7" style="213" bestFit="1" customWidth="1"/>
    <col min="1015" max="1015" width="5.5703125" style="213"/>
    <col min="1016" max="1016" width="9.140625" style="213" customWidth="1"/>
    <col min="1017" max="1018" width="8.5703125" style="213" customWidth="1"/>
    <col min="1019" max="1019" width="6.5703125" style="213" customWidth="1"/>
    <col min="1020" max="1020" width="11.85546875" style="213" bestFit="1" customWidth="1"/>
    <col min="1021" max="1021" width="15.42578125" style="213" customWidth="1"/>
    <col min="1022" max="1022" width="76.140625" style="213" customWidth="1"/>
    <col min="1023" max="1023" width="19.42578125" style="213" customWidth="1"/>
    <col min="1024" max="1024" width="20.85546875" style="213" customWidth="1"/>
    <col min="1025" max="1025" width="16.42578125" style="213" bestFit="1" customWidth="1"/>
    <col min="1026" max="1268" width="9.140625" style="213" customWidth="1"/>
    <col min="1269" max="1269" width="7.5703125" style="213" bestFit="1" customWidth="1"/>
    <col min="1270" max="1270" width="7" style="213" bestFit="1" customWidth="1"/>
    <col min="1271" max="1271" width="5.5703125" style="213"/>
    <col min="1272" max="1272" width="9.140625" style="213" customWidth="1"/>
    <col min="1273" max="1274" width="8.5703125" style="213" customWidth="1"/>
    <col min="1275" max="1275" width="6.5703125" style="213" customWidth="1"/>
    <col min="1276" max="1276" width="11.85546875" style="213" bestFit="1" customWidth="1"/>
    <col min="1277" max="1277" width="15.42578125" style="213" customWidth="1"/>
    <col min="1278" max="1278" width="76.140625" style="213" customWidth="1"/>
    <col min="1279" max="1279" width="19.42578125" style="213" customWidth="1"/>
    <col min="1280" max="1280" width="20.85546875" style="213" customWidth="1"/>
    <col min="1281" max="1281" width="16.42578125" style="213" bestFit="1" customWidth="1"/>
    <col min="1282" max="1524" width="9.140625" style="213" customWidth="1"/>
    <col min="1525" max="1525" width="7.5703125" style="213" bestFit="1" customWidth="1"/>
    <col min="1526" max="1526" width="7" style="213" bestFit="1" customWidth="1"/>
    <col min="1527" max="1527" width="5.5703125" style="213"/>
    <col min="1528" max="1528" width="9.140625" style="213" customWidth="1"/>
    <col min="1529" max="1530" width="8.5703125" style="213" customWidth="1"/>
    <col min="1531" max="1531" width="6.5703125" style="213" customWidth="1"/>
    <col min="1532" max="1532" width="11.85546875" style="213" bestFit="1" customWidth="1"/>
    <col min="1533" max="1533" width="15.42578125" style="213" customWidth="1"/>
    <col min="1534" max="1534" width="76.140625" style="213" customWidth="1"/>
    <col min="1535" max="1535" width="19.42578125" style="213" customWidth="1"/>
    <col min="1536" max="1536" width="20.85546875" style="213" customWidth="1"/>
    <col min="1537" max="1537" width="16.42578125" style="213" bestFit="1" customWidth="1"/>
    <col min="1538" max="1780" width="9.140625" style="213" customWidth="1"/>
    <col min="1781" max="1781" width="7.5703125" style="213" bestFit="1" customWidth="1"/>
    <col min="1782" max="1782" width="7" style="213" bestFit="1" customWidth="1"/>
    <col min="1783" max="1783" width="5.5703125" style="213"/>
    <col min="1784" max="1784" width="9.140625" style="213" customWidth="1"/>
    <col min="1785" max="1786" width="8.5703125" style="213" customWidth="1"/>
    <col min="1787" max="1787" width="6.5703125" style="213" customWidth="1"/>
    <col min="1788" max="1788" width="11.85546875" style="213" bestFit="1" customWidth="1"/>
    <col min="1789" max="1789" width="15.42578125" style="213" customWidth="1"/>
    <col min="1790" max="1790" width="76.140625" style="213" customWidth="1"/>
    <col min="1791" max="1791" width="19.42578125" style="213" customWidth="1"/>
    <col min="1792" max="1792" width="20.85546875" style="213" customWidth="1"/>
    <col min="1793" max="1793" width="16.42578125" style="213" bestFit="1" customWidth="1"/>
    <col min="1794" max="2036" width="9.140625" style="213" customWidth="1"/>
    <col min="2037" max="2037" width="7.5703125" style="213" bestFit="1" customWidth="1"/>
    <col min="2038" max="2038" width="7" style="213" bestFit="1" customWidth="1"/>
    <col min="2039" max="2039" width="5.5703125" style="213"/>
    <col min="2040" max="2040" width="9.140625" style="213" customWidth="1"/>
    <col min="2041" max="2042" width="8.5703125" style="213" customWidth="1"/>
    <col min="2043" max="2043" width="6.5703125" style="213" customWidth="1"/>
    <col min="2044" max="2044" width="11.85546875" style="213" bestFit="1" customWidth="1"/>
    <col min="2045" max="2045" width="15.42578125" style="213" customWidth="1"/>
    <col min="2046" max="2046" width="76.140625" style="213" customWidth="1"/>
    <col min="2047" max="2047" width="19.42578125" style="213" customWidth="1"/>
    <col min="2048" max="2048" width="20.85546875" style="213" customWidth="1"/>
    <col min="2049" max="2049" width="16.42578125" style="213" bestFit="1" customWidth="1"/>
    <col min="2050" max="2292" width="9.140625" style="213" customWidth="1"/>
    <col min="2293" max="2293" width="7.5703125" style="213" bestFit="1" customWidth="1"/>
    <col min="2294" max="2294" width="7" style="213" bestFit="1" customWidth="1"/>
    <col min="2295" max="2295" width="5.5703125" style="213"/>
    <col min="2296" max="2296" width="9.140625" style="213" customWidth="1"/>
    <col min="2297" max="2298" width="8.5703125" style="213" customWidth="1"/>
    <col min="2299" max="2299" width="6.5703125" style="213" customWidth="1"/>
    <col min="2300" max="2300" width="11.85546875" style="213" bestFit="1" customWidth="1"/>
    <col min="2301" max="2301" width="15.42578125" style="213" customWidth="1"/>
    <col min="2302" max="2302" width="76.140625" style="213" customWidth="1"/>
    <col min="2303" max="2303" width="19.42578125" style="213" customWidth="1"/>
    <col min="2304" max="2304" width="20.85546875" style="213" customWidth="1"/>
    <col min="2305" max="2305" width="16.42578125" style="213" bestFit="1" customWidth="1"/>
    <col min="2306" max="2548" width="9.140625" style="213" customWidth="1"/>
    <col min="2549" max="2549" width="7.5703125" style="213" bestFit="1" customWidth="1"/>
    <col min="2550" max="2550" width="7" style="213" bestFit="1" customWidth="1"/>
    <col min="2551" max="2551" width="5.5703125" style="213"/>
    <col min="2552" max="2552" width="9.140625" style="213" customWidth="1"/>
    <col min="2553" max="2554" width="8.5703125" style="213" customWidth="1"/>
    <col min="2555" max="2555" width="6.5703125" style="213" customWidth="1"/>
    <col min="2556" max="2556" width="11.85546875" style="213" bestFit="1" customWidth="1"/>
    <col min="2557" max="2557" width="15.42578125" style="213" customWidth="1"/>
    <col min="2558" max="2558" width="76.140625" style="213" customWidth="1"/>
    <col min="2559" max="2559" width="19.42578125" style="213" customWidth="1"/>
    <col min="2560" max="2560" width="20.85546875" style="213" customWidth="1"/>
    <col min="2561" max="2561" width="16.42578125" style="213" bestFit="1" customWidth="1"/>
    <col min="2562" max="2804" width="9.140625" style="213" customWidth="1"/>
    <col min="2805" max="2805" width="7.5703125" style="213" bestFit="1" customWidth="1"/>
    <col min="2806" max="2806" width="7" style="213" bestFit="1" customWidth="1"/>
    <col min="2807" max="2807" width="5.5703125" style="213"/>
    <col min="2808" max="2808" width="9.140625" style="213" customWidth="1"/>
    <col min="2809" max="2810" width="8.5703125" style="213" customWidth="1"/>
    <col min="2811" max="2811" width="6.5703125" style="213" customWidth="1"/>
    <col min="2812" max="2812" width="11.85546875" style="213" bestFit="1" customWidth="1"/>
    <col min="2813" max="2813" width="15.42578125" style="213" customWidth="1"/>
    <col min="2814" max="2814" width="76.140625" style="213" customWidth="1"/>
    <col min="2815" max="2815" width="19.42578125" style="213" customWidth="1"/>
    <col min="2816" max="2816" width="20.85546875" style="213" customWidth="1"/>
    <col min="2817" max="2817" width="16.42578125" style="213" bestFit="1" customWidth="1"/>
    <col min="2818" max="3060" width="9.140625" style="213" customWidth="1"/>
    <col min="3061" max="3061" width="7.5703125" style="213" bestFit="1" customWidth="1"/>
    <col min="3062" max="3062" width="7" style="213" bestFit="1" customWidth="1"/>
    <col min="3063" max="3063" width="5.5703125" style="213"/>
    <col min="3064" max="3064" width="9.140625" style="213" customWidth="1"/>
    <col min="3065" max="3066" width="8.5703125" style="213" customWidth="1"/>
    <col min="3067" max="3067" width="6.5703125" style="213" customWidth="1"/>
    <col min="3068" max="3068" width="11.85546875" style="213" bestFit="1" customWidth="1"/>
    <col min="3069" max="3069" width="15.42578125" style="213" customWidth="1"/>
    <col min="3070" max="3070" width="76.140625" style="213" customWidth="1"/>
    <col min="3071" max="3071" width="19.42578125" style="213" customWidth="1"/>
    <col min="3072" max="3072" width="20.85546875" style="213" customWidth="1"/>
    <col min="3073" max="3073" width="16.42578125" style="213" bestFit="1" customWidth="1"/>
    <col min="3074" max="3316" width="9.140625" style="213" customWidth="1"/>
    <col min="3317" max="3317" width="7.5703125" style="213" bestFit="1" customWidth="1"/>
    <col min="3318" max="3318" width="7" style="213" bestFit="1" customWidth="1"/>
    <col min="3319" max="3319" width="5.5703125" style="213"/>
    <col min="3320" max="3320" width="9.140625" style="213" customWidth="1"/>
    <col min="3321" max="3322" width="8.5703125" style="213" customWidth="1"/>
    <col min="3323" max="3323" width="6.5703125" style="213" customWidth="1"/>
    <col min="3324" max="3324" width="11.85546875" style="213" bestFit="1" customWidth="1"/>
    <col min="3325" max="3325" width="15.42578125" style="213" customWidth="1"/>
    <col min="3326" max="3326" width="76.140625" style="213" customWidth="1"/>
    <col min="3327" max="3327" width="19.42578125" style="213" customWidth="1"/>
    <col min="3328" max="3328" width="20.85546875" style="213" customWidth="1"/>
    <col min="3329" max="3329" width="16.42578125" style="213" bestFit="1" customWidth="1"/>
    <col min="3330" max="3572" width="9.140625" style="213" customWidth="1"/>
    <col min="3573" max="3573" width="7.5703125" style="213" bestFit="1" customWidth="1"/>
    <col min="3574" max="3574" width="7" style="213" bestFit="1" customWidth="1"/>
    <col min="3575" max="3575" width="5.5703125" style="213"/>
    <col min="3576" max="3576" width="9.140625" style="213" customWidth="1"/>
    <col min="3577" max="3578" width="8.5703125" style="213" customWidth="1"/>
    <col min="3579" max="3579" width="6.5703125" style="213" customWidth="1"/>
    <col min="3580" max="3580" width="11.85546875" style="213" bestFit="1" customWidth="1"/>
    <col min="3581" max="3581" width="15.42578125" style="213" customWidth="1"/>
    <col min="3582" max="3582" width="76.140625" style="213" customWidth="1"/>
    <col min="3583" max="3583" width="19.42578125" style="213" customWidth="1"/>
    <col min="3584" max="3584" width="20.85546875" style="213" customWidth="1"/>
    <col min="3585" max="3585" width="16.42578125" style="213" bestFit="1" customWidth="1"/>
    <col min="3586" max="3828" width="9.140625" style="213" customWidth="1"/>
    <col min="3829" max="3829" width="7.5703125" style="213" bestFit="1" customWidth="1"/>
    <col min="3830" max="3830" width="7" style="213" bestFit="1" customWidth="1"/>
    <col min="3831" max="3831" width="5.5703125" style="213"/>
    <col min="3832" max="3832" width="9.140625" style="213" customWidth="1"/>
    <col min="3833" max="3834" width="8.5703125" style="213" customWidth="1"/>
    <col min="3835" max="3835" width="6.5703125" style="213" customWidth="1"/>
    <col min="3836" max="3836" width="11.85546875" style="213" bestFit="1" customWidth="1"/>
    <col min="3837" max="3837" width="15.42578125" style="213" customWidth="1"/>
    <col min="3838" max="3838" width="76.140625" style="213" customWidth="1"/>
    <col min="3839" max="3839" width="19.42578125" style="213" customWidth="1"/>
    <col min="3840" max="3840" width="20.85546875" style="213" customWidth="1"/>
    <col min="3841" max="3841" width="16.42578125" style="213" bestFit="1" customWidth="1"/>
    <col min="3842" max="4084" width="9.140625" style="213" customWidth="1"/>
    <col min="4085" max="4085" width="7.5703125" style="213" bestFit="1" customWidth="1"/>
    <col min="4086" max="4086" width="7" style="213" bestFit="1" customWidth="1"/>
    <col min="4087" max="4087" width="5.5703125" style="213"/>
    <col min="4088" max="4088" width="9.140625" style="213" customWidth="1"/>
    <col min="4089" max="4090" width="8.5703125" style="213" customWidth="1"/>
    <col min="4091" max="4091" width="6.5703125" style="213" customWidth="1"/>
    <col min="4092" max="4092" width="11.85546875" style="213" bestFit="1" customWidth="1"/>
    <col min="4093" max="4093" width="15.42578125" style="213" customWidth="1"/>
    <col min="4094" max="4094" width="76.140625" style="213" customWidth="1"/>
    <col min="4095" max="4095" width="19.42578125" style="213" customWidth="1"/>
    <col min="4096" max="4096" width="20.85546875" style="213" customWidth="1"/>
    <col min="4097" max="4097" width="16.42578125" style="213" bestFit="1" customWidth="1"/>
    <col min="4098" max="4340" width="9.140625" style="213" customWidth="1"/>
    <col min="4341" max="4341" width="7.5703125" style="213" bestFit="1" customWidth="1"/>
    <col min="4342" max="4342" width="7" style="213" bestFit="1" customWidth="1"/>
    <col min="4343" max="4343" width="5.5703125" style="213"/>
    <col min="4344" max="4344" width="9.140625" style="213" customWidth="1"/>
    <col min="4345" max="4346" width="8.5703125" style="213" customWidth="1"/>
    <col min="4347" max="4347" width="6.5703125" style="213" customWidth="1"/>
    <col min="4348" max="4348" width="11.85546875" style="213" bestFit="1" customWidth="1"/>
    <col min="4349" max="4349" width="15.42578125" style="213" customWidth="1"/>
    <col min="4350" max="4350" width="76.140625" style="213" customWidth="1"/>
    <col min="4351" max="4351" width="19.42578125" style="213" customWidth="1"/>
    <col min="4352" max="4352" width="20.85546875" style="213" customWidth="1"/>
    <col min="4353" max="4353" width="16.42578125" style="213" bestFit="1" customWidth="1"/>
    <col min="4354" max="4596" width="9.140625" style="213" customWidth="1"/>
    <col min="4597" max="4597" width="7.5703125" style="213" bestFit="1" customWidth="1"/>
    <col min="4598" max="4598" width="7" style="213" bestFit="1" customWidth="1"/>
    <col min="4599" max="4599" width="5.5703125" style="213"/>
    <col min="4600" max="4600" width="9.140625" style="213" customWidth="1"/>
    <col min="4601" max="4602" width="8.5703125" style="213" customWidth="1"/>
    <col min="4603" max="4603" width="6.5703125" style="213" customWidth="1"/>
    <col min="4604" max="4604" width="11.85546875" style="213" bestFit="1" customWidth="1"/>
    <col min="4605" max="4605" width="15.42578125" style="213" customWidth="1"/>
    <col min="4606" max="4606" width="76.140625" style="213" customWidth="1"/>
    <col min="4607" max="4607" width="19.42578125" style="213" customWidth="1"/>
    <col min="4608" max="4608" width="20.85546875" style="213" customWidth="1"/>
    <col min="4609" max="4609" width="16.42578125" style="213" bestFit="1" customWidth="1"/>
    <col min="4610" max="4852" width="9.140625" style="213" customWidth="1"/>
    <col min="4853" max="4853" width="7.5703125" style="213" bestFit="1" customWidth="1"/>
    <col min="4854" max="4854" width="7" style="213" bestFit="1" customWidth="1"/>
    <col min="4855" max="4855" width="5.5703125" style="213"/>
    <col min="4856" max="4856" width="9.140625" style="213" customWidth="1"/>
    <col min="4857" max="4858" width="8.5703125" style="213" customWidth="1"/>
    <col min="4859" max="4859" width="6.5703125" style="213" customWidth="1"/>
    <col min="4860" max="4860" width="11.85546875" style="213" bestFit="1" customWidth="1"/>
    <col min="4861" max="4861" width="15.42578125" style="213" customWidth="1"/>
    <col min="4862" max="4862" width="76.140625" style="213" customWidth="1"/>
    <col min="4863" max="4863" width="19.42578125" style="213" customWidth="1"/>
    <col min="4864" max="4864" width="20.85546875" style="213" customWidth="1"/>
    <col min="4865" max="4865" width="16.42578125" style="213" bestFit="1" customWidth="1"/>
    <col min="4866" max="5108" width="9.140625" style="213" customWidth="1"/>
    <col min="5109" max="5109" width="7.5703125" style="213" bestFit="1" customWidth="1"/>
    <col min="5110" max="5110" width="7" style="213" bestFit="1" customWidth="1"/>
    <col min="5111" max="5111" width="5.5703125" style="213"/>
    <col min="5112" max="5112" width="9.140625" style="213" customWidth="1"/>
    <col min="5113" max="5114" width="8.5703125" style="213" customWidth="1"/>
    <col min="5115" max="5115" width="6.5703125" style="213" customWidth="1"/>
    <col min="5116" max="5116" width="11.85546875" style="213" bestFit="1" customWidth="1"/>
    <col min="5117" max="5117" width="15.42578125" style="213" customWidth="1"/>
    <col min="5118" max="5118" width="76.140625" style="213" customWidth="1"/>
    <col min="5119" max="5119" width="19.42578125" style="213" customWidth="1"/>
    <col min="5120" max="5120" width="20.85546875" style="213" customWidth="1"/>
    <col min="5121" max="5121" width="16.42578125" style="213" bestFit="1" customWidth="1"/>
    <col min="5122" max="5364" width="9.140625" style="213" customWidth="1"/>
    <col min="5365" max="5365" width="7.5703125" style="213" bestFit="1" customWidth="1"/>
    <col min="5366" max="5366" width="7" style="213" bestFit="1" customWidth="1"/>
    <col min="5367" max="5367" width="5.5703125" style="213"/>
    <col min="5368" max="5368" width="9.140625" style="213" customWidth="1"/>
    <col min="5369" max="5370" width="8.5703125" style="213" customWidth="1"/>
    <col min="5371" max="5371" width="6.5703125" style="213" customWidth="1"/>
    <col min="5372" max="5372" width="11.85546875" style="213" bestFit="1" customWidth="1"/>
    <col min="5373" max="5373" width="15.42578125" style="213" customWidth="1"/>
    <col min="5374" max="5374" width="76.140625" style="213" customWidth="1"/>
    <col min="5375" max="5375" width="19.42578125" style="213" customWidth="1"/>
    <col min="5376" max="5376" width="20.85546875" style="213" customWidth="1"/>
    <col min="5377" max="5377" width="16.42578125" style="213" bestFit="1" customWidth="1"/>
    <col min="5378" max="5620" width="9.140625" style="213" customWidth="1"/>
    <col min="5621" max="5621" width="7.5703125" style="213" bestFit="1" customWidth="1"/>
    <col min="5622" max="5622" width="7" style="213" bestFit="1" customWidth="1"/>
    <col min="5623" max="5623" width="5.5703125" style="213"/>
    <col min="5624" max="5624" width="9.140625" style="213" customWidth="1"/>
    <col min="5625" max="5626" width="8.5703125" style="213" customWidth="1"/>
    <col min="5627" max="5627" width="6.5703125" style="213" customWidth="1"/>
    <col min="5628" max="5628" width="11.85546875" style="213" bestFit="1" customWidth="1"/>
    <col min="5629" max="5629" width="15.42578125" style="213" customWidth="1"/>
    <col min="5630" max="5630" width="76.140625" style="213" customWidth="1"/>
    <col min="5631" max="5631" width="19.42578125" style="213" customWidth="1"/>
    <col min="5632" max="5632" width="20.85546875" style="213" customWidth="1"/>
    <col min="5633" max="5633" width="16.42578125" style="213" bestFit="1" customWidth="1"/>
    <col min="5634" max="5876" width="9.140625" style="213" customWidth="1"/>
    <col min="5877" max="5877" width="7.5703125" style="213" bestFit="1" customWidth="1"/>
    <col min="5878" max="5878" width="7" style="213" bestFit="1" customWidth="1"/>
    <col min="5879" max="5879" width="5.5703125" style="213"/>
    <col min="5880" max="5880" width="9.140625" style="213" customWidth="1"/>
    <col min="5881" max="5882" width="8.5703125" style="213" customWidth="1"/>
    <col min="5883" max="5883" width="6.5703125" style="213" customWidth="1"/>
    <col min="5884" max="5884" width="11.85546875" style="213" bestFit="1" customWidth="1"/>
    <col min="5885" max="5885" width="15.42578125" style="213" customWidth="1"/>
    <col min="5886" max="5886" width="76.140625" style="213" customWidth="1"/>
    <col min="5887" max="5887" width="19.42578125" style="213" customWidth="1"/>
    <col min="5888" max="5888" width="20.85546875" style="213" customWidth="1"/>
    <col min="5889" max="5889" width="16.42578125" style="213" bestFit="1" customWidth="1"/>
    <col min="5890" max="6132" width="9.140625" style="213" customWidth="1"/>
    <col min="6133" max="6133" width="7.5703125" style="213" bestFit="1" customWidth="1"/>
    <col min="6134" max="6134" width="7" style="213" bestFit="1" customWidth="1"/>
    <col min="6135" max="6135" width="5.5703125" style="213"/>
    <col min="6136" max="6136" width="9.140625" style="213" customWidth="1"/>
    <col min="6137" max="6138" width="8.5703125" style="213" customWidth="1"/>
    <col min="6139" max="6139" width="6.5703125" style="213" customWidth="1"/>
    <col min="6140" max="6140" width="11.85546875" style="213" bestFit="1" customWidth="1"/>
    <col min="6141" max="6141" width="15.42578125" style="213" customWidth="1"/>
    <col min="6142" max="6142" width="76.140625" style="213" customWidth="1"/>
    <col min="6143" max="6143" width="19.42578125" style="213" customWidth="1"/>
    <col min="6144" max="6144" width="20.85546875" style="213" customWidth="1"/>
    <col min="6145" max="6145" width="16.42578125" style="213" bestFit="1" customWidth="1"/>
    <col min="6146" max="6388" width="9.140625" style="213" customWidth="1"/>
    <col min="6389" max="6389" width="7.5703125" style="213" bestFit="1" customWidth="1"/>
    <col min="6390" max="6390" width="7" style="213" bestFit="1" customWidth="1"/>
    <col min="6391" max="6391" width="5.5703125" style="213"/>
    <col min="6392" max="6392" width="9.140625" style="213" customWidth="1"/>
    <col min="6393" max="6394" width="8.5703125" style="213" customWidth="1"/>
    <col min="6395" max="6395" width="6.5703125" style="213" customWidth="1"/>
    <col min="6396" max="6396" width="11.85546875" style="213" bestFit="1" customWidth="1"/>
    <col min="6397" max="6397" width="15.42578125" style="213" customWidth="1"/>
    <col min="6398" max="6398" width="76.140625" style="213" customWidth="1"/>
    <col min="6399" max="6399" width="19.42578125" style="213" customWidth="1"/>
    <col min="6400" max="6400" width="20.85546875" style="213" customWidth="1"/>
    <col min="6401" max="6401" width="16.42578125" style="213" bestFit="1" customWidth="1"/>
    <col min="6402" max="6644" width="9.140625" style="213" customWidth="1"/>
    <col min="6645" max="6645" width="7.5703125" style="213" bestFit="1" customWidth="1"/>
    <col min="6646" max="6646" width="7" style="213" bestFit="1" customWidth="1"/>
    <col min="6647" max="6647" width="5.5703125" style="213"/>
    <col min="6648" max="6648" width="9.140625" style="213" customWidth="1"/>
    <col min="6649" max="6650" width="8.5703125" style="213" customWidth="1"/>
    <col min="6651" max="6651" width="6.5703125" style="213" customWidth="1"/>
    <col min="6652" max="6652" width="11.85546875" style="213" bestFit="1" customWidth="1"/>
    <col min="6653" max="6653" width="15.42578125" style="213" customWidth="1"/>
    <col min="6654" max="6654" width="76.140625" style="213" customWidth="1"/>
    <col min="6655" max="6655" width="19.42578125" style="213" customWidth="1"/>
    <col min="6656" max="6656" width="20.85546875" style="213" customWidth="1"/>
    <col min="6657" max="6657" width="16.42578125" style="213" bestFit="1" customWidth="1"/>
    <col min="6658" max="6900" width="9.140625" style="213" customWidth="1"/>
    <col min="6901" max="6901" width="7.5703125" style="213" bestFit="1" customWidth="1"/>
    <col min="6902" max="6902" width="7" style="213" bestFit="1" customWidth="1"/>
    <col min="6903" max="6903" width="5.5703125" style="213"/>
    <col min="6904" max="6904" width="9.140625" style="213" customWidth="1"/>
    <col min="6905" max="6906" width="8.5703125" style="213" customWidth="1"/>
    <col min="6907" max="6907" width="6.5703125" style="213" customWidth="1"/>
    <col min="6908" max="6908" width="11.85546875" style="213" bestFit="1" customWidth="1"/>
    <col min="6909" max="6909" width="15.42578125" style="213" customWidth="1"/>
    <col min="6910" max="6910" width="76.140625" style="213" customWidth="1"/>
    <col min="6911" max="6911" width="19.42578125" style="213" customWidth="1"/>
    <col min="6912" max="6912" width="20.85546875" style="213" customWidth="1"/>
    <col min="6913" max="6913" width="16.42578125" style="213" bestFit="1" customWidth="1"/>
    <col min="6914" max="7156" width="9.140625" style="213" customWidth="1"/>
    <col min="7157" max="7157" width="7.5703125" style="213" bestFit="1" customWidth="1"/>
    <col min="7158" max="7158" width="7" style="213" bestFit="1" customWidth="1"/>
    <col min="7159" max="7159" width="5.5703125" style="213"/>
    <col min="7160" max="7160" width="9.140625" style="213" customWidth="1"/>
    <col min="7161" max="7162" width="8.5703125" style="213" customWidth="1"/>
    <col min="7163" max="7163" width="6.5703125" style="213" customWidth="1"/>
    <col min="7164" max="7164" width="11.85546875" style="213" bestFit="1" customWidth="1"/>
    <col min="7165" max="7165" width="15.42578125" style="213" customWidth="1"/>
    <col min="7166" max="7166" width="76.140625" style="213" customWidth="1"/>
    <col min="7167" max="7167" width="19.42578125" style="213" customWidth="1"/>
    <col min="7168" max="7168" width="20.85546875" style="213" customWidth="1"/>
    <col min="7169" max="7169" width="16.42578125" style="213" bestFit="1" customWidth="1"/>
    <col min="7170" max="7412" width="9.140625" style="213" customWidth="1"/>
    <col min="7413" max="7413" width="7.5703125" style="213" bestFit="1" customWidth="1"/>
    <col min="7414" max="7414" width="7" style="213" bestFit="1" customWidth="1"/>
    <col min="7415" max="7415" width="5.5703125" style="213"/>
    <col min="7416" max="7416" width="9.140625" style="213" customWidth="1"/>
    <col min="7417" max="7418" width="8.5703125" style="213" customWidth="1"/>
    <col min="7419" max="7419" width="6.5703125" style="213" customWidth="1"/>
    <col min="7420" max="7420" width="11.85546875" style="213" bestFit="1" customWidth="1"/>
    <col min="7421" max="7421" width="15.42578125" style="213" customWidth="1"/>
    <col min="7422" max="7422" width="76.140625" style="213" customWidth="1"/>
    <col min="7423" max="7423" width="19.42578125" style="213" customWidth="1"/>
    <col min="7424" max="7424" width="20.85546875" style="213" customWidth="1"/>
    <col min="7425" max="7425" width="16.42578125" style="213" bestFit="1" customWidth="1"/>
    <col min="7426" max="7668" width="9.140625" style="213" customWidth="1"/>
    <col min="7669" max="7669" width="7.5703125" style="213" bestFit="1" customWidth="1"/>
    <col min="7670" max="7670" width="7" style="213" bestFit="1" customWidth="1"/>
    <col min="7671" max="7671" width="5.5703125" style="213"/>
    <col min="7672" max="7672" width="9.140625" style="213" customWidth="1"/>
    <col min="7673" max="7674" width="8.5703125" style="213" customWidth="1"/>
    <col min="7675" max="7675" width="6.5703125" style="213" customWidth="1"/>
    <col min="7676" max="7676" width="11.85546875" style="213" bestFit="1" customWidth="1"/>
    <col min="7677" max="7677" width="15.42578125" style="213" customWidth="1"/>
    <col min="7678" max="7678" width="76.140625" style="213" customWidth="1"/>
    <col min="7679" max="7679" width="19.42578125" style="213" customWidth="1"/>
    <col min="7680" max="7680" width="20.85546875" style="213" customWidth="1"/>
    <col min="7681" max="7681" width="16.42578125" style="213" bestFit="1" customWidth="1"/>
    <col min="7682" max="7924" width="9.140625" style="213" customWidth="1"/>
    <col min="7925" max="7925" width="7.5703125" style="213" bestFit="1" customWidth="1"/>
    <col min="7926" max="7926" width="7" style="213" bestFit="1" customWidth="1"/>
    <col min="7927" max="7927" width="5.5703125" style="213"/>
    <col min="7928" max="7928" width="9.140625" style="213" customWidth="1"/>
    <col min="7929" max="7930" width="8.5703125" style="213" customWidth="1"/>
    <col min="7931" max="7931" width="6.5703125" style="213" customWidth="1"/>
    <col min="7932" max="7932" width="11.85546875" style="213" bestFit="1" customWidth="1"/>
    <col min="7933" max="7933" width="15.42578125" style="213" customWidth="1"/>
    <col min="7934" max="7934" width="76.140625" style="213" customWidth="1"/>
    <col min="7935" max="7935" width="19.42578125" style="213" customWidth="1"/>
    <col min="7936" max="7936" width="20.85546875" style="213" customWidth="1"/>
    <col min="7937" max="7937" width="16.42578125" style="213" bestFit="1" customWidth="1"/>
    <col min="7938" max="8180" width="9.140625" style="213" customWidth="1"/>
    <col min="8181" max="8181" width="7.5703125" style="213" bestFit="1" customWidth="1"/>
    <col min="8182" max="8182" width="7" style="213" bestFit="1" customWidth="1"/>
    <col min="8183" max="8183" width="5.5703125" style="213"/>
    <col min="8184" max="8184" width="9.140625" style="213" customWidth="1"/>
    <col min="8185" max="8186" width="8.5703125" style="213" customWidth="1"/>
    <col min="8187" max="8187" width="6.5703125" style="213" customWidth="1"/>
    <col min="8188" max="8188" width="11.85546875" style="213" bestFit="1" customWidth="1"/>
    <col min="8189" max="8189" width="15.42578125" style="213" customWidth="1"/>
    <col min="8190" max="8190" width="76.140625" style="213" customWidth="1"/>
    <col min="8191" max="8191" width="19.42578125" style="213" customWidth="1"/>
    <col min="8192" max="8192" width="20.85546875" style="213" customWidth="1"/>
    <col min="8193" max="8193" width="16.42578125" style="213" bestFit="1" customWidth="1"/>
    <col min="8194" max="8436" width="9.140625" style="213" customWidth="1"/>
    <col min="8437" max="8437" width="7.5703125" style="213" bestFit="1" customWidth="1"/>
    <col min="8438" max="8438" width="7" style="213" bestFit="1" customWidth="1"/>
    <col min="8439" max="8439" width="5.5703125" style="213"/>
    <col min="8440" max="8440" width="9.140625" style="213" customWidth="1"/>
    <col min="8441" max="8442" width="8.5703125" style="213" customWidth="1"/>
    <col min="8443" max="8443" width="6.5703125" style="213" customWidth="1"/>
    <col min="8444" max="8444" width="11.85546875" style="213" bestFit="1" customWidth="1"/>
    <col min="8445" max="8445" width="15.42578125" style="213" customWidth="1"/>
    <col min="8446" max="8446" width="76.140625" style="213" customWidth="1"/>
    <col min="8447" max="8447" width="19.42578125" style="213" customWidth="1"/>
    <col min="8448" max="8448" width="20.85546875" style="213" customWidth="1"/>
    <col min="8449" max="8449" width="16.42578125" style="213" bestFit="1" customWidth="1"/>
    <col min="8450" max="8692" width="9.140625" style="213" customWidth="1"/>
    <col min="8693" max="8693" width="7.5703125" style="213" bestFit="1" customWidth="1"/>
    <col min="8694" max="8694" width="7" style="213" bestFit="1" customWidth="1"/>
    <col min="8695" max="8695" width="5.5703125" style="213"/>
    <col min="8696" max="8696" width="9.140625" style="213" customWidth="1"/>
    <col min="8697" max="8698" width="8.5703125" style="213" customWidth="1"/>
    <col min="8699" max="8699" width="6.5703125" style="213" customWidth="1"/>
    <col min="8700" max="8700" width="11.85546875" style="213" bestFit="1" customWidth="1"/>
    <col min="8701" max="8701" width="15.42578125" style="213" customWidth="1"/>
    <col min="8702" max="8702" width="76.140625" style="213" customWidth="1"/>
    <col min="8703" max="8703" width="19.42578125" style="213" customWidth="1"/>
    <col min="8704" max="8704" width="20.85546875" style="213" customWidth="1"/>
    <col min="8705" max="8705" width="16.42578125" style="213" bestFit="1" customWidth="1"/>
    <col min="8706" max="8948" width="9.140625" style="213" customWidth="1"/>
    <col min="8949" max="8949" width="7.5703125" style="213" bestFit="1" customWidth="1"/>
    <col min="8950" max="8950" width="7" style="213" bestFit="1" customWidth="1"/>
    <col min="8951" max="8951" width="5.5703125" style="213"/>
    <col min="8952" max="8952" width="9.140625" style="213" customWidth="1"/>
    <col min="8953" max="8954" width="8.5703125" style="213" customWidth="1"/>
    <col min="8955" max="8955" width="6.5703125" style="213" customWidth="1"/>
    <col min="8956" max="8956" width="11.85546875" style="213" bestFit="1" customWidth="1"/>
    <col min="8957" max="8957" width="15.42578125" style="213" customWidth="1"/>
    <col min="8958" max="8958" width="76.140625" style="213" customWidth="1"/>
    <col min="8959" max="8959" width="19.42578125" style="213" customWidth="1"/>
    <col min="8960" max="8960" width="20.85546875" style="213" customWidth="1"/>
    <col min="8961" max="8961" width="16.42578125" style="213" bestFit="1" customWidth="1"/>
    <col min="8962" max="9204" width="9.140625" style="213" customWidth="1"/>
    <col min="9205" max="9205" width="7.5703125" style="213" bestFit="1" customWidth="1"/>
    <col min="9206" max="9206" width="7" style="213" bestFit="1" customWidth="1"/>
    <col min="9207" max="9207" width="5.5703125" style="213"/>
    <col min="9208" max="9208" width="9.140625" style="213" customWidth="1"/>
    <col min="9209" max="9210" width="8.5703125" style="213" customWidth="1"/>
    <col min="9211" max="9211" width="6.5703125" style="213" customWidth="1"/>
    <col min="9212" max="9212" width="11.85546875" style="213" bestFit="1" customWidth="1"/>
    <col min="9213" max="9213" width="15.42578125" style="213" customWidth="1"/>
    <col min="9214" max="9214" width="76.140625" style="213" customWidth="1"/>
    <col min="9215" max="9215" width="19.42578125" style="213" customWidth="1"/>
    <col min="9216" max="9216" width="20.85546875" style="213" customWidth="1"/>
    <col min="9217" max="9217" width="16.42578125" style="213" bestFit="1" customWidth="1"/>
    <col min="9218" max="9460" width="9.140625" style="213" customWidth="1"/>
    <col min="9461" max="9461" width="7.5703125" style="213" bestFit="1" customWidth="1"/>
    <col min="9462" max="9462" width="7" style="213" bestFit="1" customWidth="1"/>
    <col min="9463" max="9463" width="5.5703125" style="213"/>
    <col min="9464" max="9464" width="9.140625" style="213" customWidth="1"/>
    <col min="9465" max="9466" width="8.5703125" style="213" customWidth="1"/>
    <col min="9467" max="9467" width="6.5703125" style="213" customWidth="1"/>
    <col min="9468" max="9468" width="11.85546875" style="213" bestFit="1" customWidth="1"/>
    <col min="9469" max="9469" width="15.42578125" style="213" customWidth="1"/>
    <col min="9470" max="9470" width="76.140625" style="213" customWidth="1"/>
    <col min="9471" max="9471" width="19.42578125" style="213" customWidth="1"/>
    <col min="9472" max="9472" width="20.85546875" style="213" customWidth="1"/>
    <col min="9473" max="9473" width="16.42578125" style="213" bestFit="1" customWidth="1"/>
    <col min="9474" max="9716" width="9.140625" style="213" customWidth="1"/>
    <col min="9717" max="9717" width="7.5703125" style="213" bestFit="1" customWidth="1"/>
    <col min="9718" max="9718" width="7" style="213" bestFit="1" customWidth="1"/>
    <col min="9719" max="9719" width="5.5703125" style="213"/>
    <col min="9720" max="9720" width="9.140625" style="213" customWidth="1"/>
    <col min="9721" max="9722" width="8.5703125" style="213" customWidth="1"/>
    <col min="9723" max="9723" width="6.5703125" style="213" customWidth="1"/>
    <col min="9724" max="9724" width="11.85546875" style="213" bestFit="1" customWidth="1"/>
    <col min="9725" max="9725" width="15.42578125" style="213" customWidth="1"/>
    <col min="9726" max="9726" width="76.140625" style="213" customWidth="1"/>
    <col min="9727" max="9727" width="19.42578125" style="213" customWidth="1"/>
    <col min="9728" max="9728" width="20.85546875" style="213" customWidth="1"/>
    <col min="9729" max="9729" width="16.42578125" style="213" bestFit="1" customWidth="1"/>
    <col min="9730" max="9972" width="9.140625" style="213" customWidth="1"/>
    <col min="9973" max="9973" width="7.5703125" style="213" bestFit="1" customWidth="1"/>
    <col min="9974" max="9974" width="7" style="213" bestFit="1" customWidth="1"/>
    <col min="9975" max="9975" width="5.5703125" style="213"/>
    <col min="9976" max="9976" width="9.140625" style="213" customWidth="1"/>
    <col min="9977" max="9978" width="8.5703125" style="213" customWidth="1"/>
    <col min="9979" max="9979" width="6.5703125" style="213" customWidth="1"/>
    <col min="9980" max="9980" width="11.85546875" style="213" bestFit="1" customWidth="1"/>
    <col min="9981" max="9981" width="15.42578125" style="213" customWidth="1"/>
    <col min="9982" max="9982" width="76.140625" style="213" customWidth="1"/>
    <col min="9983" max="9983" width="19.42578125" style="213" customWidth="1"/>
    <col min="9984" max="9984" width="20.85546875" style="213" customWidth="1"/>
    <col min="9985" max="9985" width="16.42578125" style="213" bestFit="1" customWidth="1"/>
    <col min="9986" max="10228" width="9.140625" style="213" customWidth="1"/>
    <col min="10229" max="10229" width="7.5703125" style="213" bestFit="1" customWidth="1"/>
    <col min="10230" max="10230" width="7" style="213" bestFit="1" customWidth="1"/>
    <col min="10231" max="10231" width="5.5703125" style="213"/>
    <col min="10232" max="10232" width="9.140625" style="213" customWidth="1"/>
    <col min="10233" max="10234" width="8.5703125" style="213" customWidth="1"/>
    <col min="10235" max="10235" width="6.5703125" style="213" customWidth="1"/>
    <col min="10236" max="10236" width="11.85546875" style="213" bestFit="1" customWidth="1"/>
    <col min="10237" max="10237" width="15.42578125" style="213" customWidth="1"/>
    <col min="10238" max="10238" width="76.140625" style="213" customWidth="1"/>
    <col min="10239" max="10239" width="19.42578125" style="213" customWidth="1"/>
    <col min="10240" max="10240" width="20.85546875" style="213" customWidth="1"/>
    <col min="10241" max="10241" width="16.42578125" style="213" bestFit="1" customWidth="1"/>
    <col min="10242" max="10484" width="9.140625" style="213" customWidth="1"/>
    <col min="10485" max="10485" width="7.5703125" style="213" bestFit="1" customWidth="1"/>
    <col min="10486" max="10486" width="7" style="213" bestFit="1" customWidth="1"/>
    <col min="10487" max="10487" width="5.5703125" style="213"/>
    <col min="10488" max="10488" width="9.140625" style="213" customWidth="1"/>
    <col min="10489" max="10490" width="8.5703125" style="213" customWidth="1"/>
    <col min="10491" max="10491" width="6.5703125" style="213" customWidth="1"/>
    <col min="10492" max="10492" width="11.85546875" style="213" bestFit="1" customWidth="1"/>
    <col min="10493" max="10493" width="15.42578125" style="213" customWidth="1"/>
    <col min="10494" max="10494" width="76.140625" style="213" customWidth="1"/>
    <col min="10495" max="10495" width="19.42578125" style="213" customWidth="1"/>
    <col min="10496" max="10496" width="20.85546875" style="213" customWidth="1"/>
    <col min="10497" max="10497" width="16.42578125" style="213" bestFit="1" customWidth="1"/>
    <col min="10498" max="10740" width="9.140625" style="213" customWidth="1"/>
    <col min="10741" max="10741" width="7.5703125" style="213" bestFit="1" customWidth="1"/>
    <col min="10742" max="10742" width="7" style="213" bestFit="1" customWidth="1"/>
    <col min="10743" max="10743" width="5.5703125" style="213"/>
    <col min="10744" max="10744" width="9.140625" style="213" customWidth="1"/>
    <col min="10745" max="10746" width="8.5703125" style="213" customWidth="1"/>
    <col min="10747" max="10747" width="6.5703125" style="213" customWidth="1"/>
    <col min="10748" max="10748" width="11.85546875" style="213" bestFit="1" customWidth="1"/>
    <col min="10749" max="10749" width="15.42578125" style="213" customWidth="1"/>
    <col min="10750" max="10750" width="76.140625" style="213" customWidth="1"/>
    <col min="10751" max="10751" width="19.42578125" style="213" customWidth="1"/>
    <col min="10752" max="10752" width="20.85546875" style="213" customWidth="1"/>
    <col min="10753" max="10753" width="16.42578125" style="213" bestFit="1" customWidth="1"/>
    <col min="10754" max="10996" width="9.140625" style="213" customWidth="1"/>
    <col min="10997" max="10997" width="7.5703125" style="213" bestFit="1" customWidth="1"/>
    <col min="10998" max="10998" width="7" style="213" bestFit="1" customWidth="1"/>
    <col min="10999" max="10999" width="5.5703125" style="213"/>
    <col min="11000" max="11000" width="9.140625" style="213" customWidth="1"/>
    <col min="11001" max="11002" width="8.5703125" style="213" customWidth="1"/>
    <col min="11003" max="11003" width="6.5703125" style="213" customWidth="1"/>
    <col min="11004" max="11004" width="11.85546875" style="213" bestFit="1" customWidth="1"/>
    <col min="11005" max="11005" width="15.42578125" style="213" customWidth="1"/>
    <col min="11006" max="11006" width="76.140625" style="213" customWidth="1"/>
    <col min="11007" max="11007" width="19.42578125" style="213" customWidth="1"/>
    <col min="11008" max="11008" width="20.85546875" style="213" customWidth="1"/>
    <col min="11009" max="11009" width="16.42578125" style="213" bestFit="1" customWidth="1"/>
    <col min="11010" max="11252" width="9.140625" style="213" customWidth="1"/>
    <col min="11253" max="11253" width="7.5703125" style="213" bestFit="1" customWidth="1"/>
    <col min="11254" max="11254" width="7" style="213" bestFit="1" customWidth="1"/>
    <col min="11255" max="11255" width="5.5703125" style="213"/>
    <col min="11256" max="11256" width="9.140625" style="213" customWidth="1"/>
    <col min="11257" max="11258" width="8.5703125" style="213" customWidth="1"/>
    <col min="11259" max="11259" width="6.5703125" style="213" customWidth="1"/>
    <col min="11260" max="11260" width="11.85546875" style="213" bestFit="1" customWidth="1"/>
    <col min="11261" max="11261" width="15.42578125" style="213" customWidth="1"/>
    <col min="11262" max="11262" width="76.140625" style="213" customWidth="1"/>
    <col min="11263" max="11263" width="19.42578125" style="213" customWidth="1"/>
    <col min="11264" max="11264" width="20.85546875" style="213" customWidth="1"/>
    <col min="11265" max="11265" width="16.42578125" style="213" bestFit="1" customWidth="1"/>
    <col min="11266" max="11508" width="9.140625" style="213" customWidth="1"/>
    <col min="11509" max="11509" width="7.5703125" style="213" bestFit="1" customWidth="1"/>
    <col min="11510" max="11510" width="7" style="213" bestFit="1" customWidth="1"/>
    <col min="11511" max="11511" width="5.5703125" style="213"/>
    <col min="11512" max="11512" width="9.140625" style="213" customWidth="1"/>
    <col min="11513" max="11514" width="8.5703125" style="213" customWidth="1"/>
    <col min="11515" max="11515" width="6.5703125" style="213" customWidth="1"/>
    <col min="11516" max="11516" width="11.85546875" style="213" bestFit="1" customWidth="1"/>
    <col min="11517" max="11517" width="15.42578125" style="213" customWidth="1"/>
    <col min="11518" max="11518" width="76.140625" style="213" customWidth="1"/>
    <col min="11519" max="11519" width="19.42578125" style="213" customWidth="1"/>
    <col min="11520" max="11520" width="20.85546875" style="213" customWidth="1"/>
    <col min="11521" max="11521" width="16.42578125" style="213" bestFit="1" customWidth="1"/>
    <col min="11522" max="11764" width="9.140625" style="213" customWidth="1"/>
    <col min="11765" max="11765" width="7.5703125" style="213" bestFit="1" customWidth="1"/>
    <col min="11766" max="11766" width="7" style="213" bestFit="1" customWidth="1"/>
    <col min="11767" max="11767" width="5.5703125" style="213"/>
    <col min="11768" max="11768" width="9.140625" style="213" customWidth="1"/>
    <col min="11769" max="11770" width="8.5703125" style="213" customWidth="1"/>
    <col min="11771" max="11771" width="6.5703125" style="213" customWidth="1"/>
    <col min="11772" max="11772" width="11.85546875" style="213" bestFit="1" customWidth="1"/>
    <col min="11773" max="11773" width="15.42578125" style="213" customWidth="1"/>
    <col min="11774" max="11774" width="76.140625" style="213" customWidth="1"/>
    <col min="11775" max="11775" width="19.42578125" style="213" customWidth="1"/>
    <col min="11776" max="11776" width="20.85546875" style="213" customWidth="1"/>
    <col min="11777" max="11777" width="16.42578125" style="213" bestFit="1" customWidth="1"/>
    <col min="11778" max="12020" width="9.140625" style="213" customWidth="1"/>
    <col min="12021" max="12021" width="7.5703125" style="213" bestFit="1" customWidth="1"/>
    <col min="12022" max="12022" width="7" style="213" bestFit="1" customWidth="1"/>
    <col min="12023" max="12023" width="5.5703125" style="213"/>
    <col min="12024" max="12024" width="9.140625" style="213" customWidth="1"/>
    <col min="12025" max="12026" width="8.5703125" style="213" customWidth="1"/>
    <col min="12027" max="12027" width="6.5703125" style="213" customWidth="1"/>
    <col min="12028" max="12028" width="11.85546875" style="213" bestFit="1" customWidth="1"/>
    <col min="12029" max="12029" width="15.42578125" style="213" customWidth="1"/>
    <col min="12030" max="12030" width="76.140625" style="213" customWidth="1"/>
    <col min="12031" max="12031" width="19.42578125" style="213" customWidth="1"/>
    <col min="12032" max="12032" width="20.85546875" style="213" customWidth="1"/>
    <col min="12033" max="12033" width="16.42578125" style="213" bestFit="1" customWidth="1"/>
    <col min="12034" max="12276" width="9.140625" style="213" customWidth="1"/>
    <col min="12277" max="12277" width="7.5703125" style="213" bestFit="1" customWidth="1"/>
    <col min="12278" max="12278" width="7" style="213" bestFit="1" customWidth="1"/>
    <col min="12279" max="12279" width="5.5703125" style="213"/>
    <col min="12280" max="12280" width="9.140625" style="213" customWidth="1"/>
    <col min="12281" max="12282" width="8.5703125" style="213" customWidth="1"/>
    <col min="12283" max="12283" width="6.5703125" style="213" customWidth="1"/>
    <col min="12284" max="12284" width="11.85546875" style="213" bestFit="1" customWidth="1"/>
    <col min="12285" max="12285" width="15.42578125" style="213" customWidth="1"/>
    <col min="12286" max="12286" width="76.140625" style="213" customWidth="1"/>
    <col min="12287" max="12287" width="19.42578125" style="213" customWidth="1"/>
    <col min="12288" max="12288" width="20.85546875" style="213" customWidth="1"/>
    <col min="12289" max="12289" width="16.42578125" style="213" bestFit="1" customWidth="1"/>
    <col min="12290" max="12532" width="9.140625" style="213" customWidth="1"/>
    <col min="12533" max="12533" width="7.5703125" style="213" bestFit="1" customWidth="1"/>
    <col min="12534" max="12534" width="7" style="213" bestFit="1" customWidth="1"/>
    <col min="12535" max="12535" width="5.5703125" style="213"/>
    <col min="12536" max="12536" width="9.140625" style="213" customWidth="1"/>
    <col min="12537" max="12538" width="8.5703125" style="213" customWidth="1"/>
    <col min="12539" max="12539" width="6.5703125" style="213" customWidth="1"/>
    <col min="12540" max="12540" width="11.85546875" style="213" bestFit="1" customWidth="1"/>
    <col min="12541" max="12541" width="15.42578125" style="213" customWidth="1"/>
    <col min="12542" max="12542" width="76.140625" style="213" customWidth="1"/>
    <col min="12543" max="12543" width="19.42578125" style="213" customWidth="1"/>
    <col min="12544" max="12544" width="20.85546875" style="213" customWidth="1"/>
    <col min="12545" max="12545" width="16.42578125" style="213" bestFit="1" customWidth="1"/>
    <col min="12546" max="12788" width="9.140625" style="213" customWidth="1"/>
    <col min="12789" max="12789" width="7.5703125" style="213" bestFit="1" customWidth="1"/>
    <col min="12790" max="12790" width="7" style="213" bestFit="1" customWidth="1"/>
    <col min="12791" max="12791" width="5.5703125" style="213"/>
    <col min="12792" max="12792" width="9.140625" style="213" customWidth="1"/>
    <col min="12793" max="12794" width="8.5703125" style="213" customWidth="1"/>
    <col min="12795" max="12795" width="6.5703125" style="213" customWidth="1"/>
    <col min="12796" max="12796" width="11.85546875" style="213" bestFit="1" customWidth="1"/>
    <col min="12797" max="12797" width="15.42578125" style="213" customWidth="1"/>
    <col min="12798" max="12798" width="76.140625" style="213" customWidth="1"/>
    <col min="12799" max="12799" width="19.42578125" style="213" customWidth="1"/>
    <col min="12800" max="12800" width="20.85546875" style="213" customWidth="1"/>
    <col min="12801" max="12801" width="16.42578125" style="213" bestFit="1" customWidth="1"/>
    <col min="12802" max="13044" width="9.140625" style="213" customWidth="1"/>
    <col min="13045" max="13045" width="7.5703125" style="213" bestFit="1" customWidth="1"/>
    <col min="13046" max="13046" width="7" style="213" bestFit="1" customWidth="1"/>
    <col min="13047" max="13047" width="5.5703125" style="213"/>
    <col min="13048" max="13048" width="9.140625" style="213" customWidth="1"/>
    <col min="13049" max="13050" width="8.5703125" style="213" customWidth="1"/>
    <col min="13051" max="13051" width="6.5703125" style="213" customWidth="1"/>
    <col min="13052" max="13052" width="11.85546875" style="213" bestFit="1" customWidth="1"/>
    <col min="13053" max="13053" width="15.42578125" style="213" customWidth="1"/>
    <col min="13054" max="13054" width="76.140625" style="213" customWidth="1"/>
    <col min="13055" max="13055" width="19.42578125" style="213" customWidth="1"/>
    <col min="13056" max="13056" width="20.85546875" style="213" customWidth="1"/>
    <col min="13057" max="13057" width="16.42578125" style="213" bestFit="1" customWidth="1"/>
    <col min="13058" max="13300" width="9.140625" style="213" customWidth="1"/>
    <col min="13301" max="13301" width="7.5703125" style="213" bestFit="1" customWidth="1"/>
    <col min="13302" max="13302" width="7" style="213" bestFit="1" customWidth="1"/>
    <col min="13303" max="13303" width="5.5703125" style="213"/>
    <col min="13304" max="13304" width="9.140625" style="213" customWidth="1"/>
    <col min="13305" max="13306" width="8.5703125" style="213" customWidth="1"/>
    <col min="13307" max="13307" width="6.5703125" style="213" customWidth="1"/>
    <col min="13308" max="13308" width="11.85546875" style="213" bestFit="1" customWidth="1"/>
    <col min="13309" max="13309" width="15.42578125" style="213" customWidth="1"/>
    <col min="13310" max="13310" width="76.140625" style="213" customWidth="1"/>
    <col min="13311" max="13311" width="19.42578125" style="213" customWidth="1"/>
    <col min="13312" max="13312" width="20.85546875" style="213" customWidth="1"/>
    <col min="13313" max="13313" width="16.42578125" style="213" bestFit="1" customWidth="1"/>
    <col min="13314" max="13556" width="9.140625" style="213" customWidth="1"/>
    <col min="13557" max="13557" width="7.5703125" style="213" bestFit="1" customWidth="1"/>
    <col min="13558" max="13558" width="7" style="213" bestFit="1" customWidth="1"/>
    <col min="13559" max="13559" width="5.5703125" style="213"/>
    <col min="13560" max="13560" width="9.140625" style="213" customWidth="1"/>
    <col min="13561" max="13562" width="8.5703125" style="213" customWidth="1"/>
    <col min="13563" max="13563" width="6.5703125" style="213" customWidth="1"/>
    <col min="13564" max="13564" width="11.85546875" style="213" bestFit="1" customWidth="1"/>
    <col min="13565" max="13565" width="15.42578125" style="213" customWidth="1"/>
    <col min="13566" max="13566" width="76.140625" style="213" customWidth="1"/>
    <col min="13567" max="13567" width="19.42578125" style="213" customWidth="1"/>
    <col min="13568" max="13568" width="20.85546875" style="213" customWidth="1"/>
    <col min="13569" max="13569" width="16.42578125" style="213" bestFit="1" customWidth="1"/>
    <col min="13570" max="13812" width="9.140625" style="213" customWidth="1"/>
    <col min="13813" max="13813" width="7.5703125" style="213" bestFit="1" customWidth="1"/>
    <col min="13814" max="13814" width="7" style="213" bestFit="1" customWidth="1"/>
    <col min="13815" max="13815" width="5.5703125" style="213"/>
    <col min="13816" max="13816" width="9.140625" style="213" customWidth="1"/>
    <col min="13817" max="13818" width="8.5703125" style="213" customWidth="1"/>
    <col min="13819" max="13819" width="6.5703125" style="213" customWidth="1"/>
    <col min="13820" max="13820" width="11.85546875" style="213" bestFit="1" customWidth="1"/>
    <col min="13821" max="13821" width="15.42578125" style="213" customWidth="1"/>
    <col min="13822" max="13822" width="76.140625" style="213" customWidth="1"/>
    <col min="13823" max="13823" width="19.42578125" style="213" customWidth="1"/>
    <col min="13824" max="13824" width="20.85546875" style="213" customWidth="1"/>
    <col min="13825" max="13825" width="16.42578125" style="213" bestFit="1" customWidth="1"/>
    <col min="13826" max="14068" width="9.140625" style="213" customWidth="1"/>
    <col min="14069" max="14069" width="7.5703125" style="213" bestFit="1" customWidth="1"/>
    <col min="14070" max="14070" width="7" style="213" bestFit="1" customWidth="1"/>
    <col min="14071" max="14071" width="5.5703125" style="213"/>
    <col min="14072" max="14072" width="9.140625" style="213" customWidth="1"/>
    <col min="14073" max="14074" width="8.5703125" style="213" customWidth="1"/>
    <col min="14075" max="14075" width="6.5703125" style="213" customWidth="1"/>
    <col min="14076" max="14076" width="11.85546875" style="213" bestFit="1" customWidth="1"/>
    <col min="14077" max="14077" width="15.42578125" style="213" customWidth="1"/>
    <col min="14078" max="14078" width="76.140625" style="213" customWidth="1"/>
    <col min="14079" max="14079" width="19.42578125" style="213" customWidth="1"/>
    <col min="14080" max="14080" width="20.85546875" style="213" customWidth="1"/>
    <col min="14081" max="14081" width="16.42578125" style="213" bestFit="1" customWidth="1"/>
    <col min="14082" max="14324" width="9.140625" style="213" customWidth="1"/>
    <col min="14325" max="14325" width="7.5703125" style="213" bestFit="1" customWidth="1"/>
    <col min="14326" max="14326" width="7" style="213" bestFit="1" customWidth="1"/>
    <col min="14327" max="14327" width="5.5703125" style="213"/>
    <col min="14328" max="14328" width="9.140625" style="213" customWidth="1"/>
    <col min="14329" max="14330" width="8.5703125" style="213" customWidth="1"/>
    <col min="14331" max="14331" width="6.5703125" style="213" customWidth="1"/>
    <col min="14332" max="14332" width="11.85546875" style="213" bestFit="1" customWidth="1"/>
    <col min="14333" max="14333" width="15.42578125" style="213" customWidth="1"/>
    <col min="14334" max="14334" width="76.140625" style="213" customWidth="1"/>
    <col min="14335" max="14335" width="19.42578125" style="213" customWidth="1"/>
    <col min="14336" max="14336" width="20.85546875" style="213" customWidth="1"/>
    <col min="14337" max="14337" width="16.42578125" style="213" bestFit="1" customWidth="1"/>
    <col min="14338" max="14580" width="9.140625" style="213" customWidth="1"/>
    <col min="14581" max="14581" width="7.5703125" style="213" bestFit="1" customWidth="1"/>
    <col min="14582" max="14582" width="7" style="213" bestFit="1" customWidth="1"/>
    <col min="14583" max="14583" width="5.5703125" style="213"/>
    <col min="14584" max="14584" width="9.140625" style="213" customWidth="1"/>
    <col min="14585" max="14586" width="8.5703125" style="213" customWidth="1"/>
    <col min="14587" max="14587" width="6.5703125" style="213" customWidth="1"/>
    <col min="14588" max="14588" width="11.85546875" style="213" bestFit="1" customWidth="1"/>
    <col min="14589" max="14589" width="15.42578125" style="213" customWidth="1"/>
    <col min="14590" max="14590" width="76.140625" style="213" customWidth="1"/>
    <col min="14591" max="14591" width="19.42578125" style="213" customWidth="1"/>
    <col min="14592" max="14592" width="20.85546875" style="213" customWidth="1"/>
    <col min="14593" max="14593" width="16.42578125" style="213" bestFit="1" customWidth="1"/>
    <col min="14594" max="14836" width="9.140625" style="213" customWidth="1"/>
    <col min="14837" max="14837" width="7.5703125" style="213" bestFit="1" customWidth="1"/>
    <col min="14838" max="14838" width="7" style="213" bestFit="1" customWidth="1"/>
    <col min="14839" max="14839" width="5.5703125" style="213"/>
    <col min="14840" max="14840" width="9.140625" style="213" customWidth="1"/>
    <col min="14841" max="14842" width="8.5703125" style="213" customWidth="1"/>
    <col min="14843" max="14843" width="6.5703125" style="213" customWidth="1"/>
    <col min="14844" max="14844" width="11.85546875" style="213" bestFit="1" customWidth="1"/>
    <col min="14845" max="14845" width="15.42578125" style="213" customWidth="1"/>
    <col min="14846" max="14846" width="76.140625" style="213" customWidth="1"/>
    <col min="14847" max="14847" width="19.42578125" style="213" customWidth="1"/>
    <col min="14848" max="14848" width="20.85546875" style="213" customWidth="1"/>
    <col min="14849" max="14849" width="16.42578125" style="213" bestFit="1" customWidth="1"/>
    <col min="14850" max="15092" width="9.140625" style="213" customWidth="1"/>
    <col min="15093" max="15093" width="7.5703125" style="213" bestFit="1" customWidth="1"/>
    <col min="15094" max="15094" width="7" style="213" bestFit="1" customWidth="1"/>
    <col min="15095" max="15095" width="5.5703125" style="213"/>
    <col min="15096" max="15096" width="9.140625" style="213" customWidth="1"/>
    <col min="15097" max="15098" width="8.5703125" style="213" customWidth="1"/>
    <col min="15099" max="15099" width="6.5703125" style="213" customWidth="1"/>
    <col min="15100" max="15100" width="11.85546875" style="213" bestFit="1" customWidth="1"/>
    <col min="15101" max="15101" width="15.42578125" style="213" customWidth="1"/>
    <col min="15102" max="15102" width="76.140625" style="213" customWidth="1"/>
    <col min="15103" max="15103" width="19.42578125" style="213" customWidth="1"/>
    <col min="15104" max="15104" width="20.85546875" style="213" customWidth="1"/>
    <col min="15105" max="15105" width="16.42578125" style="213" bestFit="1" customWidth="1"/>
    <col min="15106" max="15348" width="9.140625" style="213" customWidth="1"/>
    <col min="15349" max="15349" width="7.5703125" style="213" bestFit="1" customWidth="1"/>
    <col min="15350" max="15350" width="7" style="213" bestFit="1" customWidth="1"/>
    <col min="15351" max="15351" width="5.5703125" style="213"/>
    <col min="15352" max="15352" width="9.140625" style="213" customWidth="1"/>
    <col min="15353" max="15354" width="8.5703125" style="213" customWidth="1"/>
    <col min="15355" max="15355" width="6.5703125" style="213" customWidth="1"/>
    <col min="15356" max="15356" width="11.85546875" style="213" bestFit="1" customWidth="1"/>
    <col min="15357" max="15357" width="15.42578125" style="213" customWidth="1"/>
    <col min="15358" max="15358" width="76.140625" style="213" customWidth="1"/>
    <col min="15359" max="15359" width="19.42578125" style="213" customWidth="1"/>
    <col min="15360" max="15360" width="20.85546875" style="213" customWidth="1"/>
    <col min="15361" max="15361" width="16.42578125" style="213" bestFit="1" customWidth="1"/>
    <col min="15362" max="15604" width="9.140625" style="213" customWidth="1"/>
    <col min="15605" max="15605" width="7.5703125" style="213" bestFit="1" customWidth="1"/>
    <col min="15606" max="15606" width="7" style="213" bestFit="1" customWidth="1"/>
    <col min="15607" max="15607" width="5.5703125" style="213"/>
    <col min="15608" max="15608" width="9.140625" style="213" customWidth="1"/>
    <col min="15609" max="15610" width="8.5703125" style="213" customWidth="1"/>
    <col min="15611" max="15611" width="6.5703125" style="213" customWidth="1"/>
    <col min="15612" max="15612" width="11.85546875" style="213" bestFit="1" customWidth="1"/>
    <col min="15613" max="15613" width="15.42578125" style="213" customWidth="1"/>
    <col min="15614" max="15614" width="76.140625" style="213" customWidth="1"/>
    <col min="15615" max="15615" width="19.42578125" style="213" customWidth="1"/>
    <col min="15616" max="15616" width="20.85546875" style="213" customWidth="1"/>
    <col min="15617" max="15617" width="16.42578125" style="213" bestFit="1" customWidth="1"/>
    <col min="15618" max="15860" width="9.140625" style="213" customWidth="1"/>
    <col min="15861" max="15861" width="7.5703125" style="213" bestFit="1" customWidth="1"/>
    <col min="15862" max="15862" width="7" style="213" bestFit="1" customWidth="1"/>
    <col min="15863" max="15863" width="5.5703125" style="213"/>
    <col min="15864" max="15864" width="9.140625" style="213" customWidth="1"/>
    <col min="15865" max="15866" width="8.5703125" style="213" customWidth="1"/>
    <col min="15867" max="15867" width="6.5703125" style="213" customWidth="1"/>
    <col min="15868" max="15868" width="11.85546875" style="213" bestFit="1" customWidth="1"/>
    <col min="15869" max="15869" width="15.42578125" style="213" customWidth="1"/>
    <col min="15870" max="15870" width="76.140625" style="213" customWidth="1"/>
    <col min="15871" max="15871" width="19.42578125" style="213" customWidth="1"/>
    <col min="15872" max="15872" width="20.85546875" style="213" customWidth="1"/>
    <col min="15873" max="15873" width="16.42578125" style="213" bestFit="1" customWidth="1"/>
    <col min="15874" max="16116" width="9.140625" style="213" customWidth="1"/>
    <col min="16117" max="16117" width="7.5703125" style="213" bestFit="1" customWidth="1"/>
    <col min="16118" max="16118" width="7" style="213" bestFit="1" customWidth="1"/>
    <col min="16119" max="16119" width="5.5703125" style="213"/>
    <col min="16120" max="16120" width="9.140625" style="213" customWidth="1"/>
    <col min="16121" max="16122" width="8.5703125" style="213" customWidth="1"/>
    <col min="16123" max="16123" width="6.5703125" style="213" customWidth="1"/>
    <col min="16124" max="16124" width="11.85546875" style="213" bestFit="1" customWidth="1"/>
    <col min="16125" max="16125" width="15.42578125" style="213" customWidth="1"/>
    <col min="16126" max="16126" width="76.140625" style="213" customWidth="1"/>
    <col min="16127" max="16127" width="19.42578125" style="213" customWidth="1"/>
    <col min="16128" max="16128" width="20.85546875" style="213" customWidth="1"/>
    <col min="16129" max="16129" width="16.42578125" style="213" bestFit="1" customWidth="1"/>
    <col min="16130" max="16372" width="9.140625" style="213" customWidth="1"/>
    <col min="16373" max="16373" width="7.5703125" style="213" bestFit="1" customWidth="1"/>
    <col min="16374" max="16374" width="7" style="213" bestFit="1" customWidth="1"/>
    <col min="16375" max="16384" width="5.5703125" style="213"/>
  </cols>
  <sheetData>
    <row r="1" spans="2:9" ht="14.25" customHeight="1">
      <c r="B1" s="355" t="s">
        <v>462</v>
      </c>
      <c r="C1" s="355"/>
      <c r="D1" s="355"/>
      <c r="E1" s="355"/>
      <c r="F1" s="355"/>
      <c r="G1" s="355"/>
      <c r="H1" s="355"/>
      <c r="I1" s="355"/>
    </row>
    <row r="2" spans="2:9" ht="15" customHeight="1">
      <c r="B2" s="355" t="s">
        <v>28</v>
      </c>
      <c r="C2" s="355"/>
      <c r="D2" s="355"/>
      <c r="E2" s="355"/>
      <c r="F2" s="355"/>
      <c r="G2" s="355"/>
      <c r="H2" s="355"/>
      <c r="I2" s="355"/>
    </row>
    <row r="3" spans="2:9">
      <c r="B3" s="355" t="s">
        <v>0</v>
      </c>
      <c r="C3" s="355"/>
      <c r="D3" s="355"/>
      <c r="E3" s="355"/>
      <c r="F3" s="355"/>
      <c r="G3" s="355"/>
      <c r="H3" s="355"/>
      <c r="I3" s="355"/>
    </row>
    <row r="4" spans="2:9">
      <c r="B4" s="355"/>
      <c r="C4" s="355"/>
      <c r="D4" s="355"/>
      <c r="E4" s="355"/>
      <c r="F4" s="355"/>
      <c r="G4" s="355"/>
      <c r="H4" s="355"/>
      <c r="I4" s="355"/>
    </row>
    <row r="5" spans="2:9" ht="46.5" customHeight="1">
      <c r="B5" s="356" t="s">
        <v>29</v>
      </c>
      <c r="C5" s="356"/>
      <c r="D5" s="356"/>
      <c r="E5" s="356"/>
      <c r="F5" s="356"/>
      <c r="G5" s="356"/>
      <c r="H5" s="356"/>
      <c r="I5" s="356"/>
    </row>
    <row r="6" spans="2:9">
      <c r="G6" s="115"/>
      <c r="H6" s="115"/>
      <c r="I6" s="115"/>
    </row>
    <row r="7" spans="2:9">
      <c r="H7" s="354" t="s">
        <v>27</v>
      </c>
      <c r="I7" s="354"/>
    </row>
    <row r="8" spans="2:9" ht="68.25" customHeight="1">
      <c r="B8" s="353" t="s">
        <v>5</v>
      </c>
      <c r="C8" s="353"/>
      <c r="D8" s="353"/>
      <c r="E8" s="353" t="s">
        <v>1</v>
      </c>
      <c r="F8" s="353"/>
      <c r="G8" s="353" t="s">
        <v>17</v>
      </c>
      <c r="H8" s="353" t="s">
        <v>22</v>
      </c>
      <c r="I8" s="353"/>
    </row>
    <row r="9" spans="2:9">
      <c r="B9" s="211" t="s">
        <v>31</v>
      </c>
      <c r="C9" s="211" t="s">
        <v>32</v>
      </c>
      <c r="D9" s="211" t="s">
        <v>33</v>
      </c>
      <c r="E9" s="211" t="s">
        <v>19</v>
      </c>
      <c r="F9" s="211" t="s">
        <v>20</v>
      </c>
      <c r="G9" s="353"/>
      <c r="H9" s="211" t="s">
        <v>26</v>
      </c>
      <c r="I9" s="211" t="s">
        <v>2</v>
      </c>
    </row>
    <row r="10" spans="2:9">
      <c r="B10" s="214"/>
      <c r="C10" s="214"/>
      <c r="D10" s="214"/>
      <c r="E10" s="200"/>
      <c r="F10" s="200"/>
      <c r="G10" s="200" t="s">
        <v>4</v>
      </c>
      <c r="H10" s="92">
        <f>+H12</f>
        <v>-16975538.899999999</v>
      </c>
      <c r="I10" s="92">
        <f>+I12</f>
        <v>-18750807.700000003</v>
      </c>
    </row>
    <row r="11" spans="2:9" ht="18" customHeight="1">
      <c r="B11" s="214"/>
      <c r="C11" s="214"/>
      <c r="D11" s="214"/>
      <c r="E11" s="200"/>
      <c r="F11" s="200"/>
      <c r="G11" s="215" t="s">
        <v>3</v>
      </c>
      <c r="H11" s="92"/>
      <c r="I11" s="92"/>
    </row>
    <row r="12" spans="2:9" ht="42.75" customHeight="1">
      <c r="B12" s="200"/>
      <c r="C12" s="200"/>
      <c r="D12" s="200"/>
      <c r="E12" s="200"/>
      <c r="F12" s="200"/>
      <c r="G12" s="200" t="s">
        <v>21</v>
      </c>
      <c r="H12" s="92">
        <f>+H14+H288+H237</f>
        <v>-16975538.899999999</v>
      </c>
      <c r="I12" s="92">
        <f>+I14+I288+I237</f>
        <v>-18750807.700000003</v>
      </c>
    </row>
    <row r="13" spans="2:9">
      <c r="B13" s="200"/>
      <c r="C13" s="200"/>
      <c r="D13" s="200"/>
      <c r="E13" s="200"/>
      <c r="F13" s="200"/>
      <c r="G13" s="215" t="s">
        <v>3</v>
      </c>
      <c r="H13" s="92"/>
      <c r="I13" s="92"/>
    </row>
    <row r="14" spans="2:9" ht="18" customHeight="1">
      <c r="B14" s="214" t="s">
        <v>136</v>
      </c>
      <c r="C14" s="214"/>
      <c r="D14" s="214"/>
      <c r="E14" s="200"/>
      <c r="F14" s="200"/>
      <c r="G14" s="215" t="s">
        <v>137</v>
      </c>
      <c r="H14" s="92">
        <f>+H57+H16</f>
        <v>-13912022.300000001</v>
      </c>
      <c r="I14" s="92">
        <f>+I57+I16</f>
        <v>-15664182.5</v>
      </c>
    </row>
    <row r="15" spans="2:9" ht="18" customHeight="1">
      <c r="B15" s="214"/>
      <c r="C15" s="214"/>
      <c r="D15" s="214"/>
      <c r="E15" s="200"/>
      <c r="F15" s="200"/>
      <c r="G15" s="215" t="s">
        <v>3</v>
      </c>
      <c r="H15" s="92"/>
      <c r="I15" s="92"/>
    </row>
    <row r="16" spans="2:9" s="196" customFormat="1" ht="34.5">
      <c r="B16" s="200"/>
      <c r="C16" s="200" t="s">
        <v>216</v>
      </c>
      <c r="D16" s="200"/>
      <c r="E16" s="200"/>
      <c r="F16" s="200"/>
      <c r="G16" s="200" t="s">
        <v>217</v>
      </c>
      <c r="H16" s="92">
        <f>+H18</f>
        <v>-6920882.4000000004</v>
      </c>
      <c r="I16" s="92">
        <f>+I18</f>
        <v>-6955544.7999999998</v>
      </c>
    </row>
    <row r="17" spans="2:9" s="196" customFormat="1">
      <c r="B17" s="200"/>
      <c r="C17" s="200"/>
      <c r="D17" s="200"/>
      <c r="E17" s="200"/>
      <c r="F17" s="200"/>
      <c r="G17" s="215" t="s">
        <v>3</v>
      </c>
      <c r="H17" s="92"/>
      <c r="I17" s="92"/>
    </row>
    <row r="18" spans="2:9" s="196" customFormat="1">
      <c r="B18" s="200"/>
      <c r="C18" s="200"/>
      <c r="D18" s="216" t="s">
        <v>136</v>
      </c>
      <c r="E18" s="200"/>
      <c r="F18" s="200"/>
      <c r="G18" s="200" t="s">
        <v>218</v>
      </c>
      <c r="H18" s="92">
        <f>+H22</f>
        <v>-6920882.4000000004</v>
      </c>
      <c r="I18" s="92">
        <f>+I22</f>
        <v>-6955544.7999999998</v>
      </c>
    </row>
    <row r="19" spans="2:9" s="196" customFormat="1">
      <c r="B19" s="200"/>
      <c r="C19" s="200"/>
      <c r="D19" s="200"/>
      <c r="E19" s="200"/>
      <c r="F19" s="200"/>
      <c r="G19" s="215" t="s">
        <v>3</v>
      </c>
      <c r="H19" s="92"/>
      <c r="I19" s="92"/>
    </row>
    <row r="20" spans="2:9" ht="42.75" customHeight="1">
      <c r="B20" s="217"/>
      <c r="C20" s="217"/>
      <c r="D20" s="217"/>
      <c r="E20" s="217"/>
      <c r="F20" s="217"/>
      <c r="G20" s="200" t="s">
        <v>21</v>
      </c>
      <c r="H20" s="92">
        <f>+H22</f>
        <v>-6920882.4000000004</v>
      </c>
      <c r="I20" s="92">
        <f>+I22</f>
        <v>-6955544.7999999998</v>
      </c>
    </row>
    <row r="21" spans="2:9">
      <c r="B21" s="200"/>
      <c r="C21" s="200"/>
      <c r="D21" s="200"/>
      <c r="E21" s="200"/>
      <c r="F21" s="200"/>
      <c r="G21" s="215" t="s">
        <v>3</v>
      </c>
      <c r="H21" s="92"/>
      <c r="I21" s="92"/>
    </row>
    <row r="22" spans="2:9">
      <c r="B22" s="200"/>
      <c r="C22" s="200"/>
      <c r="D22" s="200"/>
      <c r="E22" s="200">
        <v>1004</v>
      </c>
      <c r="F22" s="200"/>
      <c r="G22" s="200" t="s">
        <v>193</v>
      </c>
      <c r="H22" s="92">
        <f>+H24+H32+H40+H48</f>
        <v>-6920882.4000000004</v>
      </c>
      <c r="I22" s="92">
        <f>+I24+I32+I40+I48</f>
        <v>-6955544.7999999998</v>
      </c>
    </row>
    <row r="23" spans="2:9">
      <c r="B23" s="200"/>
      <c r="C23" s="200"/>
      <c r="D23" s="200"/>
      <c r="E23" s="200"/>
      <c r="F23" s="200"/>
      <c r="G23" s="215" t="s">
        <v>3</v>
      </c>
      <c r="H23" s="92"/>
      <c r="I23" s="92"/>
    </row>
    <row r="24" spans="2:9" s="196" customFormat="1" ht="51.75">
      <c r="B24" s="82"/>
      <c r="C24" s="82"/>
      <c r="D24" s="82"/>
      <c r="E24" s="82"/>
      <c r="F24" s="82" t="s">
        <v>196</v>
      </c>
      <c r="G24" s="78" t="s">
        <v>197</v>
      </c>
      <c r="H24" s="92">
        <f>+H26</f>
        <v>-16951.599999999999</v>
      </c>
      <c r="I24" s="92">
        <f>+I26</f>
        <v>-16951.599999999999</v>
      </c>
    </row>
    <row r="25" spans="2:9" s="196" customFormat="1">
      <c r="B25" s="82"/>
      <c r="C25" s="82"/>
      <c r="D25" s="82"/>
      <c r="E25" s="82"/>
      <c r="F25" s="82"/>
      <c r="G25" s="78" t="s">
        <v>59</v>
      </c>
      <c r="H25" s="92"/>
      <c r="I25" s="92"/>
    </row>
    <row r="26" spans="2:9" s="196" customFormat="1" ht="34.5">
      <c r="B26" s="82"/>
      <c r="C26" s="82"/>
      <c r="D26" s="82"/>
      <c r="E26" s="82"/>
      <c r="F26" s="82"/>
      <c r="G26" s="77" t="s">
        <v>219</v>
      </c>
      <c r="H26" s="92">
        <f>+H28</f>
        <v>-16951.599999999999</v>
      </c>
      <c r="I26" s="92">
        <f>+I28</f>
        <v>-16951.599999999999</v>
      </c>
    </row>
    <row r="27" spans="2:9" s="196" customFormat="1" ht="34.5">
      <c r="B27" s="82"/>
      <c r="C27" s="82"/>
      <c r="D27" s="82"/>
      <c r="E27" s="82"/>
      <c r="F27" s="82"/>
      <c r="G27" s="78" t="s">
        <v>60</v>
      </c>
      <c r="H27" s="92"/>
      <c r="I27" s="92"/>
    </row>
    <row r="28" spans="2:9" s="196" customFormat="1">
      <c r="B28" s="82"/>
      <c r="C28" s="82"/>
      <c r="D28" s="82"/>
      <c r="E28" s="82"/>
      <c r="F28" s="82"/>
      <c r="G28" s="78" t="s">
        <v>4</v>
      </c>
      <c r="H28" s="92">
        <f t="shared" ref="H28:I30" si="0">+H29</f>
        <v>-16951.599999999999</v>
      </c>
      <c r="I28" s="92">
        <f t="shared" si="0"/>
        <v>-16951.599999999999</v>
      </c>
    </row>
    <row r="29" spans="2:9" s="196" customFormat="1">
      <c r="B29" s="82"/>
      <c r="C29" s="82"/>
      <c r="D29" s="82"/>
      <c r="E29" s="82"/>
      <c r="F29" s="82"/>
      <c r="G29" s="78" t="s">
        <v>61</v>
      </c>
      <c r="H29" s="92">
        <f t="shared" si="0"/>
        <v>-16951.599999999999</v>
      </c>
      <c r="I29" s="92">
        <f t="shared" si="0"/>
        <v>-16951.599999999999</v>
      </c>
    </row>
    <row r="30" spans="2:9" s="196" customFormat="1">
      <c r="B30" s="82"/>
      <c r="C30" s="82"/>
      <c r="D30" s="82"/>
      <c r="E30" s="82"/>
      <c r="F30" s="82"/>
      <c r="G30" s="78" t="s">
        <v>220</v>
      </c>
      <c r="H30" s="92">
        <f t="shared" si="0"/>
        <v>-16951.599999999999</v>
      </c>
      <c r="I30" s="92">
        <f t="shared" si="0"/>
        <v>-16951.599999999999</v>
      </c>
    </row>
    <row r="31" spans="2:9" s="196" customFormat="1">
      <c r="B31" s="82"/>
      <c r="C31" s="82"/>
      <c r="D31" s="82"/>
      <c r="E31" s="82"/>
      <c r="F31" s="82"/>
      <c r="G31" s="78" t="s">
        <v>76</v>
      </c>
      <c r="H31" s="92">
        <f>+'11.'!E25</f>
        <v>-16951.599999999999</v>
      </c>
      <c r="I31" s="92">
        <f>+'11.'!H25</f>
        <v>-16951.599999999999</v>
      </c>
    </row>
    <row r="32" spans="2:9" s="196" customFormat="1" ht="69">
      <c r="B32" s="82"/>
      <c r="C32" s="82"/>
      <c r="D32" s="82"/>
      <c r="E32" s="82"/>
      <c r="F32" s="82">
        <v>11011</v>
      </c>
      <c r="G32" s="78" t="s">
        <v>433</v>
      </c>
      <c r="H32" s="92">
        <f>+H34</f>
        <v>-103987.5</v>
      </c>
      <c r="I32" s="92">
        <f>+I34</f>
        <v>-138649.9</v>
      </c>
    </row>
    <row r="33" spans="2:9" s="196" customFormat="1">
      <c r="B33" s="82"/>
      <c r="C33" s="82"/>
      <c r="D33" s="82"/>
      <c r="E33" s="82"/>
      <c r="F33" s="82"/>
      <c r="G33" s="78" t="s">
        <v>59</v>
      </c>
      <c r="H33" s="92"/>
      <c r="I33" s="92"/>
    </row>
    <row r="34" spans="2:9" s="196" customFormat="1" ht="34.5">
      <c r="B34" s="82"/>
      <c r="C34" s="82"/>
      <c r="D34" s="82"/>
      <c r="E34" s="82"/>
      <c r="F34" s="82"/>
      <c r="G34" s="77" t="s">
        <v>219</v>
      </c>
      <c r="H34" s="92">
        <f>+H36</f>
        <v>-103987.5</v>
      </c>
      <c r="I34" s="92">
        <f>+I36</f>
        <v>-138649.9</v>
      </c>
    </row>
    <row r="35" spans="2:9" s="196" customFormat="1" ht="34.5">
      <c r="B35" s="82"/>
      <c r="C35" s="82"/>
      <c r="D35" s="82"/>
      <c r="E35" s="82"/>
      <c r="F35" s="82"/>
      <c r="G35" s="78" t="s">
        <v>60</v>
      </c>
      <c r="H35" s="92"/>
      <c r="I35" s="92"/>
    </row>
    <row r="36" spans="2:9" s="196" customFormat="1">
      <c r="B36" s="82"/>
      <c r="C36" s="82"/>
      <c r="D36" s="82"/>
      <c r="E36" s="82"/>
      <c r="F36" s="82"/>
      <c r="G36" s="78" t="s">
        <v>4</v>
      </c>
      <c r="H36" s="92">
        <f t="shared" ref="H36:I38" si="1">+H37</f>
        <v>-103987.5</v>
      </c>
      <c r="I36" s="92">
        <f t="shared" si="1"/>
        <v>-138649.9</v>
      </c>
    </row>
    <row r="37" spans="2:9" s="196" customFormat="1">
      <c r="B37" s="82"/>
      <c r="C37" s="82"/>
      <c r="D37" s="82"/>
      <c r="E37" s="82"/>
      <c r="F37" s="82"/>
      <c r="G37" s="78" t="s">
        <v>61</v>
      </c>
      <c r="H37" s="92">
        <f t="shared" si="1"/>
        <v>-103987.5</v>
      </c>
      <c r="I37" s="92">
        <f t="shared" si="1"/>
        <v>-138649.9</v>
      </c>
    </row>
    <row r="38" spans="2:9" s="196" customFormat="1">
      <c r="B38" s="82"/>
      <c r="C38" s="82"/>
      <c r="D38" s="82"/>
      <c r="E38" s="82"/>
      <c r="F38" s="82"/>
      <c r="G38" s="78" t="s">
        <v>220</v>
      </c>
      <c r="H38" s="92">
        <f t="shared" si="1"/>
        <v>-103987.5</v>
      </c>
      <c r="I38" s="92">
        <f t="shared" si="1"/>
        <v>-138649.9</v>
      </c>
    </row>
    <row r="39" spans="2:9" s="196" customFormat="1">
      <c r="B39" s="82"/>
      <c r="C39" s="82"/>
      <c r="D39" s="82"/>
      <c r="E39" s="82"/>
      <c r="F39" s="82"/>
      <c r="G39" s="78" t="s">
        <v>76</v>
      </c>
      <c r="H39" s="92">
        <f>'11.'!E33</f>
        <v>-103987.5</v>
      </c>
      <c r="I39" s="92">
        <f>'11.'!H33</f>
        <v>-138649.9</v>
      </c>
    </row>
    <row r="40" spans="2:9" s="196" customFormat="1" ht="51.75">
      <c r="B40" s="82"/>
      <c r="C40" s="82"/>
      <c r="D40" s="82"/>
      <c r="E40" s="82"/>
      <c r="F40" s="82">
        <v>11012</v>
      </c>
      <c r="G40" s="78" t="s">
        <v>221</v>
      </c>
      <c r="H40" s="92">
        <f>+H42</f>
        <v>-7943.3</v>
      </c>
      <c r="I40" s="92">
        <f>+I42</f>
        <v>-7943.3</v>
      </c>
    </row>
    <row r="41" spans="2:9" s="196" customFormat="1">
      <c r="B41" s="82"/>
      <c r="C41" s="82"/>
      <c r="D41" s="82"/>
      <c r="E41" s="82"/>
      <c r="F41" s="82"/>
      <c r="G41" s="78" t="s">
        <v>59</v>
      </c>
      <c r="H41" s="92"/>
      <c r="I41" s="92"/>
    </row>
    <row r="42" spans="2:9" s="196" customFormat="1" ht="34.5">
      <c r="B42" s="82"/>
      <c r="C42" s="82"/>
      <c r="D42" s="82"/>
      <c r="E42" s="82"/>
      <c r="F42" s="82"/>
      <c r="G42" s="77" t="s">
        <v>219</v>
      </c>
      <c r="H42" s="92">
        <f>+H44</f>
        <v>-7943.3</v>
      </c>
      <c r="I42" s="92">
        <f>+I44</f>
        <v>-7943.3</v>
      </c>
    </row>
    <row r="43" spans="2:9" s="196" customFormat="1" ht="34.5">
      <c r="B43" s="82"/>
      <c r="C43" s="82"/>
      <c r="D43" s="82"/>
      <c r="E43" s="82"/>
      <c r="F43" s="82"/>
      <c r="G43" s="78" t="s">
        <v>60</v>
      </c>
      <c r="H43" s="92"/>
      <c r="I43" s="92"/>
    </row>
    <row r="44" spans="2:9" s="196" customFormat="1">
      <c r="B44" s="82"/>
      <c r="C44" s="82"/>
      <c r="D44" s="82"/>
      <c r="E44" s="82"/>
      <c r="F44" s="82"/>
      <c r="G44" s="78" t="s">
        <v>4</v>
      </c>
      <c r="H44" s="92">
        <f t="shared" ref="H44:I46" si="2">+H45</f>
        <v>-7943.3</v>
      </c>
      <c r="I44" s="92">
        <f t="shared" si="2"/>
        <v>-7943.3</v>
      </c>
    </row>
    <row r="45" spans="2:9" s="196" customFormat="1">
      <c r="B45" s="82"/>
      <c r="C45" s="82"/>
      <c r="D45" s="82"/>
      <c r="E45" s="82"/>
      <c r="F45" s="82"/>
      <c r="G45" s="78" t="s">
        <v>61</v>
      </c>
      <c r="H45" s="92">
        <f t="shared" si="2"/>
        <v>-7943.3</v>
      </c>
      <c r="I45" s="92">
        <f t="shared" si="2"/>
        <v>-7943.3</v>
      </c>
    </row>
    <row r="46" spans="2:9" s="196" customFormat="1">
      <c r="B46" s="82"/>
      <c r="C46" s="82"/>
      <c r="D46" s="82"/>
      <c r="E46" s="82"/>
      <c r="F46" s="82"/>
      <c r="G46" s="78" t="s">
        <v>75</v>
      </c>
      <c r="H46" s="92">
        <f t="shared" si="2"/>
        <v>-7943.3</v>
      </c>
      <c r="I46" s="92">
        <f t="shared" si="2"/>
        <v>-7943.3</v>
      </c>
    </row>
    <row r="47" spans="2:9" s="196" customFormat="1">
      <c r="B47" s="82"/>
      <c r="C47" s="82"/>
      <c r="D47" s="82"/>
      <c r="E47" s="82"/>
      <c r="F47" s="82"/>
      <c r="G47" s="78" t="s">
        <v>76</v>
      </c>
      <c r="H47" s="92">
        <f>+'11.'!E41</f>
        <v>-7943.3</v>
      </c>
      <c r="I47" s="92">
        <f>+'11.'!H41</f>
        <v>-7943.3</v>
      </c>
    </row>
    <row r="48" spans="2:9" s="196" customFormat="1" ht="69">
      <c r="B48" s="200"/>
      <c r="C48" s="200"/>
      <c r="D48" s="200"/>
      <c r="E48" s="200"/>
      <c r="F48" s="200">
        <v>31004</v>
      </c>
      <c r="G48" s="78" t="s">
        <v>411</v>
      </c>
      <c r="H48" s="92">
        <f>+H50</f>
        <v>-6792000</v>
      </c>
      <c r="I48" s="92">
        <f>+I50</f>
        <v>-6792000</v>
      </c>
    </row>
    <row r="49" spans="2:9" s="119" customFormat="1">
      <c r="B49" s="200"/>
      <c r="C49" s="200"/>
      <c r="D49" s="200"/>
      <c r="E49" s="200"/>
      <c r="F49" s="200"/>
      <c r="G49" s="215" t="s">
        <v>59</v>
      </c>
      <c r="H49" s="92"/>
      <c r="I49" s="92"/>
    </row>
    <row r="50" spans="2:9" ht="34.5">
      <c r="B50" s="200"/>
      <c r="C50" s="200"/>
      <c r="D50" s="200"/>
      <c r="E50" s="200"/>
      <c r="F50" s="200"/>
      <c r="G50" s="77" t="s">
        <v>219</v>
      </c>
      <c r="H50" s="92">
        <f>+H52</f>
        <v>-6792000</v>
      </c>
      <c r="I50" s="92">
        <f>+I52</f>
        <v>-6792000</v>
      </c>
    </row>
    <row r="51" spans="2:9" ht="34.5">
      <c r="B51" s="188"/>
      <c r="C51" s="194"/>
      <c r="D51" s="85"/>
      <c r="E51" s="85"/>
      <c r="F51" s="85"/>
      <c r="G51" s="215" t="s">
        <v>60</v>
      </c>
      <c r="H51" s="92"/>
      <c r="I51" s="92"/>
    </row>
    <row r="52" spans="2:9">
      <c r="B52" s="188"/>
      <c r="C52" s="194"/>
      <c r="D52" s="85"/>
      <c r="E52" s="85"/>
      <c r="F52" s="85"/>
      <c r="G52" s="215" t="s">
        <v>4</v>
      </c>
      <c r="H52" s="92">
        <f t="shared" ref="H52:I55" si="3">+H53</f>
        <v>-6792000</v>
      </c>
      <c r="I52" s="92">
        <f t="shared" si="3"/>
        <v>-6792000</v>
      </c>
    </row>
    <row r="53" spans="2:9">
      <c r="B53" s="188"/>
      <c r="C53" s="194"/>
      <c r="D53" s="85"/>
      <c r="E53" s="85"/>
      <c r="F53" s="85"/>
      <c r="G53" s="215" t="s">
        <v>25</v>
      </c>
      <c r="H53" s="92">
        <f t="shared" si="3"/>
        <v>-6792000</v>
      </c>
      <c r="I53" s="92">
        <f t="shared" si="3"/>
        <v>-6792000</v>
      </c>
    </row>
    <row r="54" spans="2:9">
      <c r="B54" s="188"/>
      <c r="C54" s="194"/>
      <c r="D54" s="85"/>
      <c r="E54" s="85"/>
      <c r="F54" s="85"/>
      <c r="G54" s="215" t="s">
        <v>78</v>
      </c>
      <c r="H54" s="92">
        <f t="shared" si="3"/>
        <v>-6792000</v>
      </c>
      <c r="I54" s="92">
        <f t="shared" si="3"/>
        <v>-6792000</v>
      </c>
    </row>
    <row r="55" spans="2:9">
      <c r="B55" s="188"/>
      <c r="C55" s="194"/>
      <c r="D55" s="85"/>
      <c r="E55" s="85"/>
      <c r="F55" s="85"/>
      <c r="G55" s="78" t="s">
        <v>79</v>
      </c>
      <c r="H55" s="92">
        <f t="shared" si="3"/>
        <v>-6792000</v>
      </c>
      <c r="I55" s="92">
        <f t="shared" si="3"/>
        <v>-6792000</v>
      </c>
    </row>
    <row r="56" spans="2:9">
      <c r="B56" s="188"/>
      <c r="C56" s="194"/>
      <c r="D56" s="85"/>
      <c r="E56" s="188"/>
      <c r="F56" s="194"/>
      <c r="G56" s="78" t="s">
        <v>189</v>
      </c>
      <c r="H56" s="92">
        <f>'10.'!E25</f>
        <v>-6792000</v>
      </c>
      <c r="I56" s="92">
        <f>'10.'!H25</f>
        <v>-6792000</v>
      </c>
    </row>
    <row r="57" spans="2:9">
      <c r="B57" s="200"/>
      <c r="C57" s="200" t="s">
        <v>139</v>
      </c>
      <c r="D57" s="200"/>
      <c r="E57" s="200"/>
      <c r="F57" s="200"/>
      <c r="G57" s="200" t="s">
        <v>179</v>
      </c>
      <c r="H57" s="92">
        <f>+H59+H224</f>
        <v>-6991139.9000000004</v>
      </c>
      <c r="I57" s="92">
        <f>+I59+I224</f>
        <v>-8708637.6999999993</v>
      </c>
    </row>
    <row r="58" spans="2:9">
      <c r="B58" s="200"/>
      <c r="C58" s="200"/>
      <c r="D58" s="200"/>
      <c r="E58" s="200"/>
      <c r="F58" s="200"/>
      <c r="G58" s="215" t="s">
        <v>3</v>
      </c>
      <c r="H58" s="92"/>
      <c r="I58" s="92"/>
    </row>
    <row r="59" spans="2:9">
      <c r="B59" s="200"/>
      <c r="C59" s="200"/>
      <c r="D59" s="216" t="s">
        <v>140</v>
      </c>
      <c r="E59" s="200"/>
      <c r="F59" s="200"/>
      <c r="G59" s="200" t="s">
        <v>180</v>
      </c>
      <c r="H59" s="92">
        <f>+H61</f>
        <v>-6300740.7000000002</v>
      </c>
      <c r="I59" s="92">
        <f>+I61</f>
        <v>-8018238.5</v>
      </c>
    </row>
    <row r="60" spans="2:9">
      <c r="B60" s="200"/>
      <c r="C60" s="200"/>
      <c r="D60" s="200"/>
      <c r="E60" s="200"/>
      <c r="F60" s="200"/>
      <c r="G60" s="215" t="s">
        <v>3</v>
      </c>
      <c r="H60" s="92"/>
      <c r="I60" s="92"/>
    </row>
    <row r="61" spans="2:9" ht="42.75" customHeight="1">
      <c r="B61" s="217"/>
      <c r="C61" s="217"/>
      <c r="D61" s="217"/>
      <c r="E61" s="217"/>
      <c r="F61" s="217"/>
      <c r="G61" s="200" t="s">
        <v>21</v>
      </c>
      <c r="H61" s="92">
        <f>H63+H179</f>
        <v>-6300740.7000000002</v>
      </c>
      <c r="I61" s="92">
        <f>I63+I179</f>
        <v>-8018238.5</v>
      </c>
    </row>
    <row r="62" spans="2:9">
      <c r="B62" s="200"/>
      <c r="C62" s="200"/>
      <c r="D62" s="200"/>
      <c r="E62" s="200"/>
      <c r="F62" s="200"/>
      <c r="G62" s="215" t="s">
        <v>3</v>
      </c>
      <c r="H62" s="92"/>
      <c r="I62" s="92"/>
    </row>
    <row r="63" spans="2:9">
      <c r="B63" s="200"/>
      <c r="C63" s="200"/>
      <c r="D63" s="200"/>
      <c r="E63" s="200">
        <v>1049</v>
      </c>
      <c r="F63" s="200"/>
      <c r="G63" s="200" t="s">
        <v>395</v>
      </c>
      <c r="H63" s="92">
        <f>H65+H73+H84+H92+H100+H108+H116+H125+H134+H143+H152+H161+H170</f>
        <v>-2300159.5</v>
      </c>
      <c r="I63" s="92">
        <f>I65+I73+I84+I92+I100+I108+I116+I125+I134+I143+I152+I161+I170</f>
        <v>-2395159.5</v>
      </c>
    </row>
    <row r="64" spans="2:9">
      <c r="B64" s="200"/>
      <c r="C64" s="200"/>
      <c r="D64" s="200"/>
      <c r="E64" s="200"/>
      <c r="F64" s="200"/>
      <c r="G64" s="215" t="s">
        <v>3</v>
      </c>
      <c r="H64" s="92"/>
      <c r="I64" s="92"/>
    </row>
    <row r="65" spans="2:9" s="133" customFormat="1" ht="34.5">
      <c r="B65" s="77"/>
      <c r="C65" s="77"/>
      <c r="D65" s="77"/>
      <c r="E65" s="77"/>
      <c r="F65" s="218">
        <v>11005</v>
      </c>
      <c r="G65" s="78" t="s">
        <v>528</v>
      </c>
      <c r="H65" s="205">
        <f>+H67</f>
        <v>-47000</v>
      </c>
      <c r="I65" s="205">
        <f>+I67</f>
        <v>-66000</v>
      </c>
    </row>
    <row r="66" spans="2:9" s="133" customFormat="1">
      <c r="B66" s="77"/>
      <c r="C66" s="77"/>
      <c r="D66" s="77"/>
      <c r="E66" s="77"/>
      <c r="F66" s="218"/>
      <c r="G66" s="78" t="s">
        <v>59</v>
      </c>
      <c r="H66" s="205"/>
      <c r="I66" s="205"/>
    </row>
    <row r="67" spans="2:9" s="133" customFormat="1" ht="34.5">
      <c r="B67" s="77"/>
      <c r="C67" s="77"/>
      <c r="D67" s="77"/>
      <c r="E67" s="77"/>
      <c r="F67" s="218"/>
      <c r="G67" s="207" t="s">
        <v>77</v>
      </c>
      <c r="H67" s="205">
        <f>+H69</f>
        <v>-47000</v>
      </c>
      <c r="I67" s="205">
        <f>+I69</f>
        <v>-66000</v>
      </c>
    </row>
    <row r="68" spans="2:9" s="133" customFormat="1" ht="34.5">
      <c r="B68" s="77"/>
      <c r="C68" s="77"/>
      <c r="D68" s="77"/>
      <c r="E68" s="77"/>
      <c r="F68" s="218"/>
      <c r="G68" s="78" t="s">
        <v>60</v>
      </c>
      <c r="H68" s="205"/>
      <c r="I68" s="205"/>
    </row>
    <row r="69" spans="2:9" s="133" customFormat="1">
      <c r="B69" s="77"/>
      <c r="C69" s="77"/>
      <c r="D69" s="77"/>
      <c r="E69" s="77"/>
      <c r="F69" s="218"/>
      <c r="G69" s="78" t="s">
        <v>4</v>
      </c>
      <c r="H69" s="205">
        <f t="shared" ref="H69:I71" si="4">+H70</f>
        <v>-47000</v>
      </c>
      <c r="I69" s="205">
        <f t="shared" si="4"/>
        <v>-66000</v>
      </c>
    </row>
    <row r="70" spans="2:9" s="133" customFormat="1">
      <c r="B70" s="77"/>
      <c r="C70" s="77"/>
      <c r="D70" s="77"/>
      <c r="E70" s="77"/>
      <c r="F70" s="218"/>
      <c r="G70" s="78" t="s">
        <v>61</v>
      </c>
      <c r="H70" s="205">
        <f t="shared" si="4"/>
        <v>-47000</v>
      </c>
      <c r="I70" s="205">
        <f t="shared" si="4"/>
        <v>-66000</v>
      </c>
    </row>
    <row r="71" spans="2:9" s="133" customFormat="1">
      <c r="B71" s="77"/>
      <c r="C71" s="77"/>
      <c r="D71" s="77"/>
      <c r="E71" s="77"/>
      <c r="F71" s="218"/>
      <c r="G71" s="78" t="s">
        <v>75</v>
      </c>
      <c r="H71" s="205">
        <f t="shared" si="4"/>
        <v>-47000</v>
      </c>
      <c r="I71" s="205">
        <f t="shared" si="4"/>
        <v>-66000</v>
      </c>
    </row>
    <row r="72" spans="2:9" s="133" customFormat="1">
      <c r="B72" s="77"/>
      <c r="C72" s="77"/>
      <c r="D72" s="77"/>
      <c r="E72" s="77"/>
      <c r="F72" s="218"/>
      <c r="G72" s="78" t="s">
        <v>76</v>
      </c>
      <c r="H72" s="205">
        <f>'10.'!E35</f>
        <v>-47000</v>
      </c>
      <c r="I72" s="205">
        <f>'10.'!H35</f>
        <v>-66000</v>
      </c>
    </row>
    <row r="73" spans="2:9" s="133" customFormat="1" ht="69">
      <c r="B73" s="219"/>
      <c r="C73" s="219"/>
      <c r="D73" s="220"/>
      <c r="E73" s="77"/>
      <c r="F73" s="218">
        <v>11007</v>
      </c>
      <c r="G73" s="78" t="s">
        <v>497</v>
      </c>
      <c r="H73" s="221">
        <f>H75</f>
        <v>-85000</v>
      </c>
      <c r="I73" s="221">
        <f>I75</f>
        <v>-135000</v>
      </c>
    </row>
    <row r="74" spans="2:9" s="133" customFormat="1">
      <c r="B74" s="219"/>
      <c r="C74" s="219"/>
      <c r="D74" s="220"/>
      <c r="E74" s="77"/>
      <c r="F74" s="218"/>
      <c r="G74" s="78" t="s">
        <v>59</v>
      </c>
      <c r="H74" s="221"/>
      <c r="I74" s="221"/>
    </row>
    <row r="75" spans="2:9" s="133" customFormat="1" ht="34.5">
      <c r="B75" s="219"/>
      <c r="C75" s="219"/>
      <c r="D75" s="220"/>
      <c r="E75" s="77"/>
      <c r="F75" s="218"/>
      <c r="G75" s="207" t="s">
        <v>77</v>
      </c>
      <c r="H75" s="221">
        <f>H77</f>
        <v>-85000</v>
      </c>
      <c r="I75" s="221">
        <f>I77</f>
        <v>-135000</v>
      </c>
    </row>
    <row r="76" spans="2:9" s="133" customFormat="1" ht="34.5">
      <c r="B76" s="219"/>
      <c r="C76" s="219"/>
      <c r="D76" s="220"/>
      <c r="E76" s="77"/>
      <c r="F76" s="218"/>
      <c r="G76" s="78" t="s">
        <v>60</v>
      </c>
      <c r="H76" s="221"/>
      <c r="I76" s="221"/>
    </row>
    <row r="77" spans="2:9" s="133" customFormat="1">
      <c r="B77" s="219"/>
      <c r="C77" s="219"/>
      <c r="D77" s="220"/>
      <c r="E77" s="77"/>
      <c r="F77" s="218"/>
      <c r="G77" s="78" t="s">
        <v>4</v>
      </c>
      <c r="H77" s="221">
        <f t="shared" ref="H77:I77" si="5">+H78</f>
        <v>-85000</v>
      </c>
      <c r="I77" s="221">
        <f t="shared" si="5"/>
        <v>-135000</v>
      </c>
    </row>
    <row r="78" spans="2:9" s="133" customFormat="1">
      <c r="B78" s="219"/>
      <c r="C78" s="219"/>
      <c r="D78" s="220"/>
      <c r="E78" s="77"/>
      <c r="F78" s="218"/>
      <c r="G78" s="78" t="s">
        <v>61</v>
      </c>
      <c r="H78" s="221">
        <f>+H79+H82</f>
        <v>-85000</v>
      </c>
      <c r="I78" s="221">
        <f>+I79+I82</f>
        <v>-135000</v>
      </c>
    </row>
    <row r="79" spans="2:9" s="133" customFormat="1">
      <c r="B79" s="219"/>
      <c r="C79" s="219"/>
      <c r="D79" s="220"/>
      <c r="E79" s="77"/>
      <c r="F79" s="218"/>
      <c r="G79" s="78" t="s">
        <v>481</v>
      </c>
      <c r="H79" s="222">
        <f>+H81</f>
        <v>-50000</v>
      </c>
      <c r="I79" s="222">
        <f>+I81</f>
        <v>-100000</v>
      </c>
    </row>
    <row r="80" spans="2:9" s="133" customFormat="1" ht="34.5">
      <c r="B80" s="219"/>
      <c r="C80" s="219"/>
      <c r="D80" s="220"/>
      <c r="E80" s="77"/>
      <c r="F80" s="218"/>
      <c r="G80" s="78" t="s">
        <v>427</v>
      </c>
      <c r="H80" s="223">
        <f>+H81</f>
        <v>-50000</v>
      </c>
      <c r="I80" s="223">
        <f>+I81</f>
        <v>-100000</v>
      </c>
    </row>
    <row r="81" spans="2:9" s="133" customFormat="1">
      <c r="B81" s="219"/>
      <c r="C81" s="219"/>
      <c r="D81" s="220"/>
      <c r="E81" s="77"/>
      <c r="F81" s="218"/>
      <c r="G81" s="78" t="s">
        <v>430</v>
      </c>
      <c r="H81" s="222">
        <f>'10.'!E44</f>
        <v>-50000</v>
      </c>
      <c r="I81" s="222">
        <f>'10.'!H44</f>
        <v>-100000</v>
      </c>
    </row>
    <row r="82" spans="2:9" s="133" customFormat="1">
      <c r="B82" s="219"/>
      <c r="C82" s="219"/>
      <c r="D82" s="220"/>
      <c r="E82" s="77"/>
      <c r="F82" s="218"/>
      <c r="G82" s="78" t="s">
        <v>75</v>
      </c>
      <c r="H82" s="223">
        <f>+H83</f>
        <v>-35000</v>
      </c>
      <c r="I82" s="223">
        <f>+I83</f>
        <v>-35000</v>
      </c>
    </row>
    <row r="83" spans="2:9" s="133" customFormat="1" ht="51.75">
      <c r="B83" s="219"/>
      <c r="C83" s="219"/>
      <c r="D83" s="220"/>
      <c r="E83" s="77"/>
      <c r="F83" s="218"/>
      <c r="G83" s="78" t="s">
        <v>526</v>
      </c>
      <c r="H83" s="222">
        <f>'10.'!E46</f>
        <v>-35000</v>
      </c>
      <c r="I83" s="222">
        <f>'10.'!H46</f>
        <v>-35000</v>
      </c>
    </row>
    <row r="84" spans="2:9" s="133" customFormat="1" ht="51.75">
      <c r="B84" s="77"/>
      <c r="C84" s="77"/>
      <c r="D84" s="77"/>
      <c r="E84" s="77"/>
      <c r="F84" s="218">
        <v>11011</v>
      </c>
      <c r="G84" s="224" t="s">
        <v>500</v>
      </c>
      <c r="H84" s="205">
        <f>+H86</f>
        <v>-70000</v>
      </c>
      <c r="I84" s="205">
        <f>+I86</f>
        <v>-70000</v>
      </c>
    </row>
    <row r="85" spans="2:9" s="133" customFormat="1">
      <c r="B85" s="77"/>
      <c r="C85" s="77"/>
      <c r="D85" s="77"/>
      <c r="E85" s="77"/>
      <c r="F85" s="218"/>
      <c r="G85" s="78" t="s">
        <v>59</v>
      </c>
      <c r="H85" s="205"/>
      <c r="I85" s="205"/>
    </row>
    <row r="86" spans="2:9" s="133" customFormat="1" ht="34.5">
      <c r="B86" s="77"/>
      <c r="C86" s="77"/>
      <c r="D86" s="77"/>
      <c r="E86" s="77"/>
      <c r="F86" s="218"/>
      <c r="G86" s="207" t="s">
        <v>77</v>
      </c>
      <c r="H86" s="205">
        <f>+H88</f>
        <v>-70000</v>
      </c>
      <c r="I86" s="205">
        <f>+I88</f>
        <v>-70000</v>
      </c>
    </row>
    <row r="87" spans="2:9" s="133" customFormat="1" ht="34.5">
      <c r="B87" s="77"/>
      <c r="C87" s="77"/>
      <c r="D87" s="77"/>
      <c r="E87" s="77"/>
      <c r="F87" s="218"/>
      <c r="G87" s="78" t="s">
        <v>60</v>
      </c>
      <c r="H87" s="205"/>
      <c r="I87" s="205"/>
    </row>
    <row r="88" spans="2:9" s="133" customFormat="1">
      <c r="B88" s="77"/>
      <c r="C88" s="77"/>
      <c r="D88" s="77"/>
      <c r="E88" s="77"/>
      <c r="F88" s="218"/>
      <c r="G88" s="78" t="s">
        <v>4</v>
      </c>
      <c r="H88" s="205">
        <f t="shared" ref="H88:I90" si="6">+H89</f>
        <v>-70000</v>
      </c>
      <c r="I88" s="205">
        <f t="shared" si="6"/>
        <v>-70000</v>
      </c>
    </row>
    <row r="89" spans="2:9" s="133" customFormat="1">
      <c r="B89" s="77"/>
      <c r="C89" s="77"/>
      <c r="D89" s="77"/>
      <c r="E89" s="77"/>
      <c r="F89" s="218"/>
      <c r="G89" s="78" t="s">
        <v>61</v>
      </c>
      <c r="H89" s="205">
        <f t="shared" si="6"/>
        <v>-70000</v>
      </c>
      <c r="I89" s="205">
        <f t="shared" si="6"/>
        <v>-70000</v>
      </c>
    </row>
    <row r="90" spans="2:9" s="133" customFormat="1">
      <c r="B90" s="77"/>
      <c r="C90" s="77"/>
      <c r="D90" s="77"/>
      <c r="E90" s="77"/>
      <c r="F90" s="218"/>
      <c r="G90" s="78" t="s">
        <v>75</v>
      </c>
      <c r="H90" s="205">
        <f t="shared" si="6"/>
        <v>-70000</v>
      </c>
      <c r="I90" s="205">
        <f t="shared" si="6"/>
        <v>-70000</v>
      </c>
    </row>
    <row r="91" spans="2:9" s="133" customFormat="1">
      <c r="B91" s="77"/>
      <c r="C91" s="77"/>
      <c r="D91" s="77"/>
      <c r="E91" s="77"/>
      <c r="F91" s="218"/>
      <c r="G91" s="78" t="s">
        <v>76</v>
      </c>
      <c r="H91" s="205">
        <f>'10.'!E54</f>
        <v>-70000</v>
      </c>
      <c r="I91" s="205">
        <f>'10.'!H54</f>
        <v>-70000</v>
      </c>
    </row>
    <row r="92" spans="2:9" s="133" customFormat="1" ht="51.75">
      <c r="B92" s="77"/>
      <c r="C92" s="77"/>
      <c r="D92" s="77"/>
      <c r="E92" s="77"/>
      <c r="F92" s="218">
        <v>11012</v>
      </c>
      <c r="G92" s="78" t="s">
        <v>516</v>
      </c>
      <c r="H92" s="221">
        <f>H94</f>
        <v>-223000</v>
      </c>
      <c r="I92" s="221">
        <f>I94</f>
        <v>-223000</v>
      </c>
    </row>
    <row r="93" spans="2:9" s="133" customFormat="1">
      <c r="B93" s="77"/>
      <c r="C93" s="77"/>
      <c r="D93" s="77"/>
      <c r="E93" s="77"/>
      <c r="F93" s="218"/>
      <c r="G93" s="78" t="s">
        <v>59</v>
      </c>
      <c r="H93" s="221"/>
      <c r="I93" s="225"/>
    </row>
    <row r="94" spans="2:9" s="133" customFormat="1" ht="34.5">
      <c r="B94" s="77"/>
      <c r="C94" s="77"/>
      <c r="D94" s="77"/>
      <c r="E94" s="77"/>
      <c r="F94" s="218"/>
      <c r="G94" s="207" t="s">
        <v>77</v>
      </c>
      <c r="H94" s="221">
        <f>H96</f>
        <v>-223000</v>
      </c>
      <c r="I94" s="223">
        <f>I96</f>
        <v>-223000</v>
      </c>
    </row>
    <row r="95" spans="2:9" s="133" customFormat="1" ht="34.5">
      <c r="B95" s="77"/>
      <c r="C95" s="77"/>
      <c r="D95" s="77"/>
      <c r="E95" s="77"/>
      <c r="F95" s="218"/>
      <c r="G95" s="78" t="s">
        <v>60</v>
      </c>
      <c r="H95" s="221"/>
      <c r="I95" s="223"/>
    </row>
    <row r="96" spans="2:9" s="133" customFormat="1">
      <c r="B96" s="77"/>
      <c r="C96" s="77"/>
      <c r="D96" s="77"/>
      <c r="E96" s="77"/>
      <c r="F96" s="218"/>
      <c r="G96" s="78" t="s">
        <v>4</v>
      </c>
      <c r="H96" s="221">
        <f t="shared" ref="H96:I96" si="7">+H97</f>
        <v>-223000</v>
      </c>
      <c r="I96" s="223">
        <f t="shared" si="7"/>
        <v>-223000</v>
      </c>
    </row>
    <row r="97" spans="2:9" s="133" customFormat="1">
      <c r="B97" s="77"/>
      <c r="C97" s="77"/>
      <c r="D97" s="77"/>
      <c r="E97" s="77"/>
      <c r="F97" s="218"/>
      <c r="G97" s="78" t="s">
        <v>61</v>
      </c>
      <c r="H97" s="221">
        <f>H98</f>
        <v>-223000</v>
      </c>
      <c r="I97" s="223">
        <f>I98</f>
        <v>-223000</v>
      </c>
    </row>
    <row r="98" spans="2:9" s="133" customFormat="1">
      <c r="B98" s="77"/>
      <c r="C98" s="77"/>
      <c r="D98" s="77"/>
      <c r="E98" s="77"/>
      <c r="F98" s="77"/>
      <c r="G98" s="78" t="s">
        <v>75</v>
      </c>
      <c r="H98" s="223">
        <f>H99</f>
        <v>-223000</v>
      </c>
      <c r="I98" s="223">
        <f>I99</f>
        <v>-223000</v>
      </c>
    </row>
    <row r="99" spans="2:9" s="133" customFormat="1">
      <c r="B99" s="77"/>
      <c r="C99" s="77"/>
      <c r="D99" s="77"/>
      <c r="E99" s="77"/>
      <c r="F99" s="77"/>
      <c r="G99" s="78" t="s">
        <v>76</v>
      </c>
      <c r="H99" s="222">
        <f>'10.'!E62</f>
        <v>-223000</v>
      </c>
      <c r="I99" s="222">
        <f>'10.'!H62</f>
        <v>-223000</v>
      </c>
    </row>
    <row r="100" spans="2:9" s="133" customFormat="1" ht="51.75">
      <c r="B100" s="77"/>
      <c r="C100" s="77"/>
      <c r="D100" s="77"/>
      <c r="E100" s="77"/>
      <c r="F100" s="218">
        <v>11014</v>
      </c>
      <c r="G100" s="78" t="s">
        <v>503</v>
      </c>
      <c r="H100" s="205">
        <f>+H102</f>
        <v>-230000</v>
      </c>
      <c r="I100" s="205">
        <f>+I102</f>
        <v>-230000</v>
      </c>
    </row>
    <row r="101" spans="2:9" s="133" customFormat="1">
      <c r="B101" s="77"/>
      <c r="C101" s="77"/>
      <c r="D101" s="77"/>
      <c r="E101" s="77"/>
      <c r="F101" s="218"/>
      <c r="G101" s="78" t="s">
        <v>59</v>
      </c>
      <c r="H101" s="205"/>
      <c r="I101" s="205"/>
    </row>
    <row r="102" spans="2:9" s="133" customFormat="1" ht="34.5">
      <c r="B102" s="77"/>
      <c r="C102" s="77"/>
      <c r="D102" s="77"/>
      <c r="E102" s="77"/>
      <c r="F102" s="218"/>
      <c r="G102" s="207" t="s">
        <v>77</v>
      </c>
      <c r="H102" s="205">
        <f>+H104</f>
        <v>-230000</v>
      </c>
      <c r="I102" s="205">
        <f>+I104</f>
        <v>-230000</v>
      </c>
    </row>
    <row r="103" spans="2:9" s="133" customFormat="1" ht="34.5">
      <c r="B103" s="77"/>
      <c r="C103" s="77"/>
      <c r="D103" s="77"/>
      <c r="E103" s="77"/>
      <c r="F103" s="218"/>
      <c r="G103" s="78" t="s">
        <v>60</v>
      </c>
      <c r="H103" s="205"/>
      <c r="I103" s="205"/>
    </row>
    <row r="104" spans="2:9" s="133" customFormat="1">
      <c r="B104" s="77"/>
      <c r="C104" s="77"/>
      <c r="D104" s="77"/>
      <c r="E104" s="77"/>
      <c r="F104" s="218"/>
      <c r="G104" s="78" t="s">
        <v>4</v>
      </c>
      <c r="H104" s="205">
        <f t="shared" ref="H104:I106" si="8">+H105</f>
        <v>-230000</v>
      </c>
      <c r="I104" s="205">
        <f t="shared" si="8"/>
        <v>-230000</v>
      </c>
    </row>
    <row r="105" spans="2:9" s="133" customFormat="1">
      <c r="B105" s="77"/>
      <c r="C105" s="77"/>
      <c r="D105" s="77"/>
      <c r="E105" s="77"/>
      <c r="F105" s="218"/>
      <c r="G105" s="78" t="s">
        <v>61</v>
      </c>
      <c r="H105" s="205">
        <f t="shared" si="8"/>
        <v>-230000</v>
      </c>
      <c r="I105" s="205">
        <f t="shared" si="8"/>
        <v>-230000</v>
      </c>
    </row>
    <row r="106" spans="2:9" s="133" customFormat="1">
      <c r="B106" s="77"/>
      <c r="C106" s="77"/>
      <c r="D106" s="77"/>
      <c r="E106" s="77"/>
      <c r="F106" s="218"/>
      <c r="G106" s="78" t="s">
        <v>75</v>
      </c>
      <c r="H106" s="205">
        <f t="shared" si="8"/>
        <v>-230000</v>
      </c>
      <c r="I106" s="205">
        <f t="shared" si="8"/>
        <v>-230000</v>
      </c>
    </row>
    <row r="107" spans="2:9" s="133" customFormat="1">
      <c r="B107" s="77"/>
      <c r="C107" s="77"/>
      <c r="D107" s="77"/>
      <c r="E107" s="77"/>
      <c r="F107" s="218"/>
      <c r="G107" s="78" t="s">
        <v>76</v>
      </c>
      <c r="H107" s="205">
        <f>'10.'!E70</f>
        <v>-230000</v>
      </c>
      <c r="I107" s="205">
        <f>'10.'!H70</f>
        <v>-230000</v>
      </c>
    </row>
    <row r="108" spans="2:9" s="133" customFormat="1" ht="51.75">
      <c r="B108" s="77"/>
      <c r="C108" s="77"/>
      <c r="D108" s="77"/>
      <c r="E108" s="77"/>
      <c r="F108" s="218">
        <v>11015</v>
      </c>
      <c r="G108" s="78" t="s">
        <v>505</v>
      </c>
      <c r="H108" s="205">
        <f>+H110</f>
        <v>-20000</v>
      </c>
      <c r="I108" s="205">
        <f>+I110</f>
        <v>-20000</v>
      </c>
    </row>
    <row r="109" spans="2:9" s="133" customFormat="1">
      <c r="B109" s="77"/>
      <c r="C109" s="77"/>
      <c r="D109" s="77"/>
      <c r="E109" s="77"/>
      <c r="F109" s="218"/>
      <c r="G109" s="78" t="s">
        <v>59</v>
      </c>
      <c r="H109" s="205"/>
      <c r="I109" s="205"/>
    </row>
    <row r="110" spans="2:9" s="133" customFormat="1" ht="34.5">
      <c r="B110" s="77"/>
      <c r="C110" s="77"/>
      <c r="D110" s="77"/>
      <c r="E110" s="77"/>
      <c r="F110" s="218"/>
      <c r="G110" s="207" t="s">
        <v>77</v>
      </c>
      <c r="H110" s="205">
        <f>+H112</f>
        <v>-20000</v>
      </c>
      <c r="I110" s="205">
        <f>+I112</f>
        <v>-20000</v>
      </c>
    </row>
    <row r="111" spans="2:9" s="133" customFormat="1" ht="34.5">
      <c r="B111" s="77"/>
      <c r="C111" s="77"/>
      <c r="D111" s="77"/>
      <c r="E111" s="77"/>
      <c r="F111" s="218"/>
      <c r="G111" s="78" t="s">
        <v>60</v>
      </c>
      <c r="H111" s="205"/>
      <c r="I111" s="205"/>
    </row>
    <row r="112" spans="2:9" s="133" customFormat="1">
      <c r="B112" s="77"/>
      <c r="C112" s="77"/>
      <c r="D112" s="77"/>
      <c r="E112" s="77"/>
      <c r="F112" s="218"/>
      <c r="G112" s="78" t="s">
        <v>4</v>
      </c>
      <c r="H112" s="205">
        <f t="shared" ref="H112:I114" si="9">+H113</f>
        <v>-20000</v>
      </c>
      <c r="I112" s="205">
        <f t="shared" si="9"/>
        <v>-20000</v>
      </c>
    </row>
    <row r="113" spans="2:9" s="133" customFormat="1">
      <c r="B113" s="77"/>
      <c r="C113" s="77"/>
      <c r="D113" s="77"/>
      <c r="E113" s="77"/>
      <c r="F113" s="218"/>
      <c r="G113" s="78" t="s">
        <v>61</v>
      </c>
      <c r="H113" s="205">
        <f t="shared" si="9"/>
        <v>-20000</v>
      </c>
      <c r="I113" s="205">
        <f t="shared" si="9"/>
        <v>-20000</v>
      </c>
    </row>
    <row r="114" spans="2:9" s="133" customFormat="1">
      <c r="B114" s="77"/>
      <c r="C114" s="77"/>
      <c r="D114" s="77"/>
      <c r="E114" s="77"/>
      <c r="F114" s="218"/>
      <c r="G114" s="78" t="s">
        <v>75</v>
      </c>
      <c r="H114" s="205">
        <f t="shared" si="9"/>
        <v>-20000</v>
      </c>
      <c r="I114" s="205">
        <f t="shared" si="9"/>
        <v>-20000</v>
      </c>
    </row>
    <row r="115" spans="2:9" s="133" customFormat="1">
      <c r="B115" s="77"/>
      <c r="C115" s="77"/>
      <c r="D115" s="77"/>
      <c r="E115" s="77"/>
      <c r="F115" s="218"/>
      <c r="G115" s="78" t="s">
        <v>76</v>
      </c>
      <c r="H115" s="205">
        <f>'10.'!E78</f>
        <v>-20000</v>
      </c>
      <c r="I115" s="205">
        <f>'10.'!H78</f>
        <v>-20000</v>
      </c>
    </row>
    <row r="116" spans="2:9" s="133" customFormat="1" ht="34.5">
      <c r="B116" s="77"/>
      <c r="C116" s="77"/>
      <c r="D116" s="77"/>
      <c r="E116" s="77"/>
      <c r="F116" s="77">
        <v>11016</v>
      </c>
      <c r="G116" s="224" t="s">
        <v>507</v>
      </c>
      <c r="H116" s="222">
        <f>H118</f>
        <v>0</v>
      </c>
      <c r="I116" s="221">
        <f>I118</f>
        <v>-70794</v>
      </c>
    </row>
    <row r="117" spans="2:9" s="133" customFormat="1">
      <c r="B117" s="77"/>
      <c r="C117" s="77"/>
      <c r="D117" s="77"/>
      <c r="E117" s="77"/>
      <c r="F117" s="77"/>
      <c r="G117" s="78" t="s">
        <v>59</v>
      </c>
      <c r="H117" s="221"/>
      <c r="I117" s="225"/>
    </row>
    <row r="118" spans="2:9" s="133" customFormat="1" ht="34.5">
      <c r="B118" s="77"/>
      <c r="C118" s="77"/>
      <c r="D118" s="77"/>
      <c r="E118" s="77"/>
      <c r="F118" s="77"/>
      <c r="G118" s="207" t="s">
        <v>77</v>
      </c>
      <c r="H118" s="222">
        <f>H120</f>
        <v>0</v>
      </c>
      <c r="I118" s="223">
        <f>I120</f>
        <v>-70794</v>
      </c>
    </row>
    <row r="119" spans="2:9" s="133" customFormat="1" ht="34.5">
      <c r="B119" s="77"/>
      <c r="C119" s="77"/>
      <c r="D119" s="77"/>
      <c r="E119" s="77"/>
      <c r="F119" s="77"/>
      <c r="G119" s="78" t="s">
        <v>60</v>
      </c>
      <c r="H119" s="222"/>
      <c r="I119" s="223"/>
    </row>
    <row r="120" spans="2:9" s="133" customFormat="1">
      <c r="B120" s="77"/>
      <c r="C120" s="77"/>
      <c r="D120" s="77"/>
      <c r="E120" s="77"/>
      <c r="F120" s="77"/>
      <c r="G120" s="78" t="s">
        <v>4</v>
      </c>
      <c r="H120" s="222">
        <f t="shared" ref="H120:I120" si="10">+H121</f>
        <v>0</v>
      </c>
      <c r="I120" s="223">
        <f t="shared" si="10"/>
        <v>-70794</v>
      </c>
    </row>
    <row r="121" spans="2:9" s="133" customFormat="1">
      <c r="B121" s="77"/>
      <c r="C121" s="77"/>
      <c r="D121" s="77"/>
      <c r="E121" s="77"/>
      <c r="F121" s="77"/>
      <c r="G121" s="78" t="s">
        <v>61</v>
      </c>
      <c r="H121" s="222">
        <f>H122</f>
        <v>0</v>
      </c>
      <c r="I121" s="223">
        <f>+I122</f>
        <v>-70794</v>
      </c>
    </row>
    <row r="122" spans="2:9" s="133" customFormat="1">
      <c r="B122" s="77"/>
      <c r="C122" s="77"/>
      <c r="D122" s="77"/>
      <c r="E122" s="77"/>
      <c r="F122" s="77"/>
      <c r="G122" s="78" t="s">
        <v>481</v>
      </c>
      <c r="H122" s="222">
        <f>+H124</f>
        <v>0</v>
      </c>
      <c r="I122" s="223">
        <f>+I124</f>
        <v>-70794</v>
      </c>
    </row>
    <row r="123" spans="2:9" s="133" customFormat="1" ht="34.5">
      <c r="B123" s="77"/>
      <c r="C123" s="77"/>
      <c r="D123" s="77"/>
      <c r="E123" s="77"/>
      <c r="F123" s="77"/>
      <c r="G123" s="78" t="s">
        <v>427</v>
      </c>
      <c r="H123" s="222">
        <f>+H124</f>
        <v>0</v>
      </c>
      <c r="I123" s="223">
        <f>+I124</f>
        <v>-70794</v>
      </c>
    </row>
    <row r="124" spans="2:9" s="133" customFormat="1">
      <c r="B124" s="77"/>
      <c r="C124" s="77"/>
      <c r="D124" s="77"/>
      <c r="E124" s="77"/>
      <c r="F124" s="77"/>
      <c r="G124" s="78" t="s">
        <v>430</v>
      </c>
      <c r="H124" s="222">
        <f>'10.'!E87</f>
        <v>0</v>
      </c>
      <c r="I124" s="223">
        <f>'10.'!H87</f>
        <v>-70794</v>
      </c>
    </row>
    <row r="125" spans="2:9" s="133" customFormat="1" ht="51.75">
      <c r="B125" s="77"/>
      <c r="C125" s="77"/>
      <c r="D125" s="77"/>
      <c r="E125" s="77"/>
      <c r="F125" s="77">
        <v>21004</v>
      </c>
      <c r="G125" s="78" t="s">
        <v>515</v>
      </c>
      <c r="H125" s="205">
        <f>+H127</f>
        <v>357589.4</v>
      </c>
      <c r="I125" s="205">
        <f>+I127</f>
        <v>1967383.4</v>
      </c>
    </row>
    <row r="126" spans="2:9" s="133" customFormat="1">
      <c r="B126" s="77"/>
      <c r="C126" s="77"/>
      <c r="D126" s="77"/>
      <c r="E126" s="77"/>
      <c r="F126" s="77"/>
      <c r="G126" s="78" t="s">
        <v>59</v>
      </c>
      <c r="H126" s="205"/>
      <c r="I126" s="205"/>
    </row>
    <row r="127" spans="2:9" s="133" customFormat="1" ht="34.5">
      <c r="B127" s="77"/>
      <c r="C127" s="77"/>
      <c r="D127" s="77"/>
      <c r="E127" s="77"/>
      <c r="F127" s="226"/>
      <c r="G127" s="207" t="s">
        <v>77</v>
      </c>
      <c r="H127" s="205">
        <f>+H129</f>
        <v>357589.4</v>
      </c>
      <c r="I127" s="205">
        <f>+I129</f>
        <v>1967383.4</v>
      </c>
    </row>
    <row r="128" spans="2:9" s="133" customFormat="1" ht="34.5">
      <c r="B128" s="77"/>
      <c r="C128" s="77"/>
      <c r="D128" s="77"/>
      <c r="E128" s="77"/>
      <c r="F128" s="77"/>
      <c r="G128" s="78" t="s">
        <v>60</v>
      </c>
      <c r="H128" s="205"/>
      <c r="I128" s="205"/>
    </row>
    <row r="129" spans="2:9" s="133" customFormat="1">
      <c r="B129" s="77"/>
      <c r="C129" s="77"/>
      <c r="D129" s="77"/>
      <c r="E129" s="77"/>
      <c r="F129" s="77"/>
      <c r="G129" s="78" t="s">
        <v>4</v>
      </c>
      <c r="H129" s="205">
        <f>H130</f>
        <v>357589.4</v>
      </c>
      <c r="I129" s="205">
        <f>I130</f>
        <v>1967383.4</v>
      </c>
    </row>
    <row r="130" spans="2:9" s="133" customFormat="1">
      <c r="B130" s="77"/>
      <c r="C130" s="77"/>
      <c r="D130" s="77"/>
      <c r="E130" s="77"/>
      <c r="F130" s="77"/>
      <c r="G130" s="78" t="s">
        <v>25</v>
      </c>
      <c r="H130" s="205">
        <f>H131</f>
        <v>357589.4</v>
      </c>
      <c r="I130" s="205">
        <f>I131</f>
        <v>1967383.4</v>
      </c>
    </row>
    <row r="131" spans="2:9" s="133" customFormat="1">
      <c r="B131" s="77"/>
      <c r="C131" s="77"/>
      <c r="D131" s="77"/>
      <c r="E131" s="77"/>
      <c r="F131" s="77"/>
      <c r="G131" s="78" t="s">
        <v>78</v>
      </c>
      <c r="H131" s="205">
        <f t="shared" ref="H131:I132" si="11">+H132</f>
        <v>357589.4</v>
      </c>
      <c r="I131" s="205">
        <f t="shared" si="11"/>
        <v>1967383.4</v>
      </c>
    </row>
    <row r="132" spans="2:9" s="133" customFormat="1">
      <c r="B132" s="77"/>
      <c r="C132" s="77"/>
      <c r="D132" s="77"/>
      <c r="E132" s="77"/>
      <c r="F132" s="77"/>
      <c r="G132" s="78" t="s">
        <v>79</v>
      </c>
      <c r="H132" s="205">
        <f t="shared" si="11"/>
        <v>357589.4</v>
      </c>
      <c r="I132" s="205">
        <f t="shared" si="11"/>
        <v>1967383.4</v>
      </c>
    </row>
    <row r="133" spans="2:9" s="133" customFormat="1">
      <c r="B133" s="77"/>
      <c r="C133" s="77"/>
      <c r="D133" s="77"/>
      <c r="E133" s="77"/>
      <c r="F133" s="77"/>
      <c r="G133" s="78" t="s">
        <v>80</v>
      </c>
      <c r="H133" s="205">
        <f>'10.'!E96</f>
        <v>357589.4</v>
      </c>
      <c r="I133" s="205">
        <f>'10.'!H96</f>
        <v>1967383.4</v>
      </c>
    </row>
    <row r="134" spans="2:9" s="196" customFormat="1" ht="51.75">
      <c r="B134" s="200"/>
      <c r="C134" s="200"/>
      <c r="D134" s="200"/>
      <c r="E134" s="200"/>
      <c r="F134" s="200">
        <v>21007</v>
      </c>
      <c r="G134" s="78" t="s">
        <v>397</v>
      </c>
      <c r="H134" s="227">
        <f>+H136</f>
        <v>-829248.9</v>
      </c>
      <c r="I134" s="227">
        <f>+I136</f>
        <v>-829248.9</v>
      </c>
    </row>
    <row r="135" spans="2:9" s="119" customFormat="1">
      <c r="B135" s="200"/>
      <c r="C135" s="200"/>
      <c r="D135" s="200"/>
      <c r="E135" s="200"/>
      <c r="F135" s="200"/>
      <c r="G135" s="215" t="s">
        <v>59</v>
      </c>
      <c r="H135" s="227"/>
      <c r="I135" s="227"/>
    </row>
    <row r="136" spans="2:9" ht="34.5">
      <c r="B136" s="200"/>
      <c r="C136" s="200"/>
      <c r="D136" s="200"/>
      <c r="E136" s="200"/>
      <c r="F136" s="200"/>
      <c r="G136" s="77" t="s">
        <v>77</v>
      </c>
      <c r="H136" s="227">
        <f>+H138</f>
        <v>-829248.9</v>
      </c>
      <c r="I136" s="227">
        <f>+I138</f>
        <v>-829248.9</v>
      </c>
    </row>
    <row r="137" spans="2:9" ht="34.5">
      <c r="B137" s="188"/>
      <c r="C137" s="194"/>
      <c r="D137" s="85"/>
      <c r="E137" s="85"/>
      <c r="F137" s="85"/>
      <c r="G137" s="215" t="s">
        <v>60</v>
      </c>
      <c r="H137" s="227"/>
      <c r="I137" s="227"/>
    </row>
    <row r="138" spans="2:9">
      <c r="B138" s="188"/>
      <c r="C138" s="194"/>
      <c r="D138" s="85"/>
      <c r="E138" s="85"/>
      <c r="F138" s="85"/>
      <c r="G138" s="215" t="s">
        <v>4</v>
      </c>
      <c r="H138" s="227">
        <f t="shared" ref="H138:I141" si="12">+H139</f>
        <v>-829248.9</v>
      </c>
      <c r="I138" s="227">
        <f t="shared" si="12"/>
        <v>-829248.9</v>
      </c>
    </row>
    <row r="139" spans="2:9">
      <c r="B139" s="188"/>
      <c r="C139" s="194"/>
      <c r="D139" s="85"/>
      <c r="E139" s="85"/>
      <c r="F139" s="85"/>
      <c r="G139" s="215" t="s">
        <v>25</v>
      </c>
      <c r="H139" s="227">
        <f t="shared" si="12"/>
        <v>-829248.9</v>
      </c>
      <c r="I139" s="227">
        <f t="shared" si="12"/>
        <v>-829248.9</v>
      </c>
    </row>
    <row r="140" spans="2:9">
      <c r="B140" s="188"/>
      <c r="C140" s="194"/>
      <c r="D140" s="85"/>
      <c r="E140" s="85"/>
      <c r="F140" s="85"/>
      <c r="G140" s="215" t="s">
        <v>78</v>
      </c>
      <c r="H140" s="227">
        <f t="shared" si="12"/>
        <v>-829248.9</v>
      </c>
      <c r="I140" s="227">
        <f t="shared" si="12"/>
        <v>-829248.9</v>
      </c>
    </row>
    <row r="141" spans="2:9">
      <c r="B141" s="188"/>
      <c r="C141" s="194"/>
      <c r="D141" s="85"/>
      <c r="E141" s="85"/>
      <c r="F141" s="85"/>
      <c r="G141" s="78" t="s">
        <v>79</v>
      </c>
      <c r="H141" s="227">
        <f t="shared" si="12"/>
        <v>-829248.9</v>
      </c>
      <c r="I141" s="227">
        <f t="shared" si="12"/>
        <v>-829248.9</v>
      </c>
    </row>
    <row r="142" spans="2:9">
      <c r="B142" s="188"/>
      <c r="C142" s="194"/>
      <c r="D142" s="85"/>
      <c r="E142" s="188"/>
      <c r="F142" s="194"/>
      <c r="G142" s="78" t="s">
        <v>189</v>
      </c>
      <c r="H142" s="227">
        <f>'11.'!E97</f>
        <v>-829248.9</v>
      </c>
      <c r="I142" s="227">
        <f>'11.'!H97</f>
        <v>-829248.9</v>
      </c>
    </row>
    <row r="143" spans="2:9" s="133" customFormat="1" ht="69">
      <c r="B143" s="77"/>
      <c r="C143" s="77"/>
      <c r="D143" s="77"/>
      <c r="E143" s="77"/>
      <c r="F143" s="77">
        <v>21008</v>
      </c>
      <c r="G143" s="78" t="s">
        <v>509</v>
      </c>
      <c r="H143" s="205">
        <f>+H145</f>
        <v>-228500</v>
      </c>
      <c r="I143" s="205">
        <f>+I145</f>
        <v>-228500</v>
      </c>
    </row>
    <row r="144" spans="2:9" s="133" customFormat="1">
      <c r="B144" s="77"/>
      <c r="C144" s="77"/>
      <c r="D144" s="77"/>
      <c r="E144" s="77"/>
      <c r="F144" s="77"/>
      <c r="G144" s="78" t="s">
        <v>59</v>
      </c>
      <c r="H144" s="228"/>
      <c r="I144" s="228"/>
    </row>
    <row r="145" spans="2:9" s="133" customFormat="1" ht="34.5">
      <c r="B145" s="77"/>
      <c r="C145" s="77"/>
      <c r="D145" s="77"/>
      <c r="E145" s="77"/>
      <c r="F145" s="226"/>
      <c r="G145" s="207" t="s">
        <v>77</v>
      </c>
      <c r="H145" s="205">
        <f>+H147</f>
        <v>-228500</v>
      </c>
      <c r="I145" s="205">
        <f>+I147</f>
        <v>-228500</v>
      </c>
    </row>
    <row r="146" spans="2:9" s="133" customFormat="1" ht="34.5">
      <c r="B146" s="77"/>
      <c r="C146" s="77"/>
      <c r="D146" s="77"/>
      <c r="E146" s="77"/>
      <c r="F146" s="77"/>
      <c r="G146" s="78" t="s">
        <v>60</v>
      </c>
      <c r="H146" s="228"/>
      <c r="I146" s="228"/>
    </row>
    <row r="147" spans="2:9" s="133" customFormat="1">
      <c r="B147" s="77"/>
      <c r="C147" s="77"/>
      <c r="D147" s="77"/>
      <c r="E147" s="77"/>
      <c r="F147" s="77"/>
      <c r="G147" s="78" t="s">
        <v>4</v>
      </c>
      <c r="H147" s="229">
        <f>H148</f>
        <v>-228500</v>
      </c>
      <c r="I147" s="229">
        <f>I148</f>
        <v>-228500</v>
      </c>
    </row>
    <row r="148" spans="2:9" s="133" customFormat="1">
      <c r="B148" s="77"/>
      <c r="C148" s="77"/>
      <c r="D148" s="77"/>
      <c r="E148" s="77"/>
      <c r="F148" s="77"/>
      <c r="G148" s="78" t="s">
        <v>25</v>
      </c>
      <c r="H148" s="223">
        <f>H149</f>
        <v>-228500</v>
      </c>
      <c r="I148" s="223">
        <f>I149</f>
        <v>-228500</v>
      </c>
    </row>
    <row r="149" spans="2:9" s="133" customFormat="1">
      <c r="B149" s="77"/>
      <c r="C149" s="77"/>
      <c r="D149" s="77"/>
      <c r="E149" s="77"/>
      <c r="F149" s="77"/>
      <c r="G149" s="78" t="s">
        <v>78</v>
      </c>
      <c r="H149" s="205">
        <f t="shared" ref="H149:I150" si="13">+H150</f>
        <v>-228500</v>
      </c>
      <c r="I149" s="205">
        <f t="shared" si="13"/>
        <v>-228500</v>
      </c>
    </row>
    <row r="150" spans="2:9" s="133" customFormat="1">
      <c r="B150" s="77"/>
      <c r="C150" s="77"/>
      <c r="D150" s="77"/>
      <c r="E150" s="77"/>
      <c r="F150" s="77"/>
      <c r="G150" s="78" t="s">
        <v>79</v>
      </c>
      <c r="H150" s="205">
        <f t="shared" si="13"/>
        <v>-228500</v>
      </c>
      <c r="I150" s="205">
        <f t="shared" si="13"/>
        <v>-228500</v>
      </c>
    </row>
    <row r="151" spans="2:9" s="133" customFormat="1">
      <c r="B151" s="77"/>
      <c r="C151" s="77"/>
      <c r="D151" s="77"/>
      <c r="E151" s="77"/>
      <c r="F151" s="77"/>
      <c r="G151" s="78" t="s">
        <v>189</v>
      </c>
      <c r="H151" s="205">
        <f>'10.'!E105</f>
        <v>-228500</v>
      </c>
      <c r="I151" s="205">
        <f>'10.'!H105</f>
        <v>-228500</v>
      </c>
    </row>
    <row r="152" spans="2:9" s="133" customFormat="1" ht="51.75">
      <c r="B152" s="77"/>
      <c r="C152" s="77"/>
      <c r="D152" s="77"/>
      <c r="E152" s="77"/>
      <c r="F152" s="77">
        <v>21009</v>
      </c>
      <c r="G152" s="78" t="s">
        <v>527</v>
      </c>
      <c r="H152" s="205">
        <f>+H154</f>
        <v>-580000</v>
      </c>
      <c r="I152" s="205">
        <f>+I154</f>
        <v>-2110000</v>
      </c>
    </row>
    <row r="153" spans="2:9" s="133" customFormat="1">
      <c r="B153" s="77"/>
      <c r="C153" s="77"/>
      <c r="D153" s="77"/>
      <c r="E153" s="77"/>
      <c r="F153" s="77"/>
      <c r="G153" s="78" t="s">
        <v>59</v>
      </c>
      <c r="H153" s="228"/>
      <c r="I153" s="228"/>
    </row>
    <row r="154" spans="2:9" s="133" customFormat="1" ht="34.5">
      <c r="B154" s="77"/>
      <c r="C154" s="77"/>
      <c r="D154" s="77"/>
      <c r="E154" s="77"/>
      <c r="F154" s="226"/>
      <c r="G154" s="207" t="s">
        <v>77</v>
      </c>
      <c r="H154" s="205">
        <f>+H156</f>
        <v>-580000</v>
      </c>
      <c r="I154" s="205">
        <f>+I156</f>
        <v>-2110000</v>
      </c>
    </row>
    <row r="155" spans="2:9" s="133" customFormat="1" ht="34.5">
      <c r="B155" s="77"/>
      <c r="C155" s="77"/>
      <c r="D155" s="77"/>
      <c r="E155" s="77"/>
      <c r="F155" s="77"/>
      <c r="G155" s="78" t="s">
        <v>60</v>
      </c>
      <c r="H155" s="228"/>
      <c r="I155" s="228"/>
    </row>
    <row r="156" spans="2:9" s="133" customFormat="1">
      <c r="B156" s="77"/>
      <c r="C156" s="77"/>
      <c r="D156" s="77"/>
      <c r="E156" s="77"/>
      <c r="F156" s="77"/>
      <c r="G156" s="78" t="s">
        <v>4</v>
      </c>
      <c r="H156" s="230">
        <f>H157</f>
        <v>-580000</v>
      </c>
      <c r="I156" s="230">
        <f>I157</f>
        <v>-2110000</v>
      </c>
    </row>
    <row r="157" spans="2:9" s="133" customFormat="1">
      <c r="B157" s="77"/>
      <c r="C157" s="77"/>
      <c r="D157" s="77"/>
      <c r="E157" s="77"/>
      <c r="F157" s="77"/>
      <c r="G157" s="78" t="s">
        <v>25</v>
      </c>
      <c r="H157" s="223">
        <f>H158</f>
        <v>-580000</v>
      </c>
      <c r="I157" s="223">
        <f>I158</f>
        <v>-2110000</v>
      </c>
    </row>
    <row r="158" spans="2:9" s="133" customFormat="1">
      <c r="B158" s="77"/>
      <c r="C158" s="77"/>
      <c r="D158" s="77"/>
      <c r="E158" s="77"/>
      <c r="F158" s="77"/>
      <c r="G158" s="78" t="s">
        <v>78</v>
      </c>
      <c r="H158" s="205">
        <f t="shared" ref="H158:I159" si="14">+H159</f>
        <v>-580000</v>
      </c>
      <c r="I158" s="205">
        <f t="shared" si="14"/>
        <v>-2110000</v>
      </c>
    </row>
    <row r="159" spans="2:9" s="133" customFormat="1">
      <c r="B159" s="77"/>
      <c r="C159" s="77"/>
      <c r="D159" s="77"/>
      <c r="E159" s="77"/>
      <c r="F159" s="77"/>
      <c r="G159" s="78" t="s">
        <v>79</v>
      </c>
      <c r="H159" s="205">
        <f t="shared" si="14"/>
        <v>-580000</v>
      </c>
      <c r="I159" s="205">
        <f t="shared" si="14"/>
        <v>-2110000</v>
      </c>
    </row>
    <row r="160" spans="2:9" s="133" customFormat="1">
      <c r="B160" s="77"/>
      <c r="C160" s="77"/>
      <c r="D160" s="77"/>
      <c r="E160" s="77"/>
      <c r="F160" s="77"/>
      <c r="G160" s="78" t="s">
        <v>189</v>
      </c>
      <c r="H160" s="205">
        <f>'10.'!E114</f>
        <v>-580000</v>
      </c>
      <c r="I160" s="205">
        <f>'10.'!H114</f>
        <v>-2110000</v>
      </c>
    </row>
    <row r="161" spans="2:9" s="133" customFormat="1" ht="69">
      <c r="B161" s="77"/>
      <c r="C161" s="77"/>
      <c r="D161" s="77"/>
      <c r="E161" s="77"/>
      <c r="F161" s="77">
        <v>21013</v>
      </c>
      <c r="G161" s="78" t="s">
        <v>511</v>
      </c>
      <c r="H161" s="205">
        <f>+H163</f>
        <v>0</v>
      </c>
      <c r="I161" s="205">
        <f>+I163</f>
        <v>60000</v>
      </c>
    </row>
    <row r="162" spans="2:9" s="133" customFormat="1">
      <c r="B162" s="77"/>
      <c r="C162" s="77"/>
      <c r="D162" s="77"/>
      <c r="E162" s="77"/>
      <c r="F162" s="77"/>
      <c r="G162" s="78" t="s">
        <v>59</v>
      </c>
      <c r="H162" s="228"/>
      <c r="I162" s="228"/>
    </row>
    <row r="163" spans="2:9" s="133" customFormat="1" ht="34.5">
      <c r="B163" s="77"/>
      <c r="C163" s="77"/>
      <c r="D163" s="77"/>
      <c r="E163" s="77"/>
      <c r="F163" s="226"/>
      <c r="G163" s="207" t="s">
        <v>77</v>
      </c>
      <c r="H163" s="205">
        <f>+H165</f>
        <v>0</v>
      </c>
      <c r="I163" s="205">
        <f>+I165</f>
        <v>60000</v>
      </c>
    </row>
    <row r="164" spans="2:9" s="133" customFormat="1" ht="34.5">
      <c r="B164" s="77"/>
      <c r="C164" s="77"/>
      <c r="D164" s="77"/>
      <c r="E164" s="77"/>
      <c r="F164" s="77"/>
      <c r="G164" s="78" t="s">
        <v>60</v>
      </c>
      <c r="H164" s="228"/>
      <c r="I164" s="228"/>
    </row>
    <row r="165" spans="2:9" s="133" customFormat="1">
      <c r="B165" s="77"/>
      <c r="C165" s="77"/>
      <c r="D165" s="77"/>
      <c r="E165" s="77"/>
      <c r="F165" s="77"/>
      <c r="G165" s="78" t="s">
        <v>4</v>
      </c>
      <c r="H165" s="230">
        <f>H166</f>
        <v>0</v>
      </c>
      <c r="I165" s="229">
        <f>I166</f>
        <v>60000</v>
      </c>
    </row>
    <row r="166" spans="2:9" s="133" customFormat="1">
      <c r="B166" s="77"/>
      <c r="C166" s="77"/>
      <c r="D166" s="77"/>
      <c r="E166" s="77"/>
      <c r="F166" s="77"/>
      <c r="G166" s="78" t="s">
        <v>25</v>
      </c>
      <c r="H166" s="223">
        <f>H167</f>
        <v>0</v>
      </c>
      <c r="I166" s="223">
        <f>I167</f>
        <v>60000</v>
      </c>
    </row>
    <row r="167" spans="2:9" s="133" customFormat="1">
      <c r="B167" s="77"/>
      <c r="C167" s="77"/>
      <c r="D167" s="77"/>
      <c r="E167" s="77"/>
      <c r="F167" s="77"/>
      <c r="G167" s="78" t="s">
        <v>78</v>
      </c>
      <c r="H167" s="205">
        <f t="shared" ref="H167:I168" si="15">+H168</f>
        <v>0</v>
      </c>
      <c r="I167" s="205">
        <f t="shared" si="15"/>
        <v>60000</v>
      </c>
    </row>
    <row r="168" spans="2:9" s="133" customFormat="1">
      <c r="B168" s="77"/>
      <c r="C168" s="77"/>
      <c r="D168" s="77"/>
      <c r="E168" s="77"/>
      <c r="F168" s="77"/>
      <c r="G168" s="78" t="s">
        <v>79</v>
      </c>
      <c r="H168" s="205">
        <f t="shared" si="15"/>
        <v>0</v>
      </c>
      <c r="I168" s="205">
        <f t="shared" si="15"/>
        <v>60000</v>
      </c>
    </row>
    <row r="169" spans="2:9" s="133" customFormat="1">
      <c r="B169" s="77"/>
      <c r="C169" s="77"/>
      <c r="D169" s="77"/>
      <c r="E169" s="77"/>
      <c r="F169" s="77"/>
      <c r="G169" s="78" t="s">
        <v>80</v>
      </c>
      <c r="H169" s="205">
        <f>'10.'!E123</f>
        <v>0</v>
      </c>
      <c r="I169" s="205">
        <f>'10.'!H123</f>
        <v>60000</v>
      </c>
    </row>
    <row r="170" spans="2:9" ht="69">
      <c r="B170" s="82"/>
      <c r="C170" s="82"/>
      <c r="D170" s="82"/>
      <c r="E170" s="82"/>
      <c r="F170" s="231">
        <v>21014</v>
      </c>
      <c r="G170" s="88" t="s">
        <v>401</v>
      </c>
      <c r="H170" s="232">
        <f>H172</f>
        <v>-345000</v>
      </c>
      <c r="I170" s="232">
        <f>I172</f>
        <v>-440000</v>
      </c>
    </row>
    <row r="171" spans="2:9">
      <c r="B171" s="82"/>
      <c r="C171" s="82"/>
      <c r="D171" s="82"/>
      <c r="E171" s="82"/>
      <c r="F171" s="82"/>
      <c r="G171" s="78" t="s">
        <v>59</v>
      </c>
      <c r="H171" s="233"/>
      <c r="I171" s="233"/>
    </row>
    <row r="172" spans="2:9" ht="34.5">
      <c r="B172" s="82"/>
      <c r="C172" s="82"/>
      <c r="D172" s="82"/>
      <c r="E172" s="82"/>
      <c r="F172" s="234"/>
      <c r="G172" s="89" t="s">
        <v>77</v>
      </c>
      <c r="H172" s="235">
        <f>H174</f>
        <v>-345000</v>
      </c>
      <c r="I172" s="235">
        <f>I174</f>
        <v>-440000</v>
      </c>
    </row>
    <row r="173" spans="2:9" ht="34.5">
      <c r="B173" s="82"/>
      <c r="C173" s="82"/>
      <c r="D173" s="82"/>
      <c r="E173" s="82"/>
      <c r="F173" s="82"/>
      <c r="G173" s="78" t="s">
        <v>60</v>
      </c>
      <c r="H173" s="233"/>
      <c r="I173" s="233"/>
    </row>
    <row r="174" spans="2:9">
      <c r="B174" s="82"/>
      <c r="C174" s="82"/>
      <c r="D174" s="82"/>
      <c r="E174" s="82"/>
      <c r="F174" s="236"/>
      <c r="G174" s="88" t="s">
        <v>4</v>
      </c>
      <c r="H174" s="232">
        <f t="shared" ref="H174:I177" si="16">H175</f>
        <v>-345000</v>
      </c>
      <c r="I174" s="232">
        <f t="shared" si="16"/>
        <v>-440000</v>
      </c>
    </row>
    <row r="175" spans="2:9">
      <c r="B175" s="82"/>
      <c r="C175" s="82"/>
      <c r="D175" s="82"/>
      <c r="E175" s="82"/>
      <c r="F175" s="236"/>
      <c r="G175" s="88" t="s">
        <v>25</v>
      </c>
      <c r="H175" s="232">
        <f t="shared" si="16"/>
        <v>-345000</v>
      </c>
      <c r="I175" s="232">
        <f t="shared" si="16"/>
        <v>-440000</v>
      </c>
    </row>
    <row r="176" spans="2:9">
      <c r="B176" s="82"/>
      <c r="C176" s="82"/>
      <c r="D176" s="82"/>
      <c r="E176" s="82"/>
      <c r="F176" s="236"/>
      <c r="G176" s="88" t="s">
        <v>78</v>
      </c>
      <c r="H176" s="232">
        <f t="shared" si="16"/>
        <v>-345000</v>
      </c>
      <c r="I176" s="232">
        <f t="shared" si="16"/>
        <v>-440000</v>
      </c>
    </row>
    <row r="177" spans="2:9">
      <c r="B177" s="82"/>
      <c r="C177" s="82"/>
      <c r="D177" s="82"/>
      <c r="E177" s="82"/>
      <c r="F177" s="236"/>
      <c r="G177" s="88" t="s">
        <v>79</v>
      </c>
      <c r="H177" s="232">
        <f t="shared" si="16"/>
        <v>-345000</v>
      </c>
      <c r="I177" s="232">
        <f t="shared" si="16"/>
        <v>-440000</v>
      </c>
    </row>
    <row r="178" spans="2:9">
      <c r="B178" s="82"/>
      <c r="C178" s="82"/>
      <c r="D178" s="82"/>
      <c r="E178" s="82"/>
      <c r="F178" s="236"/>
      <c r="G178" s="88" t="s">
        <v>189</v>
      </c>
      <c r="H178" s="232">
        <f>'11.'!E106</f>
        <v>-345000</v>
      </c>
      <c r="I178" s="232">
        <f>'11.'!H106</f>
        <v>-440000</v>
      </c>
    </row>
    <row r="179" spans="2:9">
      <c r="B179" s="200"/>
      <c r="C179" s="200"/>
      <c r="D179" s="200"/>
      <c r="E179" s="200">
        <v>1157</v>
      </c>
      <c r="F179" s="200"/>
      <c r="G179" s="200" t="s">
        <v>181</v>
      </c>
      <c r="H179" s="227">
        <f>H181+H189+H197+H206+H215</f>
        <v>-4000581.2</v>
      </c>
      <c r="I179" s="227">
        <f>I181+I189+I197+I206+I215</f>
        <v>-5623079</v>
      </c>
    </row>
    <row r="180" spans="2:9">
      <c r="B180" s="200"/>
      <c r="C180" s="200"/>
      <c r="D180" s="200"/>
      <c r="E180" s="200"/>
      <c r="F180" s="200"/>
      <c r="G180" s="215" t="s">
        <v>3</v>
      </c>
      <c r="H180" s="92"/>
      <c r="I180" s="92"/>
    </row>
    <row r="181" spans="2:9" s="196" customFormat="1" ht="53.25" customHeight="1">
      <c r="B181" s="200"/>
      <c r="C181" s="200"/>
      <c r="D181" s="200"/>
      <c r="E181" s="200"/>
      <c r="F181" s="200">
        <v>12012</v>
      </c>
      <c r="G181" s="212" t="str">
        <f>'10.'!D154</f>
        <v xml:space="preserve"> 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</v>
      </c>
      <c r="H181" s="92">
        <f>+H183</f>
        <v>7418.9</v>
      </c>
      <c r="I181" s="92">
        <f>+I183</f>
        <v>9812.7000000000007</v>
      </c>
    </row>
    <row r="182" spans="2:9" s="119" customFormat="1" ht="21.75" customHeight="1">
      <c r="B182" s="200"/>
      <c r="C182" s="200"/>
      <c r="D182" s="200"/>
      <c r="E182" s="200"/>
      <c r="F182" s="200"/>
      <c r="G182" s="215" t="s">
        <v>59</v>
      </c>
      <c r="H182" s="92"/>
      <c r="I182" s="92"/>
    </row>
    <row r="183" spans="2:9" ht="34.5">
      <c r="B183" s="200"/>
      <c r="C183" s="200"/>
      <c r="D183" s="200"/>
      <c r="E183" s="200"/>
      <c r="F183" s="200"/>
      <c r="G183" s="77" t="s">
        <v>77</v>
      </c>
      <c r="H183" s="92">
        <f>+H185</f>
        <v>7418.9</v>
      </c>
      <c r="I183" s="92">
        <f>+I185</f>
        <v>9812.7000000000007</v>
      </c>
    </row>
    <row r="184" spans="2:9" ht="34.5">
      <c r="B184" s="188"/>
      <c r="C184" s="194"/>
      <c r="D184" s="85"/>
      <c r="E184" s="85"/>
      <c r="F184" s="85"/>
      <c r="G184" s="215" t="s">
        <v>60</v>
      </c>
      <c r="H184" s="92"/>
      <c r="I184" s="92"/>
    </row>
    <row r="185" spans="2:9">
      <c r="B185" s="188"/>
      <c r="C185" s="194"/>
      <c r="D185" s="85"/>
      <c r="E185" s="85"/>
      <c r="F185" s="85"/>
      <c r="G185" s="215" t="s">
        <v>184</v>
      </c>
      <c r="H185" s="92">
        <f t="shared" ref="H185:I186" si="17">+H186</f>
        <v>7418.9</v>
      </c>
      <c r="I185" s="92">
        <f t="shared" si="17"/>
        <v>9812.7000000000007</v>
      </c>
    </row>
    <row r="186" spans="2:9">
      <c r="B186" s="188"/>
      <c r="C186" s="194"/>
      <c r="D186" s="85"/>
      <c r="E186" s="85"/>
      <c r="F186" s="85"/>
      <c r="G186" s="215" t="s">
        <v>185</v>
      </c>
      <c r="H186" s="92">
        <f t="shared" si="17"/>
        <v>7418.9</v>
      </c>
      <c r="I186" s="92">
        <f t="shared" si="17"/>
        <v>9812.7000000000007</v>
      </c>
    </row>
    <row r="187" spans="2:9">
      <c r="B187" s="188"/>
      <c r="C187" s="194"/>
      <c r="D187" s="85"/>
      <c r="E187" s="85"/>
      <c r="F187" s="85"/>
      <c r="G187" s="215" t="s">
        <v>186</v>
      </c>
      <c r="H187" s="92">
        <f>+H188</f>
        <v>7418.9</v>
      </c>
      <c r="I187" s="92">
        <f>+I188</f>
        <v>9812.7000000000007</v>
      </c>
    </row>
    <row r="188" spans="2:9">
      <c r="B188" s="188"/>
      <c r="C188" s="194"/>
      <c r="D188" s="85"/>
      <c r="E188" s="85"/>
      <c r="F188" s="85"/>
      <c r="G188" s="78" t="s">
        <v>76</v>
      </c>
      <c r="H188" s="92">
        <f>'10.'!E161</f>
        <v>7418.9</v>
      </c>
      <c r="I188" s="92">
        <f>'10.'!H161</f>
        <v>9812.7000000000007</v>
      </c>
    </row>
    <row r="189" spans="2:9" s="196" customFormat="1" ht="53.25" customHeight="1">
      <c r="B189" s="200"/>
      <c r="C189" s="200"/>
      <c r="D189" s="200"/>
      <c r="E189" s="200"/>
      <c r="F189" s="200" t="s">
        <v>182</v>
      </c>
      <c r="G189" s="78" t="s">
        <v>183</v>
      </c>
      <c r="H189" s="92">
        <f>+H191</f>
        <v>-202226.6</v>
      </c>
      <c r="I189" s="92">
        <f>+I191</f>
        <v>-255268.2</v>
      </c>
    </row>
    <row r="190" spans="2:9" s="119" customFormat="1" ht="21.75" customHeight="1">
      <c r="B190" s="200"/>
      <c r="C190" s="200"/>
      <c r="D190" s="200"/>
      <c r="E190" s="200"/>
      <c r="F190" s="200"/>
      <c r="G190" s="215" t="s">
        <v>59</v>
      </c>
      <c r="H190" s="92"/>
      <c r="I190" s="92"/>
    </row>
    <row r="191" spans="2:9" ht="34.5">
      <c r="B191" s="200"/>
      <c r="C191" s="200"/>
      <c r="D191" s="200"/>
      <c r="E191" s="200"/>
      <c r="F191" s="200"/>
      <c r="G191" s="77" t="s">
        <v>77</v>
      </c>
      <c r="H191" s="92">
        <f>+H193</f>
        <v>-202226.6</v>
      </c>
      <c r="I191" s="92">
        <f>+I193</f>
        <v>-255268.2</v>
      </c>
    </row>
    <row r="192" spans="2:9" ht="34.5">
      <c r="B192" s="188"/>
      <c r="C192" s="194"/>
      <c r="D192" s="85"/>
      <c r="E192" s="85"/>
      <c r="F192" s="85"/>
      <c r="G192" s="215" t="s">
        <v>60</v>
      </c>
      <c r="H192" s="92"/>
      <c r="I192" s="92"/>
    </row>
    <row r="193" spans="2:9">
      <c r="B193" s="188"/>
      <c r="C193" s="194"/>
      <c r="D193" s="85"/>
      <c r="E193" s="85"/>
      <c r="F193" s="85"/>
      <c r="G193" s="215" t="s">
        <v>184</v>
      </c>
      <c r="H193" s="92">
        <f t="shared" ref="H193:I194" si="18">+H194</f>
        <v>-202226.6</v>
      </c>
      <c r="I193" s="92">
        <f t="shared" si="18"/>
        <v>-255268.2</v>
      </c>
    </row>
    <row r="194" spans="2:9">
      <c r="B194" s="188"/>
      <c r="C194" s="194"/>
      <c r="D194" s="85"/>
      <c r="E194" s="85"/>
      <c r="F194" s="85"/>
      <c r="G194" s="215" t="s">
        <v>185</v>
      </c>
      <c r="H194" s="92">
        <f t="shared" si="18"/>
        <v>-202226.6</v>
      </c>
      <c r="I194" s="92">
        <f t="shared" si="18"/>
        <v>-255268.2</v>
      </c>
    </row>
    <row r="195" spans="2:9">
      <c r="B195" s="188"/>
      <c r="C195" s="194"/>
      <c r="D195" s="85"/>
      <c r="E195" s="85"/>
      <c r="F195" s="85"/>
      <c r="G195" s="215" t="s">
        <v>186</v>
      </c>
      <c r="H195" s="92">
        <f>+H196</f>
        <v>-202226.6</v>
      </c>
      <c r="I195" s="92">
        <f>+I196</f>
        <v>-255268.2</v>
      </c>
    </row>
    <row r="196" spans="2:9">
      <c r="B196" s="188"/>
      <c r="C196" s="194"/>
      <c r="D196" s="85"/>
      <c r="E196" s="85"/>
      <c r="F196" s="85"/>
      <c r="G196" s="78" t="s">
        <v>76</v>
      </c>
      <c r="H196" s="92">
        <f>'11.'!E172</f>
        <v>-202226.6</v>
      </c>
      <c r="I196" s="92">
        <f>'11.'!H172</f>
        <v>-255268.2</v>
      </c>
    </row>
    <row r="197" spans="2:9" s="196" customFormat="1" ht="51.75">
      <c r="B197" s="200"/>
      <c r="C197" s="200"/>
      <c r="D197" s="200"/>
      <c r="E197" s="200"/>
      <c r="F197" s="200" t="s">
        <v>187</v>
      </c>
      <c r="G197" s="78" t="s">
        <v>188</v>
      </c>
      <c r="H197" s="92">
        <f>+H199</f>
        <v>-271143.5</v>
      </c>
      <c r="I197" s="92">
        <f>+I199</f>
        <v>-271143.5</v>
      </c>
    </row>
    <row r="198" spans="2:9" s="119" customFormat="1">
      <c r="B198" s="200"/>
      <c r="C198" s="200"/>
      <c r="D198" s="200"/>
      <c r="E198" s="200"/>
      <c r="F198" s="200"/>
      <c r="G198" s="215" t="s">
        <v>59</v>
      </c>
      <c r="H198" s="92"/>
      <c r="I198" s="92"/>
    </row>
    <row r="199" spans="2:9" ht="34.5">
      <c r="B199" s="200"/>
      <c r="C199" s="200"/>
      <c r="D199" s="200"/>
      <c r="E199" s="200"/>
      <c r="F199" s="200"/>
      <c r="G199" s="77" t="s">
        <v>77</v>
      </c>
      <c r="H199" s="92">
        <f>+H201</f>
        <v>-271143.5</v>
      </c>
      <c r="I199" s="92">
        <f>+I201</f>
        <v>-271143.5</v>
      </c>
    </row>
    <row r="200" spans="2:9" ht="34.5">
      <c r="B200" s="188"/>
      <c r="C200" s="194"/>
      <c r="D200" s="85"/>
      <c r="E200" s="85"/>
      <c r="F200" s="85"/>
      <c r="G200" s="215" t="s">
        <v>60</v>
      </c>
      <c r="H200" s="92"/>
      <c r="I200" s="92"/>
    </row>
    <row r="201" spans="2:9">
      <c r="B201" s="188"/>
      <c r="C201" s="194"/>
      <c r="D201" s="85"/>
      <c r="E201" s="85"/>
      <c r="F201" s="85"/>
      <c r="G201" s="215" t="s">
        <v>4</v>
      </c>
      <c r="H201" s="92">
        <f t="shared" ref="H201:I204" si="19">+H202</f>
        <v>-271143.5</v>
      </c>
      <c r="I201" s="92">
        <f t="shared" si="19"/>
        <v>-271143.5</v>
      </c>
    </row>
    <row r="202" spans="2:9">
      <c r="B202" s="188"/>
      <c r="C202" s="194"/>
      <c r="D202" s="85"/>
      <c r="E202" s="85"/>
      <c r="F202" s="85"/>
      <c r="G202" s="215" t="s">
        <v>25</v>
      </c>
      <c r="H202" s="92">
        <f t="shared" si="19"/>
        <v>-271143.5</v>
      </c>
      <c r="I202" s="92">
        <f t="shared" si="19"/>
        <v>-271143.5</v>
      </c>
    </row>
    <row r="203" spans="2:9">
      <c r="B203" s="188"/>
      <c r="C203" s="194"/>
      <c r="D203" s="85"/>
      <c r="E203" s="85"/>
      <c r="F203" s="85"/>
      <c r="G203" s="215" t="s">
        <v>78</v>
      </c>
      <c r="H203" s="92">
        <f t="shared" si="19"/>
        <v>-271143.5</v>
      </c>
      <c r="I203" s="92">
        <f t="shared" si="19"/>
        <v>-271143.5</v>
      </c>
    </row>
    <row r="204" spans="2:9">
      <c r="B204" s="188"/>
      <c r="C204" s="194"/>
      <c r="D204" s="85"/>
      <c r="E204" s="85"/>
      <c r="F204" s="85"/>
      <c r="G204" s="78" t="s">
        <v>423</v>
      </c>
      <c r="H204" s="92">
        <f t="shared" si="19"/>
        <v>-271143.5</v>
      </c>
      <c r="I204" s="92">
        <f t="shared" si="19"/>
        <v>-271143.5</v>
      </c>
    </row>
    <row r="205" spans="2:9">
      <c r="B205" s="188"/>
      <c r="C205" s="194"/>
      <c r="D205" s="85"/>
      <c r="E205" s="188"/>
      <c r="F205" s="194"/>
      <c r="G205" s="78" t="s">
        <v>82</v>
      </c>
      <c r="H205" s="92">
        <f>'11.'!E181</f>
        <v>-271143.5</v>
      </c>
      <c r="I205" s="92">
        <f>'11.'!H181</f>
        <v>-271143.5</v>
      </c>
    </row>
    <row r="206" spans="2:9" ht="69">
      <c r="B206" s="82"/>
      <c r="C206" s="82"/>
      <c r="D206" s="82"/>
      <c r="E206" s="82"/>
      <c r="F206" s="231">
        <v>12021</v>
      </c>
      <c r="G206" s="88" t="s">
        <v>308</v>
      </c>
      <c r="H206" s="96">
        <f>H208</f>
        <v>-2897800</v>
      </c>
      <c r="I206" s="96">
        <f>I208</f>
        <v>-2897800</v>
      </c>
    </row>
    <row r="207" spans="2:9">
      <c r="B207" s="82"/>
      <c r="C207" s="82"/>
      <c r="D207" s="82"/>
      <c r="E207" s="82"/>
      <c r="F207" s="82"/>
      <c r="G207" s="78" t="s">
        <v>59</v>
      </c>
      <c r="H207" s="93"/>
      <c r="I207" s="93"/>
    </row>
    <row r="208" spans="2:9" ht="34.5">
      <c r="B208" s="82"/>
      <c r="C208" s="82"/>
      <c r="D208" s="82"/>
      <c r="E208" s="82"/>
      <c r="F208" s="234"/>
      <c r="G208" s="89" t="s">
        <v>77</v>
      </c>
      <c r="H208" s="237">
        <f>H210</f>
        <v>-2897800</v>
      </c>
      <c r="I208" s="237">
        <f>I210</f>
        <v>-2897800</v>
      </c>
    </row>
    <row r="209" spans="2:9" ht="34.5">
      <c r="B209" s="82"/>
      <c r="C209" s="82"/>
      <c r="D209" s="82"/>
      <c r="E209" s="82"/>
      <c r="F209" s="82"/>
      <c r="G209" s="78" t="s">
        <v>60</v>
      </c>
      <c r="H209" s="93"/>
      <c r="I209" s="93"/>
    </row>
    <row r="210" spans="2:9">
      <c r="B210" s="82"/>
      <c r="C210" s="82"/>
      <c r="D210" s="82"/>
      <c r="E210" s="82"/>
      <c r="F210" s="236"/>
      <c r="G210" s="88" t="s">
        <v>4</v>
      </c>
      <c r="H210" s="96">
        <f t="shared" ref="H210:I213" si="20">H211</f>
        <v>-2897800</v>
      </c>
      <c r="I210" s="96">
        <f t="shared" si="20"/>
        <v>-2897800</v>
      </c>
    </row>
    <row r="211" spans="2:9">
      <c r="B211" s="82"/>
      <c r="C211" s="82"/>
      <c r="D211" s="82"/>
      <c r="E211" s="82"/>
      <c r="F211" s="236"/>
      <c r="G211" s="88" t="s">
        <v>25</v>
      </c>
      <c r="H211" s="96">
        <f t="shared" si="20"/>
        <v>-2897800</v>
      </c>
      <c r="I211" s="96">
        <f t="shared" si="20"/>
        <v>-2897800</v>
      </c>
    </row>
    <row r="212" spans="2:9">
      <c r="B212" s="82"/>
      <c r="C212" s="82"/>
      <c r="D212" s="82"/>
      <c r="E212" s="82"/>
      <c r="F212" s="236"/>
      <c r="G212" s="88" t="s">
        <v>78</v>
      </c>
      <c r="H212" s="96">
        <f t="shared" si="20"/>
        <v>-2897800</v>
      </c>
      <c r="I212" s="96">
        <f t="shared" si="20"/>
        <v>-2897800</v>
      </c>
    </row>
    <row r="213" spans="2:9">
      <c r="B213" s="82"/>
      <c r="C213" s="82"/>
      <c r="D213" s="82"/>
      <c r="E213" s="82"/>
      <c r="F213" s="236"/>
      <c r="G213" s="88" t="s">
        <v>79</v>
      </c>
      <c r="H213" s="96">
        <f t="shared" si="20"/>
        <v>-2897800</v>
      </c>
      <c r="I213" s="96">
        <f t="shared" si="20"/>
        <v>-2897800</v>
      </c>
    </row>
    <row r="214" spans="2:9">
      <c r="B214" s="82"/>
      <c r="C214" s="82"/>
      <c r="D214" s="82"/>
      <c r="E214" s="82"/>
      <c r="F214" s="236"/>
      <c r="G214" s="88" t="s">
        <v>189</v>
      </c>
      <c r="H214" s="96">
        <f>'10.'!E170</f>
        <v>-2897800</v>
      </c>
      <c r="I214" s="96">
        <f>'10.'!H170</f>
        <v>-2897800</v>
      </c>
    </row>
    <row r="215" spans="2:9" ht="86.25">
      <c r="B215" s="82"/>
      <c r="C215" s="82"/>
      <c r="D215" s="82"/>
      <c r="E215" s="82"/>
      <c r="F215" s="231">
        <v>12028</v>
      </c>
      <c r="G215" s="88" t="s">
        <v>309</v>
      </c>
      <c r="H215" s="96">
        <f>H217</f>
        <v>-636830</v>
      </c>
      <c r="I215" s="96">
        <f>I217</f>
        <v>-2208680</v>
      </c>
    </row>
    <row r="216" spans="2:9">
      <c r="B216" s="82"/>
      <c r="C216" s="82"/>
      <c r="D216" s="82"/>
      <c r="E216" s="82"/>
      <c r="F216" s="82"/>
      <c r="G216" s="78" t="s">
        <v>59</v>
      </c>
      <c r="H216" s="93"/>
      <c r="I216" s="93"/>
    </row>
    <row r="217" spans="2:9" ht="34.5">
      <c r="B217" s="82"/>
      <c r="C217" s="82"/>
      <c r="D217" s="82"/>
      <c r="E217" s="82"/>
      <c r="F217" s="234"/>
      <c r="G217" s="89" t="s">
        <v>77</v>
      </c>
      <c r="H217" s="237">
        <f>H219</f>
        <v>-636830</v>
      </c>
      <c r="I217" s="237">
        <f>I219</f>
        <v>-2208680</v>
      </c>
    </row>
    <row r="218" spans="2:9" ht="34.5">
      <c r="B218" s="82"/>
      <c r="C218" s="82"/>
      <c r="D218" s="82"/>
      <c r="E218" s="82"/>
      <c r="F218" s="82"/>
      <c r="G218" s="78" t="s">
        <v>60</v>
      </c>
      <c r="H218" s="93"/>
      <c r="I218" s="93"/>
    </row>
    <row r="219" spans="2:9">
      <c r="B219" s="82"/>
      <c r="C219" s="82"/>
      <c r="D219" s="82"/>
      <c r="E219" s="82"/>
      <c r="F219" s="236"/>
      <c r="G219" s="88" t="s">
        <v>4</v>
      </c>
      <c r="H219" s="96">
        <f t="shared" ref="H219:I222" si="21">H220</f>
        <v>-636830</v>
      </c>
      <c r="I219" s="96">
        <f t="shared" si="21"/>
        <v>-2208680</v>
      </c>
    </row>
    <row r="220" spans="2:9">
      <c r="B220" s="82"/>
      <c r="C220" s="82"/>
      <c r="D220" s="82"/>
      <c r="E220" s="82"/>
      <c r="F220" s="236"/>
      <c r="G220" s="88" t="s">
        <v>25</v>
      </c>
      <c r="H220" s="96">
        <f t="shared" si="21"/>
        <v>-636830</v>
      </c>
      <c r="I220" s="96">
        <f t="shared" si="21"/>
        <v>-2208680</v>
      </c>
    </row>
    <row r="221" spans="2:9">
      <c r="B221" s="82"/>
      <c r="C221" s="82"/>
      <c r="D221" s="82"/>
      <c r="E221" s="82"/>
      <c r="F221" s="236"/>
      <c r="G221" s="88" t="s">
        <v>78</v>
      </c>
      <c r="H221" s="96">
        <f t="shared" si="21"/>
        <v>-636830</v>
      </c>
      <c r="I221" s="96">
        <f t="shared" si="21"/>
        <v>-2208680</v>
      </c>
    </row>
    <row r="222" spans="2:9">
      <c r="B222" s="82"/>
      <c r="C222" s="82"/>
      <c r="D222" s="82"/>
      <c r="E222" s="82"/>
      <c r="F222" s="236"/>
      <c r="G222" s="88" t="s">
        <v>81</v>
      </c>
      <c r="H222" s="96">
        <f t="shared" si="21"/>
        <v>-636830</v>
      </c>
      <c r="I222" s="96">
        <f t="shared" si="21"/>
        <v>-2208680</v>
      </c>
    </row>
    <row r="223" spans="2:9">
      <c r="B223" s="82"/>
      <c r="C223" s="82"/>
      <c r="D223" s="82"/>
      <c r="E223" s="82"/>
      <c r="F223" s="236"/>
      <c r="G223" s="88" t="s">
        <v>310</v>
      </c>
      <c r="H223" s="96">
        <f>'11.'!E190</f>
        <v>-636830</v>
      </c>
      <c r="I223" s="96">
        <f>'11.'!H190</f>
        <v>-2208680</v>
      </c>
    </row>
    <row r="224" spans="2:9" ht="18" customHeight="1">
      <c r="B224" s="82"/>
      <c r="C224" s="82"/>
      <c r="D224" s="194" t="s">
        <v>139</v>
      </c>
      <c r="E224" s="82"/>
      <c r="F224" s="82"/>
      <c r="G224" s="77" t="s">
        <v>264</v>
      </c>
      <c r="H224" s="92">
        <f>+H226</f>
        <v>-690399.2</v>
      </c>
      <c r="I224" s="92">
        <f>+I226</f>
        <v>-690399.2</v>
      </c>
    </row>
    <row r="225" spans="2:9" ht="18" customHeight="1">
      <c r="B225" s="82"/>
      <c r="C225" s="82"/>
      <c r="D225" s="82"/>
      <c r="E225" s="82"/>
      <c r="F225" s="82"/>
      <c r="G225" s="78" t="s">
        <v>3</v>
      </c>
      <c r="H225" s="92"/>
      <c r="I225" s="92"/>
    </row>
    <row r="226" spans="2:9" ht="27" customHeight="1">
      <c r="B226" s="82"/>
      <c r="C226" s="82"/>
      <c r="D226" s="82"/>
      <c r="E226" s="82">
        <v>1157</v>
      </c>
      <c r="F226" s="82"/>
      <c r="G226" s="78" t="s">
        <v>173</v>
      </c>
      <c r="H226" s="92">
        <f>+H228</f>
        <v>-690399.2</v>
      </c>
      <c r="I226" s="92">
        <f>+I228</f>
        <v>-690399.2</v>
      </c>
    </row>
    <row r="227" spans="2:9" ht="18" customHeight="1">
      <c r="B227" s="82"/>
      <c r="C227" s="82"/>
      <c r="D227" s="82"/>
      <c r="E227" s="82"/>
      <c r="F227" s="82"/>
      <c r="G227" s="78" t="s">
        <v>3</v>
      </c>
      <c r="H227" s="92"/>
      <c r="I227" s="92"/>
    </row>
    <row r="228" spans="2:9" ht="54" customHeight="1">
      <c r="B228" s="82"/>
      <c r="C228" s="82"/>
      <c r="D228" s="82"/>
      <c r="E228" s="82"/>
      <c r="F228" s="236" t="s">
        <v>265</v>
      </c>
      <c r="G228" s="88" t="s">
        <v>263</v>
      </c>
      <c r="H228" s="92">
        <f>H230</f>
        <v>-690399.2</v>
      </c>
      <c r="I228" s="92">
        <f>I230</f>
        <v>-690399.2</v>
      </c>
    </row>
    <row r="229" spans="2:9" ht="21.75" customHeight="1">
      <c r="B229" s="82"/>
      <c r="C229" s="82"/>
      <c r="D229" s="82"/>
      <c r="E229" s="82"/>
      <c r="F229" s="82"/>
      <c r="G229" s="78" t="s">
        <v>59</v>
      </c>
      <c r="H229" s="92"/>
      <c r="I229" s="92"/>
    </row>
    <row r="230" spans="2:9" ht="18" customHeight="1">
      <c r="B230" s="82"/>
      <c r="C230" s="82"/>
      <c r="D230" s="82"/>
      <c r="E230" s="82"/>
      <c r="F230" s="234"/>
      <c r="G230" s="89" t="s">
        <v>77</v>
      </c>
      <c r="H230" s="92">
        <f>H232</f>
        <v>-690399.2</v>
      </c>
      <c r="I230" s="92">
        <f>I232</f>
        <v>-690399.2</v>
      </c>
    </row>
    <row r="231" spans="2:9" ht="18" customHeight="1">
      <c r="B231" s="82"/>
      <c r="C231" s="82"/>
      <c r="D231" s="82"/>
      <c r="E231" s="82"/>
      <c r="F231" s="82"/>
      <c r="G231" s="78" t="s">
        <v>60</v>
      </c>
      <c r="H231" s="92"/>
      <c r="I231" s="92"/>
    </row>
    <row r="232" spans="2:9" ht="18" customHeight="1">
      <c r="B232" s="194"/>
      <c r="C232" s="82"/>
      <c r="D232" s="82"/>
      <c r="E232" s="82"/>
      <c r="F232" s="236"/>
      <c r="G232" s="88" t="s">
        <v>4</v>
      </c>
      <c r="H232" s="92">
        <f>H236</f>
        <v>-690399.2</v>
      </c>
      <c r="I232" s="92">
        <f>I236</f>
        <v>-690399.2</v>
      </c>
    </row>
    <row r="233" spans="2:9" ht="18" customHeight="1">
      <c r="B233" s="82"/>
      <c r="C233" s="194"/>
      <c r="D233" s="82"/>
      <c r="E233" s="82"/>
      <c r="F233" s="236"/>
      <c r="G233" s="88" t="s">
        <v>25</v>
      </c>
      <c r="H233" s="92">
        <f>H236</f>
        <v>-690399.2</v>
      </c>
      <c r="I233" s="92">
        <f>I236</f>
        <v>-690399.2</v>
      </c>
    </row>
    <row r="234" spans="2:9" ht="18" customHeight="1">
      <c r="B234" s="82"/>
      <c r="C234" s="82"/>
      <c r="D234" s="82"/>
      <c r="E234" s="82"/>
      <c r="F234" s="236"/>
      <c r="G234" s="88" t="s">
        <v>78</v>
      </c>
      <c r="H234" s="92">
        <f>H236</f>
        <v>-690399.2</v>
      </c>
      <c r="I234" s="92">
        <f>I236</f>
        <v>-690399.2</v>
      </c>
    </row>
    <row r="235" spans="2:9">
      <c r="B235" s="82"/>
      <c r="C235" s="82"/>
      <c r="D235" s="194"/>
      <c r="E235" s="82"/>
      <c r="F235" s="236"/>
      <c r="G235" s="88" t="s">
        <v>79</v>
      </c>
      <c r="H235" s="92">
        <f>H236</f>
        <v>-690399.2</v>
      </c>
      <c r="I235" s="92">
        <f>I236</f>
        <v>-690399.2</v>
      </c>
    </row>
    <row r="236" spans="2:9">
      <c r="B236" s="82"/>
      <c r="C236" s="82"/>
      <c r="D236" s="82"/>
      <c r="E236" s="82"/>
      <c r="F236" s="236"/>
      <c r="G236" s="88" t="s">
        <v>189</v>
      </c>
      <c r="H236" s="92">
        <f>+'11.'!E164</f>
        <v>-690399.2</v>
      </c>
      <c r="I236" s="92">
        <f>+'11.'!H164</f>
        <v>-690399.2</v>
      </c>
    </row>
    <row r="237" spans="2:9">
      <c r="B237" s="194" t="s">
        <v>139</v>
      </c>
      <c r="C237" s="82"/>
      <c r="D237" s="82"/>
      <c r="E237" s="82"/>
      <c r="F237" s="82"/>
      <c r="G237" s="77" t="s">
        <v>311</v>
      </c>
      <c r="H237" s="238">
        <f>H239</f>
        <v>-1046518.5</v>
      </c>
      <c r="I237" s="238">
        <f>I239</f>
        <v>-1090042.1000000001</v>
      </c>
    </row>
    <row r="238" spans="2:9">
      <c r="B238" s="82"/>
      <c r="C238" s="82"/>
      <c r="D238" s="82"/>
      <c r="E238" s="82"/>
      <c r="F238" s="82"/>
      <c r="G238" s="88" t="s">
        <v>3</v>
      </c>
      <c r="H238" s="93"/>
      <c r="I238" s="93"/>
    </row>
    <row r="239" spans="2:9">
      <c r="B239" s="82"/>
      <c r="C239" s="194" t="s">
        <v>140</v>
      </c>
      <c r="D239" s="82"/>
      <c r="E239" s="82"/>
      <c r="F239" s="82"/>
      <c r="G239" s="77" t="s">
        <v>312</v>
      </c>
      <c r="H239" s="238">
        <f>H241</f>
        <v>-1046518.5</v>
      </c>
      <c r="I239" s="238">
        <f>I241</f>
        <v>-1090042.1000000001</v>
      </c>
    </row>
    <row r="240" spans="2:9">
      <c r="B240" s="82"/>
      <c r="C240" s="82"/>
      <c r="D240" s="82"/>
      <c r="E240" s="82"/>
      <c r="F240" s="82"/>
      <c r="G240" s="88" t="s">
        <v>3</v>
      </c>
      <c r="H240" s="93"/>
      <c r="I240" s="93"/>
    </row>
    <row r="241" spans="2:9">
      <c r="B241" s="82"/>
      <c r="C241" s="82"/>
      <c r="D241" s="194" t="s">
        <v>140</v>
      </c>
      <c r="E241" s="82"/>
      <c r="F241" s="82"/>
      <c r="G241" s="77" t="s">
        <v>312</v>
      </c>
      <c r="H241" s="238">
        <f>H243</f>
        <v>-1046518.5</v>
      </c>
      <c r="I241" s="238">
        <f>I243</f>
        <v>-1090042.1000000001</v>
      </c>
    </row>
    <row r="242" spans="2:9">
      <c r="B242" s="82"/>
      <c r="C242" s="82"/>
      <c r="D242" s="82"/>
      <c r="E242" s="82"/>
      <c r="F242" s="82"/>
      <c r="G242" s="88" t="s">
        <v>3</v>
      </c>
      <c r="H242" s="93"/>
      <c r="I242" s="93"/>
    </row>
    <row r="243" spans="2:9">
      <c r="B243" s="82"/>
      <c r="C243" s="82"/>
      <c r="D243" s="82"/>
      <c r="E243" s="239" t="s">
        <v>313</v>
      </c>
      <c r="F243" s="236"/>
      <c r="G243" s="88" t="s">
        <v>314</v>
      </c>
      <c r="H243" s="96">
        <f>H245+H253+H261+H270+H279</f>
        <v>-1046518.5</v>
      </c>
      <c r="I243" s="96">
        <f>I245+I253+I261+I270+I279</f>
        <v>-1090042.1000000001</v>
      </c>
    </row>
    <row r="244" spans="2:9">
      <c r="B244" s="82"/>
      <c r="C244" s="82"/>
      <c r="D244" s="82"/>
      <c r="E244" s="82"/>
      <c r="F244" s="82"/>
      <c r="G244" s="78" t="s">
        <v>3</v>
      </c>
      <c r="H244" s="93"/>
      <c r="I244" s="93"/>
    </row>
    <row r="245" spans="2:9" ht="51.75">
      <c r="B245" s="82"/>
      <c r="C245" s="82"/>
      <c r="D245" s="82"/>
      <c r="E245" s="236"/>
      <c r="F245" s="231" t="s">
        <v>208</v>
      </c>
      <c r="G245" s="88" t="s">
        <v>315</v>
      </c>
      <c r="H245" s="96">
        <f>H247</f>
        <v>-64147.200000000004</v>
      </c>
      <c r="I245" s="96">
        <f>I247</f>
        <v>-107670.8</v>
      </c>
    </row>
    <row r="246" spans="2:9">
      <c r="B246" s="82"/>
      <c r="C246" s="82"/>
      <c r="D246" s="82"/>
      <c r="E246" s="82"/>
      <c r="F246" s="82"/>
      <c r="G246" s="78" t="s">
        <v>59</v>
      </c>
      <c r="H246" s="93"/>
      <c r="I246" s="93"/>
    </row>
    <row r="247" spans="2:9" ht="34.5">
      <c r="B247" s="82"/>
      <c r="C247" s="82"/>
      <c r="D247" s="194"/>
      <c r="E247" s="234"/>
      <c r="F247" s="234"/>
      <c r="G247" s="89" t="s">
        <v>77</v>
      </c>
      <c r="H247" s="237">
        <f>H249</f>
        <v>-64147.200000000004</v>
      </c>
      <c r="I247" s="237">
        <f>I249</f>
        <v>-107670.8</v>
      </c>
    </row>
    <row r="248" spans="2:9" ht="34.5">
      <c r="B248" s="82"/>
      <c r="C248" s="82"/>
      <c r="D248" s="82"/>
      <c r="E248" s="82"/>
      <c r="F248" s="82"/>
      <c r="G248" s="78" t="s">
        <v>60</v>
      </c>
      <c r="H248" s="93"/>
      <c r="I248" s="93"/>
    </row>
    <row r="249" spans="2:9">
      <c r="B249" s="82"/>
      <c r="C249" s="82"/>
      <c r="D249" s="82"/>
      <c r="E249" s="236"/>
      <c r="F249" s="236"/>
      <c r="G249" s="88" t="s">
        <v>4</v>
      </c>
      <c r="H249" s="96">
        <f t="shared" ref="H249:I251" si="22">H250</f>
        <v>-64147.200000000004</v>
      </c>
      <c r="I249" s="96">
        <f t="shared" si="22"/>
        <v>-107670.8</v>
      </c>
    </row>
    <row r="250" spans="2:9">
      <c r="B250" s="82"/>
      <c r="C250" s="82"/>
      <c r="D250" s="82"/>
      <c r="E250" s="236"/>
      <c r="F250" s="236"/>
      <c r="G250" s="88" t="s">
        <v>61</v>
      </c>
      <c r="H250" s="96">
        <f t="shared" si="22"/>
        <v>-64147.200000000004</v>
      </c>
      <c r="I250" s="96">
        <f t="shared" si="22"/>
        <v>-107670.8</v>
      </c>
    </row>
    <row r="251" spans="2:9">
      <c r="B251" s="82"/>
      <c r="C251" s="82"/>
      <c r="D251" s="82"/>
      <c r="E251" s="236"/>
      <c r="F251" s="236"/>
      <c r="G251" s="88" t="s">
        <v>75</v>
      </c>
      <c r="H251" s="96">
        <f t="shared" si="22"/>
        <v>-64147.200000000004</v>
      </c>
      <c r="I251" s="96">
        <f t="shared" si="22"/>
        <v>-107670.8</v>
      </c>
    </row>
    <row r="252" spans="2:9">
      <c r="B252" s="82"/>
      <c r="C252" s="82"/>
      <c r="D252" s="82"/>
      <c r="E252" s="236"/>
      <c r="F252" s="236"/>
      <c r="G252" s="88" t="s">
        <v>76</v>
      </c>
      <c r="H252" s="96">
        <f>'11.'!E51</f>
        <v>-64147.200000000004</v>
      </c>
      <c r="I252" s="96">
        <f>'11.'!H51</f>
        <v>-107670.8</v>
      </c>
    </row>
    <row r="253" spans="2:9" ht="69">
      <c r="B253" s="82"/>
      <c r="C253" s="82"/>
      <c r="D253" s="82"/>
      <c r="E253" s="236"/>
      <c r="F253" s="231">
        <v>12002</v>
      </c>
      <c r="G253" s="88" t="str">
        <f>'11.'!D52</f>
        <v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v>
      </c>
      <c r="H253" s="96">
        <f>H255</f>
        <v>-99336.1</v>
      </c>
      <c r="I253" s="96">
        <f>I255</f>
        <v>-99336.1</v>
      </c>
    </row>
    <row r="254" spans="2:9">
      <c r="B254" s="82"/>
      <c r="C254" s="82"/>
      <c r="D254" s="82"/>
      <c r="E254" s="82"/>
      <c r="F254" s="82"/>
      <c r="G254" s="78" t="s">
        <v>59</v>
      </c>
      <c r="H254" s="93"/>
      <c r="I254" s="93"/>
    </row>
    <row r="255" spans="2:9" ht="34.5">
      <c r="B255" s="82"/>
      <c r="C255" s="82"/>
      <c r="D255" s="194"/>
      <c r="E255" s="234"/>
      <c r="F255" s="234"/>
      <c r="G255" s="89" t="s">
        <v>77</v>
      </c>
      <c r="H255" s="237">
        <f>H257</f>
        <v>-99336.1</v>
      </c>
      <c r="I255" s="237">
        <f>I257</f>
        <v>-99336.1</v>
      </c>
    </row>
    <row r="256" spans="2:9" ht="34.5">
      <c r="B256" s="82"/>
      <c r="C256" s="82"/>
      <c r="D256" s="82"/>
      <c r="E256" s="82"/>
      <c r="F256" s="82"/>
      <c r="G256" s="78" t="s">
        <v>60</v>
      </c>
      <c r="H256" s="93"/>
      <c r="I256" s="93"/>
    </row>
    <row r="257" spans="2:9">
      <c r="B257" s="82"/>
      <c r="C257" s="82"/>
      <c r="D257" s="82"/>
      <c r="E257" s="236"/>
      <c r="F257" s="236"/>
      <c r="G257" s="88" t="s">
        <v>4</v>
      </c>
      <c r="H257" s="96">
        <f t="shared" ref="H257:I259" si="23">H258</f>
        <v>-99336.1</v>
      </c>
      <c r="I257" s="96">
        <f t="shared" si="23"/>
        <v>-99336.1</v>
      </c>
    </row>
    <row r="258" spans="2:9">
      <c r="B258" s="82"/>
      <c r="C258" s="82"/>
      <c r="D258" s="82"/>
      <c r="E258" s="236"/>
      <c r="F258" s="236"/>
      <c r="G258" s="88" t="s">
        <v>61</v>
      </c>
      <c r="H258" s="96">
        <f t="shared" si="23"/>
        <v>-99336.1</v>
      </c>
      <c r="I258" s="96">
        <f t="shared" si="23"/>
        <v>-99336.1</v>
      </c>
    </row>
    <row r="259" spans="2:9">
      <c r="B259" s="82"/>
      <c r="C259" s="82"/>
      <c r="D259" s="82"/>
      <c r="E259" s="236"/>
      <c r="F259" s="236"/>
      <c r="G259" s="88" t="s">
        <v>75</v>
      </c>
      <c r="H259" s="96">
        <f t="shared" si="23"/>
        <v>-99336.1</v>
      </c>
      <c r="I259" s="96">
        <f t="shared" si="23"/>
        <v>-99336.1</v>
      </c>
    </row>
    <row r="260" spans="2:9">
      <c r="B260" s="82"/>
      <c r="C260" s="82"/>
      <c r="D260" s="82"/>
      <c r="E260" s="236"/>
      <c r="F260" s="236"/>
      <c r="G260" s="88" t="s">
        <v>76</v>
      </c>
      <c r="H260" s="96">
        <f>'11.'!E52</f>
        <v>-99336.1</v>
      </c>
      <c r="I260" s="96">
        <f>'11.'!H52</f>
        <v>-99336.1</v>
      </c>
    </row>
    <row r="261" spans="2:9" ht="51.75">
      <c r="B261" s="82"/>
      <c r="C261" s="82"/>
      <c r="D261" s="82"/>
      <c r="E261" s="236"/>
      <c r="F261" s="231">
        <v>32004</v>
      </c>
      <c r="G261" s="88" t="str">
        <f>'11.'!D60</f>
        <v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v>
      </c>
      <c r="H261" s="96">
        <f>H263</f>
        <v>-550220.19999999995</v>
      </c>
      <c r="I261" s="96">
        <f>I263</f>
        <v>-550220.19999999995</v>
      </c>
    </row>
    <row r="262" spans="2:9">
      <c r="B262" s="82"/>
      <c r="C262" s="82"/>
      <c r="D262" s="82"/>
      <c r="E262" s="82"/>
      <c r="F262" s="82"/>
      <c r="G262" s="78" t="s">
        <v>59</v>
      </c>
      <c r="H262" s="93"/>
      <c r="I262" s="93"/>
    </row>
    <row r="263" spans="2:9" ht="34.5">
      <c r="B263" s="82"/>
      <c r="C263" s="82"/>
      <c r="D263" s="194"/>
      <c r="E263" s="234"/>
      <c r="F263" s="234"/>
      <c r="G263" s="89" t="s">
        <v>77</v>
      </c>
      <c r="H263" s="237">
        <f>H265</f>
        <v>-550220.19999999995</v>
      </c>
      <c r="I263" s="237">
        <f>I265</f>
        <v>-550220.19999999995</v>
      </c>
    </row>
    <row r="264" spans="2:9" ht="34.5">
      <c r="B264" s="82"/>
      <c r="C264" s="82"/>
      <c r="D264" s="82"/>
      <c r="E264" s="82"/>
      <c r="F264" s="82"/>
      <c r="G264" s="78" t="s">
        <v>60</v>
      </c>
      <c r="H264" s="93"/>
      <c r="I264" s="93"/>
    </row>
    <row r="265" spans="2:9">
      <c r="B265" s="82"/>
      <c r="C265" s="82"/>
      <c r="D265" s="82"/>
      <c r="E265" s="236"/>
      <c r="F265" s="236"/>
      <c r="G265" s="88" t="s">
        <v>4</v>
      </c>
      <c r="H265" s="96">
        <f t="shared" ref="H265:I268" si="24">H266</f>
        <v>-550220.19999999995</v>
      </c>
      <c r="I265" s="96">
        <f t="shared" si="24"/>
        <v>-550220.19999999995</v>
      </c>
    </row>
    <row r="266" spans="2:9">
      <c r="B266" s="82"/>
      <c r="C266" s="82"/>
      <c r="D266" s="82"/>
      <c r="E266" s="236"/>
      <c r="F266" s="236"/>
      <c r="G266" s="88" t="s">
        <v>25</v>
      </c>
      <c r="H266" s="96">
        <f t="shared" si="24"/>
        <v>-550220.19999999995</v>
      </c>
      <c r="I266" s="96">
        <f t="shared" si="24"/>
        <v>-550220.19999999995</v>
      </c>
    </row>
    <row r="267" spans="2:9">
      <c r="B267" s="82"/>
      <c r="C267" s="82"/>
      <c r="D267" s="82"/>
      <c r="E267" s="236"/>
      <c r="F267" s="236"/>
      <c r="G267" s="88" t="s">
        <v>78</v>
      </c>
      <c r="H267" s="96">
        <f t="shared" si="24"/>
        <v>-550220.19999999995</v>
      </c>
      <c r="I267" s="96">
        <f t="shared" si="24"/>
        <v>-550220.19999999995</v>
      </c>
    </row>
    <row r="268" spans="2:9">
      <c r="B268" s="82"/>
      <c r="C268" s="82"/>
      <c r="D268" s="82"/>
      <c r="E268" s="236"/>
      <c r="F268" s="236"/>
      <c r="G268" s="88" t="s">
        <v>79</v>
      </c>
      <c r="H268" s="96">
        <f t="shared" si="24"/>
        <v>-550220.19999999995</v>
      </c>
      <c r="I268" s="96">
        <f t="shared" si="24"/>
        <v>-550220.19999999995</v>
      </c>
    </row>
    <row r="269" spans="2:9">
      <c r="B269" s="82"/>
      <c r="C269" s="82"/>
      <c r="D269" s="82"/>
      <c r="E269" s="236"/>
      <c r="F269" s="236"/>
      <c r="G269" s="88" t="s">
        <v>189</v>
      </c>
      <c r="H269" s="96">
        <f>'11.'!E68</f>
        <v>-550220.19999999995</v>
      </c>
      <c r="I269" s="96">
        <f>'11.'!H68</f>
        <v>-550220.19999999995</v>
      </c>
    </row>
    <row r="270" spans="2:9" ht="51.75">
      <c r="B270" s="82"/>
      <c r="C270" s="82"/>
      <c r="D270" s="82"/>
      <c r="E270" s="236"/>
      <c r="F270" s="231" t="s">
        <v>132</v>
      </c>
      <c r="G270" s="88" t="s">
        <v>316</v>
      </c>
      <c r="H270" s="96">
        <f>H272</f>
        <v>-266256.40000000002</v>
      </c>
      <c r="I270" s="96">
        <f>I272</f>
        <v>-266256.40000000002</v>
      </c>
    </row>
    <row r="271" spans="2:9">
      <c r="B271" s="82"/>
      <c r="C271" s="82"/>
      <c r="D271" s="82"/>
      <c r="E271" s="82"/>
      <c r="F271" s="82"/>
      <c r="G271" s="78" t="s">
        <v>59</v>
      </c>
      <c r="H271" s="93"/>
      <c r="I271" s="93"/>
    </row>
    <row r="272" spans="2:9" ht="34.5">
      <c r="B272" s="82"/>
      <c r="C272" s="82"/>
      <c r="D272" s="194"/>
      <c r="E272" s="234"/>
      <c r="F272" s="234"/>
      <c r="G272" s="89" t="s">
        <v>77</v>
      </c>
      <c r="H272" s="237">
        <f>H274</f>
        <v>-266256.40000000002</v>
      </c>
      <c r="I272" s="237">
        <f>I274</f>
        <v>-266256.40000000002</v>
      </c>
    </row>
    <row r="273" spans="1:9" ht="34.5">
      <c r="B273" s="82"/>
      <c r="C273" s="82"/>
      <c r="D273" s="82"/>
      <c r="E273" s="82"/>
      <c r="F273" s="82"/>
      <c r="G273" s="78" t="s">
        <v>60</v>
      </c>
      <c r="H273" s="93"/>
      <c r="I273" s="93"/>
    </row>
    <row r="274" spans="1:9">
      <c r="B274" s="82"/>
      <c r="C274" s="82"/>
      <c r="D274" s="82"/>
      <c r="E274" s="236"/>
      <c r="F274" s="236"/>
      <c r="G274" s="88" t="s">
        <v>4</v>
      </c>
      <c r="H274" s="96">
        <f t="shared" ref="H274:I277" si="25">H275</f>
        <v>-266256.40000000002</v>
      </c>
      <c r="I274" s="96">
        <f t="shared" si="25"/>
        <v>-266256.40000000002</v>
      </c>
    </row>
    <row r="275" spans="1:9">
      <c r="B275" s="82"/>
      <c r="C275" s="82"/>
      <c r="D275" s="82"/>
      <c r="E275" s="236"/>
      <c r="F275" s="236"/>
      <c r="G275" s="88" t="s">
        <v>25</v>
      </c>
      <c r="H275" s="96">
        <f t="shared" si="25"/>
        <v>-266256.40000000002</v>
      </c>
      <c r="I275" s="96">
        <f t="shared" si="25"/>
        <v>-266256.40000000002</v>
      </c>
    </row>
    <row r="276" spans="1:9">
      <c r="B276" s="82"/>
      <c r="C276" s="82"/>
      <c r="D276" s="82"/>
      <c r="E276" s="236"/>
      <c r="F276" s="236"/>
      <c r="G276" s="88" t="s">
        <v>78</v>
      </c>
      <c r="H276" s="96">
        <f t="shared" si="25"/>
        <v>-266256.40000000002</v>
      </c>
      <c r="I276" s="96">
        <f t="shared" si="25"/>
        <v>-266256.40000000002</v>
      </c>
    </row>
    <row r="277" spans="1:9">
      <c r="B277" s="82"/>
      <c r="C277" s="82"/>
      <c r="D277" s="82"/>
      <c r="E277" s="236"/>
      <c r="F277" s="236"/>
      <c r="G277" s="88" t="s">
        <v>79</v>
      </c>
      <c r="H277" s="96">
        <f t="shared" si="25"/>
        <v>-266256.40000000002</v>
      </c>
      <c r="I277" s="96">
        <f t="shared" si="25"/>
        <v>-266256.40000000002</v>
      </c>
    </row>
    <row r="278" spans="1:9">
      <c r="B278" s="82"/>
      <c r="C278" s="82"/>
      <c r="D278" s="82"/>
      <c r="E278" s="236"/>
      <c r="F278" s="236"/>
      <c r="G278" s="88" t="s">
        <v>189</v>
      </c>
      <c r="H278" s="96">
        <f>'11.'!E77</f>
        <v>-266256.40000000002</v>
      </c>
      <c r="I278" s="96">
        <f>'11.'!H77</f>
        <v>-266256.40000000002</v>
      </c>
    </row>
    <row r="279" spans="1:9" ht="54.75" customHeight="1">
      <c r="B279" s="82"/>
      <c r="C279" s="82"/>
      <c r="D279" s="82"/>
      <c r="E279" s="236"/>
      <c r="F279" s="231" t="s">
        <v>317</v>
      </c>
      <c r="G279" s="88" t="s">
        <v>318</v>
      </c>
      <c r="H279" s="96">
        <f>H281</f>
        <v>-66558.600000000006</v>
      </c>
      <c r="I279" s="96">
        <f>I281</f>
        <v>-66558.600000000006</v>
      </c>
    </row>
    <row r="280" spans="1:9">
      <c r="B280" s="82"/>
      <c r="C280" s="82"/>
      <c r="D280" s="82"/>
      <c r="E280" s="82"/>
      <c r="F280" s="82"/>
      <c r="G280" s="78" t="s">
        <v>59</v>
      </c>
      <c r="H280" s="93"/>
      <c r="I280" s="93"/>
    </row>
    <row r="281" spans="1:9" ht="34.5">
      <c r="B281" s="82"/>
      <c r="C281" s="82"/>
      <c r="D281" s="194"/>
      <c r="E281" s="234"/>
      <c r="F281" s="234"/>
      <c r="G281" s="89" t="s">
        <v>77</v>
      </c>
      <c r="H281" s="237">
        <f>H283</f>
        <v>-66558.600000000006</v>
      </c>
      <c r="I281" s="237">
        <f>I283</f>
        <v>-66558.600000000006</v>
      </c>
    </row>
    <row r="282" spans="1:9" ht="34.5">
      <c r="B282" s="82"/>
      <c r="C282" s="82"/>
      <c r="D282" s="82"/>
      <c r="E282" s="82"/>
      <c r="F282" s="82"/>
      <c r="G282" s="78" t="s">
        <v>60</v>
      </c>
      <c r="H282" s="93"/>
      <c r="I282" s="93"/>
    </row>
    <row r="283" spans="1:9">
      <c r="B283" s="82"/>
      <c r="C283" s="82"/>
      <c r="D283" s="82"/>
      <c r="E283" s="236"/>
      <c r="F283" s="236"/>
      <c r="G283" s="88" t="s">
        <v>4</v>
      </c>
      <c r="H283" s="96">
        <f t="shared" ref="H283:I286" si="26">H284</f>
        <v>-66558.600000000006</v>
      </c>
      <c r="I283" s="96">
        <f t="shared" si="26"/>
        <v>-66558.600000000006</v>
      </c>
    </row>
    <row r="284" spans="1:9">
      <c r="B284" s="82"/>
      <c r="C284" s="82"/>
      <c r="D284" s="82"/>
      <c r="E284" s="236"/>
      <c r="F284" s="236"/>
      <c r="G284" s="88" t="s">
        <v>25</v>
      </c>
      <c r="H284" s="96">
        <f t="shared" si="26"/>
        <v>-66558.600000000006</v>
      </c>
      <c r="I284" s="96">
        <f t="shared" si="26"/>
        <v>-66558.600000000006</v>
      </c>
    </row>
    <row r="285" spans="1:9">
      <c r="B285" s="82"/>
      <c r="C285" s="82"/>
      <c r="D285" s="82"/>
      <c r="E285" s="236"/>
      <c r="F285" s="236"/>
      <c r="G285" s="88" t="s">
        <v>78</v>
      </c>
      <c r="H285" s="96">
        <f t="shared" si="26"/>
        <v>-66558.600000000006</v>
      </c>
      <c r="I285" s="96">
        <f t="shared" si="26"/>
        <v>-66558.600000000006</v>
      </c>
    </row>
    <row r="286" spans="1:9">
      <c r="B286" s="82"/>
      <c r="C286" s="82"/>
      <c r="D286" s="82"/>
      <c r="E286" s="236"/>
      <c r="F286" s="236"/>
      <c r="G286" s="88" t="s">
        <v>79</v>
      </c>
      <c r="H286" s="96">
        <f t="shared" si="26"/>
        <v>-66558.600000000006</v>
      </c>
      <c r="I286" s="96">
        <f t="shared" si="26"/>
        <v>-66558.600000000006</v>
      </c>
    </row>
    <row r="287" spans="1:9">
      <c r="B287" s="82"/>
      <c r="C287" s="82"/>
      <c r="D287" s="82"/>
      <c r="E287" s="236"/>
      <c r="F287" s="236"/>
      <c r="G287" s="88" t="s">
        <v>189</v>
      </c>
      <c r="H287" s="96">
        <f>'11.'!E86</f>
        <v>-66558.600000000006</v>
      </c>
      <c r="I287" s="96">
        <f>'11.'!H86</f>
        <v>-66558.600000000006</v>
      </c>
    </row>
    <row r="288" spans="1:9" ht="34.5">
      <c r="A288" s="196"/>
      <c r="B288" s="194" t="s">
        <v>222</v>
      </c>
      <c r="C288" s="82"/>
      <c r="D288" s="82"/>
      <c r="E288" s="82"/>
      <c r="F288" s="82"/>
      <c r="G288" s="77" t="s">
        <v>223</v>
      </c>
      <c r="H288" s="92">
        <f>+H290+H352</f>
        <v>-2016998.1</v>
      </c>
      <c r="I288" s="92">
        <f>+I290+I352</f>
        <v>-1996583.1</v>
      </c>
    </row>
    <row r="289" spans="1:9">
      <c r="A289" s="196"/>
      <c r="B289" s="82"/>
      <c r="C289" s="82"/>
      <c r="D289" s="82"/>
      <c r="E289" s="82"/>
      <c r="F289" s="82"/>
      <c r="G289" s="78" t="s">
        <v>3</v>
      </c>
      <c r="H289" s="92"/>
      <c r="I289" s="92"/>
    </row>
    <row r="290" spans="1:9">
      <c r="A290" s="196"/>
      <c r="B290" s="82"/>
      <c r="C290" s="194" t="s">
        <v>138</v>
      </c>
      <c r="D290" s="82"/>
      <c r="E290" s="82"/>
      <c r="F290" s="82"/>
      <c r="G290" s="77" t="s">
        <v>224</v>
      </c>
      <c r="H290" s="92">
        <f>+H292</f>
        <v>-1777713.7</v>
      </c>
      <c r="I290" s="92">
        <f>+I292</f>
        <v>-1777713.7</v>
      </c>
    </row>
    <row r="291" spans="1:9">
      <c r="A291" s="196"/>
      <c r="B291" s="82"/>
      <c r="C291" s="82"/>
      <c r="D291" s="82"/>
      <c r="E291" s="82"/>
      <c r="F291" s="82"/>
      <c r="G291" s="78" t="s">
        <v>3</v>
      </c>
      <c r="H291" s="92"/>
      <c r="I291" s="92"/>
    </row>
    <row r="292" spans="1:9">
      <c r="A292" s="196"/>
      <c r="B292" s="82"/>
      <c r="C292" s="82"/>
      <c r="D292" s="194" t="s">
        <v>140</v>
      </c>
      <c r="E292" s="82"/>
      <c r="F292" s="82"/>
      <c r="G292" s="77" t="s">
        <v>224</v>
      </c>
      <c r="H292" s="92">
        <f>+H296</f>
        <v>-1777713.7</v>
      </c>
      <c r="I292" s="92">
        <f>+I296</f>
        <v>-1777713.7</v>
      </c>
    </row>
    <row r="293" spans="1:9">
      <c r="A293" s="196"/>
      <c r="B293" s="82"/>
      <c r="C293" s="82"/>
      <c r="D293" s="82"/>
      <c r="E293" s="82"/>
      <c r="F293" s="82"/>
      <c r="G293" s="78" t="s">
        <v>3</v>
      </c>
      <c r="H293" s="92"/>
      <c r="I293" s="92"/>
    </row>
    <row r="294" spans="1:9" s="196" customFormat="1" ht="34.5">
      <c r="B294" s="82"/>
      <c r="C294" s="82"/>
      <c r="D294" s="82"/>
      <c r="E294" s="82"/>
      <c r="F294" s="82"/>
      <c r="G294" s="78" t="s">
        <v>21</v>
      </c>
      <c r="H294" s="92">
        <f>+H296</f>
        <v>-1777713.7</v>
      </c>
      <c r="I294" s="92">
        <f>+I296</f>
        <v>-1777713.7</v>
      </c>
    </row>
    <row r="295" spans="1:9" s="196" customFormat="1">
      <c r="B295" s="82"/>
      <c r="C295" s="82"/>
      <c r="D295" s="82"/>
      <c r="E295" s="82"/>
      <c r="F295" s="82"/>
      <c r="G295" s="78" t="s">
        <v>3</v>
      </c>
      <c r="H295" s="92"/>
      <c r="I295" s="92"/>
    </row>
    <row r="296" spans="1:9">
      <c r="A296" s="196"/>
      <c r="B296" s="82"/>
      <c r="C296" s="82"/>
      <c r="D296" s="82"/>
      <c r="E296" s="82" t="s">
        <v>201</v>
      </c>
      <c r="F296" s="82"/>
      <c r="G296" s="78" t="s">
        <v>202</v>
      </c>
      <c r="H296" s="92">
        <f>+H298+H306+H314+H325+H334+H343</f>
        <v>-1777713.7</v>
      </c>
      <c r="I296" s="92">
        <f>+I298+I306+I314+I325+I334+I343</f>
        <v>-1777713.7</v>
      </c>
    </row>
    <row r="297" spans="1:9">
      <c r="A297" s="196"/>
      <c r="B297" s="82"/>
      <c r="C297" s="82"/>
      <c r="D297" s="82"/>
      <c r="E297" s="82"/>
      <c r="F297" s="82"/>
      <c r="G297" s="78" t="s">
        <v>3</v>
      </c>
      <c r="H297" s="92"/>
      <c r="I297" s="92"/>
    </row>
    <row r="298" spans="1:9" s="79" customFormat="1" ht="51.75">
      <c r="A298" s="196"/>
      <c r="B298" s="82"/>
      <c r="C298" s="82"/>
      <c r="D298" s="82"/>
      <c r="E298" s="82"/>
      <c r="F298" s="82" t="s">
        <v>205</v>
      </c>
      <c r="G298" s="78" t="s">
        <v>206</v>
      </c>
      <c r="H298" s="96">
        <f>+H300</f>
        <v>-5824.9</v>
      </c>
      <c r="I298" s="96">
        <f>+I300</f>
        <v>-5824.9</v>
      </c>
    </row>
    <row r="299" spans="1:9" s="79" customFormat="1">
      <c r="A299" s="196"/>
      <c r="B299" s="82"/>
      <c r="C299" s="82"/>
      <c r="D299" s="82"/>
      <c r="E299" s="82"/>
      <c r="F299" s="82"/>
      <c r="G299" s="78" t="s">
        <v>59</v>
      </c>
      <c r="H299" s="93"/>
      <c r="I299" s="93"/>
    </row>
    <row r="300" spans="1:9" s="79" customFormat="1" ht="34.5">
      <c r="A300" s="196"/>
      <c r="B300" s="82"/>
      <c r="C300" s="82"/>
      <c r="D300" s="82"/>
      <c r="E300" s="82"/>
      <c r="F300" s="82"/>
      <c r="G300" s="77" t="s">
        <v>219</v>
      </c>
      <c r="H300" s="237">
        <f>+H302</f>
        <v>-5824.9</v>
      </c>
      <c r="I300" s="237">
        <f>+I302</f>
        <v>-5824.9</v>
      </c>
    </row>
    <row r="301" spans="1:9" s="79" customFormat="1" ht="34.5">
      <c r="A301" s="196"/>
      <c r="B301" s="82"/>
      <c r="C301" s="82"/>
      <c r="D301" s="82"/>
      <c r="E301" s="82"/>
      <c r="F301" s="82"/>
      <c r="G301" s="78" t="s">
        <v>60</v>
      </c>
      <c r="H301" s="93"/>
      <c r="I301" s="93"/>
    </row>
    <row r="302" spans="1:9" s="79" customFormat="1">
      <c r="A302" s="196"/>
      <c r="B302" s="82"/>
      <c r="C302" s="82"/>
      <c r="D302" s="82"/>
      <c r="E302" s="82"/>
      <c r="F302" s="82"/>
      <c r="G302" s="78" t="s">
        <v>4</v>
      </c>
      <c r="H302" s="96">
        <f t="shared" ref="H302:I304" si="27">+H303</f>
        <v>-5824.9</v>
      </c>
      <c r="I302" s="96">
        <f t="shared" si="27"/>
        <v>-5824.9</v>
      </c>
    </row>
    <row r="303" spans="1:9" s="79" customFormat="1">
      <c r="A303" s="196"/>
      <c r="B303" s="82"/>
      <c r="C303" s="82"/>
      <c r="D303" s="82"/>
      <c r="E303" s="82"/>
      <c r="F303" s="82"/>
      <c r="G303" s="78" t="s">
        <v>61</v>
      </c>
      <c r="H303" s="96">
        <f t="shared" si="27"/>
        <v>-5824.9</v>
      </c>
      <c r="I303" s="96">
        <f t="shared" si="27"/>
        <v>-5824.9</v>
      </c>
    </row>
    <row r="304" spans="1:9" s="79" customFormat="1">
      <c r="A304" s="196"/>
      <c r="B304" s="82"/>
      <c r="C304" s="82"/>
      <c r="D304" s="82"/>
      <c r="E304" s="82"/>
      <c r="F304" s="82"/>
      <c r="G304" s="78" t="s">
        <v>75</v>
      </c>
      <c r="H304" s="96">
        <f t="shared" si="27"/>
        <v>-5824.9</v>
      </c>
      <c r="I304" s="96">
        <f t="shared" si="27"/>
        <v>-5824.9</v>
      </c>
    </row>
    <row r="305" spans="1:9" s="79" customFormat="1">
      <c r="A305" s="196"/>
      <c r="B305" s="82"/>
      <c r="C305" s="82"/>
      <c r="D305" s="82"/>
      <c r="E305" s="82"/>
      <c r="F305" s="82"/>
      <c r="G305" s="78" t="s">
        <v>76</v>
      </c>
      <c r="H305" s="96">
        <f>+'11.'!E116</f>
        <v>-5824.9</v>
      </c>
      <c r="I305" s="96">
        <f>+'11.'!H116</f>
        <v>-5824.9</v>
      </c>
    </row>
    <row r="306" spans="1:9" s="79" customFormat="1" ht="51.75">
      <c r="A306" s="196"/>
      <c r="B306" s="82"/>
      <c r="C306" s="82"/>
      <c r="D306" s="82"/>
      <c r="E306" s="82"/>
      <c r="F306" s="82">
        <v>11007</v>
      </c>
      <c r="G306" s="78" t="s">
        <v>432</v>
      </c>
      <c r="H306" s="96">
        <f>+H308</f>
        <v>-12514.8</v>
      </c>
      <c r="I306" s="96">
        <f>+I308</f>
        <v>-12514.8</v>
      </c>
    </row>
    <row r="307" spans="1:9" s="79" customFormat="1">
      <c r="A307" s="196"/>
      <c r="B307" s="82"/>
      <c r="C307" s="82"/>
      <c r="D307" s="82"/>
      <c r="E307" s="82"/>
      <c r="F307" s="82"/>
      <c r="G307" s="78" t="s">
        <v>59</v>
      </c>
      <c r="H307" s="93"/>
      <c r="I307" s="93"/>
    </row>
    <row r="308" spans="1:9" s="79" customFormat="1" ht="34.5">
      <c r="A308" s="196"/>
      <c r="B308" s="82"/>
      <c r="C308" s="82"/>
      <c r="D308" s="82"/>
      <c r="E308" s="82"/>
      <c r="F308" s="82"/>
      <c r="G308" s="77" t="s">
        <v>219</v>
      </c>
      <c r="H308" s="237">
        <f>+H310</f>
        <v>-12514.8</v>
      </c>
      <c r="I308" s="237">
        <f>+I310</f>
        <v>-12514.8</v>
      </c>
    </row>
    <row r="309" spans="1:9" s="79" customFormat="1" ht="34.5">
      <c r="A309" s="196"/>
      <c r="B309" s="82"/>
      <c r="C309" s="82"/>
      <c r="D309" s="82"/>
      <c r="E309" s="82"/>
      <c r="F309" s="82"/>
      <c r="G309" s="78" t="s">
        <v>60</v>
      </c>
      <c r="H309" s="93"/>
      <c r="I309" s="93"/>
    </row>
    <row r="310" spans="1:9" s="79" customFormat="1">
      <c r="A310" s="196"/>
      <c r="B310" s="82"/>
      <c r="C310" s="82"/>
      <c r="D310" s="82"/>
      <c r="E310" s="82"/>
      <c r="F310" s="82"/>
      <c r="G310" s="78" t="s">
        <v>4</v>
      </c>
      <c r="H310" s="96">
        <f t="shared" ref="H310:I312" si="28">+H311</f>
        <v>-12514.8</v>
      </c>
      <c r="I310" s="96">
        <f t="shared" si="28"/>
        <v>-12514.8</v>
      </c>
    </row>
    <row r="311" spans="1:9" s="79" customFormat="1">
      <c r="A311" s="196"/>
      <c r="B311" s="82"/>
      <c r="C311" s="82"/>
      <c r="D311" s="82"/>
      <c r="E311" s="82"/>
      <c r="F311" s="82"/>
      <c r="G311" s="78" t="s">
        <v>61</v>
      </c>
      <c r="H311" s="96">
        <f t="shared" si="28"/>
        <v>-12514.8</v>
      </c>
      <c r="I311" s="96">
        <f t="shared" si="28"/>
        <v>-12514.8</v>
      </c>
    </row>
    <row r="312" spans="1:9" s="79" customFormat="1">
      <c r="A312" s="196"/>
      <c r="B312" s="82"/>
      <c r="C312" s="82"/>
      <c r="D312" s="82"/>
      <c r="E312" s="82"/>
      <c r="F312" s="82"/>
      <c r="G312" s="78" t="s">
        <v>75</v>
      </c>
      <c r="H312" s="96">
        <f t="shared" si="28"/>
        <v>-12514.8</v>
      </c>
      <c r="I312" s="96">
        <f t="shared" si="28"/>
        <v>-12514.8</v>
      </c>
    </row>
    <row r="313" spans="1:9" s="79" customFormat="1">
      <c r="A313" s="196"/>
      <c r="B313" s="82"/>
      <c r="C313" s="82"/>
      <c r="D313" s="82"/>
      <c r="E313" s="82"/>
      <c r="F313" s="82"/>
      <c r="G313" s="78" t="s">
        <v>76</v>
      </c>
      <c r="H313" s="96">
        <f>'10.'!E133</f>
        <v>-12514.8</v>
      </c>
      <c r="I313" s="96">
        <f>'10.'!H133</f>
        <v>-12514.8</v>
      </c>
    </row>
    <row r="314" spans="1:9" s="79" customFormat="1" ht="80.25" customHeight="1">
      <c r="A314" s="196"/>
      <c r="B314" s="82"/>
      <c r="C314" s="82"/>
      <c r="D314" s="82"/>
      <c r="E314" s="82"/>
      <c r="F314" s="82" t="s">
        <v>208</v>
      </c>
      <c r="G314" s="82" t="s">
        <v>209</v>
      </c>
      <c r="H314" s="92">
        <f>+H316</f>
        <v>-984401.29999999993</v>
      </c>
      <c r="I314" s="92">
        <f>+I316</f>
        <v>-984401.29999999993</v>
      </c>
    </row>
    <row r="315" spans="1:9" s="79" customFormat="1">
      <c r="A315" s="196"/>
      <c r="B315" s="82"/>
      <c r="C315" s="82"/>
      <c r="D315" s="82"/>
      <c r="E315" s="82"/>
      <c r="F315" s="82"/>
      <c r="G315" s="78" t="s">
        <v>59</v>
      </c>
      <c r="H315" s="93"/>
      <c r="I315" s="93"/>
    </row>
    <row r="316" spans="1:9" s="79" customFormat="1" ht="34.5">
      <c r="A316" s="196"/>
      <c r="B316" s="82"/>
      <c r="C316" s="82"/>
      <c r="D316" s="82"/>
      <c r="E316" s="82"/>
      <c r="F316" s="82"/>
      <c r="G316" s="77" t="s">
        <v>219</v>
      </c>
      <c r="H316" s="240">
        <f>+H318</f>
        <v>-984401.29999999993</v>
      </c>
      <c r="I316" s="240">
        <f>+I318</f>
        <v>-984401.29999999993</v>
      </c>
    </row>
    <row r="317" spans="1:9" s="79" customFormat="1" ht="34.5">
      <c r="A317" s="196"/>
      <c r="B317" s="82"/>
      <c r="C317" s="82"/>
      <c r="D317" s="82"/>
      <c r="E317" s="82"/>
      <c r="F317" s="82"/>
      <c r="G317" s="78" t="s">
        <v>60</v>
      </c>
      <c r="H317" s="241"/>
      <c r="I317" s="241"/>
    </row>
    <row r="318" spans="1:9" s="79" customFormat="1">
      <c r="A318" s="196"/>
      <c r="B318" s="82"/>
      <c r="C318" s="82"/>
      <c r="D318" s="82"/>
      <c r="E318" s="82"/>
      <c r="F318" s="82"/>
      <c r="G318" s="78" t="s">
        <v>4</v>
      </c>
      <c r="H318" s="92">
        <f>+H319</f>
        <v>-984401.29999999993</v>
      </c>
      <c r="I318" s="92">
        <f>+I319</f>
        <v>-984401.29999999993</v>
      </c>
    </row>
    <row r="319" spans="1:9" s="79" customFormat="1">
      <c r="A319" s="196"/>
      <c r="B319" s="82"/>
      <c r="C319" s="82"/>
      <c r="D319" s="82"/>
      <c r="E319" s="82"/>
      <c r="F319" s="82"/>
      <c r="G319" s="78" t="s">
        <v>25</v>
      </c>
      <c r="H319" s="92">
        <f>+H320</f>
        <v>-984401.29999999993</v>
      </c>
      <c r="I319" s="92">
        <f>+I320</f>
        <v>-984401.29999999993</v>
      </c>
    </row>
    <row r="320" spans="1:9" s="79" customFormat="1">
      <c r="A320" s="196"/>
      <c r="B320" s="82"/>
      <c r="C320" s="82"/>
      <c r="D320" s="82"/>
      <c r="E320" s="82"/>
      <c r="F320" s="82"/>
      <c r="G320" s="78" t="s">
        <v>78</v>
      </c>
      <c r="H320" s="92">
        <f>+H321+H323</f>
        <v>-984401.29999999993</v>
      </c>
      <c r="I320" s="92">
        <f>+I321+I323</f>
        <v>-984401.29999999993</v>
      </c>
    </row>
    <row r="321" spans="1:9" s="79" customFormat="1">
      <c r="A321" s="196"/>
      <c r="B321" s="82"/>
      <c r="C321" s="82"/>
      <c r="D321" s="82"/>
      <c r="E321" s="82"/>
      <c r="F321" s="82"/>
      <c r="G321" s="78" t="s">
        <v>79</v>
      </c>
      <c r="H321" s="92">
        <f>+H322</f>
        <v>-954487.6</v>
      </c>
      <c r="I321" s="92">
        <f>+I322</f>
        <v>-954487.6</v>
      </c>
    </row>
    <row r="322" spans="1:9" s="79" customFormat="1">
      <c r="A322" s="196"/>
      <c r="B322" s="82"/>
      <c r="C322" s="82"/>
      <c r="D322" s="82"/>
      <c r="E322" s="82"/>
      <c r="F322" s="82"/>
      <c r="G322" s="78" t="s">
        <v>189</v>
      </c>
      <c r="H322" s="92">
        <f>+'11.'!E134</f>
        <v>-954487.6</v>
      </c>
      <c r="I322" s="92">
        <f>+'11.'!I134</f>
        <v>-954487.6</v>
      </c>
    </row>
    <row r="323" spans="1:9" s="79" customFormat="1">
      <c r="A323" s="196"/>
      <c r="B323" s="82"/>
      <c r="C323" s="82"/>
      <c r="D323" s="82"/>
      <c r="E323" s="82"/>
      <c r="F323" s="82"/>
      <c r="G323" s="78" t="s">
        <v>225</v>
      </c>
      <c r="H323" s="92">
        <f>+H324</f>
        <v>-29913.7</v>
      </c>
      <c r="I323" s="92">
        <f>+I324</f>
        <v>-29913.7</v>
      </c>
    </row>
    <row r="324" spans="1:9" s="79" customFormat="1">
      <c r="A324" s="196"/>
      <c r="B324" s="82"/>
      <c r="C324" s="82"/>
      <c r="D324" s="82"/>
      <c r="E324" s="82"/>
      <c r="F324" s="82"/>
      <c r="G324" s="78" t="s">
        <v>226</v>
      </c>
      <c r="H324" s="92">
        <f>+'11.'!E136</f>
        <v>-29913.7</v>
      </c>
      <c r="I324" s="92">
        <f>+'11.'!I136</f>
        <v>-29913.7</v>
      </c>
    </row>
    <row r="325" spans="1:9" s="79" customFormat="1" ht="101.25" customHeight="1">
      <c r="A325" s="196"/>
      <c r="B325" s="82"/>
      <c r="C325" s="82"/>
      <c r="D325" s="82"/>
      <c r="E325" s="82"/>
      <c r="F325" s="82">
        <v>31002</v>
      </c>
      <c r="G325" s="82" t="s">
        <v>418</v>
      </c>
      <c r="H325" s="92">
        <f>+H327</f>
        <v>-273875</v>
      </c>
      <c r="I325" s="92">
        <f>+I327</f>
        <v>-273875</v>
      </c>
    </row>
    <row r="326" spans="1:9" s="79" customFormat="1">
      <c r="A326" s="196"/>
      <c r="B326" s="82"/>
      <c r="C326" s="82"/>
      <c r="D326" s="82"/>
      <c r="E326" s="82"/>
      <c r="F326" s="82"/>
      <c r="G326" s="78" t="s">
        <v>59</v>
      </c>
      <c r="H326" s="93"/>
      <c r="I326" s="93"/>
    </row>
    <row r="327" spans="1:9" s="79" customFormat="1" ht="34.5">
      <c r="A327" s="196"/>
      <c r="B327" s="82"/>
      <c r="C327" s="82"/>
      <c r="D327" s="82"/>
      <c r="E327" s="82"/>
      <c r="F327" s="82"/>
      <c r="G327" s="77" t="s">
        <v>219</v>
      </c>
      <c r="H327" s="237">
        <f>+H329</f>
        <v>-273875</v>
      </c>
      <c r="I327" s="237">
        <f>+I329</f>
        <v>-273875</v>
      </c>
    </row>
    <row r="328" spans="1:9" s="79" customFormat="1" ht="34.5">
      <c r="A328" s="196"/>
      <c r="B328" s="82"/>
      <c r="C328" s="82"/>
      <c r="D328" s="82"/>
      <c r="E328" s="82"/>
      <c r="F328" s="82"/>
      <c r="G328" s="78" t="s">
        <v>60</v>
      </c>
      <c r="H328" s="93"/>
      <c r="I328" s="93"/>
    </row>
    <row r="329" spans="1:9" s="79" customFormat="1">
      <c r="A329" s="196"/>
      <c r="B329" s="82"/>
      <c r="C329" s="82"/>
      <c r="D329" s="82"/>
      <c r="E329" s="82"/>
      <c r="F329" s="82"/>
      <c r="G329" s="78" t="s">
        <v>4</v>
      </c>
      <c r="H329" s="96">
        <f t="shared" ref="H329:I332" si="29">+H330</f>
        <v>-273875</v>
      </c>
      <c r="I329" s="96">
        <f t="shared" si="29"/>
        <v>-273875</v>
      </c>
    </row>
    <row r="330" spans="1:9" s="79" customFormat="1">
      <c r="A330" s="196"/>
      <c r="B330" s="82"/>
      <c r="C330" s="82"/>
      <c r="D330" s="82"/>
      <c r="E330" s="82"/>
      <c r="F330" s="82"/>
      <c r="G330" s="78" t="s">
        <v>25</v>
      </c>
      <c r="H330" s="96">
        <f t="shared" si="29"/>
        <v>-273875</v>
      </c>
      <c r="I330" s="96">
        <f t="shared" si="29"/>
        <v>-273875</v>
      </c>
    </row>
    <row r="331" spans="1:9" s="79" customFormat="1">
      <c r="A331" s="196"/>
      <c r="B331" s="82"/>
      <c r="C331" s="82"/>
      <c r="D331" s="82"/>
      <c r="E331" s="82"/>
      <c r="F331" s="82"/>
      <c r="G331" s="78" t="s">
        <v>78</v>
      </c>
      <c r="H331" s="96">
        <f>+H332</f>
        <v>-273875</v>
      </c>
      <c r="I331" s="96">
        <f>+I332</f>
        <v>-273875</v>
      </c>
    </row>
    <row r="332" spans="1:9" s="79" customFormat="1">
      <c r="A332" s="196"/>
      <c r="B332" s="82"/>
      <c r="C332" s="82"/>
      <c r="D332" s="82"/>
      <c r="E332" s="82"/>
      <c r="F332" s="82"/>
      <c r="G332" s="78" t="s">
        <v>79</v>
      </c>
      <c r="H332" s="96">
        <f t="shared" si="29"/>
        <v>-273875</v>
      </c>
      <c r="I332" s="96">
        <f t="shared" si="29"/>
        <v>-273875</v>
      </c>
    </row>
    <row r="333" spans="1:9" s="79" customFormat="1">
      <c r="A333" s="196"/>
      <c r="B333" s="82"/>
      <c r="C333" s="82"/>
      <c r="D333" s="82"/>
      <c r="E333" s="82"/>
      <c r="F333" s="82"/>
      <c r="G333" s="78" t="s">
        <v>189</v>
      </c>
      <c r="H333" s="96">
        <f>'10.'!E142</f>
        <v>-273875</v>
      </c>
      <c r="I333" s="96">
        <f>'10.'!H142</f>
        <v>-273875</v>
      </c>
    </row>
    <row r="334" spans="1:9" s="79" customFormat="1" ht="69">
      <c r="A334" s="196"/>
      <c r="B334" s="82"/>
      <c r="C334" s="82"/>
      <c r="D334" s="82"/>
      <c r="E334" s="82"/>
      <c r="F334" s="82">
        <v>31003</v>
      </c>
      <c r="G334" s="82" t="s">
        <v>426</v>
      </c>
      <c r="H334" s="92">
        <f>+H336</f>
        <v>-314125</v>
      </c>
      <c r="I334" s="92">
        <f>+I336</f>
        <v>-314125</v>
      </c>
    </row>
    <row r="335" spans="1:9" s="79" customFormat="1">
      <c r="A335" s="196"/>
      <c r="B335" s="82"/>
      <c r="C335" s="82"/>
      <c r="D335" s="82"/>
      <c r="E335" s="82"/>
      <c r="F335" s="82"/>
      <c r="G335" s="78" t="s">
        <v>59</v>
      </c>
      <c r="H335" s="93"/>
      <c r="I335" s="93"/>
    </row>
    <row r="336" spans="1:9" s="79" customFormat="1" ht="34.5">
      <c r="A336" s="196"/>
      <c r="B336" s="82"/>
      <c r="C336" s="82"/>
      <c r="D336" s="82"/>
      <c r="E336" s="82"/>
      <c r="F336" s="82"/>
      <c r="G336" s="77" t="s">
        <v>219</v>
      </c>
      <c r="H336" s="237">
        <f>+H338</f>
        <v>-314125</v>
      </c>
      <c r="I336" s="237">
        <f>+I338</f>
        <v>-314125</v>
      </c>
    </row>
    <row r="337" spans="1:9" s="79" customFormat="1" ht="34.5">
      <c r="A337" s="196"/>
      <c r="B337" s="82"/>
      <c r="C337" s="82"/>
      <c r="D337" s="82"/>
      <c r="E337" s="82"/>
      <c r="F337" s="82"/>
      <c r="G337" s="78" t="s">
        <v>60</v>
      </c>
      <c r="H337" s="93"/>
      <c r="I337" s="93"/>
    </row>
    <row r="338" spans="1:9" s="79" customFormat="1">
      <c r="A338" s="196"/>
      <c r="B338" s="82"/>
      <c r="C338" s="82"/>
      <c r="D338" s="82"/>
      <c r="E338" s="82"/>
      <c r="F338" s="82"/>
      <c r="G338" s="78" t="s">
        <v>4</v>
      </c>
      <c r="H338" s="96">
        <f t="shared" ref="H338:I341" si="30">+H339</f>
        <v>-314125</v>
      </c>
      <c r="I338" s="96">
        <f t="shared" si="30"/>
        <v>-314125</v>
      </c>
    </row>
    <row r="339" spans="1:9" s="79" customFormat="1">
      <c r="A339" s="196"/>
      <c r="B339" s="82"/>
      <c r="C339" s="82"/>
      <c r="D339" s="82"/>
      <c r="E339" s="82"/>
      <c r="F339" s="82"/>
      <c r="G339" s="78" t="s">
        <v>25</v>
      </c>
      <c r="H339" s="96">
        <f t="shared" si="30"/>
        <v>-314125</v>
      </c>
      <c r="I339" s="96">
        <f t="shared" si="30"/>
        <v>-314125</v>
      </c>
    </row>
    <row r="340" spans="1:9" s="79" customFormat="1">
      <c r="A340" s="196"/>
      <c r="B340" s="82"/>
      <c r="C340" s="82"/>
      <c r="D340" s="82"/>
      <c r="E340" s="82"/>
      <c r="F340" s="82"/>
      <c r="G340" s="78" t="s">
        <v>78</v>
      </c>
      <c r="H340" s="96">
        <f t="shared" si="30"/>
        <v>-314125</v>
      </c>
      <c r="I340" s="96">
        <f t="shared" si="30"/>
        <v>-314125</v>
      </c>
    </row>
    <row r="341" spans="1:9" s="79" customFormat="1">
      <c r="A341" s="196"/>
      <c r="B341" s="82"/>
      <c r="C341" s="82"/>
      <c r="D341" s="82"/>
      <c r="E341" s="82"/>
      <c r="F341" s="82"/>
      <c r="G341" s="78" t="s">
        <v>79</v>
      </c>
      <c r="H341" s="96">
        <f t="shared" si="30"/>
        <v>-314125</v>
      </c>
      <c r="I341" s="96">
        <f t="shared" si="30"/>
        <v>-314125</v>
      </c>
    </row>
    <row r="342" spans="1:9" s="79" customFormat="1">
      <c r="A342" s="196"/>
      <c r="B342" s="82"/>
      <c r="C342" s="82"/>
      <c r="D342" s="82"/>
      <c r="E342" s="82"/>
      <c r="F342" s="82"/>
      <c r="G342" s="78" t="s">
        <v>80</v>
      </c>
      <c r="H342" s="96">
        <f>'10.'!E151</f>
        <v>-314125</v>
      </c>
      <c r="I342" s="96">
        <f>'10.'!H151</f>
        <v>-314125</v>
      </c>
    </row>
    <row r="343" spans="1:9" s="79" customFormat="1" ht="101.25" customHeight="1">
      <c r="A343" s="196"/>
      <c r="B343" s="82"/>
      <c r="C343" s="82"/>
      <c r="D343" s="82"/>
      <c r="E343" s="82"/>
      <c r="F343" s="82" t="s">
        <v>212</v>
      </c>
      <c r="G343" s="82" t="s">
        <v>213</v>
      </c>
      <c r="H343" s="92">
        <f>+H345</f>
        <v>-186972.7</v>
      </c>
      <c r="I343" s="92">
        <f>+I345</f>
        <v>-186972.7</v>
      </c>
    </row>
    <row r="344" spans="1:9" s="79" customFormat="1">
      <c r="A344" s="196"/>
      <c r="B344" s="82"/>
      <c r="C344" s="82"/>
      <c r="D344" s="82"/>
      <c r="E344" s="82"/>
      <c r="F344" s="82"/>
      <c r="G344" s="78" t="s">
        <v>59</v>
      </c>
      <c r="H344" s="93"/>
      <c r="I344" s="93"/>
    </row>
    <row r="345" spans="1:9" s="79" customFormat="1" ht="34.5">
      <c r="A345" s="196"/>
      <c r="B345" s="82"/>
      <c r="C345" s="82"/>
      <c r="D345" s="82"/>
      <c r="E345" s="82"/>
      <c r="F345" s="82"/>
      <c r="G345" s="77" t="s">
        <v>219</v>
      </c>
      <c r="H345" s="237">
        <f>+H347</f>
        <v>-186972.7</v>
      </c>
      <c r="I345" s="237">
        <f>+I347</f>
        <v>-186972.7</v>
      </c>
    </row>
    <row r="346" spans="1:9" s="79" customFormat="1" ht="34.5">
      <c r="A346" s="196"/>
      <c r="B346" s="82"/>
      <c r="C346" s="82"/>
      <c r="D346" s="82"/>
      <c r="E346" s="82"/>
      <c r="F346" s="82"/>
      <c r="G346" s="78" t="s">
        <v>60</v>
      </c>
      <c r="H346" s="93"/>
      <c r="I346" s="93"/>
    </row>
    <row r="347" spans="1:9" s="79" customFormat="1">
      <c r="A347" s="196"/>
      <c r="B347" s="82"/>
      <c r="C347" s="82"/>
      <c r="D347" s="82"/>
      <c r="E347" s="82"/>
      <c r="F347" s="82"/>
      <c r="G347" s="78" t="s">
        <v>4</v>
      </c>
      <c r="H347" s="96">
        <f t="shared" ref="H347:I350" si="31">+H348</f>
        <v>-186972.7</v>
      </c>
      <c r="I347" s="96">
        <f t="shared" si="31"/>
        <v>-186972.7</v>
      </c>
    </row>
    <row r="348" spans="1:9" s="79" customFormat="1">
      <c r="A348" s="196"/>
      <c r="B348" s="82"/>
      <c r="C348" s="82"/>
      <c r="D348" s="82"/>
      <c r="E348" s="82"/>
      <c r="F348" s="82"/>
      <c r="G348" s="78" t="s">
        <v>25</v>
      </c>
      <c r="H348" s="96">
        <f t="shared" si="31"/>
        <v>-186972.7</v>
      </c>
      <c r="I348" s="96">
        <f t="shared" si="31"/>
        <v>-186972.7</v>
      </c>
    </row>
    <row r="349" spans="1:9" s="79" customFormat="1">
      <c r="A349" s="196"/>
      <c r="B349" s="82"/>
      <c r="C349" s="82"/>
      <c r="D349" s="82"/>
      <c r="E349" s="82"/>
      <c r="F349" s="82"/>
      <c r="G349" s="78" t="s">
        <v>78</v>
      </c>
      <c r="H349" s="96">
        <f t="shared" si="31"/>
        <v>-186972.7</v>
      </c>
      <c r="I349" s="96">
        <f t="shared" si="31"/>
        <v>-186972.7</v>
      </c>
    </row>
    <row r="350" spans="1:9" s="79" customFormat="1">
      <c r="A350" s="196"/>
      <c r="B350" s="82"/>
      <c r="C350" s="82"/>
      <c r="D350" s="82"/>
      <c r="E350" s="82"/>
      <c r="F350" s="82"/>
      <c r="G350" s="78" t="s">
        <v>79</v>
      </c>
      <c r="H350" s="96">
        <f t="shared" si="31"/>
        <v>-186972.7</v>
      </c>
      <c r="I350" s="96">
        <f t="shared" si="31"/>
        <v>-186972.7</v>
      </c>
    </row>
    <row r="351" spans="1:9" s="79" customFormat="1">
      <c r="A351" s="196"/>
      <c r="B351" s="82"/>
      <c r="C351" s="82"/>
      <c r="D351" s="82"/>
      <c r="E351" s="82"/>
      <c r="F351" s="82"/>
      <c r="G351" s="78" t="s">
        <v>80</v>
      </c>
      <c r="H351" s="96">
        <f>+'11.'!E125</f>
        <v>-186972.7</v>
      </c>
      <c r="I351" s="96">
        <f>+'11.'!H125</f>
        <v>-186972.7</v>
      </c>
    </row>
    <row r="352" spans="1:9">
      <c r="A352" s="196"/>
      <c r="B352" s="82"/>
      <c r="C352" s="214" t="s">
        <v>136</v>
      </c>
      <c r="D352" s="82"/>
      <c r="E352" s="82"/>
      <c r="F352" s="82"/>
      <c r="G352" s="77" t="s">
        <v>368</v>
      </c>
      <c r="H352" s="92">
        <f>+H354</f>
        <v>-239284.40000000002</v>
      </c>
      <c r="I352" s="92">
        <f>+I354</f>
        <v>-218869.40000000002</v>
      </c>
    </row>
    <row r="353" spans="1:9">
      <c r="A353" s="196"/>
      <c r="B353" s="82"/>
      <c r="C353" s="82"/>
      <c r="D353" s="82"/>
      <c r="E353" s="82"/>
      <c r="F353" s="82"/>
      <c r="G353" s="78" t="s">
        <v>3</v>
      </c>
      <c r="H353" s="92"/>
      <c r="I353" s="92"/>
    </row>
    <row r="354" spans="1:9">
      <c r="A354" s="196"/>
      <c r="B354" s="82"/>
      <c r="C354" s="82"/>
      <c r="D354" s="194" t="s">
        <v>140</v>
      </c>
      <c r="E354" s="82"/>
      <c r="F354" s="82"/>
      <c r="G354" s="77" t="s">
        <v>368</v>
      </c>
      <c r="H354" s="92">
        <f>+H356</f>
        <v>-239284.40000000002</v>
      </c>
      <c r="I354" s="92">
        <f>+I356</f>
        <v>-218869.40000000002</v>
      </c>
    </row>
    <row r="355" spans="1:9">
      <c r="A355" s="196"/>
      <c r="B355" s="82"/>
      <c r="C355" s="82"/>
      <c r="D355" s="82"/>
      <c r="E355" s="82"/>
      <c r="F355" s="82"/>
      <c r="G355" s="78" t="s">
        <v>3</v>
      </c>
      <c r="H355" s="92"/>
      <c r="I355" s="92"/>
    </row>
    <row r="356" spans="1:9">
      <c r="A356" s="196"/>
      <c r="B356" s="82"/>
      <c r="C356" s="82"/>
      <c r="D356" s="82"/>
      <c r="E356" s="82">
        <v>1157</v>
      </c>
      <c r="F356" s="82"/>
      <c r="G356" s="78" t="s">
        <v>173</v>
      </c>
      <c r="H356" s="92">
        <f>H358+H367</f>
        <v>-239284.40000000002</v>
      </c>
      <c r="I356" s="92">
        <f>I358+I367</f>
        <v>-218869.40000000002</v>
      </c>
    </row>
    <row r="357" spans="1:9">
      <c r="A357" s="196"/>
      <c r="B357" s="82"/>
      <c r="C357" s="82"/>
      <c r="D357" s="82"/>
      <c r="E357" s="82"/>
      <c r="F357" s="82"/>
      <c r="G357" s="78" t="s">
        <v>3</v>
      </c>
      <c r="H357" s="92"/>
      <c r="I357" s="92"/>
    </row>
    <row r="358" spans="1:9" s="79" customFormat="1" ht="72.75" customHeight="1">
      <c r="A358" s="196"/>
      <c r="B358" s="82"/>
      <c r="C358" s="82"/>
      <c r="D358" s="82"/>
      <c r="E358" s="82"/>
      <c r="F358" s="82">
        <v>12003</v>
      </c>
      <c r="G358" s="82" t="s">
        <v>478</v>
      </c>
      <c r="H358" s="92">
        <f>+H360</f>
        <v>-264995.40000000002</v>
      </c>
      <c r="I358" s="92">
        <f>+I360</f>
        <v>-264995.40000000002</v>
      </c>
    </row>
    <row r="359" spans="1:9" s="79" customFormat="1">
      <c r="A359" s="196"/>
      <c r="B359" s="82"/>
      <c r="C359" s="82"/>
      <c r="D359" s="82"/>
      <c r="E359" s="82"/>
      <c r="F359" s="82"/>
      <c r="G359" s="78" t="s">
        <v>59</v>
      </c>
      <c r="H359" s="93"/>
      <c r="I359" s="93"/>
    </row>
    <row r="360" spans="1:9" s="79" customFormat="1" ht="34.5">
      <c r="A360" s="196"/>
      <c r="B360" s="82"/>
      <c r="C360" s="82"/>
      <c r="D360" s="82"/>
      <c r="E360" s="82"/>
      <c r="F360" s="82"/>
      <c r="G360" s="77" t="s">
        <v>369</v>
      </c>
      <c r="H360" s="237">
        <f>+H362</f>
        <v>-264995.40000000002</v>
      </c>
      <c r="I360" s="237">
        <f>+I362</f>
        <v>-264995.40000000002</v>
      </c>
    </row>
    <row r="361" spans="1:9" s="79" customFormat="1" ht="34.5">
      <c r="A361" s="196"/>
      <c r="B361" s="82"/>
      <c r="C361" s="82"/>
      <c r="D361" s="82"/>
      <c r="E361" s="82"/>
      <c r="F361" s="82"/>
      <c r="G361" s="78" t="s">
        <v>60</v>
      </c>
      <c r="H361" s="93"/>
      <c r="I361" s="93"/>
    </row>
    <row r="362" spans="1:9" s="79" customFormat="1">
      <c r="A362" s="196"/>
      <c r="B362" s="82"/>
      <c r="C362" s="82"/>
      <c r="D362" s="82"/>
      <c r="E362" s="82"/>
      <c r="F362" s="82"/>
      <c r="G362" s="78" t="s">
        <v>4</v>
      </c>
      <c r="H362" s="96">
        <f t="shared" ref="H362:I365" si="32">+H363</f>
        <v>-264995.40000000002</v>
      </c>
      <c r="I362" s="96">
        <f t="shared" si="32"/>
        <v>-264995.40000000002</v>
      </c>
    </row>
    <row r="363" spans="1:9" s="79" customFormat="1">
      <c r="A363" s="196"/>
      <c r="B363" s="82"/>
      <c r="C363" s="82"/>
      <c r="D363" s="82"/>
      <c r="E363" s="82"/>
      <c r="F363" s="82"/>
      <c r="G363" s="78" t="s">
        <v>25</v>
      </c>
      <c r="H363" s="96">
        <f t="shared" si="32"/>
        <v>-264995.40000000002</v>
      </c>
      <c r="I363" s="96">
        <f t="shared" si="32"/>
        <v>-264995.40000000002</v>
      </c>
    </row>
    <row r="364" spans="1:9" s="79" customFormat="1">
      <c r="A364" s="196"/>
      <c r="B364" s="82"/>
      <c r="C364" s="82"/>
      <c r="D364" s="82"/>
      <c r="E364" s="82"/>
      <c r="F364" s="82"/>
      <c r="G364" s="78" t="s">
        <v>78</v>
      </c>
      <c r="H364" s="96">
        <f t="shared" si="32"/>
        <v>-264995.40000000002</v>
      </c>
      <c r="I364" s="96">
        <f t="shared" si="32"/>
        <v>-264995.40000000002</v>
      </c>
    </row>
    <row r="365" spans="1:9" s="79" customFormat="1">
      <c r="A365" s="196"/>
      <c r="B365" s="82"/>
      <c r="C365" s="82"/>
      <c r="D365" s="82"/>
      <c r="E365" s="82"/>
      <c r="F365" s="82"/>
      <c r="G365" s="78" t="s">
        <v>79</v>
      </c>
      <c r="H365" s="96">
        <f t="shared" si="32"/>
        <v>-264995.40000000002</v>
      </c>
      <c r="I365" s="96">
        <f t="shared" si="32"/>
        <v>-264995.40000000002</v>
      </c>
    </row>
    <row r="366" spans="1:9" s="79" customFormat="1">
      <c r="A366" s="196"/>
      <c r="B366" s="82"/>
      <c r="C366" s="82"/>
      <c r="D366" s="82"/>
      <c r="E366" s="82"/>
      <c r="F366" s="82"/>
      <c r="G366" s="78" t="s">
        <v>189</v>
      </c>
      <c r="H366" s="96">
        <f>'11.'!E147</f>
        <v>-264995.40000000002</v>
      </c>
      <c r="I366" s="96">
        <f>'11.'!H147</f>
        <v>-264995.40000000002</v>
      </c>
    </row>
    <row r="367" spans="1:9" s="79" customFormat="1" ht="69">
      <c r="A367" s="196"/>
      <c r="B367" s="82"/>
      <c r="C367" s="82"/>
      <c r="D367" s="82"/>
      <c r="E367" s="82"/>
      <c r="F367" s="82">
        <v>12004</v>
      </c>
      <c r="G367" s="78" t="str">
        <f>'11.'!D148</f>
        <v xml:space="preserve"> Վերակառուցման և զարգացման եվրոպական բանկի աջակցությամբ իրականացվող Երևանի քաղաքային լուսավորության դրամաշնորհային ծրագրի կատարման ապահովում</v>
      </c>
      <c r="H367" s="96">
        <f>+H369</f>
        <v>25711</v>
      </c>
      <c r="I367" s="96">
        <f>+I369</f>
        <v>46126</v>
      </c>
    </row>
    <row r="368" spans="1:9" s="79" customFormat="1">
      <c r="A368" s="196"/>
      <c r="B368" s="82"/>
      <c r="C368" s="82"/>
      <c r="D368" s="82"/>
      <c r="E368" s="82"/>
      <c r="F368" s="82"/>
      <c r="G368" s="78" t="s">
        <v>59</v>
      </c>
      <c r="H368" s="93"/>
      <c r="I368" s="93"/>
    </row>
    <row r="369" spans="1:9" s="79" customFormat="1" ht="34.5">
      <c r="A369" s="196"/>
      <c r="B369" s="82"/>
      <c r="C369" s="82"/>
      <c r="D369" s="82"/>
      <c r="E369" s="82"/>
      <c r="F369" s="82"/>
      <c r="G369" s="77" t="s">
        <v>369</v>
      </c>
      <c r="H369" s="237">
        <f>+H371</f>
        <v>25711</v>
      </c>
      <c r="I369" s="237">
        <f>+I371</f>
        <v>46126</v>
      </c>
    </row>
    <row r="370" spans="1:9" s="79" customFormat="1" ht="34.5">
      <c r="A370" s="196"/>
      <c r="B370" s="82"/>
      <c r="C370" s="82"/>
      <c r="D370" s="82"/>
      <c r="E370" s="82"/>
      <c r="F370" s="82"/>
      <c r="G370" s="78" t="s">
        <v>60</v>
      </c>
      <c r="H370" s="93"/>
      <c r="I370" s="93"/>
    </row>
    <row r="371" spans="1:9" s="79" customFormat="1">
      <c r="A371" s="196"/>
      <c r="B371" s="82"/>
      <c r="C371" s="82"/>
      <c r="D371" s="82"/>
      <c r="E371" s="82"/>
      <c r="F371" s="82"/>
      <c r="G371" s="78" t="s">
        <v>4</v>
      </c>
      <c r="H371" s="96">
        <f t="shared" ref="H371:I373" si="33">+H372</f>
        <v>25711</v>
      </c>
      <c r="I371" s="96">
        <f t="shared" si="33"/>
        <v>46126</v>
      </c>
    </row>
    <row r="372" spans="1:9" s="79" customFormat="1">
      <c r="A372" s="196"/>
      <c r="B372" s="82"/>
      <c r="C372" s="82"/>
      <c r="D372" s="82"/>
      <c r="E372" s="82"/>
      <c r="F372" s="82"/>
      <c r="G372" s="78" t="s">
        <v>61</v>
      </c>
      <c r="H372" s="96">
        <f t="shared" si="33"/>
        <v>25711</v>
      </c>
      <c r="I372" s="96">
        <f t="shared" si="33"/>
        <v>46126</v>
      </c>
    </row>
    <row r="373" spans="1:9" s="79" customFormat="1">
      <c r="A373" s="196"/>
      <c r="B373" s="82"/>
      <c r="C373" s="82"/>
      <c r="D373" s="82"/>
      <c r="E373" s="82"/>
      <c r="F373" s="82"/>
      <c r="G373" s="78" t="s">
        <v>75</v>
      </c>
      <c r="H373" s="96">
        <f t="shared" si="33"/>
        <v>25711</v>
      </c>
      <c r="I373" s="96">
        <f t="shared" si="33"/>
        <v>46126</v>
      </c>
    </row>
    <row r="374" spans="1:9" s="79" customFormat="1">
      <c r="A374" s="196"/>
      <c r="B374" s="82"/>
      <c r="C374" s="82"/>
      <c r="D374" s="82"/>
      <c r="E374" s="82"/>
      <c r="F374" s="82"/>
      <c r="G374" s="78" t="s">
        <v>76</v>
      </c>
      <c r="H374" s="96">
        <f>'11.'!E155</f>
        <v>25711</v>
      </c>
      <c r="I374" s="96">
        <f>'11.'!H155</f>
        <v>46126</v>
      </c>
    </row>
  </sheetData>
  <mergeCells count="10">
    <mergeCell ref="B1:I1"/>
    <mergeCell ref="B2:I2"/>
    <mergeCell ref="B3:I3"/>
    <mergeCell ref="B4:I4"/>
    <mergeCell ref="B5:I5"/>
    <mergeCell ref="B8:D8"/>
    <mergeCell ref="E8:F8"/>
    <mergeCell ref="G8:G9"/>
    <mergeCell ref="H8:I8"/>
    <mergeCell ref="H7:I7"/>
  </mergeCells>
  <pageMargins left="0.196850393700787" right="0.196850393700787" top="0.15748031496063" bottom="0.15748031496063" header="0.15748031496063" footer="0.15748031496063"/>
  <pageSetup paperSize="9" scale="55" orientation="portrait" r:id="rId1"/>
  <ignoredErrors>
    <ignoredError sqref="H320:I322" formula="1"/>
    <ignoredError sqref="B237:F252 B343:F351 B179:F180 B40:F47 B197:F236 B270:F287 B57:F62 B7:F31 B314:F324 B288:F305 B189:F196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N170"/>
  <sheetViews>
    <sheetView zoomScaleNormal="100" workbookViewId="0"/>
  </sheetViews>
  <sheetFormatPr defaultRowHeight="17.25"/>
  <cols>
    <col min="1" max="1" width="9.140625" style="72"/>
    <col min="2" max="2" width="10.140625" style="71" customWidth="1"/>
    <col min="3" max="3" width="13.7109375" style="71" customWidth="1"/>
    <col min="4" max="4" width="65.140625" style="72" customWidth="1"/>
    <col min="5" max="5" width="19.140625" style="72" customWidth="1"/>
    <col min="6" max="6" width="18.42578125" style="72" customWidth="1"/>
    <col min="7" max="7" width="17.5703125" style="72" customWidth="1"/>
    <col min="8" max="8" width="18.7109375" style="72" customWidth="1"/>
    <col min="9" max="9" width="18.42578125" style="72" customWidth="1"/>
    <col min="10" max="10" width="18.85546875" style="72" customWidth="1"/>
    <col min="11" max="11" width="15.7109375" style="72" customWidth="1"/>
    <col min="12" max="12" width="18" style="72" customWidth="1"/>
    <col min="13" max="13" width="14.5703125" style="72" customWidth="1"/>
    <col min="14" max="14" width="16.7109375" style="72" customWidth="1"/>
    <col min="15" max="16384" width="9.140625" style="72"/>
  </cols>
  <sheetData>
    <row r="1" spans="2:13" ht="17.25" customHeight="1">
      <c r="J1" s="72" t="s">
        <v>463</v>
      </c>
      <c r="K1" s="74"/>
      <c r="L1" s="74"/>
      <c r="M1" s="74"/>
    </row>
    <row r="2" spans="2:13" ht="17.25" customHeight="1">
      <c r="J2" s="73" t="s">
        <v>28</v>
      </c>
      <c r="K2" s="74"/>
      <c r="L2" s="74"/>
      <c r="M2" s="74"/>
    </row>
    <row r="3" spans="2:13" ht="17.25" customHeight="1">
      <c r="J3" s="73" t="s">
        <v>0</v>
      </c>
      <c r="K3" s="74"/>
      <c r="L3" s="74"/>
      <c r="M3" s="74"/>
    </row>
    <row r="4" spans="2:13">
      <c r="B4" s="355"/>
      <c r="C4" s="355"/>
      <c r="D4" s="355"/>
      <c r="E4" s="355"/>
      <c r="F4" s="355"/>
    </row>
    <row r="5" spans="2:13" ht="66.75" customHeight="1">
      <c r="B5" s="356" t="s">
        <v>301</v>
      </c>
      <c r="C5" s="356"/>
      <c r="D5" s="356"/>
      <c r="E5" s="356"/>
      <c r="F5" s="356"/>
      <c r="G5" s="356"/>
      <c r="H5" s="356"/>
      <c r="I5" s="356"/>
      <c r="J5" s="356"/>
    </row>
    <row r="6" spans="2:13" ht="17.25" customHeight="1">
      <c r="B6" s="75"/>
      <c r="C6" s="75"/>
      <c r="D6" s="242"/>
      <c r="E6" s="243"/>
      <c r="H6" s="243"/>
      <c r="J6" s="244" t="s">
        <v>27</v>
      </c>
      <c r="K6" s="244"/>
    </row>
    <row r="7" spans="2:13" s="71" customFormat="1" ht="44.25" customHeight="1">
      <c r="B7" s="359" t="s">
        <v>1</v>
      </c>
      <c r="C7" s="359"/>
      <c r="D7" s="360" t="s">
        <v>51</v>
      </c>
      <c r="E7" s="361" t="s">
        <v>22</v>
      </c>
      <c r="F7" s="361"/>
      <c r="G7" s="361"/>
      <c r="H7" s="361"/>
      <c r="I7" s="361"/>
      <c r="J7" s="361"/>
    </row>
    <row r="8" spans="2:13" s="71" customFormat="1">
      <c r="B8" s="359"/>
      <c r="C8" s="359"/>
      <c r="D8" s="360"/>
      <c r="E8" s="362" t="s">
        <v>57</v>
      </c>
      <c r="F8" s="363"/>
      <c r="G8" s="364"/>
      <c r="H8" s="362" t="s">
        <v>58</v>
      </c>
      <c r="I8" s="363"/>
      <c r="J8" s="364"/>
    </row>
    <row r="9" spans="2:13" ht="17.25" customHeight="1">
      <c r="B9" s="359"/>
      <c r="C9" s="359"/>
      <c r="D9" s="360"/>
      <c r="E9" s="335" t="s">
        <v>52</v>
      </c>
      <c r="F9" s="357" t="s">
        <v>3</v>
      </c>
      <c r="G9" s="358"/>
      <c r="H9" s="335" t="s">
        <v>52</v>
      </c>
      <c r="I9" s="357" t="s">
        <v>3</v>
      </c>
      <c r="J9" s="358"/>
    </row>
    <row r="10" spans="2:13" ht="34.5">
      <c r="B10" s="113" t="s">
        <v>53</v>
      </c>
      <c r="C10" s="113" t="s">
        <v>54</v>
      </c>
      <c r="D10" s="360"/>
      <c r="E10" s="337"/>
      <c r="F10" s="113" t="s">
        <v>302</v>
      </c>
      <c r="G10" s="113" t="s">
        <v>55</v>
      </c>
      <c r="H10" s="337"/>
      <c r="I10" s="113" t="s">
        <v>302</v>
      </c>
      <c r="J10" s="113" t="s">
        <v>55</v>
      </c>
    </row>
    <row r="11" spans="2:13" ht="34.5">
      <c r="B11" s="245"/>
      <c r="C11" s="84"/>
      <c r="D11" s="246" t="s">
        <v>303</v>
      </c>
      <c r="E11" s="247">
        <f>+E12+E13</f>
        <v>-11408806.5</v>
      </c>
      <c r="F11" s="247">
        <f>F13+F12</f>
        <v>-11501314.800000001</v>
      </c>
      <c r="G11" s="247">
        <f>G13+G12</f>
        <v>92508.300000000017</v>
      </c>
      <c r="H11" s="247">
        <f>I11+J11</f>
        <v>-11406412.700000001</v>
      </c>
      <c r="I11" s="247">
        <f>I12+I13</f>
        <v>-11501314.800000001</v>
      </c>
      <c r="J11" s="247">
        <f>J12+J13</f>
        <v>94902.100000000035</v>
      </c>
      <c r="K11" s="248"/>
      <c r="L11" s="249"/>
    </row>
    <row r="12" spans="2:13" s="79" customFormat="1" ht="30" customHeight="1">
      <c r="B12" s="245"/>
      <c r="C12" s="84"/>
      <c r="D12" s="250" t="s">
        <v>377</v>
      </c>
      <c r="E12" s="247">
        <f>F12+G12</f>
        <v>-680095.9</v>
      </c>
      <c r="F12" s="247">
        <f>+F33+F41+F52+F60+F68+F76+F84+F131+F159</f>
        <v>-461514.8</v>
      </c>
      <c r="G12" s="247">
        <f>+G33+G41+G52+G60+G68+G76+G84+G131+G159</f>
        <v>-218581.1</v>
      </c>
      <c r="H12" s="247">
        <f>I12+J12</f>
        <v>-817496.1</v>
      </c>
      <c r="I12" s="247">
        <f>+I33+I41+I52+I60+I68+I76+I84+I131+I159</f>
        <v>-476514.8</v>
      </c>
      <c r="J12" s="247">
        <f>+J33+J41+J52+J60+J68+J76+J84+J131+J159</f>
        <v>-340981.3</v>
      </c>
      <c r="K12" s="251"/>
      <c r="L12" s="249"/>
    </row>
    <row r="13" spans="2:13" s="79" customFormat="1">
      <c r="B13" s="245"/>
      <c r="C13" s="84"/>
      <c r="D13" s="250" t="s">
        <v>304</v>
      </c>
      <c r="E13" s="247">
        <f>F13+G13</f>
        <v>-10728710.6</v>
      </c>
      <c r="F13" s="247">
        <f>F22+F139+F148+F167+F93+F102+F111+F120</f>
        <v>-11039800</v>
      </c>
      <c r="G13" s="247">
        <f>G22+G139+G148+G167+G93+G102+G111+G120</f>
        <v>311089.40000000002</v>
      </c>
      <c r="H13" s="247">
        <f>I13+J13</f>
        <v>-10588916.6</v>
      </c>
      <c r="I13" s="247">
        <f>I22+I139+I148+I167+I93+I102+I111+I120</f>
        <v>-11024800</v>
      </c>
      <c r="J13" s="247">
        <f>J22+J139+J148+J167+J93+J102+J111+J120</f>
        <v>435883.4</v>
      </c>
    </row>
    <row r="14" spans="2:13" s="79" customFormat="1" ht="51.75">
      <c r="B14" s="245"/>
      <c r="C14" s="84"/>
      <c r="D14" s="252" t="s">
        <v>305</v>
      </c>
      <c r="E14" s="247">
        <f>F14+G14</f>
        <v>-11408806.5</v>
      </c>
      <c r="F14" s="247">
        <f>F15+F26+F124+F152</f>
        <v>-11501314.800000001</v>
      </c>
      <c r="G14" s="247">
        <f>G15+G26+G124+G152</f>
        <v>92508.300000000017</v>
      </c>
      <c r="H14" s="247">
        <f>I14+J14</f>
        <v>-11406412.700000001</v>
      </c>
      <c r="I14" s="247">
        <f>I15+I26+I124+I152</f>
        <v>-11501314.800000001</v>
      </c>
      <c r="J14" s="247">
        <f>J15+J26+J124+J152</f>
        <v>94902.10000000002</v>
      </c>
      <c r="K14" s="251"/>
    </row>
    <row r="15" spans="2:13">
      <c r="B15" s="253" t="s">
        <v>409</v>
      </c>
      <c r="C15" s="84"/>
      <c r="D15" s="254" t="s">
        <v>410</v>
      </c>
      <c r="E15" s="247">
        <f>F15+G15</f>
        <v>-6792000</v>
      </c>
      <c r="F15" s="247">
        <f>+F17</f>
        <v>-6792000</v>
      </c>
      <c r="G15" s="247">
        <f>+G17</f>
        <v>0</v>
      </c>
      <c r="H15" s="247">
        <f>I15+J15</f>
        <v>-6792000</v>
      </c>
      <c r="I15" s="247">
        <f>+I17</f>
        <v>-6792000</v>
      </c>
      <c r="J15" s="247">
        <f>+J17</f>
        <v>0</v>
      </c>
    </row>
    <row r="16" spans="2:13">
      <c r="B16" s="245"/>
      <c r="C16" s="84"/>
      <c r="D16" s="254" t="s">
        <v>306</v>
      </c>
      <c r="E16" s="247"/>
      <c r="F16" s="247"/>
      <c r="G16" s="247"/>
      <c r="H16" s="247"/>
      <c r="I16" s="247"/>
      <c r="J16" s="247"/>
    </row>
    <row r="17" spans="2:14" ht="86.25">
      <c r="B17" s="245"/>
      <c r="C17" s="83" t="s">
        <v>212</v>
      </c>
      <c r="D17" s="254" t="s">
        <v>411</v>
      </c>
      <c r="E17" s="255">
        <f t="shared" ref="E17:J17" si="0">E19</f>
        <v>-6792000</v>
      </c>
      <c r="F17" s="255">
        <f t="shared" si="0"/>
        <v>-6792000</v>
      </c>
      <c r="G17" s="255">
        <f t="shared" si="0"/>
        <v>0</v>
      </c>
      <c r="H17" s="255">
        <f t="shared" si="0"/>
        <v>-6792000</v>
      </c>
      <c r="I17" s="255">
        <f t="shared" si="0"/>
        <v>-6792000</v>
      </c>
      <c r="J17" s="255">
        <f t="shared" si="0"/>
        <v>0</v>
      </c>
    </row>
    <row r="18" spans="2:14">
      <c r="B18" s="245"/>
      <c r="C18" s="84"/>
      <c r="D18" s="254" t="s">
        <v>59</v>
      </c>
      <c r="E18" s="254"/>
      <c r="F18" s="254"/>
      <c r="G18" s="254"/>
      <c r="H18" s="254"/>
      <c r="I18" s="254"/>
      <c r="J18" s="254"/>
    </row>
    <row r="19" spans="2:14" ht="34.5">
      <c r="B19" s="245"/>
      <c r="C19" s="84"/>
      <c r="D19" s="254" t="s">
        <v>415</v>
      </c>
      <c r="E19" s="255">
        <f t="shared" ref="E19:J19" si="1">E21</f>
        <v>-6792000</v>
      </c>
      <c r="F19" s="255">
        <f t="shared" si="1"/>
        <v>-6792000</v>
      </c>
      <c r="G19" s="255">
        <f t="shared" si="1"/>
        <v>0</v>
      </c>
      <c r="H19" s="255">
        <f t="shared" si="1"/>
        <v>-6792000</v>
      </c>
      <c r="I19" s="255">
        <f t="shared" si="1"/>
        <v>-6792000</v>
      </c>
      <c r="J19" s="255">
        <f t="shared" si="1"/>
        <v>0</v>
      </c>
    </row>
    <row r="20" spans="2:14" ht="34.5">
      <c r="B20" s="245"/>
      <c r="C20" s="84"/>
      <c r="D20" s="254" t="s">
        <v>60</v>
      </c>
      <c r="E20" s="254"/>
      <c r="F20" s="254"/>
      <c r="G20" s="254"/>
      <c r="H20" s="254"/>
      <c r="I20" s="254"/>
      <c r="J20" s="254"/>
    </row>
    <row r="21" spans="2:14">
      <c r="B21" s="245"/>
      <c r="C21" s="84"/>
      <c r="D21" s="254" t="s">
        <v>4</v>
      </c>
      <c r="E21" s="247">
        <f t="shared" ref="E21:J24" si="2">E22</f>
        <v>-6792000</v>
      </c>
      <c r="F21" s="247">
        <f t="shared" si="2"/>
        <v>-6792000</v>
      </c>
      <c r="G21" s="247">
        <f t="shared" si="2"/>
        <v>0</v>
      </c>
      <c r="H21" s="247">
        <f t="shared" si="2"/>
        <v>-6792000</v>
      </c>
      <c r="I21" s="247">
        <f t="shared" si="2"/>
        <v>-6792000</v>
      </c>
      <c r="J21" s="247">
        <f t="shared" si="2"/>
        <v>0</v>
      </c>
    </row>
    <row r="22" spans="2:14">
      <c r="B22" s="245"/>
      <c r="C22" s="84"/>
      <c r="D22" s="254" t="s">
        <v>25</v>
      </c>
      <c r="E22" s="247">
        <f t="shared" si="2"/>
        <v>-6792000</v>
      </c>
      <c r="F22" s="247">
        <f t="shared" si="2"/>
        <v>-6792000</v>
      </c>
      <c r="G22" s="247">
        <f t="shared" si="2"/>
        <v>0</v>
      </c>
      <c r="H22" s="247">
        <f t="shared" si="2"/>
        <v>-6792000</v>
      </c>
      <c r="I22" s="247">
        <f t="shared" si="2"/>
        <v>-6792000</v>
      </c>
      <c r="J22" s="247">
        <f t="shared" si="2"/>
        <v>0</v>
      </c>
    </row>
    <row r="23" spans="2:14">
      <c r="B23" s="245"/>
      <c r="C23" s="84"/>
      <c r="D23" s="254" t="s">
        <v>78</v>
      </c>
      <c r="E23" s="247">
        <f t="shared" si="2"/>
        <v>-6792000</v>
      </c>
      <c r="F23" s="247">
        <f t="shared" si="2"/>
        <v>-6792000</v>
      </c>
      <c r="G23" s="247">
        <f t="shared" si="2"/>
        <v>0</v>
      </c>
      <c r="H23" s="247">
        <f t="shared" si="2"/>
        <v>-6792000</v>
      </c>
      <c r="I23" s="247">
        <f t="shared" si="2"/>
        <v>-6792000</v>
      </c>
      <c r="J23" s="247">
        <f t="shared" si="2"/>
        <v>0</v>
      </c>
    </row>
    <row r="24" spans="2:14">
      <c r="B24" s="245"/>
      <c r="C24" s="84"/>
      <c r="D24" s="254" t="s">
        <v>79</v>
      </c>
      <c r="E24" s="247">
        <f t="shared" si="2"/>
        <v>-6792000</v>
      </c>
      <c r="F24" s="247">
        <f t="shared" si="2"/>
        <v>-6792000</v>
      </c>
      <c r="G24" s="247">
        <f t="shared" si="2"/>
        <v>0</v>
      </c>
      <c r="H24" s="247">
        <f t="shared" si="2"/>
        <v>-6792000</v>
      </c>
      <c r="I24" s="247">
        <f t="shared" si="2"/>
        <v>-6792000</v>
      </c>
      <c r="J24" s="247">
        <f t="shared" si="2"/>
        <v>0</v>
      </c>
    </row>
    <row r="25" spans="2:14">
      <c r="B25" s="245"/>
      <c r="C25" s="84"/>
      <c r="D25" s="256" t="s">
        <v>189</v>
      </c>
      <c r="E25" s="247">
        <f>F25+G25</f>
        <v>-6792000</v>
      </c>
      <c r="F25" s="247">
        <v>-6792000</v>
      </c>
      <c r="G25" s="247">
        <v>0</v>
      </c>
      <c r="H25" s="247">
        <f>I25+J25</f>
        <v>-6792000</v>
      </c>
      <c r="I25" s="247">
        <v>-6792000</v>
      </c>
      <c r="J25" s="247">
        <v>0</v>
      </c>
    </row>
    <row r="26" spans="2:14">
      <c r="B26" s="253" t="s">
        <v>422</v>
      </c>
      <c r="C26" s="84"/>
      <c r="D26" s="254" t="s">
        <v>421</v>
      </c>
      <c r="E26" s="247">
        <f>F26+G26</f>
        <v>-1125910.6000000001</v>
      </c>
      <c r="F26" s="247">
        <f>F28+F36+F47+F55+F63+F71+F79+F88+F97+F106+F115</f>
        <v>-1211000</v>
      </c>
      <c r="G26" s="247">
        <f>G28+G36+G47+G55+G63+G71+G79+G88+G97+G106+G115</f>
        <v>85089.400000000023</v>
      </c>
      <c r="H26" s="247">
        <f>I26+J26</f>
        <v>-1125910.6000000001</v>
      </c>
      <c r="I26" s="247">
        <f>I28+I36+I47+I55+I63+I71+I79+I88+I97+I106+I115</f>
        <v>-1211000</v>
      </c>
      <c r="J26" s="247">
        <f>J28+J36+J47+J55+J63+J71+J79+J88+J97+J106+J115</f>
        <v>85089.400000000023</v>
      </c>
    </row>
    <row r="27" spans="2:14">
      <c r="B27" s="245"/>
      <c r="C27" s="84"/>
      <c r="D27" s="254" t="s">
        <v>306</v>
      </c>
      <c r="E27" s="247"/>
      <c r="F27" s="247"/>
      <c r="G27" s="247"/>
      <c r="H27" s="247"/>
      <c r="I27" s="247"/>
      <c r="J27" s="247"/>
    </row>
    <row r="28" spans="2:14" ht="69">
      <c r="B28" s="245"/>
      <c r="C28" s="83" t="s">
        <v>494</v>
      </c>
      <c r="D28" s="254" t="s">
        <v>495</v>
      </c>
      <c r="E28" s="255">
        <f t="shared" ref="E28:J28" si="3">E30</f>
        <v>-47000</v>
      </c>
      <c r="F28" s="255">
        <f t="shared" si="3"/>
        <v>-38000</v>
      </c>
      <c r="G28" s="255">
        <f t="shared" si="3"/>
        <v>-9000</v>
      </c>
      <c r="H28" s="255">
        <f t="shared" si="3"/>
        <v>-66000</v>
      </c>
      <c r="I28" s="255">
        <f t="shared" si="3"/>
        <v>-53000</v>
      </c>
      <c r="J28" s="255">
        <f t="shared" si="3"/>
        <v>-13000</v>
      </c>
      <c r="K28" s="257"/>
      <c r="L28" s="257"/>
      <c r="M28" s="257"/>
      <c r="N28" s="257"/>
    </row>
    <row r="29" spans="2:14">
      <c r="B29" s="245"/>
      <c r="C29" s="84"/>
      <c r="D29" s="254" t="s">
        <v>59</v>
      </c>
      <c r="E29" s="254"/>
      <c r="F29" s="254"/>
      <c r="G29" s="254"/>
      <c r="H29" s="254"/>
      <c r="I29" s="254"/>
      <c r="J29" s="254"/>
    </row>
    <row r="30" spans="2:14" ht="34.5">
      <c r="B30" s="245"/>
      <c r="C30" s="84"/>
      <c r="D30" s="254" t="s">
        <v>77</v>
      </c>
      <c r="E30" s="255">
        <f t="shared" ref="E30:J30" si="4">E32</f>
        <v>-47000</v>
      </c>
      <c r="F30" s="255">
        <f t="shared" si="4"/>
        <v>-38000</v>
      </c>
      <c r="G30" s="255">
        <f t="shared" si="4"/>
        <v>-9000</v>
      </c>
      <c r="H30" s="255">
        <f t="shared" si="4"/>
        <v>-66000</v>
      </c>
      <c r="I30" s="255">
        <f t="shared" si="4"/>
        <v>-53000</v>
      </c>
      <c r="J30" s="255">
        <f t="shared" si="4"/>
        <v>-13000</v>
      </c>
    </row>
    <row r="31" spans="2:14" ht="34.5">
      <c r="B31" s="245"/>
      <c r="C31" s="84"/>
      <c r="D31" s="254" t="s">
        <v>60</v>
      </c>
      <c r="E31" s="254"/>
      <c r="F31" s="254"/>
      <c r="G31" s="254"/>
      <c r="H31" s="254"/>
      <c r="I31" s="254"/>
      <c r="J31" s="254"/>
    </row>
    <row r="32" spans="2:14">
      <c r="B32" s="245"/>
      <c r="C32" s="84"/>
      <c r="D32" s="254" t="s">
        <v>4</v>
      </c>
      <c r="E32" s="247">
        <f t="shared" ref="E32:J34" si="5">E33</f>
        <v>-47000</v>
      </c>
      <c r="F32" s="247">
        <f t="shared" si="5"/>
        <v>-38000</v>
      </c>
      <c r="G32" s="247">
        <f t="shared" si="5"/>
        <v>-9000</v>
      </c>
      <c r="H32" s="247">
        <f t="shared" si="5"/>
        <v>-66000</v>
      </c>
      <c r="I32" s="247">
        <f t="shared" si="5"/>
        <v>-53000</v>
      </c>
      <c r="J32" s="247">
        <f t="shared" si="5"/>
        <v>-13000</v>
      </c>
    </row>
    <row r="33" spans="2:14">
      <c r="B33" s="245"/>
      <c r="C33" s="84"/>
      <c r="D33" s="254" t="s">
        <v>61</v>
      </c>
      <c r="E33" s="247">
        <f t="shared" si="5"/>
        <v>-47000</v>
      </c>
      <c r="F33" s="247">
        <f t="shared" si="5"/>
        <v>-38000</v>
      </c>
      <c r="G33" s="247">
        <f t="shared" si="5"/>
        <v>-9000</v>
      </c>
      <c r="H33" s="247">
        <f t="shared" si="5"/>
        <v>-66000</v>
      </c>
      <c r="I33" s="247">
        <f t="shared" si="5"/>
        <v>-53000</v>
      </c>
      <c r="J33" s="247">
        <f t="shared" si="5"/>
        <v>-13000</v>
      </c>
    </row>
    <row r="34" spans="2:14">
      <c r="B34" s="245"/>
      <c r="C34" s="84"/>
      <c r="D34" s="254" t="s">
        <v>220</v>
      </c>
      <c r="E34" s="247">
        <f t="shared" si="5"/>
        <v>-47000</v>
      </c>
      <c r="F34" s="247">
        <f t="shared" si="5"/>
        <v>-38000</v>
      </c>
      <c r="G34" s="247">
        <f t="shared" si="5"/>
        <v>-9000</v>
      </c>
      <c r="H34" s="247">
        <f t="shared" si="5"/>
        <v>-66000</v>
      </c>
      <c r="I34" s="247">
        <f t="shared" si="5"/>
        <v>-53000</v>
      </c>
      <c r="J34" s="247">
        <f t="shared" si="5"/>
        <v>-13000</v>
      </c>
    </row>
    <row r="35" spans="2:14">
      <c r="B35" s="245"/>
      <c r="C35" s="84"/>
      <c r="D35" s="256" t="s">
        <v>496</v>
      </c>
      <c r="E35" s="247">
        <f>F35+G35</f>
        <v>-47000</v>
      </c>
      <c r="F35" s="247">
        <v>-38000</v>
      </c>
      <c r="G35" s="247">
        <v>-9000</v>
      </c>
      <c r="H35" s="247">
        <f>I35+J35</f>
        <v>-66000</v>
      </c>
      <c r="I35" s="247">
        <v>-53000</v>
      </c>
      <c r="J35" s="247">
        <v>-13000</v>
      </c>
    </row>
    <row r="36" spans="2:14" ht="86.25">
      <c r="B36" s="245"/>
      <c r="C36" s="83" t="s">
        <v>431</v>
      </c>
      <c r="D36" s="254" t="s">
        <v>497</v>
      </c>
      <c r="E36" s="255">
        <f t="shared" ref="E36:J36" si="6">E38</f>
        <v>-85000</v>
      </c>
      <c r="F36" s="255">
        <f t="shared" si="6"/>
        <v>0</v>
      </c>
      <c r="G36" s="255">
        <f t="shared" si="6"/>
        <v>-85000</v>
      </c>
      <c r="H36" s="255">
        <f t="shared" si="6"/>
        <v>-135000</v>
      </c>
      <c r="I36" s="255">
        <f t="shared" si="6"/>
        <v>0</v>
      </c>
      <c r="J36" s="255">
        <f t="shared" si="6"/>
        <v>-135000</v>
      </c>
      <c r="K36" s="257"/>
      <c r="L36" s="257"/>
      <c r="M36" s="257"/>
      <c r="N36" s="257"/>
    </row>
    <row r="37" spans="2:14">
      <c r="B37" s="245"/>
      <c r="C37" s="84"/>
      <c r="D37" s="254" t="s">
        <v>59</v>
      </c>
      <c r="E37" s="254"/>
      <c r="F37" s="254"/>
      <c r="G37" s="254"/>
      <c r="H37" s="254"/>
      <c r="I37" s="254"/>
      <c r="J37" s="254"/>
    </row>
    <row r="38" spans="2:14" ht="34.5">
      <c r="B38" s="245"/>
      <c r="C38" s="84"/>
      <c r="D38" s="254" t="s">
        <v>77</v>
      </c>
      <c r="E38" s="255">
        <f t="shared" ref="E38:J38" si="7">E40</f>
        <v>-85000</v>
      </c>
      <c r="F38" s="255">
        <f t="shared" si="7"/>
        <v>0</v>
      </c>
      <c r="G38" s="255">
        <f t="shared" si="7"/>
        <v>-85000</v>
      </c>
      <c r="H38" s="255">
        <f t="shared" si="7"/>
        <v>-135000</v>
      </c>
      <c r="I38" s="255">
        <f t="shared" si="7"/>
        <v>0</v>
      </c>
      <c r="J38" s="255">
        <f t="shared" si="7"/>
        <v>-135000</v>
      </c>
    </row>
    <row r="39" spans="2:14" ht="34.5">
      <c r="B39" s="245"/>
      <c r="C39" s="84"/>
      <c r="D39" s="254" t="s">
        <v>60</v>
      </c>
      <c r="E39" s="254"/>
      <c r="F39" s="254"/>
      <c r="G39" s="254"/>
      <c r="H39" s="254"/>
      <c r="I39" s="254"/>
      <c r="J39" s="254"/>
    </row>
    <row r="40" spans="2:14">
      <c r="B40" s="245"/>
      <c r="C40" s="84"/>
      <c r="D40" s="254" t="s">
        <v>4</v>
      </c>
      <c r="E40" s="247">
        <f t="shared" ref="E40:J40" si="8">E41</f>
        <v>-85000</v>
      </c>
      <c r="F40" s="247">
        <f t="shared" si="8"/>
        <v>0</v>
      </c>
      <c r="G40" s="247">
        <f t="shared" si="8"/>
        <v>-85000</v>
      </c>
      <c r="H40" s="247">
        <f t="shared" si="8"/>
        <v>-135000</v>
      </c>
      <c r="I40" s="247">
        <f t="shared" si="8"/>
        <v>0</v>
      </c>
      <c r="J40" s="247">
        <f t="shared" si="8"/>
        <v>-135000</v>
      </c>
    </row>
    <row r="41" spans="2:14">
      <c r="B41" s="245"/>
      <c r="C41" s="84"/>
      <c r="D41" s="254" t="s">
        <v>61</v>
      </c>
      <c r="E41" s="247">
        <f>E42+E45</f>
        <v>-85000</v>
      </c>
      <c r="F41" s="247">
        <f>F42+F45</f>
        <v>0</v>
      </c>
      <c r="G41" s="247">
        <f>G42+G45</f>
        <v>-85000</v>
      </c>
      <c r="H41" s="247">
        <f t="shared" ref="H41:I41" si="9">H42+H45</f>
        <v>-135000</v>
      </c>
      <c r="I41" s="247">
        <f t="shared" si="9"/>
        <v>0</v>
      </c>
      <c r="J41" s="247">
        <f>J42+J45</f>
        <v>-135000</v>
      </c>
    </row>
    <row r="42" spans="2:14">
      <c r="B42" s="245"/>
      <c r="C42" s="84"/>
      <c r="D42" s="254" t="s">
        <v>414</v>
      </c>
      <c r="E42" s="247">
        <f t="shared" ref="E42:G42" si="10">E44</f>
        <v>-50000</v>
      </c>
      <c r="F42" s="247">
        <f t="shared" si="10"/>
        <v>0</v>
      </c>
      <c r="G42" s="247">
        <f t="shared" si="10"/>
        <v>-50000</v>
      </c>
      <c r="H42" s="247">
        <f>H43</f>
        <v>-100000</v>
      </c>
      <c r="I42" s="247">
        <f t="shared" ref="I42:I43" si="11">I43</f>
        <v>0</v>
      </c>
      <c r="J42" s="247">
        <f>J43</f>
        <v>-100000</v>
      </c>
    </row>
    <row r="43" spans="2:14" ht="34.5">
      <c r="B43" s="245"/>
      <c r="C43" s="84"/>
      <c r="D43" s="256" t="s">
        <v>427</v>
      </c>
      <c r="E43" s="247">
        <f t="shared" ref="E43:G43" si="12">E44</f>
        <v>-50000</v>
      </c>
      <c r="F43" s="247">
        <f t="shared" si="12"/>
        <v>0</v>
      </c>
      <c r="G43" s="247">
        <f t="shared" si="12"/>
        <v>-50000</v>
      </c>
      <c r="H43" s="247">
        <f>H44</f>
        <v>-100000</v>
      </c>
      <c r="I43" s="247">
        <f t="shared" si="11"/>
        <v>0</v>
      </c>
      <c r="J43" s="247">
        <f>J44</f>
        <v>-100000</v>
      </c>
    </row>
    <row r="44" spans="2:14">
      <c r="B44" s="245"/>
      <c r="C44" s="84"/>
      <c r="D44" s="256" t="s">
        <v>430</v>
      </c>
      <c r="E44" s="247">
        <f>F44+G44</f>
        <v>-50000</v>
      </c>
      <c r="F44" s="247">
        <v>0</v>
      </c>
      <c r="G44" s="247">
        <v>-50000</v>
      </c>
      <c r="H44" s="247">
        <f>I44+J44</f>
        <v>-100000</v>
      </c>
      <c r="I44" s="247">
        <v>0</v>
      </c>
      <c r="J44" s="247">
        <v>-100000</v>
      </c>
    </row>
    <row r="45" spans="2:14">
      <c r="B45" s="245"/>
      <c r="C45" s="84"/>
      <c r="D45" s="254" t="s">
        <v>220</v>
      </c>
      <c r="E45" s="247">
        <f t="shared" ref="E45:I45" si="13">E46</f>
        <v>-35000</v>
      </c>
      <c r="F45" s="247">
        <f t="shared" si="13"/>
        <v>0</v>
      </c>
      <c r="G45" s="247">
        <f t="shared" si="13"/>
        <v>-35000</v>
      </c>
      <c r="H45" s="247">
        <f>H46</f>
        <v>-35000</v>
      </c>
      <c r="I45" s="247">
        <f t="shared" si="13"/>
        <v>0</v>
      </c>
      <c r="J45" s="247">
        <f>J46</f>
        <v>-35000</v>
      </c>
    </row>
    <row r="46" spans="2:14" ht="51.75">
      <c r="B46" s="245"/>
      <c r="C46" s="84"/>
      <c r="D46" s="256" t="s">
        <v>498</v>
      </c>
      <c r="E46" s="247">
        <f>F46+G46</f>
        <v>-35000</v>
      </c>
      <c r="F46" s="247">
        <v>0</v>
      </c>
      <c r="G46" s="247">
        <v>-35000</v>
      </c>
      <c r="H46" s="247">
        <v>-35000</v>
      </c>
      <c r="I46" s="247">
        <v>0</v>
      </c>
      <c r="J46" s="247">
        <v>-35000</v>
      </c>
    </row>
    <row r="47" spans="2:14" ht="51.75">
      <c r="B47" s="245"/>
      <c r="C47" s="83" t="s">
        <v>499</v>
      </c>
      <c r="D47" s="254" t="s">
        <v>500</v>
      </c>
      <c r="E47" s="255">
        <f t="shared" ref="E47:J47" si="14">E49</f>
        <v>-70000</v>
      </c>
      <c r="F47" s="255">
        <f t="shared" si="14"/>
        <v>0</v>
      </c>
      <c r="G47" s="255">
        <f t="shared" si="14"/>
        <v>-70000</v>
      </c>
      <c r="H47" s="255">
        <f t="shared" si="14"/>
        <v>-70000</v>
      </c>
      <c r="I47" s="255">
        <f t="shared" si="14"/>
        <v>0</v>
      </c>
      <c r="J47" s="255">
        <f t="shared" si="14"/>
        <v>-70000</v>
      </c>
      <c r="K47" s="257"/>
      <c r="L47" s="257"/>
      <c r="M47" s="257"/>
      <c r="N47" s="257"/>
    </row>
    <row r="48" spans="2:14">
      <c r="B48" s="245"/>
      <c r="C48" s="84"/>
      <c r="D48" s="254" t="s">
        <v>59</v>
      </c>
      <c r="E48" s="254"/>
      <c r="F48" s="254"/>
      <c r="G48" s="254"/>
      <c r="H48" s="254"/>
      <c r="I48" s="254"/>
      <c r="J48" s="254"/>
    </row>
    <row r="49" spans="2:14" ht="34.5">
      <c r="B49" s="245"/>
      <c r="C49" s="84"/>
      <c r="D49" s="254" t="s">
        <v>77</v>
      </c>
      <c r="E49" s="255">
        <f t="shared" ref="E49:J49" si="15">E51</f>
        <v>-70000</v>
      </c>
      <c r="F49" s="255">
        <f t="shared" si="15"/>
        <v>0</v>
      </c>
      <c r="G49" s="255">
        <f t="shared" si="15"/>
        <v>-70000</v>
      </c>
      <c r="H49" s="255">
        <f t="shared" si="15"/>
        <v>-70000</v>
      </c>
      <c r="I49" s="255">
        <f t="shared" si="15"/>
        <v>0</v>
      </c>
      <c r="J49" s="255">
        <f t="shared" si="15"/>
        <v>-70000</v>
      </c>
    </row>
    <row r="50" spans="2:14" ht="34.5">
      <c r="B50" s="245"/>
      <c r="C50" s="84"/>
      <c r="D50" s="254" t="s">
        <v>60</v>
      </c>
      <c r="E50" s="254"/>
      <c r="F50" s="254"/>
      <c r="G50" s="254"/>
      <c r="H50" s="254"/>
      <c r="I50" s="254"/>
      <c r="J50" s="254"/>
    </row>
    <row r="51" spans="2:14">
      <c r="B51" s="245"/>
      <c r="C51" s="84"/>
      <c r="D51" s="254" t="s">
        <v>4</v>
      </c>
      <c r="E51" s="247">
        <f t="shared" ref="E51:J53" si="16">E52</f>
        <v>-70000</v>
      </c>
      <c r="F51" s="247">
        <f t="shared" si="16"/>
        <v>0</v>
      </c>
      <c r="G51" s="247">
        <f t="shared" si="16"/>
        <v>-70000</v>
      </c>
      <c r="H51" s="247">
        <f t="shared" si="16"/>
        <v>-70000</v>
      </c>
      <c r="I51" s="247">
        <f t="shared" si="16"/>
        <v>0</v>
      </c>
      <c r="J51" s="247">
        <f t="shared" si="16"/>
        <v>-70000</v>
      </c>
    </row>
    <row r="52" spans="2:14">
      <c r="B52" s="245"/>
      <c r="C52" s="84"/>
      <c r="D52" s="254" t="s">
        <v>61</v>
      </c>
      <c r="E52" s="247">
        <f t="shared" si="16"/>
        <v>-70000</v>
      </c>
      <c r="F52" s="247">
        <f t="shared" si="16"/>
        <v>0</v>
      </c>
      <c r="G52" s="247">
        <f t="shared" si="16"/>
        <v>-70000</v>
      </c>
      <c r="H52" s="247">
        <f t="shared" si="16"/>
        <v>-70000</v>
      </c>
      <c r="I52" s="247">
        <f t="shared" si="16"/>
        <v>0</v>
      </c>
      <c r="J52" s="247">
        <f t="shared" si="16"/>
        <v>-70000</v>
      </c>
    </row>
    <row r="53" spans="2:14">
      <c r="B53" s="245"/>
      <c r="C53" s="84"/>
      <c r="D53" s="254" t="s">
        <v>220</v>
      </c>
      <c r="E53" s="247">
        <f t="shared" si="16"/>
        <v>-70000</v>
      </c>
      <c r="F53" s="247">
        <f t="shared" si="16"/>
        <v>0</v>
      </c>
      <c r="G53" s="247">
        <f t="shared" si="16"/>
        <v>-70000</v>
      </c>
      <c r="H53" s="247">
        <f t="shared" si="16"/>
        <v>-70000</v>
      </c>
      <c r="I53" s="247">
        <f t="shared" si="16"/>
        <v>0</v>
      </c>
      <c r="J53" s="247">
        <f t="shared" si="16"/>
        <v>-70000</v>
      </c>
    </row>
    <row r="54" spans="2:14">
      <c r="B54" s="245"/>
      <c r="C54" s="84"/>
      <c r="D54" s="256" t="s">
        <v>496</v>
      </c>
      <c r="E54" s="247">
        <f>F54+G54</f>
        <v>-70000</v>
      </c>
      <c r="F54" s="247">
        <v>0</v>
      </c>
      <c r="G54" s="247">
        <v>-70000</v>
      </c>
      <c r="H54" s="247">
        <f>I54+J54</f>
        <v>-70000</v>
      </c>
      <c r="I54" s="247">
        <v>0</v>
      </c>
      <c r="J54" s="247">
        <v>-70000</v>
      </c>
    </row>
    <row r="55" spans="2:14" ht="51.75">
      <c r="B55" s="245"/>
      <c r="C55" s="83" t="s">
        <v>501</v>
      </c>
      <c r="D55" s="254" t="str">
        <f>+'8.'!D106</f>
        <v xml:space="preserve"> Եվրասիական զարգացման բանկի աջակցությամբ իրականացվող Հյուսիս-հարավ միջանցքի զարգացման ծրագրի համակարգում և կառավարում</v>
      </c>
      <c r="E55" s="255">
        <f t="shared" ref="E55:J55" si="17">E57</f>
        <v>-223000</v>
      </c>
      <c r="F55" s="255">
        <f t="shared" si="17"/>
        <v>-223000</v>
      </c>
      <c r="G55" s="255">
        <f t="shared" si="17"/>
        <v>0</v>
      </c>
      <c r="H55" s="255">
        <f t="shared" si="17"/>
        <v>-223000</v>
      </c>
      <c r="I55" s="255">
        <f t="shared" si="17"/>
        <v>-223000</v>
      </c>
      <c r="J55" s="255">
        <f t="shared" si="17"/>
        <v>0</v>
      </c>
      <c r="K55" s="257"/>
      <c r="L55" s="257"/>
      <c r="M55" s="257"/>
      <c r="N55" s="257"/>
    </row>
    <row r="56" spans="2:14">
      <c r="B56" s="245"/>
      <c r="C56" s="84"/>
      <c r="D56" s="254" t="s">
        <v>59</v>
      </c>
      <c r="E56" s="254"/>
      <c r="F56" s="254"/>
      <c r="G56" s="254"/>
      <c r="H56" s="254"/>
      <c r="I56" s="254"/>
      <c r="J56" s="254"/>
    </row>
    <row r="57" spans="2:14" ht="34.5">
      <c r="B57" s="245"/>
      <c r="C57" s="84"/>
      <c r="D57" s="254" t="s">
        <v>77</v>
      </c>
      <c r="E57" s="255">
        <f t="shared" ref="E57:J57" si="18">E59</f>
        <v>-223000</v>
      </c>
      <c r="F57" s="255">
        <f t="shared" si="18"/>
        <v>-223000</v>
      </c>
      <c r="G57" s="255">
        <f t="shared" si="18"/>
        <v>0</v>
      </c>
      <c r="H57" s="255">
        <f t="shared" si="18"/>
        <v>-223000</v>
      </c>
      <c r="I57" s="255">
        <f t="shared" si="18"/>
        <v>-223000</v>
      </c>
      <c r="J57" s="255">
        <f t="shared" si="18"/>
        <v>0</v>
      </c>
    </row>
    <row r="58" spans="2:14" ht="34.5">
      <c r="B58" s="245"/>
      <c r="C58" s="84"/>
      <c r="D58" s="254" t="s">
        <v>60</v>
      </c>
      <c r="E58" s="254"/>
      <c r="F58" s="254"/>
      <c r="G58" s="254"/>
      <c r="H58" s="254"/>
      <c r="I58" s="254"/>
      <c r="J58" s="254"/>
    </row>
    <row r="59" spans="2:14">
      <c r="B59" s="245"/>
      <c r="C59" s="84"/>
      <c r="D59" s="254" t="s">
        <v>4</v>
      </c>
      <c r="E59" s="247">
        <f t="shared" ref="E59:J61" si="19">E60</f>
        <v>-223000</v>
      </c>
      <c r="F59" s="247">
        <f t="shared" si="19"/>
        <v>-223000</v>
      </c>
      <c r="G59" s="247">
        <f t="shared" si="19"/>
        <v>0</v>
      </c>
      <c r="H59" s="247">
        <f t="shared" si="19"/>
        <v>-223000</v>
      </c>
      <c r="I59" s="247">
        <f t="shared" si="19"/>
        <v>-223000</v>
      </c>
      <c r="J59" s="247">
        <f t="shared" si="19"/>
        <v>0</v>
      </c>
    </row>
    <row r="60" spans="2:14">
      <c r="B60" s="245"/>
      <c r="C60" s="84"/>
      <c r="D60" s="254" t="s">
        <v>61</v>
      </c>
      <c r="E60" s="247">
        <f t="shared" si="19"/>
        <v>-223000</v>
      </c>
      <c r="F60" s="247">
        <f t="shared" si="19"/>
        <v>-223000</v>
      </c>
      <c r="G60" s="247">
        <f t="shared" si="19"/>
        <v>0</v>
      </c>
      <c r="H60" s="247">
        <f t="shared" si="19"/>
        <v>-223000</v>
      </c>
      <c r="I60" s="247">
        <f t="shared" si="19"/>
        <v>-223000</v>
      </c>
      <c r="J60" s="247">
        <f t="shared" si="19"/>
        <v>0</v>
      </c>
    </row>
    <row r="61" spans="2:14">
      <c r="B61" s="245"/>
      <c r="C61" s="84"/>
      <c r="D61" s="254" t="s">
        <v>220</v>
      </c>
      <c r="E61" s="247">
        <f t="shared" si="19"/>
        <v>-223000</v>
      </c>
      <c r="F61" s="247">
        <f t="shared" si="19"/>
        <v>-223000</v>
      </c>
      <c r="G61" s="247">
        <f t="shared" si="19"/>
        <v>0</v>
      </c>
      <c r="H61" s="247">
        <f t="shared" si="19"/>
        <v>-223000</v>
      </c>
      <c r="I61" s="247">
        <f t="shared" si="19"/>
        <v>-223000</v>
      </c>
      <c r="J61" s="247">
        <f t="shared" si="19"/>
        <v>0</v>
      </c>
    </row>
    <row r="62" spans="2:14">
      <c r="B62" s="245"/>
      <c r="C62" s="84"/>
      <c r="D62" s="256" t="s">
        <v>496</v>
      </c>
      <c r="E62" s="247">
        <f>F62+G62</f>
        <v>-223000</v>
      </c>
      <c r="F62" s="247">
        <v>-223000</v>
      </c>
      <c r="G62" s="247">
        <v>0</v>
      </c>
      <c r="H62" s="247">
        <f>I62+J62</f>
        <v>-223000</v>
      </c>
      <c r="I62" s="247">
        <v>-223000</v>
      </c>
      <c r="J62" s="247">
        <v>0</v>
      </c>
    </row>
    <row r="63" spans="2:14" ht="51.75">
      <c r="B63" s="245"/>
      <c r="C63" s="83" t="s">
        <v>502</v>
      </c>
      <c r="D63" s="254" t="s">
        <v>503</v>
      </c>
      <c r="E63" s="255">
        <f t="shared" ref="E63:J63" si="20">E65</f>
        <v>-230000</v>
      </c>
      <c r="F63" s="255">
        <f t="shared" si="20"/>
        <v>-168000</v>
      </c>
      <c r="G63" s="255">
        <f t="shared" si="20"/>
        <v>-62000</v>
      </c>
      <c r="H63" s="255">
        <f t="shared" si="20"/>
        <v>-230000</v>
      </c>
      <c r="I63" s="255">
        <f t="shared" si="20"/>
        <v>-168000</v>
      </c>
      <c r="J63" s="255">
        <f t="shared" si="20"/>
        <v>-62000</v>
      </c>
      <c r="K63" s="257"/>
      <c r="L63" s="257"/>
      <c r="M63" s="257"/>
      <c r="N63" s="257"/>
    </row>
    <row r="64" spans="2:14">
      <c r="B64" s="245"/>
      <c r="C64" s="84"/>
      <c r="D64" s="254" t="s">
        <v>59</v>
      </c>
      <c r="E64" s="254"/>
      <c r="F64" s="254"/>
      <c r="G64" s="254"/>
      <c r="H64" s="254"/>
      <c r="I64" s="254"/>
      <c r="J64" s="254"/>
    </row>
    <row r="65" spans="2:14" ht="34.5">
      <c r="B65" s="245"/>
      <c r="C65" s="84"/>
      <c r="D65" s="254" t="s">
        <v>77</v>
      </c>
      <c r="E65" s="255">
        <f t="shared" ref="E65:J65" si="21">E67</f>
        <v>-230000</v>
      </c>
      <c r="F65" s="255">
        <f t="shared" si="21"/>
        <v>-168000</v>
      </c>
      <c r="G65" s="255">
        <f t="shared" si="21"/>
        <v>-62000</v>
      </c>
      <c r="H65" s="255">
        <f t="shared" si="21"/>
        <v>-230000</v>
      </c>
      <c r="I65" s="255">
        <f t="shared" si="21"/>
        <v>-168000</v>
      </c>
      <c r="J65" s="255">
        <f t="shared" si="21"/>
        <v>-62000</v>
      </c>
    </row>
    <row r="66" spans="2:14" ht="34.5">
      <c r="B66" s="245"/>
      <c r="C66" s="84"/>
      <c r="D66" s="254" t="s">
        <v>60</v>
      </c>
      <c r="E66" s="254"/>
      <c r="F66" s="254"/>
      <c r="G66" s="254"/>
      <c r="H66" s="254"/>
      <c r="I66" s="254"/>
      <c r="J66" s="254"/>
    </row>
    <row r="67" spans="2:14">
      <c r="B67" s="245"/>
      <c r="C67" s="84"/>
      <c r="D67" s="254" t="s">
        <v>4</v>
      </c>
      <c r="E67" s="247">
        <f t="shared" ref="E67:J69" si="22">E68</f>
        <v>-230000</v>
      </c>
      <c r="F67" s="247">
        <f t="shared" si="22"/>
        <v>-168000</v>
      </c>
      <c r="G67" s="247">
        <f t="shared" si="22"/>
        <v>-62000</v>
      </c>
      <c r="H67" s="247">
        <f t="shared" si="22"/>
        <v>-230000</v>
      </c>
      <c r="I67" s="247">
        <f t="shared" si="22"/>
        <v>-168000</v>
      </c>
      <c r="J67" s="247">
        <f t="shared" si="22"/>
        <v>-62000</v>
      </c>
    </row>
    <row r="68" spans="2:14">
      <c r="B68" s="245"/>
      <c r="C68" s="84"/>
      <c r="D68" s="254" t="s">
        <v>61</v>
      </c>
      <c r="E68" s="247">
        <f t="shared" si="22"/>
        <v>-230000</v>
      </c>
      <c r="F68" s="247">
        <f t="shared" si="22"/>
        <v>-168000</v>
      </c>
      <c r="G68" s="247">
        <f t="shared" si="22"/>
        <v>-62000</v>
      </c>
      <c r="H68" s="247">
        <f t="shared" si="22"/>
        <v>-230000</v>
      </c>
      <c r="I68" s="247">
        <f t="shared" si="22"/>
        <v>-168000</v>
      </c>
      <c r="J68" s="247">
        <f t="shared" si="22"/>
        <v>-62000</v>
      </c>
    </row>
    <row r="69" spans="2:14">
      <c r="B69" s="245"/>
      <c r="C69" s="84"/>
      <c r="D69" s="254" t="s">
        <v>220</v>
      </c>
      <c r="E69" s="247">
        <f t="shared" si="22"/>
        <v>-230000</v>
      </c>
      <c r="F69" s="247">
        <f t="shared" si="22"/>
        <v>-168000</v>
      </c>
      <c r="G69" s="247">
        <f t="shared" si="22"/>
        <v>-62000</v>
      </c>
      <c r="H69" s="247">
        <f t="shared" si="22"/>
        <v>-230000</v>
      </c>
      <c r="I69" s="247">
        <f t="shared" si="22"/>
        <v>-168000</v>
      </c>
      <c r="J69" s="247">
        <f t="shared" si="22"/>
        <v>-62000</v>
      </c>
    </row>
    <row r="70" spans="2:14">
      <c r="B70" s="245"/>
      <c r="C70" s="84"/>
      <c r="D70" s="256" t="s">
        <v>496</v>
      </c>
      <c r="E70" s="247">
        <f>F70+G70</f>
        <v>-230000</v>
      </c>
      <c r="F70" s="247">
        <v>-168000</v>
      </c>
      <c r="G70" s="247">
        <v>-62000</v>
      </c>
      <c r="H70" s="247">
        <f>I70+J70</f>
        <v>-230000</v>
      </c>
      <c r="I70" s="247">
        <v>-168000</v>
      </c>
      <c r="J70" s="247">
        <v>-62000</v>
      </c>
    </row>
    <row r="71" spans="2:14" ht="51.75">
      <c r="B71" s="245"/>
      <c r="C71" s="83" t="s">
        <v>504</v>
      </c>
      <c r="D71" s="254" t="s">
        <v>505</v>
      </c>
      <c r="E71" s="255">
        <f t="shared" ref="E71:J71" si="23">E73</f>
        <v>-20000</v>
      </c>
      <c r="F71" s="255">
        <f t="shared" si="23"/>
        <v>-20000</v>
      </c>
      <c r="G71" s="255">
        <f t="shared" si="23"/>
        <v>0</v>
      </c>
      <c r="H71" s="255">
        <f t="shared" si="23"/>
        <v>-20000</v>
      </c>
      <c r="I71" s="255">
        <f t="shared" si="23"/>
        <v>-20000</v>
      </c>
      <c r="J71" s="255">
        <f t="shared" si="23"/>
        <v>0</v>
      </c>
      <c r="K71" s="257"/>
      <c r="L71" s="257"/>
      <c r="M71" s="257"/>
      <c r="N71" s="257"/>
    </row>
    <row r="72" spans="2:14">
      <c r="B72" s="245"/>
      <c r="C72" s="84"/>
      <c r="D72" s="254" t="s">
        <v>59</v>
      </c>
      <c r="E72" s="254"/>
      <c r="F72" s="254"/>
      <c r="G72" s="254"/>
      <c r="H72" s="254"/>
      <c r="I72" s="254"/>
      <c r="J72" s="254"/>
    </row>
    <row r="73" spans="2:14" ht="34.5">
      <c r="B73" s="245"/>
      <c r="C73" s="84"/>
      <c r="D73" s="254" t="s">
        <v>77</v>
      </c>
      <c r="E73" s="255">
        <f t="shared" ref="E73:J73" si="24">E75</f>
        <v>-20000</v>
      </c>
      <c r="F73" s="255">
        <f t="shared" si="24"/>
        <v>-20000</v>
      </c>
      <c r="G73" s="255">
        <f t="shared" si="24"/>
        <v>0</v>
      </c>
      <c r="H73" s="255">
        <f t="shared" si="24"/>
        <v>-20000</v>
      </c>
      <c r="I73" s="255">
        <f t="shared" si="24"/>
        <v>-20000</v>
      </c>
      <c r="J73" s="255">
        <f t="shared" si="24"/>
        <v>0</v>
      </c>
    </row>
    <row r="74" spans="2:14" ht="34.5">
      <c r="B74" s="245"/>
      <c r="C74" s="84"/>
      <c r="D74" s="254" t="s">
        <v>60</v>
      </c>
      <c r="E74" s="254"/>
      <c r="F74" s="254"/>
      <c r="G74" s="254"/>
      <c r="H74" s="254"/>
      <c r="I74" s="254"/>
      <c r="J74" s="254"/>
    </row>
    <row r="75" spans="2:14">
      <c r="B75" s="245"/>
      <c r="C75" s="84"/>
      <c r="D75" s="254" t="s">
        <v>4</v>
      </c>
      <c r="E75" s="247">
        <f t="shared" ref="E75:J77" si="25">E76</f>
        <v>-20000</v>
      </c>
      <c r="F75" s="247">
        <f t="shared" si="25"/>
        <v>-20000</v>
      </c>
      <c r="G75" s="247">
        <f t="shared" si="25"/>
        <v>0</v>
      </c>
      <c r="H75" s="247">
        <f t="shared" si="25"/>
        <v>-20000</v>
      </c>
      <c r="I75" s="247">
        <f t="shared" si="25"/>
        <v>-20000</v>
      </c>
      <c r="J75" s="247">
        <f t="shared" si="25"/>
        <v>0</v>
      </c>
    </row>
    <row r="76" spans="2:14">
      <c r="B76" s="245"/>
      <c r="C76" s="84"/>
      <c r="D76" s="254" t="s">
        <v>61</v>
      </c>
      <c r="E76" s="247">
        <f t="shared" si="25"/>
        <v>-20000</v>
      </c>
      <c r="F76" s="247">
        <f t="shared" si="25"/>
        <v>-20000</v>
      </c>
      <c r="G76" s="247">
        <f t="shared" si="25"/>
        <v>0</v>
      </c>
      <c r="H76" s="247">
        <f t="shared" si="25"/>
        <v>-20000</v>
      </c>
      <c r="I76" s="247">
        <f t="shared" si="25"/>
        <v>-20000</v>
      </c>
      <c r="J76" s="247">
        <f t="shared" si="25"/>
        <v>0</v>
      </c>
    </row>
    <row r="77" spans="2:14">
      <c r="B77" s="245"/>
      <c r="C77" s="84"/>
      <c r="D77" s="254" t="s">
        <v>220</v>
      </c>
      <c r="E77" s="247">
        <f t="shared" si="25"/>
        <v>-20000</v>
      </c>
      <c r="F77" s="247">
        <f t="shared" si="25"/>
        <v>-20000</v>
      </c>
      <c r="G77" s="247">
        <f t="shared" si="25"/>
        <v>0</v>
      </c>
      <c r="H77" s="247">
        <f t="shared" si="25"/>
        <v>-20000</v>
      </c>
      <c r="I77" s="247">
        <f t="shared" si="25"/>
        <v>-20000</v>
      </c>
      <c r="J77" s="247">
        <f t="shared" si="25"/>
        <v>0</v>
      </c>
    </row>
    <row r="78" spans="2:14">
      <c r="B78" s="245"/>
      <c r="C78" s="84"/>
      <c r="D78" s="256" t="s">
        <v>496</v>
      </c>
      <c r="E78" s="247">
        <f>F78+G78</f>
        <v>-20000</v>
      </c>
      <c r="F78" s="247">
        <v>-20000</v>
      </c>
      <c r="G78" s="247">
        <v>0</v>
      </c>
      <c r="H78" s="247">
        <f>I78+J78</f>
        <v>-20000</v>
      </c>
      <c r="I78" s="247">
        <v>-20000</v>
      </c>
      <c r="J78" s="247">
        <v>0</v>
      </c>
    </row>
    <row r="79" spans="2:14" ht="51.75">
      <c r="B79" s="245"/>
      <c r="C79" s="83" t="s">
        <v>506</v>
      </c>
      <c r="D79" s="254" t="s">
        <v>507</v>
      </c>
      <c r="E79" s="255">
        <f t="shared" ref="E79:J79" si="26">E81</f>
        <v>0</v>
      </c>
      <c r="F79" s="255">
        <f t="shared" si="26"/>
        <v>0</v>
      </c>
      <c r="G79" s="255">
        <f t="shared" si="26"/>
        <v>0</v>
      </c>
      <c r="H79" s="255">
        <f t="shared" si="26"/>
        <v>-70794</v>
      </c>
      <c r="I79" s="255">
        <f t="shared" si="26"/>
        <v>0</v>
      </c>
      <c r="J79" s="255">
        <f t="shared" si="26"/>
        <v>-70794</v>
      </c>
      <c r="K79" s="257"/>
      <c r="L79" s="257"/>
      <c r="M79" s="257"/>
      <c r="N79" s="257"/>
    </row>
    <row r="80" spans="2:14">
      <c r="B80" s="245"/>
      <c r="C80" s="84"/>
      <c r="D80" s="254" t="s">
        <v>59</v>
      </c>
      <c r="E80" s="254"/>
      <c r="F80" s="254"/>
      <c r="G80" s="254"/>
      <c r="H80" s="254"/>
      <c r="I80" s="254"/>
      <c r="J80" s="254"/>
    </row>
    <row r="81" spans="2:10" ht="34.5">
      <c r="B81" s="245"/>
      <c r="C81" s="84"/>
      <c r="D81" s="254" t="s">
        <v>77</v>
      </c>
      <c r="E81" s="255">
        <f t="shared" ref="E81:J81" si="27">E83</f>
        <v>0</v>
      </c>
      <c r="F81" s="255">
        <f t="shared" si="27"/>
        <v>0</v>
      </c>
      <c r="G81" s="255">
        <f t="shared" si="27"/>
        <v>0</v>
      </c>
      <c r="H81" s="255">
        <f t="shared" si="27"/>
        <v>-70794</v>
      </c>
      <c r="I81" s="255">
        <f t="shared" si="27"/>
        <v>0</v>
      </c>
      <c r="J81" s="255">
        <f t="shared" si="27"/>
        <v>-70794</v>
      </c>
    </row>
    <row r="82" spans="2:10" ht="34.5">
      <c r="B82" s="245"/>
      <c r="C82" s="84"/>
      <c r="D82" s="254" t="s">
        <v>60</v>
      </c>
      <c r="E82" s="254"/>
      <c r="F82" s="254"/>
      <c r="G82" s="254"/>
      <c r="H82" s="254"/>
      <c r="I82" s="254"/>
      <c r="J82" s="254"/>
    </row>
    <row r="83" spans="2:10">
      <c r="B83" s="245"/>
      <c r="C83" s="84"/>
      <c r="D83" s="254" t="s">
        <v>4</v>
      </c>
      <c r="E83" s="247">
        <f t="shared" ref="E83:J83" si="28">E84</f>
        <v>0</v>
      </c>
      <c r="F83" s="247">
        <f t="shared" si="28"/>
        <v>0</v>
      </c>
      <c r="G83" s="247">
        <f t="shared" si="28"/>
        <v>0</v>
      </c>
      <c r="H83" s="247">
        <f t="shared" si="28"/>
        <v>-70794</v>
      </c>
      <c r="I83" s="247">
        <f t="shared" si="28"/>
        <v>0</v>
      </c>
      <c r="J83" s="247">
        <f t="shared" si="28"/>
        <v>-70794</v>
      </c>
    </row>
    <row r="84" spans="2:10">
      <c r="B84" s="245"/>
      <c r="C84" s="84"/>
      <c r="D84" s="254" t="s">
        <v>61</v>
      </c>
      <c r="E84" s="247">
        <f>E85</f>
        <v>0</v>
      </c>
      <c r="F84" s="247">
        <f>F85+F88</f>
        <v>0</v>
      </c>
      <c r="G84" s="247">
        <f>G85</f>
        <v>0</v>
      </c>
      <c r="H84" s="247">
        <f>H85</f>
        <v>-70794</v>
      </c>
      <c r="I84" s="247">
        <f>I85</f>
        <v>0</v>
      </c>
      <c r="J84" s="247">
        <f>J85</f>
        <v>-70794</v>
      </c>
    </row>
    <row r="85" spans="2:10">
      <c r="B85" s="245"/>
      <c r="C85" s="84"/>
      <c r="D85" s="254" t="s">
        <v>414</v>
      </c>
      <c r="E85" s="247">
        <f t="shared" ref="E85:J85" si="29">E87</f>
        <v>0</v>
      </c>
      <c r="F85" s="247">
        <f t="shared" si="29"/>
        <v>0</v>
      </c>
      <c r="G85" s="247">
        <f t="shared" si="29"/>
        <v>0</v>
      </c>
      <c r="H85" s="247">
        <f t="shared" si="29"/>
        <v>-70794</v>
      </c>
      <c r="I85" s="247">
        <f>I86</f>
        <v>0</v>
      </c>
      <c r="J85" s="247">
        <f t="shared" si="29"/>
        <v>-70794</v>
      </c>
    </row>
    <row r="86" spans="2:10" ht="34.5">
      <c r="B86" s="245"/>
      <c r="C86" s="84"/>
      <c r="D86" s="256" t="s">
        <v>427</v>
      </c>
      <c r="E86" s="247">
        <f>E87</f>
        <v>0</v>
      </c>
      <c r="F86" s="247">
        <v>0</v>
      </c>
      <c r="G86" s="247">
        <f>G87</f>
        <v>0</v>
      </c>
      <c r="H86" s="247">
        <f>I86+J86</f>
        <v>-70794</v>
      </c>
      <c r="I86" s="247">
        <v>0</v>
      </c>
      <c r="J86" s="247">
        <f>J87</f>
        <v>-70794</v>
      </c>
    </row>
    <row r="87" spans="2:10">
      <c r="B87" s="245"/>
      <c r="C87" s="84"/>
      <c r="D87" s="256" t="s">
        <v>430</v>
      </c>
      <c r="E87" s="247">
        <f>F87+G87</f>
        <v>0</v>
      </c>
      <c r="F87" s="247">
        <v>0</v>
      </c>
      <c r="G87" s="247">
        <v>0</v>
      </c>
      <c r="H87" s="247">
        <f>I87+J87</f>
        <v>-70794</v>
      </c>
      <c r="I87" s="247">
        <v>0</v>
      </c>
      <c r="J87" s="247">
        <v>-70794</v>
      </c>
    </row>
    <row r="88" spans="2:10" ht="69">
      <c r="B88" s="245"/>
      <c r="C88" s="83" t="s">
        <v>491</v>
      </c>
      <c r="D88" s="254" t="s">
        <v>492</v>
      </c>
      <c r="E88" s="255">
        <f t="shared" ref="E88:J88" si="30">E90</f>
        <v>357589.4</v>
      </c>
      <c r="F88" s="255">
        <f t="shared" si="30"/>
        <v>0</v>
      </c>
      <c r="G88" s="255">
        <f t="shared" si="30"/>
        <v>357589.4</v>
      </c>
      <c r="H88" s="255">
        <f t="shared" si="30"/>
        <v>1967383.4</v>
      </c>
      <c r="I88" s="255">
        <f t="shared" si="30"/>
        <v>1500000</v>
      </c>
      <c r="J88" s="255">
        <f t="shared" si="30"/>
        <v>467383.4</v>
      </c>
    </row>
    <row r="89" spans="2:10">
      <c r="B89" s="245"/>
      <c r="C89" s="84"/>
      <c r="D89" s="254" t="s">
        <v>59</v>
      </c>
      <c r="E89" s="254"/>
      <c r="F89" s="254"/>
      <c r="G89" s="254"/>
      <c r="H89" s="254"/>
      <c r="I89" s="254"/>
      <c r="J89" s="254"/>
    </row>
    <row r="90" spans="2:10" ht="34.5">
      <c r="B90" s="245"/>
      <c r="C90" s="84"/>
      <c r="D90" s="254" t="s">
        <v>369</v>
      </c>
      <c r="E90" s="255">
        <f t="shared" ref="E90:J90" si="31">E92</f>
        <v>357589.4</v>
      </c>
      <c r="F90" s="255">
        <f t="shared" si="31"/>
        <v>0</v>
      </c>
      <c r="G90" s="255">
        <f t="shared" si="31"/>
        <v>357589.4</v>
      </c>
      <c r="H90" s="255">
        <f t="shared" si="31"/>
        <v>1967383.4</v>
      </c>
      <c r="I90" s="255">
        <f t="shared" si="31"/>
        <v>1500000</v>
      </c>
      <c r="J90" s="255">
        <f t="shared" si="31"/>
        <v>467383.4</v>
      </c>
    </row>
    <row r="91" spans="2:10" ht="34.5">
      <c r="B91" s="245"/>
      <c r="C91" s="84"/>
      <c r="D91" s="254" t="s">
        <v>60</v>
      </c>
      <c r="E91" s="254"/>
      <c r="F91" s="254"/>
      <c r="G91" s="254"/>
      <c r="H91" s="254"/>
      <c r="I91" s="254"/>
      <c r="J91" s="254"/>
    </row>
    <row r="92" spans="2:10">
      <c r="B92" s="245"/>
      <c r="C92" s="84"/>
      <c r="D92" s="254" t="s">
        <v>4</v>
      </c>
      <c r="E92" s="247">
        <f t="shared" ref="E92:J93" si="32">E93</f>
        <v>357589.4</v>
      </c>
      <c r="F92" s="247">
        <f t="shared" si="32"/>
        <v>0</v>
      </c>
      <c r="G92" s="247">
        <f t="shared" si="32"/>
        <v>357589.4</v>
      </c>
      <c r="H92" s="247">
        <f t="shared" si="32"/>
        <v>1967383.4</v>
      </c>
      <c r="I92" s="247">
        <f t="shared" si="32"/>
        <v>1500000</v>
      </c>
      <c r="J92" s="247">
        <f t="shared" si="32"/>
        <v>467383.4</v>
      </c>
    </row>
    <row r="93" spans="2:10">
      <c r="B93" s="245"/>
      <c r="C93" s="84"/>
      <c r="D93" s="254" t="s">
        <v>25</v>
      </c>
      <c r="E93" s="247">
        <f t="shared" si="32"/>
        <v>357589.4</v>
      </c>
      <c r="F93" s="247">
        <f t="shared" si="32"/>
        <v>0</v>
      </c>
      <c r="G93" s="247">
        <f t="shared" si="32"/>
        <v>357589.4</v>
      </c>
      <c r="H93" s="247">
        <f t="shared" si="32"/>
        <v>1967383.4</v>
      </c>
      <c r="I93" s="247">
        <f t="shared" si="32"/>
        <v>1500000</v>
      </c>
      <c r="J93" s="247">
        <f t="shared" si="32"/>
        <v>467383.4</v>
      </c>
    </row>
    <row r="94" spans="2:10">
      <c r="B94" s="245"/>
      <c r="C94" s="84"/>
      <c r="D94" s="254" t="s">
        <v>78</v>
      </c>
      <c r="E94" s="247">
        <f>+E95</f>
        <v>357589.4</v>
      </c>
      <c r="F94" s="247">
        <f>+F95</f>
        <v>0</v>
      </c>
      <c r="G94" s="247">
        <f>G95</f>
        <v>357589.4</v>
      </c>
      <c r="H94" s="247">
        <f>I94+J94</f>
        <v>1967383.4</v>
      </c>
      <c r="I94" s="247">
        <f>I95</f>
        <v>1500000</v>
      </c>
      <c r="J94" s="247">
        <f>J95</f>
        <v>467383.4</v>
      </c>
    </row>
    <row r="95" spans="2:10">
      <c r="B95" s="245"/>
      <c r="C95" s="84"/>
      <c r="D95" s="254" t="s">
        <v>79</v>
      </c>
      <c r="E95" s="247">
        <f t="shared" ref="E95:J95" si="33">E96</f>
        <v>357589.4</v>
      </c>
      <c r="F95" s="247">
        <f t="shared" si="33"/>
        <v>0</v>
      </c>
      <c r="G95" s="247">
        <f t="shared" si="33"/>
        <v>357589.4</v>
      </c>
      <c r="H95" s="247">
        <f t="shared" si="33"/>
        <v>1967383.4</v>
      </c>
      <c r="I95" s="247">
        <f t="shared" si="33"/>
        <v>1500000</v>
      </c>
      <c r="J95" s="247">
        <f t="shared" si="33"/>
        <v>467383.4</v>
      </c>
    </row>
    <row r="96" spans="2:10">
      <c r="B96" s="245"/>
      <c r="C96" s="84"/>
      <c r="D96" s="256" t="s">
        <v>493</v>
      </c>
      <c r="E96" s="247">
        <f>F96+G96</f>
        <v>357589.4</v>
      </c>
      <c r="F96" s="247">
        <v>0</v>
      </c>
      <c r="G96" s="247">
        <f>272500+85089.4</f>
        <v>357589.4</v>
      </c>
      <c r="H96" s="247">
        <f>I96+J96</f>
        <v>1967383.4</v>
      </c>
      <c r="I96" s="247">
        <v>1500000</v>
      </c>
      <c r="J96" s="247">
        <v>467383.4</v>
      </c>
    </row>
    <row r="97" spans="2:10" ht="69">
      <c r="B97" s="245"/>
      <c r="C97" s="83" t="s">
        <v>508</v>
      </c>
      <c r="D97" s="254" t="s">
        <v>509</v>
      </c>
      <c r="E97" s="255">
        <f t="shared" ref="E97:J97" si="34">E99</f>
        <v>-228500</v>
      </c>
      <c r="F97" s="255">
        <f t="shared" si="34"/>
        <v>-182000</v>
      </c>
      <c r="G97" s="255">
        <f t="shared" si="34"/>
        <v>-46500</v>
      </c>
      <c r="H97" s="255">
        <f t="shared" si="34"/>
        <v>-228500</v>
      </c>
      <c r="I97" s="255">
        <f t="shared" si="34"/>
        <v>-182000</v>
      </c>
      <c r="J97" s="255">
        <f t="shared" si="34"/>
        <v>-46500</v>
      </c>
    </row>
    <row r="98" spans="2:10">
      <c r="B98" s="245"/>
      <c r="C98" s="84"/>
      <c r="D98" s="254" t="s">
        <v>59</v>
      </c>
      <c r="E98" s="254"/>
      <c r="F98" s="254"/>
      <c r="G98" s="254"/>
      <c r="H98" s="254"/>
      <c r="I98" s="254"/>
      <c r="J98" s="254"/>
    </row>
    <row r="99" spans="2:10" ht="34.5">
      <c r="B99" s="245"/>
      <c r="C99" s="84"/>
      <c r="D99" s="254" t="s">
        <v>369</v>
      </c>
      <c r="E99" s="255">
        <f t="shared" ref="E99:J99" si="35">E101</f>
        <v>-228500</v>
      </c>
      <c r="F99" s="255">
        <f t="shared" si="35"/>
        <v>-182000</v>
      </c>
      <c r="G99" s="255">
        <f t="shared" si="35"/>
        <v>-46500</v>
      </c>
      <c r="H99" s="255">
        <f t="shared" si="35"/>
        <v>-228500</v>
      </c>
      <c r="I99" s="255">
        <f t="shared" si="35"/>
        <v>-182000</v>
      </c>
      <c r="J99" s="255">
        <f t="shared" si="35"/>
        <v>-46500</v>
      </c>
    </row>
    <row r="100" spans="2:10" ht="34.5">
      <c r="B100" s="245"/>
      <c r="C100" s="84"/>
      <c r="D100" s="254" t="s">
        <v>60</v>
      </c>
      <c r="E100" s="254"/>
      <c r="F100" s="254"/>
      <c r="G100" s="254"/>
      <c r="H100" s="254"/>
      <c r="I100" s="254"/>
      <c r="J100" s="254"/>
    </row>
    <row r="101" spans="2:10">
      <c r="B101" s="245"/>
      <c r="C101" s="84"/>
      <c r="D101" s="254" t="s">
        <v>4</v>
      </c>
      <c r="E101" s="247">
        <f t="shared" ref="E101:J102" si="36">E102</f>
        <v>-228500</v>
      </c>
      <c r="F101" s="247">
        <f t="shared" si="36"/>
        <v>-182000</v>
      </c>
      <c r="G101" s="247">
        <f t="shared" si="36"/>
        <v>-46500</v>
      </c>
      <c r="H101" s="247">
        <f t="shared" si="36"/>
        <v>-228500</v>
      </c>
      <c r="I101" s="247">
        <f t="shared" si="36"/>
        <v>-182000</v>
      </c>
      <c r="J101" s="247">
        <f t="shared" si="36"/>
        <v>-46500</v>
      </c>
    </row>
    <row r="102" spans="2:10">
      <c r="B102" s="245"/>
      <c r="C102" s="84"/>
      <c r="D102" s="254" t="s">
        <v>25</v>
      </c>
      <c r="E102" s="247">
        <f t="shared" si="36"/>
        <v>-228500</v>
      </c>
      <c r="F102" s="247">
        <f t="shared" si="36"/>
        <v>-182000</v>
      </c>
      <c r="G102" s="247">
        <f t="shared" si="36"/>
        <v>-46500</v>
      </c>
      <c r="H102" s="247">
        <f t="shared" si="36"/>
        <v>-228500</v>
      </c>
      <c r="I102" s="247">
        <f t="shared" si="36"/>
        <v>-182000</v>
      </c>
      <c r="J102" s="247">
        <f t="shared" si="36"/>
        <v>-46500</v>
      </c>
    </row>
    <row r="103" spans="2:10">
      <c r="B103" s="245"/>
      <c r="C103" s="84"/>
      <c r="D103" s="254" t="s">
        <v>78</v>
      </c>
      <c r="E103" s="247">
        <f>+E104</f>
        <v>-228500</v>
      </c>
      <c r="F103" s="247">
        <f>+F104</f>
        <v>-182000</v>
      </c>
      <c r="G103" s="247">
        <f>G104</f>
        <v>-46500</v>
      </c>
      <c r="H103" s="247">
        <f>I103+J103</f>
        <v>-228500</v>
      </c>
      <c r="I103" s="247">
        <f>I104</f>
        <v>-182000</v>
      </c>
      <c r="J103" s="247">
        <f>J104</f>
        <v>-46500</v>
      </c>
    </row>
    <row r="104" spans="2:10">
      <c r="B104" s="245"/>
      <c r="C104" s="84"/>
      <c r="D104" s="254" t="s">
        <v>79</v>
      </c>
      <c r="E104" s="247">
        <f t="shared" ref="E104:J104" si="37">E105</f>
        <v>-228500</v>
      </c>
      <c r="F104" s="247">
        <f t="shared" si="37"/>
        <v>-182000</v>
      </c>
      <c r="G104" s="247">
        <f t="shared" si="37"/>
        <v>-46500</v>
      </c>
      <c r="H104" s="247">
        <f t="shared" si="37"/>
        <v>-228500</v>
      </c>
      <c r="I104" s="247">
        <f t="shared" si="37"/>
        <v>-182000</v>
      </c>
      <c r="J104" s="247">
        <f t="shared" si="37"/>
        <v>-46500</v>
      </c>
    </row>
    <row r="105" spans="2:10">
      <c r="B105" s="245"/>
      <c r="C105" s="84"/>
      <c r="D105" s="256" t="s">
        <v>189</v>
      </c>
      <c r="E105" s="247">
        <f>F105+G105</f>
        <v>-228500</v>
      </c>
      <c r="F105" s="247">
        <v>-182000</v>
      </c>
      <c r="G105" s="247">
        <v>-46500</v>
      </c>
      <c r="H105" s="247">
        <f>I105+J105</f>
        <v>-228500</v>
      </c>
      <c r="I105" s="247">
        <v>-182000</v>
      </c>
      <c r="J105" s="247">
        <v>-46500</v>
      </c>
    </row>
    <row r="106" spans="2:10" ht="51.75">
      <c r="B106" s="245"/>
      <c r="C106" s="83" t="s">
        <v>489</v>
      </c>
      <c r="D106" s="254" t="s">
        <v>490</v>
      </c>
      <c r="E106" s="255">
        <f t="shared" ref="E106:J106" si="38">E108</f>
        <v>-580000</v>
      </c>
      <c r="F106" s="255">
        <f t="shared" si="38"/>
        <v>-580000</v>
      </c>
      <c r="G106" s="255">
        <f t="shared" si="38"/>
        <v>0</v>
      </c>
      <c r="H106" s="255">
        <f t="shared" si="38"/>
        <v>-2110000</v>
      </c>
      <c r="I106" s="255">
        <f t="shared" si="38"/>
        <v>-2110000</v>
      </c>
      <c r="J106" s="255">
        <f t="shared" si="38"/>
        <v>0</v>
      </c>
    </row>
    <row r="107" spans="2:10">
      <c r="B107" s="245"/>
      <c r="C107" s="84"/>
      <c r="D107" s="254" t="s">
        <v>59</v>
      </c>
      <c r="E107" s="254"/>
      <c r="F107" s="254"/>
      <c r="G107" s="254"/>
      <c r="H107" s="254"/>
      <c r="I107" s="254"/>
      <c r="J107" s="254"/>
    </row>
    <row r="108" spans="2:10" ht="34.5">
      <c r="B108" s="245"/>
      <c r="C108" s="84"/>
      <c r="D108" s="254" t="s">
        <v>369</v>
      </c>
      <c r="E108" s="255">
        <f t="shared" ref="E108:J108" si="39">E110</f>
        <v>-580000</v>
      </c>
      <c r="F108" s="255">
        <f t="shared" si="39"/>
        <v>-580000</v>
      </c>
      <c r="G108" s="255">
        <f t="shared" si="39"/>
        <v>0</v>
      </c>
      <c r="H108" s="255">
        <f t="shared" si="39"/>
        <v>-2110000</v>
      </c>
      <c r="I108" s="255">
        <f t="shared" si="39"/>
        <v>-2110000</v>
      </c>
      <c r="J108" s="255">
        <f t="shared" si="39"/>
        <v>0</v>
      </c>
    </row>
    <row r="109" spans="2:10" ht="34.5">
      <c r="B109" s="245"/>
      <c r="C109" s="84"/>
      <c r="D109" s="254" t="s">
        <v>60</v>
      </c>
      <c r="E109" s="254"/>
      <c r="F109" s="254"/>
      <c r="G109" s="254"/>
      <c r="H109" s="254"/>
      <c r="I109" s="254"/>
      <c r="J109" s="254"/>
    </row>
    <row r="110" spans="2:10">
      <c r="B110" s="245"/>
      <c r="C110" s="84"/>
      <c r="D110" s="254" t="s">
        <v>4</v>
      </c>
      <c r="E110" s="247">
        <f t="shared" ref="E110:J111" si="40">E111</f>
        <v>-580000</v>
      </c>
      <c r="F110" s="247">
        <f t="shared" si="40"/>
        <v>-580000</v>
      </c>
      <c r="G110" s="247">
        <f t="shared" si="40"/>
        <v>0</v>
      </c>
      <c r="H110" s="247">
        <f t="shared" si="40"/>
        <v>-2110000</v>
      </c>
      <c r="I110" s="247">
        <f t="shared" si="40"/>
        <v>-2110000</v>
      </c>
      <c r="J110" s="247">
        <f t="shared" si="40"/>
        <v>0</v>
      </c>
    </row>
    <row r="111" spans="2:10">
      <c r="B111" s="245"/>
      <c r="C111" s="84"/>
      <c r="D111" s="254" t="s">
        <v>25</v>
      </c>
      <c r="E111" s="247">
        <f t="shared" si="40"/>
        <v>-580000</v>
      </c>
      <c r="F111" s="247">
        <f t="shared" si="40"/>
        <v>-580000</v>
      </c>
      <c r="G111" s="247">
        <f t="shared" si="40"/>
        <v>0</v>
      </c>
      <c r="H111" s="247">
        <f t="shared" si="40"/>
        <v>-2110000</v>
      </c>
      <c r="I111" s="247">
        <f t="shared" si="40"/>
        <v>-2110000</v>
      </c>
      <c r="J111" s="247">
        <f t="shared" si="40"/>
        <v>0</v>
      </c>
    </row>
    <row r="112" spans="2:10">
      <c r="B112" s="245"/>
      <c r="C112" s="84"/>
      <c r="D112" s="254" t="s">
        <v>78</v>
      </c>
      <c r="E112" s="247">
        <f>+E113</f>
        <v>-580000</v>
      </c>
      <c r="F112" s="247">
        <f>+F113</f>
        <v>-580000</v>
      </c>
      <c r="G112" s="247">
        <f>G113</f>
        <v>0</v>
      </c>
      <c r="H112" s="247">
        <f>I112+J112</f>
        <v>-2110000</v>
      </c>
      <c r="I112" s="247">
        <f>I113</f>
        <v>-2110000</v>
      </c>
      <c r="J112" s="247">
        <f>J113</f>
        <v>0</v>
      </c>
    </row>
    <row r="113" spans="2:10">
      <c r="B113" s="245"/>
      <c r="C113" s="84"/>
      <c r="D113" s="254" t="s">
        <v>79</v>
      </c>
      <c r="E113" s="247">
        <f t="shared" ref="E113:J113" si="41">E114</f>
        <v>-580000</v>
      </c>
      <c r="F113" s="247">
        <f t="shared" si="41"/>
        <v>-580000</v>
      </c>
      <c r="G113" s="247">
        <f t="shared" si="41"/>
        <v>0</v>
      </c>
      <c r="H113" s="247">
        <f t="shared" si="41"/>
        <v>-2110000</v>
      </c>
      <c r="I113" s="247">
        <f t="shared" si="41"/>
        <v>-2110000</v>
      </c>
      <c r="J113" s="247">
        <f t="shared" si="41"/>
        <v>0</v>
      </c>
    </row>
    <row r="114" spans="2:10">
      <c r="B114" s="245"/>
      <c r="C114" s="84"/>
      <c r="D114" s="256" t="s">
        <v>189</v>
      </c>
      <c r="E114" s="247">
        <f>F114+G114</f>
        <v>-580000</v>
      </c>
      <c r="F114" s="247">
        <v>-580000</v>
      </c>
      <c r="G114" s="247">
        <v>0</v>
      </c>
      <c r="H114" s="247">
        <f>I114+J114</f>
        <v>-2110000</v>
      </c>
      <c r="I114" s="247">
        <v>-2110000</v>
      </c>
      <c r="J114" s="247">
        <v>0</v>
      </c>
    </row>
    <row r="115" spans="2:10" ht="86.25">
      <c r="B115" s="245"/>
      <c r="C115" s="83" t="s">
        <v>510</v>
      </c>
      <c r="D115" s="254" t="s">
        <v>511</v>
      </c>
      <c r="E115" s="255">
        <f t="shared" ref="E115:J115" si="42">E117</f>
        <v>0</v>
      </c>
      <c r="F115" s="255">
        <f t="shared" si="42"/>
        <v>0</v>
      </c>
      <c r="G115" s="255">
        <f t="shared" si="42"/>
        <v>0</v>
      </c>
      <c r="H115" s="255">
        <f t="shared" si="42"/>
        <v>60000</v>
      </c>
      <c r="I115" s="255">
        <f t="shared" si="42"/>
        <v>45000</v>
      </c>
      <c r="J115" s="255">
        <f t="shared" si="42"/>
        <v>15000</v>
      </c>
    </row>
    <row r="116" spans="2:10">
      <c r="B116" s="245"/>
      <c r="C116" s="84"/>
      <c r="D116" s="254" t="s">
        <v>59</v>
      </c>
      <c r="E116" s="254"/>
      <c r="F116" s="254"/>
      <c r="G116" s="254"/>
      <c r="H116" s="254"/>
      <c r="I116" s="254"/>
      <c r="J116" s="254"/>
    </row>
    <row r="117" spans="2:10" ht="34.5">
      <c r="B117" s="245"/>
      <c r="C117" s="84"/>
      <c r="D117" s="254" t="s">
        <v>369</v>
      </c>
      <c r="E117" s="255">
        <f t="shared" ref="E117:J117" si="43">E119</f>
        <v>0</v>
      </c>
      <c r="F117" s="255">
        <f t="shared" si="43"/>
        <v>0</v>
      </c>
      <c r="G117" s="255">
        <f t="shared" si="43"/>
        <v>0</v>
      </c>
      <c r="H117" s="255">
        <f t="shared" si="43"/>
        <v>60000</v>
      </c>
      <c r="I117" s="255">
        <f t="shared" si="43"/>
        <v>45000</v>
      </c>
      <c r="J117" s="255">
        <f t="shared" si="43"/>
        <v>15000</v>
      </c>
    </row>
    <row r="118" spans="2:10" ht="34.5">
      <c r="B118" s="245"/>
      <c r="C118" s="84"/>
      <c r="D118" s="254" t="s">
        <v>60</v>
      </c>
      <c r="E118" s="254"/>
      <c r="F118" s="254"/>
      <c r="G118" s="254"/>
      <c r="H118" s="254"/>
      <c r="I118" s="254"/>
      <c r="J118" s="254"/>
    </row>
    <row r="119" spans="2:10">
      <c r="B119" s="245"/>
      <c r="C119" s="84"/>
      <c r="D119" s="254" t="s">
        <v>4</v>
      </c>
      <c r="E119" s="247">
        <f t="shared" ref="E119:J120" si="44">E120</f>
        <v>0</v>
      </c>
      <c r="F119" s="247">
        <f t="shared" si="44"/>
        <v>0</v>
      </c>
      <c r="G119" s="247">
        <f t="shared" si="44"/>
        <v>0</v>
      </c>
      <c r="H119" s="247">
        <f t="shared" si="44"/>
        <v>60000</v>
      </c>
      <c r="I119" s="247">
        <f t="shared" si="44"/>
        <v>45000</v>
      </c>
      <c r="J119" s="247">
        <f t="shared" si="44"/>
        <v>15000</v>
      </c>
    </row>
    <row r="120" spans="2:10">
      <c r="B120" s="245"/>
      <c r="C120" s="84"/>
      <c r="D120" s="254" t="s">
        <v>25</v>
      </c>
      <c r="E120" s="247">
        <f t="shared" si="44"/>
        <v>0</v>
      </c>
      <c r="F120" s="247">
        <f t="shared" si="44"/>
        <v>0</v>
      </c>
      <c r="G120" s="247">
        <f t="shared" si="44"/>
        <v>0</v>
      </c>
      <c r="H120" s="247">
        <f t="shared" si="44"/>
        <v>60000</v>
      </c>
      <c r="I120" s="247">
        <f t="shared" si="44"/>
        <v>45000</v>
      </c>
      <c r="J120" s="247">
        <f t="shared" si="44"/>
        <v>15000</v>
      </c>
    </row>
    <row r="121" spans="2:10">
      <c r="B121" s="245"/>
      <c r="C121" s="84"/>
      <c r="D121" s="254" t="s">
        <v>78</v>
      </c>
      <c r="E121" s="247">
        <f>+E122</f>
        <v>0</v>
      </c>
      <c r="F121" s="247">
        <f>+F122</f>
        <v>0</v>
      </c>
      <c r="G121" s="247">
        <f>G122</f>
        <v>0</v>
      </c>
      <c r="H121" s="247">
        <f>I121+J121</f>
        <v>60000</v>
      </c>
      <c r="I121" s="247">
        <f>I122</f>
        <v>45000</v>
      </c>
      <c r="J121" s="247">
        <f>J122</f>
        <v>15000</v>
      </c>
    </row>
    <row r="122" spans="2:10">
      <c r="B122" s="245"/>
      <c r="C122" s="84"/>
      <c r="D122" s="254" t="s">
        <v>79</v>
      </c>
      <c r="E122" s="247">
        <f t="shared" ref="E122:J122" si="45">E123</f>
        <v>0</v>
      </c>
      <c r="F122" s="247">
        <f t="shared" si="45"/>
        <v>0</v>
      </c>
      <c r="G122" s="247">
        <f t="shared" si="45"/>
        <v>0</v>
      </c>
      <c r="H122" s="247">
        <f t="shared" si="45"/>
        <v>60000</v>
      </c>
      <c r="I122" s="247">
        <f t="shared" si="45"/>
        <v>45000</v>
      </c>
      <c r="J122" s="247">
        <f t="shared" si="45"/>
        <v>15000</v>
      </c>
    </row>
    <row r="123" spans="2:10">
      <c r="B123" s="245"/>
      <c r="C123" s="84"/>
      <c r="D123" s="256" t="s">
        <v>493</v>
      </c>
      <c r="E123" s="247">
        <f>F123+G123</f>
        <v>0</v>
      </c>
      <c r="F123" s="247">
        <v>0</v>
      </c>
      <c r="G123" s="247">
        <v>0</v>
      </c>
      <c r="H123" s="247">
        <f>I123+J123</f>
        <v>60000</v>
      </c>
      <c r="I123" s="247">
        <v>45000</v>
      </c>
      <c r="J123" s="247">
        <v>15000</v>
      </c>
    </row>
    <row r="124" spans="2:10">
      <c r="B124" s="253" t="s">
        <v>416</v>
      </c>
      <c r="C124" s="84"/>
      <c r="D124" s="254" t="s">
        <v>410</v>
      </c>
      <c r="E124" s="247">
        <f>F124+G124</f>
        <v>-600514.80000000005</v>
      </c>
      <c r="F124" s="247">
        <f>F126+F134+F143</f>
        <v>-600514.80000000005</v>
      </c>
      <c r="G124" s="247">
        <f>G126+G134+G143</f>
        <v>0</v>
      </c>
      <c r="H124" s="247">
        <f>I124+J124</f>
        <v>-600514.80000000005</v>
      </c>
      <c r="I124" s="247">
        <f>I126+I134+I143</f>
        <v>-600514.80000000005</v>
      </c>
      <c r="J124" s="247">
        <f>J126+J134+J143</f>
        <v>0</v>
      </c>
    </row>
    <row r="125" spans="2:10">
      <c r="B125" s="245"/>
      <c r="C125" s="84"/>
      <c r="D125" s="254" t="s">
        <v>306</v>
      </c>
      <c r="E125" s="247"/>
      <c r="F125" s="247"/>
      <c r="G125" s="247"/>
      <c r="H125" s="247"/>
      <c r="I125" s="247"/>
      <c r="J125" s="247"/>
    </row>
    <row r="126" spans="2:10" ht="69">
      <c r="B126" s="245"/>
      <c r="C126" s="83" t="s">
        <v>431</v>
      </c>
      <c r="D126" s="254" t="s">
        <v>432</v>
      </c>
      <c r="E126" s="255">
        <f t="shared" ref="E126:J126" si="46">E128</f>
        <v>-12514.8</v>
      </c>
      <c r="F126" s="255">
        <f t="shared" si="46"/>
        <v>-12514.8</v>
      </c>
      <c r="G126" s="255">
        <f t="shared" si="46"/>
        <v>0</v>
      </c>
      <c r="H126" s="255">
        <f t="shared" si="46"/>
        <v>-12514.8</v>
      </c>
      <c r="I126" s="255">
        <f t="shared" si="46"/>
        <v>-12514.8</v>
      </c>
      <c r="J126" s="255">
        <f t="shared" si="46"/>
        <v>0</v>
      </c>
    </row>
    <row r="127" spans="2:10">
      <c r="B127" s="245"/>
      <c r="C127" s="84"/>
      <c r="D127" s="254" t="s">
        <v>59</v>
      </c>
      <c r="E127" s="254"/>
      <c r="F127" s="254"/>
      <c r="G127" s="254"/>
      <c r="H127" s="254"/>
      <c r="I127" s="254"/>
      <c r="J127" s="254"/>
    </row>
    <row r="128" spans="2:10" ht="34.5">
      <c r="B128" s="245"/>
      <c r="C128" s="84"/>
      <c r="D128" s="254" t="s">
        <v>415</v>
      </c>
      <c r="E128" s="255">
        <f t="shared" ref="E128:J128" si="47">E130</f>
        <v>-12514.8</v>
      </c>
      <c r="F128" s="255">
        <f t="shared" si="47"/>
        <v>-12514.8</v>
      </c>
      <c r="G128" s="255">
        <f t="shared" si="47"/>
        <v>0</v>
      </c>
      <c r="H128" s="255">
        <f t="shared" si="47"/>
        <v>-12514.8</v>
      </c>
      <c r="I128" s="255">
        <f t="shared" si="47"/>
        <v>-12514.8</v>
      </c>
      <c r="J128" s="255">
        <f t="shared" si="47"/>
        <v>0</v>
      </c>
    </row>
    <row r="129" spans="2:10" ht="34.5">
      <c r="B129" s="245"/>
      <c r="C129" s="84"/>
      <c r="D129" s="254" t="s">
        <v>60</v>
      </c>
      <c r="E129" s="254"/>
      <c r="F129" s="254"/>
      <c r="G129" s="254"/>
      <c r="H129" s="254"/>
      <c r="I129" s="254"/>
      <c r="J129" s="254"/>
    </row>
    <row r="130" spans="2:10">
      <c r="B130" s="245"/>
      <c r="C130" s="84"/>
      <c r="D130" s="254" t="s">
        <v>4</v>
      </c>
      <c r="E130" s="247">
        <f t="shared" ref="E130:J130" si="48">E131</f>
        <v>-12514.8</v>
      </c>
      <c r="F130" s="247">
        <f t="shared" si="48"/>
        <v>-12514.8</v>
      </c>
      <c r="G130" s="247">
        <f t="shared" si="48"/>
        <v>0</v>
      </c>
      <c r="H130" s="247">
        <f t="shared" si="48"/>
        <v>-12514.8</v>
      </c>
      <c r="I130" s="247">
        <f t="shared" si="48"/>
        <v>-12514.8</v>
      </c>
      <c r="J130" s="247">
        <f t="shared" si="48"/>
        <v>0</v>
      </c>
    </row>
    <row r="131" spans="2:10">
      <c r="B131" s="245"/>
      <c r="C131" s="84"/>
      <c r="D131" s="254" t="s">
        <v>61</v>
      </c>
      <c r="E131" s="247">
        <f>F131+G131</f>
        <v>-12514.8</v>
      </c>
      <c r="F131" s="247">
        <f>+F132</f>
        <v>-12514.8</v>
      </c>
      <c r="G131" s="247">
        <f>+G132</f>
        <v>0</v>
      </c>
      <c r="H131" s="247">
        <f>I131+J131</f>
        <v>-12514.8</v>
      </c>
      <c r="I131" s="247">
        <f>+I132</f>
        <v>-12514.8</v>
      </c>
      <c r="J131" s="247">
        <f>+J132</f>
        <v>0</v>
      </c>
    </row>
    <row r="132" spans="2:10">
      <c r="B132" s="245"/>
      <c r="C132" s="84"/>
      <c r="D132" s="254" t="s">
        <v>220</v>
      </c>
      <c r="E132" s="247">
        <f t="shared" ref="E132:J132" si="49">E133</f>
        <v>-12514.8</v>
      </c>
      <c r="F132" s="247">
        <f t="shared" si="49"/>
        <v>-12514.8</v>
      </c>
      <c r="G132" s="247">
        <f t="shared" si="49"/>
        <v>0</v>
      </c>
      <c r="H132" s="247">
        <f t="shared" si="49"/>
        <v>-12514.8</v>
      </c>
      <c r="I132" s="247">
        <f t="shared" si="49"/>
        <v>-12514.8</v>
      </c>
      <c r="J132" s="247">
        <f t="shared" si="49"/>
        <v>0</v>
      </c>
    </row>
    <row r="133" spans="2:10">
      <c r="B133" s="245"/>
      <c r="C133" s="84"/>
      <c r="D133" s="256" t="s">
        <v>76</v>
      </c>
      <c r="E133" s="247">
        <f>F133+G133</f>
        <v>-12514.8</v>
      </c>
      <c r="F133" s="247">
        <v>-12514.8</v>
      </c>
      <c r="G133" s="247">
        <v>0</v>
      </c>
      <c r="H133" s="247">
        <f>I133+J133</f>
        <v>-12514.8</v>
      </c>
      <c r="I133" s="247">
        <v>-12514.8</v>
      </c>
      <c r="J133" s="247">
        <v>0</v>
      </c>
    </row>
    <row r="134" spans="2:10" ht="86.25">
      <c r="B134" s="245"/>
      <c r="C134" s="83" t="s">
        <v>417</v>
      </c>
      <c r="D134" s="254" t="s">
        <v>418</v>
      </c>
      <c r="E134" s="255">
        <f t="shared" ref="E134:J134" si="50">E136</f>
        <v>-273875</v>
      </c>
      <c r="F134" s="255">
        <f t="shared" si="50"/>
        <v>-273875</v>
      </c>
      <c r="G134" s="255">
        <f t="shared" si="50"/>
        <v>0</v>
      </c>
      <c r="H134" s="255">
        <f t="shared" si="50"/>
        <v>-273875</v>
      </c>
      <c r="I134" s="255">
        <f t="shared" si="50"/>
        <v>-273875</v>
      </c>
      <c r="J134" s="255">
        <f t="shared" si="50"/>
        <v>0</v>
      </c>
    </row>
    <row r="135" spans="2:10">
      <c r="B135" s="245"/>
      <c r="C135" s="84"/>
      <c r="D135" s="254" t="s">
        <v>59</v>
      </c>
      <c r="E135" s="254"/>
      <c r="F135" s="254"/>
      <c r="G135" s="254"/>
      <c r="H135" s="254"/>
      <c r="I135" s="254"/>
      <c r="J135" s="254"/>
    </row>
    <row r="136" spans="2:10" ht="34.5">
      <c r="B136" s="245"/>
      <c r="C136" s="84"/>
      <c r="D136" s="254" t="s">
        <v>415</v>
      </c>
      <c r="E136" s="255">
        <f t="shared" ref="E136:J136" si="51">E138</f>
        <v>-273875</v>
      </c>
      <c r="F136" s="255">
        <f t="shared" si="51"/>
        <v>-273875</v>
      </c>
      <c r="G136" s="255">
        <f t="shared" si="51"/>
        <v>0</v>
      </c>
      <c r="H136" s="255">
        <f t="shared" si="51"/>
        <v>-273875</v>
      </c>
      <c r="I136" s="255">
        <f t="shared" si="51"/>
        <v>-273875</v>
      </c>
      <c r="J136" s="255">
        <f t="shared" si="51"/>
        <v>0</v>
      </c>
    </row>
    <row r="137" spans="2:10" ht="34.5">
      <c r="B137" s="245"/>
      <c r="C137" s="84"/>
      <c r="D137" s="254" t="s">
        <v>60</v>
      </c>
      <c r="E137" s="254"/>
      <c r="F137" s="254"/>
      <c r="G137" s="254"/>
      <c r="H137" s="254"/>
      <c r="I137" s="254"/>
      <c r="J137" s="254"/>
    </row>
    <row r="138" spans="2:10">
      <c r="B138" s="245"/>
      <c r="C138" s="84"/>
      <c r="D138" s="254" t="s">
        <v>4</v>
      </c>
      <c r="E138" s="247">
        <f t="shared" ref="E138:J139" si="52">E139</f>
        <v>-273875</v>
      </c>
      <c r="F138" s="247">
        <f t="shared" si="52"/>
        <v>-273875</v>
      </c>
      <c r="G138" s="247">
        <f t="shared" si="52"/>
        <v>0</v>
      </c>
      <c r="H138" s="247">
        <f t="shared" si="52"/>
        <v>-273875</v>
      </c>
      <c r="I138" s="247">
        <f t="shared" si="52"/>
        <v>-273875</v>
      </c>
      <c r="J138" s="247">
        <f t="shared" si="52"/>
        <v>0</v>
      </c>
    </row>
    <row r="139" spans="2:10">
      <c r="B139" s="245"/>
      <c r="C139" s="84"/>
      <c r="D139" s="254" t="s">
        <v>25</v>
      </c>
      <c r="E139" s="247">
        <f t="shared" si="52"/>
        <v>-273875</v>
      </c>
      <c r="F139" s="247">
        <f t="shared" si="52"/>
        <v>-273875</v>
      </c>
      <c r="G139" s="247">
        <f t="shared" si="52"/>
        <v>0</v>
      </c>
      <c r="H139" s="247">
        <f t="shared" si="52"/>
        <v>-273875</v>
      </c>
      <c r="I139" s="247">
        <f t="shared" si="52"/>
        <v>-273875</v>
      </c>
      <c r="J139" s="247">
        <f t="shared" si="52"/>
        <v>0</v>
      </c>
    </row>
    <row r="140" spans="2:10">
      <c r="B140" s="245"/>
      <c r="C140" s="84"/>
      <c r="D140" s="254" t="s">
        <v>78</v>
      </c>
      <c r="E140" s="247">
        <f>F140+G140</f>
        <v>-273875</v>
      </c>
      <c r="F140" s="247">
        <f>F141</f>
        <v>-273875</v>
      </c>
      <c r="G140" s="247">
        <f>G141</f>
        <v>0</v>
      </c>
      <c r="H140" s="247">
        <f>I140+J140</f>
        <v>-273875</v>
      </c>
      <c r="I140" s="247">
        <f>I141</f>
        <v>-273875</v>
      </c>
      <c r="J140" s="247">
        <f>J141</f>
        <v>0</v>
      </c>
    </row>
    <row r="141" spans="2:10">
      <c r="B141" s="245"/>
      <c r="C141" s="84"/>
      <c r="D141" s="254" t="s">
        <v>79</v>
      </c>
      <c r="E141" s="247">
        <f t="shared" ref="E141:J141" si="53">E142</f>
        <v>-273875</v>
      </c>
      <c r="F141" s="247">
        <f t="shared" si="53"/>
        <v>-273875</v>
      </c>
      <c r="G141" s="247">
        <f t="shared" si="53"/>
        <v>0</v>
      </c>
      <c r="H141" s="247">
        <f t="shared" si="53"/>
        <v>-273875</v>
      </c>
      <c r="I141" s="247">
        <f t="shared" si="53"/>
        <v>-273875</v>
      </c>
      <c r="J141" s="247">
        <f t="shared" si="53"/>
        <v>0</v>
      </c>
    </row>
    <row r="142" spans="2:10">
      <c r="B142" s="245"/>
      <c r="C142" s="84"/>
      <c r="D142" s="256" t="s">
        <v>189</v>
      </c>
      <c r="E142" s="247">
        <f>F142+G142</f>
        <v>-273875</v>
      </c>
      <c r="F142" s="247">
        <v>-273875</v>
      </c>
      <c r="G142" s="247">
        <v>0</v>
      </c>
      <c r="H142" s="247">
        <f>I142+J142</f>
        <v>-273875</v>
      </c>
      <c r="I142" s="247">
        <v>-273875</v>
      </c>
      <c r="J142" s="247">
        <v>0</v>
      </c>
    </row>
    <row r="143" spans="2:10" ht="86.25">
      <c r="B143" s="245"/>
      <c r="C143" s="83" t="s">
        <v>419</v>
      </c>
      <c r="D143" s="254" t="s">
        <v>420</v>
      </c>
      <c r="E143" s="255">
        <f t="shared" ref="E143:J143" si="54">E145</f>
        <v>-314125</v>
      </c>
      <c r="F143" s="255">
        <f t="shared" si="54"/>
        <v>-314125</v>
      </c>
      <c r="G143" s="255">
        <f t="shared" si="54"/>
        <v>0</v>
      </c>
      <c r="H143" s="255">
        <f t="shared" si="54"/>
        <v>-314125</v>
      </c>
      <c r="I143" s="255">
        <f t="shared" si="54"/>
        <v>-314125</v>
      </c>
      <c r="J143" s="255">
        <f t="shared" si="54"/>
        <v>0</v>
      </c>
    </row>
    <row r="144" spans="2:10">
      <c r="B144" s="245"/>
      <c r="C144" s="84"/>
      <c r="D144" s="254" t="s">
        <v>59</v>
      </c>
      <c r="E144" s="254"/>
      <c r="F144" s="254"/>
      <c r="G144" s="254"/>
      <c r="H144" s="254"/>
      <c r="I144" s="254"/>
      <c r="J144" s="254"/>
    </row>
    <row r="145" spans="2:10" ht="34.5">
      <c r="B145" s="245"/>
      <c r="C145" s="84"/>
      <c r="D145" s="254" t="s">
        <v>415</v>
      </c>
      <c r="E145" s="255">
        <f>E147</f>
        <v>-314125</v>
      </c>
      <c r="F145" s="255">
        <f>F147</f>
        <v>-314125</v>
      </c>
      <c r="G145" s="255">
        <f>G147</f>
        <v>0</v>
      </c>
      <c r="H145" s="255">
        <f>H150</f>
        <v>-314125</v>
      </c>
      <c r="I145" s="255">
        <f>I150</f>
        <v>-314125</v>
      </c>
      <c r="J145" s="255">
        <f>J150</f>
        <v>0</v>
      </c>
    </row>
    <row r="146" spans="2:10" ht="34.5">
      <c r="B146" s="245"/>
      <c r="C146" s="84"/>
      <c r="D146" s="254" t="s">
        <v>60</v>
      </c>
      <c r="E146" s="254"/>
      <c r="F146" s="254"/>
      <c r="G146" s="254"/>
      <c r="H146" s="254"/>
      <c r="I146" s="254"/>
      <c r="J146" s="254"/>
    </row>
    <row r="147" spans="2:10">
      <c r="B147" s="245"/>
      <c r="C147" s="84"/>
      <c r="D147" s="254" t="s">
        <v>4</v>
      </c>
      <c r="E147" s="247">
        <f t="shared" ref="E147:J150" si="55">E148</f>
        <v>-314125</v>
      </c>
      <c r="F147" s="247">
        <f t="shared" si="55"/>
        <v>-314125</v>
      </c>
      <c r="G147" s="247">
        <f t="shared" si="55"/>
        <v>0</v>
      </c>
      <c r="H147" s="247">
        <f t="shared" si="55"/>
        <v>-314125</v>
      </c>
      <c r="I147" s="247">
        <f t="shared" si="55"/>
        <v>-314125</v>
      </c>
      <c r="J147" s="247">
        <f t="shared" si="55"/>
        <v>0</v>
      </c>
    </row>
    <row r="148" spans="2:10">
      <c r="B148" s="245"/>
      <c r="C148" s="84"/>
      <c r="D148" s="254" t="s">
        <v>25</v>
      </c>
      <c r="E148" s="247">
        <f t="shared" si="55"/>
        <v>-314125</v>
      </c>
      <c r="F148" s="247">
        <f t="shared" si="55"/>
        <v>-314125</v>
      </c>
      <c r="G148" s="247">
        <f t="shared" si="55"/>
        <v>0</v>
      </c>
      <c r="H148" s="247">
        <f t="shared" si="55"/>
        <v>-314125</v>
      </c>
      <c r="I148" s="247">
        <f t="shared" si="55"/>
        <v>-314125</v>
      </c>
      <c r="J148" s="247">
        <f t="shared" si="55"/>
        <v>0</v>
      </c>
    </row>
    <row r="149" spans="2:10">
      <c r="B149" s="245"/>
      <c r="C149" s="84"/>
      <c r="D149" s="254" t="s">
        <v>78</v>
      </c>
      <c r="E149" s="247">
        <f t="shared" si="55"/>
        <v>-314125</v>
      </c>
      <c r="F149" s="247">
        <f t="shared" si="55"/>
        <v>-314125</v>
      </c>
      <c r="G149" s="247">
        <f t="shared" si="55"/>
        <v>0</v>
      </c>
      <c r="H149" s="247">
        <f t="shared" si="55"/>
        <v>-314125</v>
      </c>
      <c r="I149" s="247">
        <f t="shared" si="55"/>
        <v>-314125</v>
      </c>
      <c r="J149" s="247">
        <f t="shared" si="55"/>
        <v>0</v>
      </c>
    </row>
    <row r="150" spans="2:10">
      <c r="B150" s="245"/>
      <c r="C150" s="84"/>
      <c r="D150" s="254" t="s">
        <v>79</v>
      </c>
      <c r="E150" s="247">
        <f t="shared" si="55"/>
        <v>-314125</v>
      </c>
      <c r="F150" s="247">
        <f t="shared" si="55"/>
        <v>-314125</v>
      </c>
      <c r="G150" s="247">
        <f t="shared" si="55"/>
        <v>0</v>
      </c>
      <c r="H150" s="247">
        <f t="shared" si="55"/>
        <v>-314125</v>
      </c>
      <c r="I150" s="247">
        <f t="shared" si="55"/>
        <v>-314125</v>
      </c>
      <c r="J150" s="247">
        <f t="shared" si="55"/>
        <v>0</v>
      </c>
    </row>
    <row r="151" spans="2:10">
      <c r="B151" s="245"/>
      <c r="C151" s="84"/>
      <c r="D151" s="256" t="s">
        <v>80</v>
      </c>
      <c r="E151" s="247">
        <f>F151+G151</f>
        <v>-314125</v>
      </c>
      <c r="F151" s="247">
        <v>-314125</v>
      </c>
      <c r="G151" s="247">
        <v>0</v>
      </c>
      <c r="H151" s="247">
        <f>I151+J151</f>
        <v>-314125</v>
      </c>
      <c r="I151" s="247">
        <v>-314125</v>
      </c>
      <c r="J151" s="247">
        <v>0</v>
      </c>
    </row>
    <row r="152" spans="2:10">
      <c r="B152" s="253">
        <v>1157</v>
      </c>
      <c r="C152" s="84"/>
      <c r="D152" s="254" t="s">
        <v>181</v>
      </c>
      <c r="E152" s="247">
        <f>F152+G152</f>
        <v>-2890381.1</v>
      </c>
      <c r="F152" s="247">
        <f>F154+F162</f>
        <v>-2897800</v>
      </c>
      <c r="G152" s="247">
        <f>G154+G162</f>
        <v>7418.9</v>
      </c>
      <c r="H152" s="247">
        <f>I152+J152</f>
        <v>-2887987.3</v>
      </c>
      <c r="I152" s="247">
        <f>I154+I162</f>
        <v>-2897800</v>
      </c>
      <c r="J152" s="247">
        <f>J154+J162</f>
        <v>9812.7000000000007</v>
      </c>
    </row>
    <row r="153" spans="2:10">
      <c r="B153" s="245"/>
      <c r="C153" s="84"/>
      <c r="D153" s="254" t="s">
        <v>306</v>
      </c>
      <c r="E153" s="247"/>
      <c r="F153" s="247"/>
      <c r="G153" s="247"/>
      <c r="H153" s="247"/>
      <c r="I153" s="247"/>
      <c r="J153" s="247"/>
    </row>
    <row r="154" spans="2:10" ht="69">
      <c r="B154" s="245"/>
      <c r="C154" s="83" t="s">
        <v>371</v>
      </c>
      <c r="D154" s="254" t="s">
        <v>372</v>
      </c>
      <c r="E154" s="255">
        <f t="shared" ref="E154:J154" si="56">E156</f>
        <v>7418.9</v>
      </c>
      <c r="F154" s="255">
        <f t="shared" si="56"/>
        <v>0</v>
      </c>
      <c r="G154" s="255">
        <f t="shared" si="56"/>
        <v>7418.9</v>
      </c>
      <c r="H154" s="255">
        <f t="shared" si="56"/>
        <v>9812.7000000000007</v>
      </c>
      <c r="I154" s="255">
        <f t="shared" si="56"/>
        <v>0</v>
      </c>
      <c r="J154" s="255">
        <f t="shared" si="56"/>
        <v>9812.7000000000007</v>
      </c>
    </row>
    <row r="155" spans="2:10">
      <c r="B155" s="245"/>
      <c r="C155" s="84"/>
      <c r="D155" s="254" t="s">
        <v>59</v>
      </c>
      <c r="E155" s="254"/>
      <c r="F155" s="254"/>
      <c r="G155" s="254"/>
      <c r="H155" s="254"/>
      <c r="I155" s="254"/>
      <c r="J155" s="254"/>
    </row>
    <row r="156" spans="2:10" ht="34.5">
      <c r="B156" s="245"/>
      <c r="C156" s="84"/>
      <c r="D156" s="254" t="s">
        <v>77</v>
      </c>
      <c r="E156" s="255">
        <f>E158</f>
        <v>7418.9</v>
      </c>
      <c r="F156" s="255">
        <f t="shared" ref="F156:J156" si="57">F158</f>
        <v>0</v>
      </c>
      <c r="G156" s="255">
        <f t="shared" si="57"/>
        <v>7418.9</v>
      </c>
      <c r="H156" s="255">
        <f t="shared" si="57"/>
        <v>9812.7000000000007</v>
      </c>
      <c r="I156" s="255">
        <f t="shared" si="57"/>
        <v>0</v>
      </c>
      <c r="J156" s="255">
        <f t="shared" si="57"/>
        <v>9812.7000000000007</v>
      </c>
    </row>
    <row r="157" spans="2:10" ht="34.5">
      <c r="B157" s="245"/>
      <c r="C157" s="84"/>
      <c r="D157" s="254" t="s">
        <v>60</v>
      </c>
      <c r="E157" s="254"/>
      <c r="F157" s="254"/>
      <c r="G157" s="254"/>
      <c r="H157" s="254"/>
      <c r="I157" s="254"/>
      <c r="J157" s="254"/>
    </row>
    <row r="158" spans="2:10">
      <c r="B158" s="245"/>
      <c r="C158" s="84"/>
      <c r="D158" s="254" t="s">
        <v>4</v>
      </c>
      <c r="E158" s="247">
        <f t="shared" ref="E158:J159" si="58">E159</f>
        <v>7418.9</v>
      </c>
      <c r="F158" s="247">
        <f t="shared" si="58"/>
        <v>0</v>
      </c>
      <c r="G158" s="247">
        <f t="shared" si="58"/>
        <v>7418.9</v>
      </c>
      <c r="H158" s="247">
        <f t="shared" si="58"/>
        <v>9812.7000000000007</v>
      </c>
      <c r="I158" s="247">
        <f t="shared" si="58"/>
        <v>0</v>
      </c>
      <c r="J158" s="247">
        <f t="shared" si="58"/>
        <v>9812.7000000000007</v>
      </c>
    </row>
    <row r="159" spans="2:10">
      <c r="B159" s="245"/>
      <c r="C159" s="84"/>
      <c r="D159" s="254" t="s">
        <v>61</v>
      </c>
      <c r="E159" s="247">
        <f t="shared" si="58"/>
        <v>7418.9</v>
      </c>
      <c r="F159" s="247">
        <f t="shared" si="58"/>
        <v>0</v>
      </c>
      <c r="G159" s="247">
        <f t="shared" si="58"/>
        <v>7418.9</v>
      </c>
      <c r="H159" s="247">
        <f t="shared" si="58"/>
        <v>9812.7000000000007</v>
      </c>
      <c r="I159" s="247">
        <f t="shared" si="58"/>
        <v>0</v>
      </c>
      <c r="J159" s="247">
        <f t="shared" si="58"/>
        <v>9812.7000000000007</v>
      </c>
    </row>
    <row r="160" spans="2:10">
      <c r="B160" s="245"/>
      <c r="C160" s="84"/>
      <c r="D160" s="254" t="s">
        <v>220</v>
      </c>
      <c r="E160" s="247">
        <f t="shared" ref="E160:J160" si="59">E161</f>
        <v>7418.9</v>
      </c>
      <c r="F160" s="247">
        <f t="shared" si="59"/>
        <v>0</v>
      </c>
      <c r="G160" s="247">
        <f t="shared" si="59"/>
        <v>7418.9</v>
      </c>
      <c r="H160" s="247">
        <f t="shared" si="59"/>
        <v>9812.7000000000007</v>
      </c>
      <c r="I160" s="247">
        <f t="shared" si="59"/>
        <v>0</v>
      </c>
      <c r="J160" s="247">
        <f t="shared" si="59"/>
        <v>9812.7000000000007</v>
      </c>
    </row>
    <row r="161" spans="2:10">
      <c r="B161" s="245"/>
      <c r="C161" s="84"/>
      <c r="D161" s="256" t="s">
        <v>76</v>
      </c>
      <c r="E161" s="247">
        <f>F161+G161</f>
        <v>7418.9</v>
      </c>
      <c r="F161" s="247">
        <v>0</v>
      </c>
      <c r="G161" s="247">
        <v>7418.9</v>
      </c>
      <c r="H161" s="247">
        <f>I161+J161</f>
        <v>9812.7000000000007</v>
      </c>
      <c r="I161" s="247">
        <v>0</v>
      </c>
      <c r="J161" s="247">
        <v>9812.7000000000007</v>
      </c>
    </row>
    <row r="162" spans="2:10" ht="86.25">
      <c r="B162" s="245"/>
      <c r="C162" s="83" t="s">
        <v>307</v>
      </c>
      <c r="D162" s="254" t="s">
        <v>308</v>
      </c>
      <c r="E162" s="255">
        <f t="shared" ref="E162:J162" si="60">E164</f>
        <v>-2897800</v>
      </c>
      <c r="F162" s="255">
        <f t="shared" si="60"/>
        <v>-2897800</v>
      </c>
      <c r="G162" s="255">
        <f t="shared" si="60"/>
        <v>0</v>
      </c>
      <c r="H162" s="255">
        <f t="shared" si="60"/>
        <v>-2897800</v>
      </c>
      <c r="I162" s="255">
        <f t="shared" si="60"/>
        <v>-2897800</v>
      </c>
      <c r="J162" s="255">
        <f t="shared" si="60"/>
        <v>0</v>
      </c>
    </row>
    <row r="163" spans="2:10">
      <c r="B163" s="245"/>
      <c r="C163" s="84"/>
      <c r="D163" s="254" t="s">
        <v>59</v>
      </c>
      <c r="E163" s="254"/>
      <c r="F163" s="254"/>
      <c r="G163" s="254"/>
      <c r="H163" s="254"/>
      <c r="I163" s="254"/>
      <c r="J163" s="254"/>
    </row>
    <row r="164" spans="2:10" ht="34.5">
      <c r="B164" s="245"/>
      <c r="C164" s="84"/>
      <c r="D164" s="254" t="s">
        <v>77</v>
      </c>
      <c r="E164" s="255">
        <f t="shared" ref="E164:J164" si="61">E169</f>
        <v>-2897800</v>
      </c>
      <c r="F164" s="255">
        <f t="shared" si="61"/>
        <v>-2897800</v>
      </c>
      <c r="G164" s="255">
        <f t="shared" si="61"/>
        <v>0</v>
      </c>
      <c r="H164" s="255">
        <f t="shared" si="61"/>
        <v>-2897800</v>
      </c>
      <c r="I164" s="255">
        <f t="shared" si="61"/>
        <v>-2897800</v>
      </c>
      <c r="J164" s="255">
        <f t="shared" si="61"/>
        <v>0</v>
      </c>
    </row>
    <row r="165" spans="2:10" ht="34.5">
      <c r="B165" s="245"/>
      <c r="C165" s="84"/>
      <c r="D165" s="254" t="s">
        <v>60</v>
      </c>
      <c r="E165" s="254"/>
      <c r="F165" s="254"/>
      <c r="G165" s="254"/>
      <c r="H165" s="254"/>
      <c r="I165" s="254"/>
      <c r="J165" s="254"/>
    </row>
    <row r="166" spans="2:10">
      <c r="B166" s="245"/>
      <c r="C166" s="84"/>
      <c r="D166" s="254" t="s">
        <v>4</v>
      </c>
      <c r="E166" s="247">
        <f t="shared" ref="E166:J169" si="62">E167</f>
        <v>-2897800</v>
      </c>
      <c r="F166" s="247">
        <f t="shared" si="62"/>
        <v>-2897800</v>
      </c>
      <c r="G166" s="247">
        <f t="shared" si="62"/>
        <v>0</v>
      </c>
      <c r="H166" s="247">
        <f t="shared" si="62"/>
        <v>-2897800</v>
      </c>
      <c r="I166" s="247">
        <f t="shared" si="62"/>
        <v>-2897800</v>
      </c>
      <c r="J166" s="247">
        <f t="shared" si="62"/>
        <v>0</v>
      </c>
    </row>
    <row r="167" spans="2:10">
      <c r="B167" s="245"/>
      <c r="C167" s="84"/>
      <c r="D167" s="254" t="s">
        <v>25</v>
      </c>
      <c r="E167" s="247">
        <f t="shared" si="62"/>
        <v>-2897800</v>
      </c>
      <c r="F167" s="247">
        <f t="shared" si="62"/>
        <v>-2897800</v>
      </c>
      <c r="G167" s="247">
        <f t="shared" si="62"/>
        <v>0</v>
      </c>
      <c r="H167" s="247">
        <f t="shared" si="62"/>
        <v>-2897800</v>
      </c>
      <c r="I167" s="247">
        <f t="shared" si="62"/>
        <v>-2897800</v>
      </c>
      <c r="J167" s="247">
        <f t="shared" si="62"/>
        <v>0</v>
      </c>
    </row>
    <row r="168" spans="2:10">
      <c r="B168" s="245"/>
      <c r="C168" s="84"/>
      <c r="D168" s="254" t="s">
        <v>78</v>
      </c>
      <c r="E168" s="247">
        <f t="shared" si="62"/>
        <v>-2897800</v>
      </c>
      <c r="F168" s="247">
        <f t="shared" si="62"/>
        <v>-2897800</v>
      </c>
      <c r="G168" s="247">
        <f t="shared" si="62"/>
        <v>0</v>
      </c>
      <c r="H168" s="247">
        <f t="shared" si="62"/>
        <v>-2897800</v>
      </c>
      <c r="I168" s="247">
        <f t="shared" si="62"/>
        <v>-2897800</v>
      </c>
      <c r="J168" s="247">
        <f t="shared" si="62"/>
        <v>0</v>
      </c>
    </row>
    <row r="169" spans="2:10">
      <c r="B169" s="245"/>
      <c r="C169" s="84"/>
      <c r="D169" s="254" t="s">
        <v>79</v>
      </c>
      <c r="E169" s="247">
        <f t="shared" si="62"/>
        <v>-2897800</v>
      </c>
      <c r="F169" s="247">
        <f t="shared" si="62"/>
        <v>-2897800</v>
      </c>
      <c r="G169" s="247">
        <f t="shared" si="62"/>
        <v>0</v>
      </c>
      <c r="H169" s="247">
        <f t="shared" si="62"/>
        <v>-2897800</v>
      </c>
      <c r="I169" s="247">
        <f t="shared" si="62"/>
        <v>-2897800</v>
      </c>
      <c r="J169" s="247">
        <f t="shared" si="62"/>
        <v>0</v>
      </c>
    </row>
    <row r="170" spans="2:10">
      <c r="B170" s="245"/>
      <c r="C170" s="84"/>
      <c r="D170" s="256" t="s">
        <v>189</v>
      </c>
      <c r="E170" s="247">
        <f>F170+G170</f>
        <v>-2897800</v>
      </c>
      <c r="F170" s="247">
        <f>-2897800</f>
        <v>-2897800</v>
      </c>
      <c r="G170" s="247">
        <v>0</v>
      </c>
      <c r="H170" s="247">
        <f>I170+J170</f>
        <v>-2897800</v>
      </c>
      <c r="I170" s="247">
        <v>-2897800</v>
      </c>
      <c r="J170" s="247">
        <v>0</v>
      </c>
    </row>
  </sheetData>
  <mergeCells count="11">
    <mergeCell ref="I9:J9"/>
    <mergeCell ref="B4:F4"/>
    <mergeCell ref="B5:J5"/>
    <mergeCell ref="B7:C9"/>
    <mergeCell ref="D7:D10"/>
    <mergeCell ref="E7:J7"/>
    <mergeCell ref="E8:G8"/>
    <mergeCell ref="H8:J8"/>
    <mergeCell ref="E9:E10"/>
    <mergeCell ref="F9:G9"/>
    <mergeCell ref="H9:H10"/>
  </mergeCells>
  <printOptions horizontalCentered="1"/>
  <pageMargins left="0.23622047244094499" right="0.15748031496063" top="0.196850393700787" bottom="0.27559055118110198" header="0.15748031496063" footer="0.196850393700787"/>
  <pageSetup paperSize="9" scale="65" firstPageNumber="236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N190"/>
  <sheetViews>
    <sheetView zoomScaleNormal="100" zoomScaleSheetLayoutView="100" workbookViewId="0"/>
  </sheetViews>
  <sheetFormatPr defaultColWidth="9.140625" defaultRowHeight="17.25"/>
  <cols>
    <col min="1" max="1" width="9.140625" style="72"/>
    <col min="2" max="2" width="10.140625" style="71" customWidth="1"/>
    <col min="3" max="3" width="13.5703125" style="71" customWidth="1"/>
    <col min="4" max="4" width="72.28515625" style="72" customWidth="1"/>
    <col min="5" max="5" width="21.140625" style="72" customWidth="1"/>
    <col min="6" max="6" width="22.42578125" style="72" customWidth="1"/>
    <col min="7" max="7" width="20.28515625" style="72" customWidth="1"/>
    <col min="8" max="8" width="21.140625" style="72" customWidth="1"/>
    <col min="9" max="9" width="20.140625" style="72" customWidth="1"/>
    <col min="10" max="10" width="15.140625" style="72" customWidth="1"/>
    <col min="11" max="11" width="19.5703125" style="72" customWidth="1"/>
    <col min="12" max="12" width="17.85546875" style="72" customWidth="1"/>
    <col min="13" max="14" width="15.5703125" style="72" customWidth="1"/>
    <col min="15" max="16384" width="9.140625" style="72"/>
  </cols>
  <sheetData>
    <row r="1" spans="2:14" ht="17.25" customHeight="1">
      <c r="J1" s="73" t="s">
        <v>483</v>
      </c>
      <c r="K1" s="74"/>
      <c r="L1" s="74"/>
    </row>
    <row r="2" spans="2:14" ht="17.25" customHeight="1">
      <c r="J2" s="73" t="s">
        <v>28</v>
      </c>
      <c r="K2" s="74"/>
      <c r="L2" s="74"/>
    </row>
    <row r="3" spans="2:14" ht="17.25" customHeight="1">
      <c r="E3" s="107"/>
      <c r="H3" s="107"/>
      <c r="J3" s="73" t="s">
        <v>0</v>
      </c>
      <c r="K3" s="74"/>
      <c r="L3" s="74"/>
    </row>
    <row r="4" spans="2:14">
      <c r="B4" s="355"/>
      <c r="C4" s="355"/>
      <c r="D4" s="355"/>
      <c r="E4" s="355"/>
      <c r="F4" s="355"/>
    </row>
    <row r="5" spans="2:14" ht="66.75" customHeight="1">
      <c r="B5" s="356" t="s">
        <v>464</v>
      </c>
      <c r="C5" s="356"/>
      <c r="D5" s="356"/>
      <c r="E5" s="356"/>
      <c r="F5" s="356"/>
      <c r="G5" s="356"/>
      <c r="H5" s="356"/>
      <c r="I5" s="356"/>
      <c r="J5" s="356"/>
    </row>
    <row r="6" spans="2:14" ht="17.25" customHeight="1">
      <c r="B6" s="75"/>
      <c r="C6" s="75"/>
      <c r="D6" s="71"/>
      <c r="J6" s="76" t="s">
        <v>27</v>
      </c>
    </row>
    <row r="7" spans="2:14" s="71" customFormat="1" ht="44.25" customHeight="1">
      <c r="B7" s="359" t="s">
        <v>1</v>
      </c>
      <c r="C7" s="359"/>
      <c r="D7" s="365" t="s">
        <v>51</v>
      </c>
      <c r="E7" s="361" t="s">
        <v>22</v>
      </c>
      <c r="F7" s="361"/>
      <c r="G7" s="361"/>
      <c r="H7" s="361"/>
      <c r="I7" s="361"/>
      <c r="J7" s="361"/>
    </row>
    <row r="8" spans="2:14" s="71" customFormat="1">
      <c r="B8" s="359"/>
      <c r="C8" s="359"/>
      <c r="D8" s="365"/>
      <c r="E8" s="361" t="s">
        <v>57</v>
      </c>
      <c r="F8" s="361"/>
      <c r="G8" s="361"/>
      <c r="H8" s="361" t="s">
        <v>58</v>
      </c>
      <c r="I8" s="361"/>
      <c r="J8" s="361"/>
    </row>
    <row r="9" spans="2:14" ht="17.25" customHeight="1">
      <c r="B9" s="359"/>
      <c r="C9" s="359"/>
      <c r="D9" s="365"/>
      <c r="E9" s="359" t="s">
        <v>52</v>
      </c>
      <c r="F9" s="359" t="s">
        <v>3</v>
      </c>
      <c r="G9" s="359"/>
      <c r="H9" s="359" t="s">
        <v>52</v>
      </c>
      <c r="I9" s="359" t="s">
        <v>3</v>
      </c>
      <c r="J9" s="359"/>
    </row>
    <row r="10" spans="2:14" ht="51.75">
      <c r="B10" s="113" t="s">
        <v>53</v>
      </c>
      <c r="C10" s="113" t="s">
        <v>54</v>
      </c>
      <c r="D10" s="365"/>
      <c r="E10" s="359"/>
      <c r="F10" s="113" t="s">
        <v>62</v>
      </c>
      <c r="G10" s="113" t="s">
        <v>55</v>
      </c>
      <c r="H10" s="359"/>
      <c r="I10" s="113" t="s">
        <v>62</v>
      </c>
      <c r="J10" s="113" t="s">
        <v>55</v>
      </c>
    </row>
    <row r="11" spans="2:14">
      <c r="B11" s="77"/>
      <c r="C11" s="77"/>
      <c r="D11" s="77" t="s">
        <v>47</v>
      </c>
      <c r="E11" s="91">
        <f>+F11+G11</f>
        <v>-5566732.3999999994</v>
      </c>
      <c r="F11" s="91">
        <f>+F15</f>
        <v>-5474224.0999999996</v>
      </c>
      <c r="G11" s="91">
        <f>+G15</f>
        <v>-92508.299999999988</v>
      </c>
      <c r="H11" s="91">
        <f t="shared" ref="H11:H13" si="0">+I11+J11</f>
        <v>-7344394.9999999991</v>
      </c>
      <c r="I11" s="92">
        <f>+I15</f>
        <v>-7249492.8999999994</v>
      </c>
      <c r="J11" s="92">
        <f>+J15</f>
        <v>-94902.099999999991</v>
      </c>
    </row>
    <row r="12" spans="2:14" s="79" customFormat="1">
      <c r="B12" s="78"/>
      <c r="C12" s="78"/>
      <c r="D12" s="78" t="s">
        <v>3</v>
      </c>
      <c r="E12" s="91">
        <f t="shared" ref="E12:E75" si="1">+F12+G12</f>
        <v>0</v>
      </c>
      <c r="F12" s="93"/>
      <c r="G12" s="93"/>
      <c r="H12" s="91">
        <f t="shared" si="0"/>
        <v>0</v>
      </c>
      <c r="I12" s="94"/>
      <c r="J12" s="95"/>
      <c r="K12" s="109"/>
      <c r="L12" s="109"/>
      <c r="M12" s="109"/>
      <c r="N12" s="108"/>
    </row>
    <row r="13" spans="2:14" s="79" customFormat="1">
      <c r="B13" s="78"/>
      <c r="C13" s="78"/>
      <c r="D13" s="77" t="s">
        <v>61</v>
      </c>
      <c r="E13" s="91">
        <f t="shared" si="1"/>
        <v>-474706.20000000007</v>
      </c>
      <c r="F13" s="95">
        <f>+F170+F23+F31+F39+F114+F49+F57+F153</f>
        <v>-467287.30000000005</v>
      </c>
      <c r="G13" s="95">
        <f>+G170+G23+G31+G39+G114+G49+G57+G153</f>
        <v>-7418.9</v>
      </c>
      <c r="H13" s="91">
        <f t="shared" si="0"/>
        <v>-585518.79999999993</v>
      </c>
      <c r="I13" s="95">
        <f>+I170+I23+I31+I39+I114+I49+I57+I153</f>
        <v>-575706.1</v>
      </c>
      <c r="J13" s="95">
        <f>+J170+J23+J31+J39+J114+J49+J57+J153</f>
        <v>-9812.7000000000007</v>
      </c>
      <c r="K13" s="109"/>
      <c r="L13" s="109"/>
      <c r="M13" s="109"/>
      <c r="N13" s="109"/>
    </row>
    <row r="14" spans="2:14" s="79" customFormat="1">
      <c r="B14" s="78"/>
      <c r="C14" s="78"/>
      <c r="D14" s="77" t="s">
        <v>25</v>
      </c>
      <c r="E14" s="91">
        <f t="shared" si="1"/>
        <v>-5092026.2000000011</v>
      </c>
      <c r="F14" s="95">
        <f>+F178+F122+F131+F161+F74+F83+F187+F65+F94+F103+F144</f>
        <v>-5006936.8000000007</v>
      </c>
      <c r="G14" s="95">
        <f>+G178+G122+G131+G161+G74+G83+G187+G65+G94+G103+G144</f>
        <v>-85089.4</v>
      </c>
      <c r="H14" s="91">
        <f t="shared" ref="H14" si="2">+I14+J14</f>
        <v>-6758876.2000000011</v>
      </c>
      <c r="I14" s="95">
        <f>+I178+I122+I131+I161+I74+I83+I187+I65+I94+I103+I144</f>
        <v>-6673786.8000000007</v>
      </c>
      <c r="J14" s="95">
        <f>+J178+J122+J131+J161+J74+J83+J187+J65+J94+J103+J144</f>
        <v>-85089.4</v>
      </c>
    </row>
    <row r="15" spans="2:14" ht="34.5">
      <c r="B15" s="77"/>
      <c r="C15" s="77"/>
      <c r="D15" s="77" t="s">
        <v>21</v>
      </c>
      <c r="E15" s="91">
        <f t="shared" si="1"/>
        <v>-5566732.3999999994</v>
      </c>
      <c r="F15" s="95">
        <f>+F16+F107+F42+F87+F137</f>
        <v>-5474224.0999999996</v>
      </c>
      <c r="G15" s="95">
        <f>+G16+G107+G42+G87+G137</f>
        <v>-92508.299999999988</v>
      </c>
      <c r="H15" s="91">
        <f t="shared" ref="H15" si="3">+I15+J15</f>
        <v>-7344394.9999999991</v>
      </c>
      <c r="I15" s="95">
        <f>+I16+I107+I42+I87+I137</f>
        <v>-7249492.8999999994</v>
      </c>
      <c r="J15" s="95">
        <f>+J16+J107+J42+J87+J137</f>
        <v>-94902.099999999991</v>
      </c>
    </row>
    <row r="16" spans="2:14">
      <c r="B16" s="78" t="s">
        <v>192</v>
      </c>
      <c r="C16" s="78"/>
      <c r="D16" s="78" t="s">
        <v>193</v>
      </c>
      <c r="E16" s="91">
        <f t="shared" si="1"/>
        <v>-128882.40000000001</v>
      </c>
      <c r="F16" s="96">
        <f>+F18+F26+F34</f>
        <v>-128882.40000000001</v>
      </c>
      <c r="G16" s="96">
        <f>+G18+G26+G34</f>
        <v>0</v>
      </c>
      <c r="H16" s="96">
        <f>+I16+J16</f>
        <v>-163544.79999999999</v>
      </c>
      <c r="I16" s="96">
        <f>+I18+I26+I34</f>
        <v>-163544.79999999999</v>
      </c>
      <c r="J16" s="96">
        <f>+J18+J26+J34</f>
        <v>0</v>
      </c>
    </row>
    <row r="17" spans="2:13">
      <c r="B17" s="78"/>
      <c r="C17" s="78"/>
      <c r="D17" s="78" t="s">
        <v>3</v>
      </c>
      <c r="E17" s="91">
        <f t="shared" si="1"/>
        <v>0</v>
      </c>
      <c r="F17" s="97"/>
      <c r="G17" s="97"/>
      <c r="H17" s="96"/>
      <c r="I17" s="96"/>
      <c r="J17" s="96"/>
    </row>
    <row r="18" spans="2:13" ht="51.75">
      <c r="B18" s="78"/>
      <c r="C18" s="52" t="s">
        <v>196</v>
      </c>
      <c r="D18" s="78" t="s">
        <v>197</v>
      </c>
      <c r="E18" s="91">
        <f t="shared" si="1"/>
        <v>-16951.599999999999</v>
      </c>
      <c r="F18" s="96">
        <f t="shared" ref="F18:J18" si="4">+F20</f>
        <v>-16951.599999999999</v>
      </c>
      <c r="G18" s="96">
        <f t="shared" si="4"/>
        <v>0</v>
      </c>
      <c r="H18" s="96">
        <f t="shared" si="4"/>
        <v>-16951.599999999999</v>
      </c>
      <c r="I18" s="96">
        <f t="shared" si="4"/>
        <v>-16951.599999999999</v>
      </c>
      <c r="J18" s="96">
        <f t="shared" si="4"/>
        <v>0</v>
      </c>
      <c r="M18" s="81"/>
    </row>
    <row r="19" spans="2:13">
      <c r="B19" s="78"/>
      <c r="C19" s="78"/>
      <c r="D19" s="78" t="s">
        <v>59</v>
      </c>
      <c r="E19" s="91">
        <f t="shared" si="1"/>
        <v>0</v>
      </c>
      <c r="F19" s="96"/>
      <c r="G19" s="96"/>
      <c r="H19" s="96"/>
      <c r="I19" s="96"/>
      <c r="J19" s="96"/>
    </row>
    <row r="20" spans="2:13" ht="34.5">
      <c r="B20" s="78"/>
      <c r="C20" s="78"/>
      <c r="D20" s="77" t="s">
        <v>219</v>
      </c>
      <c r="E20" s="91">
        <f t="shared" si="1"/>
        <v>-16951.599999999999</v>
      </c>
      <c r="F20" s="96">
        <f t="shared" ref="F20:J20" si="5">+F22</f>
        <v>-16951.599999999999</v>
      </c>
      <c r="G20" s="96">
        <f t="shared" si="5"/>
        <v>0</v>
      </c>
      <c r="H20" s="96">
        <f t="shared" si="5"/>
        <v>-16951.599999999999</v>
      </c>
      <c r="I20" s="96">
        <f t="shared" si="5"/>
        <v>-16951.599999999999</v>
      </c>
      <c r="J20" s="96">
        <f t="shared" si="5"/>
        <v>0</v>
      </c>
    </row>
    <row r="21" spans="2:13" ht="34.5">
      <c r="B21" s="78"/>
      <c r="C21" s="78"/>
      <c r="D21" s="78" t="s">
        <v>60</v>
      </c>
      <c r="E21" s="91">
        <f t="shared" si="1"/>
        <v>0</v>
      </c>
      <c r="F21" s="96"/>
      <c r="G21" s="96"/>
      <c r="H21" s="96"/>
      <c r="I21" s="96"/>
      <c r="J21" s="96"/>
    </row>
    <row r="22" spans="2:13">
      <c r="B22" s="78"/>
      <c r="C22" s="78"/>
      <c r="D22" s="78" t="s">
        <v>4</v>
      </c>
      <c r="E22" s="91">
        <f t="shared" si="1"/>
        <v>-16951.599999999999</v>
      </c>
      <c r="F22" s="96">
        <f t="shared" ref="F22:G24" si="6">+F23</f>
        <v>-16951.599999999999</v>
      </c>
      <c r="G22" s="96">
        <f t="shared" si="6"/>
        <v>0</v>
      </c>
      <c r="H22" s="96">
        <f t="shared" ref="H22:H24" si="7">+I22+J22</f>
        <v>-16951.599999999999</v>
      </c>
      <c r="I22" s="96">
        <f t="shared" ref="I22:J24" si="8">+I23</f>
        <v>-16951.599999999999</v>
      </c>
      <c r="J22" s="96">
        <f t="shared" si="8"/>
        <v>0</v>
      </c>
    </row>
    <row r="23" spans="2:13">
      <c r="B23" s="78"/>
      <c r="C23" s="78"/>
      <c r="D23" s="78" t="s">
        <v>61</v>
      </c>
      <c r="E23" s="91">
        <f t="shared" si="1"/>
        <v>-16951.599999999999</v>
      </c>
      <c r="F23" s="96">
        <f t="shared" si="6"/>
        <v>-16951.599999999999</v>
      </c>
      <c r="G23" s="96">
        <f t="shared" si="6"/>
        <v>0</v>
      </c>
      <c r="H23" s="96">
        <f t="shared" si="7"/>
        <v>-16951.599999999999</v>
      </c>
      <c r="I23" s="96">
        <f t="shared" si="8"/>
        <v>-16951.599999999999</v>
      </c>
      <c r="J23" s="96">
        <f t="shared" si="8"/>
        <v>0</v>
      </c>
    </row>
    <row r="24" spans="2:13">
      <c r="B24" s="78"/>
      <c r="C24" s="78"/>
      <c r="D24" s="78" t="s">
        <v>75</v>
      </c>
      <c r="E24" s="91">
        <f t="shared" si="1"/>
        <v>-16951.599999999999</v>
      </c>
      <c r="F24" s="96">
        <f t="shared" si="6"/>
        <v>-16951.599999999999</v>
      </c>
      <c r="G24" s="96">
        <f t="shared" si="6"/>
        <v>0</v>
      </c>
      <c r="H24" s="96">
        <f t="shared" si="7"/>
        <v>-16951.599999999999</v>
      </c>
      <c r="I24" s="96">
        <f t="shared" si="8"/>
        <v>-16951.599999999999</v>
      </c>
      <c r="J24" s="96">
        <f t="shared" si="8"/>
        <v>0</v>
      </c>
    </row>
    <row r="25" spans="2:13">
      <c r="B25" s="78"/>
      <c r="C25" s="78"/>
      <c r="D25" s="78" t="s">
        <v>76</v>
      </c>
      <c r="E25" s="91">
        <f t="shared" si="1"/>
        <v>-16951.599999999999</v>
      </c>
      <c r="F25" s="96">
        <v>-16951.599999999999</v>
      </c>
      <c r="G25" s="96">
        <v>0</v>
      </c>
      <c r="H25" s="96">
        <f>+I25+J25</f>
        <v>-16951.599999999999</v>
      </c>
      <c r="I25" s="96">
        <v>-16951.599999999999</v>
      </c>
      <c r="J25" s="96">
        <v>0</v>
      </c>
    </row>
    <row r="26" spans="2:13" ht="69">
      <c r="B26" s="78"/>
      <c r="C26" s="52">
        <v>11011</v>
      </c>
      <c r="D26" s="78" t="s">
        <v>433</v>
      </c>
      <c r="E26" s="91">
        <f t="shared" si="1"/>
        <v>-103987.5</v>
      </c>
      <c r="F26" s="96">
        <f t="shared" ref="F26:J26" si="9">+F28</f>
        <v>-103987.5</v>
      </c>
      <c r="G26" s="96">
        <f t="shared" si="9"/>
        <v>0</v>
      </c>
      <c r="H26" s="96">
        <f t="shared" si="9"/>
        <v>-138649.9</v>
      </c>
      <c r="I26" s="96">
        <f t="shared" si="9"/>
        <v>-138649.9</v>
      </c>
      <c r="J26" s="96">
        <f t="shared" si="9"/>
        <v>0</v>
      </c>
      <c r="M26" s="81"/>
    </row>
    <row r="27" spans="2:13">
      <c r="B27" s="78"/>
      <c r="C27" s="78"/>
      <c r="D27" s="78" t="s">
        <v>59</v>
      </c>
      <c r="E27" s="91">
        <f t="shared" si="1"/>
        <v>0</v>
      </c>
      <c r="F27" s="96"/>
      <c r="G27" s="96"/>
      <c r="H27" s="96"/>
      <c r="I27" s="96"/>
      <c r="J27" s="96"/>
    </row>
    <row r="28" spans="2:13" ht="34.5">
      <c r="B28" s="78"/>
      <c r="C28" s="78"/>
      <c r="D28" s="77" t="s">
        <v>219</v>
      </c>
      <c r="E28" s="91">
        <f t="shared" si="1"/>
        <v>-103987.5</v>
      </c>
      <c r="F28" s="96">
        <f t="shared" ref="F28:J28" si="10">+F30</f>
        <v>-103987.5</v>
      </c>
      <c r="G28" s="96">
        <f t="shared" si="10"/>
        <v>0</v>
      </c>
      <c r="H28" s="96">
        <f t="shared" si="10"/>
        <v>-138649.9</v>
      </c>
      <c r="I28" s="96">
        <f t="shared" si="10"/>
        <v>-138649.9</v>
      </c>
      <c r="J28" s="96">
        <f t="shared" si="10"/>
        <v>0</v>
      </c>
    </row>
    <row r="29" spans="2:13" ht="34.5">
      <c r="B29" s="78"/>
      <c r="C29" s="78"/>
      <c r="D29" s="78" t="s">
        <v>60</v>
      </c>
      <c r="E29" s="91">
        <f t="shared" si="1"/>
        <v>0</v>
      </c>
      <c r="F29" s="96"/>
      <c r="G29" s="96"/>
      <c r="H29" s="96"/>
      <c r="I29" s="96"/>
      <c r="J29" s="96"/>
    </row>
    <row r="30" spans="2:13">
      <c r="B30" s="78"/>
      <c r="C30" s="78"/>
      <c r="D30" s="78" t="s">
        <v>4</v>
      </c>
      <c r="E30" s="91">
        <f t="shared" si="1"/>
        <v>-103987.5</v>
      </c>
      <c r="F30" s="96">
        <f t="shared" ref="F30:G32" si="11">+F31</f>
        <v>-103987.5</v>
      </c>
      <c r="G30" s="96">
        <f t="shared" si="11"/>
        <v>0</v>
      </c>
      <c r="H30" s="96">
        <f t="shared" ref="H30:H32" si="12">+I30+J30</f>
        <v>-138649.9</v>
      </c>
      <c r="I30" s="96">
        <f t="shared" ref="I30:J32" si="13">+I31</f>
        <v>-138649.9</v>
      </c>
      <c r="J30" s="96">
        <f t="shared" si="13"/>
        <v>0</v>
      </c>
    </row>
    <row r="31" spans="2:13">
      <c r="B31" s="78"/>
      <c r="C31" s="78"/>
      <c r="D31" s="78" t="s">
        <v>61</v>
      </c>
      <c r="E31" s="91">
        <f t="shared" si="1"/>
        <v>-103987.5</v>
      </c>
      <c r="F31" s="96">
        <f t="shared" si="11"/>
        <v>-103987.5</v>
      </c>
      <c r="G31" s="96">
        <f t="shared" si="11"/>
        <v>0</v>
      </c>
      <c r="H31" s="96">
        <f t="shared" si="12"/>
        <v>-138649.9</v>
      </c>
      <c r="I31" s="96">
        <f t="shared" si="13"/>
        <v>-138649.9</v>
      </c>
      <c r="J31" s="96">
        <f t="shared" si="13"/>
        <v>0</v>
      </c>
    </row>
    <row r="32" spans="2:13">
      <c r="B32" s="78"/>
      <c r="C32" s="78"/>
      <c r="D32" s="78" t="s">
        <v>75</v>
      </c>
      <c r="E32" s="91">
        <f t="shared" si="1"/>
        <v>-103987.5</v>
      </c>
      <c r="F32" s="96">
        <f t="shared" si="11"/>
        <v>-103987.5</v>
      </c>
      <c r="G32" s="96">
        <f t="shared" si="11"/>
        <v>0</v>
      </c>
      <c r="H32" s="96">
        <f t="shared" si="12"/>
        <v>-138649.9</v>
      </c>
      <c r="I32" s="96">
        <f t="shared" si="13"/>
        <v>-138649.9</v>
      </c>
      <c r="J32" s="96">
        <f t="shared" si="13"/>
        <v>0</v>
      </c>
    </row>
    <row r="33" spans="2:10">
      <c r="B33" s="78"/>
      <c r="C33" s="78"/>
      <c r="D33" s="78" t="s">
        <v>76</v>
      </c>
      <c r="E33" s="91">
        <f t="shared" si="1"/>
        <v>-103987.5</v>
      </c>
      <c r="F33" s="96">
        <v>-103987.5</v>
      </c>
      <c r="G33" s="96">
        <v>0</v>
      </c>
      <c r="H33" s="96">
        <f>+I33+J33</f>
        <v>-138649.9</v>
      </c>
      <c r="I33" s="96">
        <v>-138649.9</v>
      </c>
      <c r="J33" s="96">
        <v>0</v>
      </c>
    </row>
    <row r="34" spans="2:10" ht="51.75">
      <c r="B34" s="78"/>
      <c r="C34" s="52">
        <v>11012</v>
      </c>
      <c r="D34" s="82" t="s">
        <v>221</v>
      </c>
      <c r="E34" s="92">
        <f t="shared" si="1"/>
        <v>-7943.3</v>
      </c>
      <c r="F34" s="92">
        <f t="shared" ref="F34:J34" si="14">+F36</f>
        <v>-7943.3</v>
      </c>
      <c r="G34" s="92">
        <f t="shared" si="14"/>
        <v>0</v>
      </c>
      <c r="H34" s="92">
        <f t="shared" si="14"/>
        <v>-7943.3</v>
      </c>
      <c r="I34" s="92">
        <f t="shared" si="14"/>
        <v>-7943.3</v>
      </c>
      <c r="J34" s="92">
        <f t="shared" si="14"/>
        <v>0</v>
      </c>
    </row>
    <row r="35" spans="2:10">
      <c r="B35" s="78"/>
      <c r="C35" s="78"/>
      <c r="D35" s="78" t="s">
        <v>59</v>
      </c>
      <c r="E35" s="91">
        <f t="shared" si="1"/>
        <v>0</v>
      </c>
      <c r="F35" s="96"/>
      <c r="G35" s="96"/>
      <c r="H35" s="96"/>
      <c r="I35" s="96"/>
      <c r="J35" s="96"/>
    </row>
    <row r="36" spans="2:10" ht="34.5">
      <c r="B36" s="78"/>
      <c r="C36" s="78"/>
      <c r="D36" s="77" t="s">
        <v>219</v>
      </c>
      <c r="E36" s="91">
        <f t="shared" si="1"/>
        <v>-7943.3</v>
      </c>
      <c r="F36" s="96">
        <f t="shared" ref="F36:J36" si="15">+F38</f>
        <v>-7943.3</v>
      </c>
      <c r="G36" s="96">
        <f t="shared" si="15"/>
        <v>0</v>
      </c>
      <c r="H36" s="96">
        <f t="shared" si="15"/>
        <v>-7943.3</v>
      </c>
      <c r="I36" s="96">
        <f t="shared" si="15"/>
        <v>-7943.3</v>
      </c>
      <c r="J36" s="96">
        <f t="shared" si="15"/>
        <v>0</v>
      </c>
    </row>
    <row r="37" spans="2:10" ht="34.5">
      <c r="B37" s="78"/>
      <c r="C37" s="78"/>
      <c r="D37" s="78" t="s">
        <v>60</v>
      </c>
      <c r="E37" s="91">
        <f t="shared" si="1"/>
        <v>0</v>
      </c>
      <c r="F37" s="96"/>
      <c r="G37" s="96"/>
      <c r="H37" s="96"/>
      <c r="I37" s="96"/>
      <c r="J37" s="96"/>
    </row>
    <row r="38" spans="2:10">
      <c r="B38" s="78"/>
      <c r="C38" s="78"/>
      <c r="D38" s="78" t="s">
        <v>4</v>
      </c>
      <c r="E38" s="91">
        <f t="shared" si="1"/>
        <v>-7943.3</v>
      </c>
      <c r="F38" s="96">
        <f t="shared" ref="F38:G40" si="16">+F39</f>
        <v>-7943.3</v>
      </c>
      <c r="G38" s="96">
        <f t="shared" si="16"/>
        <v>0</v>
      </c>
      <c r="H38" s="96">
        <f t="shared" ref="H38:H40" si="17">+I38+J38</f>
        <v>-7943.3</v>
      </c>
      <c r="I38" s="96">
        <f t="shared" ref="I38:J40" si="18">+I39</f>
        <v>-7943.3</v>
      </c>
      <c r="J38" s="96">
        <f t="shared" si="18"/>
        <v>0</v>
      </c>
    </row>
    <row r="39" spans="2:10">
      <c r="B39" s="78"/>
      <c r="C39" s="78"/>
      <c r="D39" s="78" t="s">
        <v>61</v>
      </c>
      <c r="E39" s="91">
        <f t="shared" si="1"/>
        <v>-7943.3</v>
      </c>
      <c r="F39" s="96">
        <f t="shared" si="16"/>
        <v>-7943.3</v>
      </c>
      <c r="G39" s="96">
        <f t="shared" si="16"/>
        <v>0</v>
      </c>
      <c r="H39" s="96">
        <f t="shared" si="17"/>
        <v>-7943.3</v>
      </c>
      <c r="I39" s="96">
        <f t="shared" si="18"/>
        <v>-7943.3</v>
      </c>
      <c r="J39" s="96">
        <f t="shared" si="18"/>
        <v>0</v>
      </c>
    </row>
    <row r="40" spans="2:10">
      <c r="B40" s="78"/>
      <c r="C40" s="78"/>
      <c r="D40" s="78" t="s">
        <v>75</v>
      </c>
      <c r="E40" s="91">
        <f t="shared" si="1"/>
        <v>-7943.3</v>
      </c>
      <c r="F40" s="96">
        <f t="shared" si="16"/>
        <v>-7943.3</v>
      </c>
      <c r="G40" s="96">
        <f t="shared" si="16"/>
        <v>0</v>
      </c>
      <c r="H40" s="96">
        <f t="shared" si="17"/>
        <v>-7943.3</v>
      </c>
      <c r="I40" s="96">
        <f t="shared" si="18"/>
        <v>-7943.3</v>
      </c>
      <c r="J40" s="96">
        <f t="shared" si="18"/>
        <v>0</v>
      </c>
    </row>
    <row r="41" spans="2:10">
      <c r="B41" s="78"/>
      <c r="C41" s="78"/>
      <c r="D41" s="78" t="s">
        <v>76</v>
      </c>
      <c r="E41" s="91">
        <f t="shared" si="1"/>
        <v>-7943.3</v>
      </c>
      <c r="F41" s="96">
        <v>-7943.3</v>
      </c>
      <c r="G41" s="96">
        <v>0</v>
      </c>
      <c r="H41" s="96">
        <f>+I41+J41</f>
        <v>-7943.3</v>
      </c>
      <c r="I41" s="96">
        <v>-7943.3</v>
      </c>
      <c r="J41" s="96">
        <v>0</v>
      </c>
    </row>
    <row r="42" spans="2:10">
      <c r="B42" s="83">
        <v>1040</v>
      </c>
      <c r="C42" s="84"/>
      <c r="D42" s="85" t="s">
        <v>272</v>
      </c>
      <c r="E42" s="91">
        <f t="shared" si="1"/>
        <v>-1046518.5</v>
      </c>
      <c r="F42" s="98">
        <f t="shared" ref="F42:J42" si="19">F44+F52+F60+F69+F78</f>
        <v>-1034818.6</v>
      </c>
      <c r="G42" s="98">
        <f t="shared" si="19"/>
        <v>-11699.9</v>
      </c>
      <c r="H42" s="98">
        <f t="shared" si="19"/>
        <v>-1090042.1000000001</v>
      </c>
      <c r="I42" s="98">
        <f t="shared" si="19"/>
        <v>-1072548.3999999999</v>
      </c>
      <c r="J42" s="98">
        <f t="shared" si="19"/>
        <v>-17493.7</v>
      </c>
    </row>
    <row r="43" spans="2:10">
      <c r="B43" s="85"/>
      <c r="C43" s="84"/>
      <c r="D43" s="85" t="s">
        <v>306</v>
      </c>
      <c r="E43" s="91">
        <f t="shared" si="1"/>
        <v>0</v>
      </c>
      <c r="F43" s="99"/>
      <c r="G43" s="99"/>
      <c r="H43" s="99"/>
      <c r="I43" s="99"/>
      <c r="J43" s="99"/>
    </row>
    <row r="44" spans="2:10" ht="51.75">
      <c r="B44" s="85"/>
      <c r="C44" s="83" t="s">
        <v>327</v>
      </c>
      <c r="D44" s="85" t="s">
        <v>315</v>
      </c>
      <c r="E44" s="98">
        <f t="shared" si="1"/>
        <v>-64147.200000000004</v>
      </c>
      <c r="F44" s="98">
        <f t="shared" ref="F44:J44" si="20">F46</f>
        <v>-52447.3</v>
      </c>
      <c r="G44" s="98">
        <f t="shared" si="20"/>
        <v>-11699.9</v>
      </c>
      <c r="H44" s="98">
        <f t="shared" si="20"/>
        <v>-107670.8</v>
      </c>
      <c r="I44" s="98">
        <f t="shared" si="20"/>
        <v>-90177.1</v>
      </c>
      <c r="J44" s="98">
        <f t="shared" si="20"/>
        <v>-17493.7</v>
      </c>
    </row>
    <row r="45" spans="2:10">
      <c r="B45" s="85"/>
      <c r="C45" s="84"/>
      <c r="D45" s="85" t="s">
        <v>59</v>
      </c>
      <c r="E45" s="91">
        <f t="shared" si="1"/>
        <v>0</v>
      </c>
      <c r="F45" s="99"/>
      <c r="G45" s="99"/>
      <c r="H45" s="99"/>
      <c r="I45" s="99"/>
      <c r="J45" s="99"/>
    </row>
    <row r="46" spans="2:10" ht="34.5">
      <c r="B46" s="85"/>
      <c r="C46" s="84"/>
      <c r="D46" s="85" t="s">
        <v>77</v>
      </c>
      <c r="E46" s="91">
        <f t="shared" si="1"/>
        <v>-64147.200000000004</v>
      </c>
      <c r="F46" s="98">
        <f t="shared" ref="F46:J46" si="21">F51</f>
        <v>-52447.3</v>
      </c>
      <c r="G46" s="98">
        <f t="shared" si="21"/>
        <v>-11699.9</v>
      </c>
      <c r="H46" s="98">
        <f t="shared" si="21"/>
        <v>-107670.8</v>
      </c>
      <c r="I46" s="98">
        <f t="shared" si="21"/>
        <v>-90177.1</v>
      </c>
      <c r="J46" s="98">
        <f t="shared" si="21"/>
        <v>-17493.7</v>
      </c>
    </row>
    <row r="47" spans="2:10" ht="34.5">
      <c r="B47" s="85"/>
      <c r="C47" s="84"/>
      <c r="D47" s="85" t="s">
        <v>60</v>
      </c>
      <c r="E47" s="91">
        <f t="shared" si="1"/>
        <v>0</v>
      </c>
      <c r="F47" s="99"/>
      <c r="G47" s="99"/>
      <c r="H47" s="99"/>
      <c r="I47" s="99"/>
      <c r="J47" s="99"/>
    </row>
    <row r="48" spans="2:10">
      <c r="B48" s="85"/>
      <c r="C48" s="84"/>
      <c r="D48" s="85" t="s">
        <v>4</v>
      </c>
      <c r="E48" s="91">
        <f t="shared" si="1"/>
        <v>-64147.200000000004</v>
      </c>
      <c r="F48" s="98">
        <f t="shared" ref="F48:J50" si="22">F49</f>
        <v>-52447.3</v>
      </c>
      <c r="G48" s="98">
        <f t="shared" si="22"/>
        <v>-11699.9</v>
      </c>
      <c r="H48" s="98">
        <f t="shared" si="22"/>
        <v>-107670.8</v>
      </c>
      <c r="I48" s="98">
        <f t="shared" si="22"/>
        <v>-90177.1</v>
      </c>
      <c r="J48" s="98">
        <f t="shared" si="22"/>
        <v>-17493.7</v>
      </c>
    </row>
    <row r="49" spans="2:10">
      <c r="B49" s="85"/>
      <c r="C49" s="84"/>
      <c r="D49" s="85" t="s">
        <v>61</v>
      </c>
      <c r="E49" s="91">
        <f t="shared" si="1"/>
        <v>-64147.200000000004</v>
      </c>
      <c r="F49" s="98">
        <f t="shared" si="22"/>
        <v>-52447.3</v>
      </c>
      <c r="G49" s="98">
        <f t="shared" si="22"/>
        <v>-11699.9</v>
      </c>
      <c r="H49" s="98">
        <f t="shared" si="22"/>
        <v>-107670.8</v>
      </c>
      <c r="I49" s="98">
        <f t="shared" si="22"/>
        <v>-90177.1</v>
      </c>
      <c r="J49" s="98">
        <f t="shared" si="22"/>
        <v>-17493.7</v>
      </c>
    </row>
    <row r="50" spans="2:10">
      <c r="B50" s="85"/>
      <c r="C50" s="84"/>
      <c r="D50" s="85" t="s">
        <v>75</v>
      </c>
      <c r="E50" s="91">
        <f t="shared" si="1"/>
        <v>-64147.200000000004</v>
      </c>
      <c r="F50" s="98">
        <f t="shared" si="22"/>
        <v>-52447.3</v>
      </c>
      <c r="G50" s="98">
        <f t="shared" si="22"/>
        <v>-11699.9</v>
      </c>
      <c r="H50" s="98">
        <f t="shared" si="22"/>
        <v>-107670.8</v>
      </c>
      <c r="I50" s="98">
        <f t="shared" si="22"/>
        <v>-90177.1</v>
      </c>
      <c r="J50" s="98">
        <f t="shared" si="22"/>
        <v>-17493.7</v>
      </c>
    </row>
    <row r="51" spans="2:10">
      <c r="B51" s="85"/>
      <c r="C51" s="84"/>
      <c r="D51" s="85" t="s">
        <v>76</v>
      </c>
      <c r="E51" s="91">
        <f t="shared" si="1"/>
        <v>-64147.200000000004</v>
      </c>
      <c r="F51" s="98">
        <v>-52447.3</v>
      </c>
      <c r="G51" s="98">
        <v>-11699.9</v>
      </c>
      <c r="H51" s="98">
        <f>I51+J51</f>
        <v>-107670.8</v>
      </c>
      <c r="I51" s="100">
        <v>-90177.1</v>
      </c>
      <c r="J51" s="100">
        <v>-17493.7</v>
      </c>
    </row>
    <row r="52" spans="2:10" ht="69">
      <c r="B52" s="85"/>
      <c r="C52" s="83" t="s">
        <v>360</v>
      </c>
      <c r="D52" s="85" t="s">
        <v>361</v>
      </c>
      <c r="E52" s="98">
        <f t="shared" si="1"/>
        <v>-99336.1</v>
      </c>
      <c r="F52" s="98">
        <f t="shared" ref="F52:J52" si="23">F54</f>
        <v>-99336.1</v>
      </c>
      <c r="G52" s="98">
        <f t="shared" si="23"/>
        <v>0</v>
      </c>
      <c r="H52" s="98">
        <f t="shared" si="23"/>
        <v>-99336.1</v>
      </c>
      <c r="I52" s="98">
        <f t="shared" si="23"/>
        <v>-99336.1</v>
      </c>
      <c r="J52" s="98">
        <f t="shared" si="23"/>
        <v>0</v>
      </c>
    </row>
    <row r="53" spans="2:10">
      <c r="B53" s="85"/>
      <c r="C53" s="84"/>
      <c r="D53" s="85" t="s">
        <v>59</v>
      </c>
      <c r="E53" s="91">
        <f t="shared" si="1"/>
        <v>0</v>
      </c>
      <c r="F53" s="99"/>
      <c r="G53" s="99"/>
      <c r="H53" s="99"/>
      <c r="I53" s="99"/>
      <c r="J53" s="99"/>
    </row>
    <row r="54" spans="2:10" ht="34.5">
      <c r="B54" s="85"/>
      <c r="C54" s="84"/>
      <c r="D54" s="85" t="s">
        <v>77</v>
      </c>
      <c r="E54" s="98">
        <f t="shared" si="1"/>
        <v>-99336.1</v>
      </c>
      <c r="F54" s="98">
        <f t="shared" ref="F54:J54" si="24">F59</f>
        <v>-99336.1</v>
      </c>
      <c r="G54" s="98">
        <f t="shared" si="24"/>
        <v>0</v>
      </c>
      <c r="H54" s="98">
        <f t="shared" si="24"/>
        <v>-99336.1</v>
      </c>
      <c r="I54" s="98">
        <f t="shared" si="24"/>
        <v>-99336.1</v>
      </c>
      <c r="J54" s="98">
        <f t="shared" si="24"/>
        <v>0</v>
      </c>
    </row>
    <row r="55" spans="2:10" ht="34.5">
      <c r="B55" s="85"/>
      <c r="C55" s="84"/>
      <c r="D55" s="85" t="s">
        <v>60</v>
      </c>
      <c r="E55" s="91">
        <f t="shared" si="1"/>
        <v>0</v>
      </c>
      <c r="F55" s="99"/>
      <c r="G55" s="99"/>
      <c r="H55" s="99"/>
      <c r="I55" s="99"/>
      <c r="J55" s="99"/>
    </row>
    <row r="56" spans="2:10">
      <c r="B56" s="85"/>
      <c r="C56" s="84"/>
      <c r="D56" s="85" t="s">
        <v>4</v>
      </c>
      <c r="E56" s="91">
        <f t="shared" si="1"/>
        <v>-99336.1</v>
      </c>
      <c r="F56" s="98">
        <f t="shared" ref="F56:J58" si="25">F57</f>
        <v>-99336.1</v>
      </c>
      <c r="G56" s="98">
        <f t="shared" si="25"/>
        <v>0</v>
      </c>
      <c r="H56" s="98">
        <f t="shared" si="25"/>
        <v>-99336.1</v>
      </c>
      <c r="I56" s="98">
        <f t="shared" si="25"/>
        <v>-99336.1</v>
      </c>
      <c r="J56" s="98">
        <f t="shared" si="25"/>
        <v>0</v>
      </c>
    </row>
    <row r="57" spans="2:10">
      <c r="B57" s="85"/>
      <c r="C57" s="84"/>
      <c r="D57" s="85" t="s">
        <v>61</v>
      </c>
      <c r="E57" s="91">
        <f t="shared" si="1"/>
        <v>-99336.1</v>
      </c>
      <c r="F57" s="98">
        <f t="shared" si="25"/>
        <v>-99336.1</v>
      </c>
      <c r="G57" s="98">
        <f t="shared" si="25"/>
        <v>0</v>
      </c>
      <c r="H57" s="98">
        <f t="shared" si="25"/>
        <v>-99336.1</v>
      </c>
      <c r="I57" s="98">
        <f t="shared" si="25"/>
        <v>-99336.1</v>
      </c>
      <c r="J57" s="98">
        <f t="shared" si="25"/>
        <v>0</v>
      </c>
    </row>
    <row r="58" spans="2:10">
      <c r="B58" s="85"/>
      <c r="C58" s="84"/>
      <c r="D58" s="85" t="s">
        <v>75</v>
      </c>
      <c r="E58" s="91">
        <f t="shared" si="1"/>
        <v>-99336.1</v>
      </c>
      <c r="F58" s="98">
        <f t="shared" si="25"/>
        <v>-99336.1</v>
      </c>
      <c r="G58" s="98">
        <f t="shared" si="25"/>
        <v>0</v>
      </c>
      <c r="H58" s="98">
        <f t="shared" si="25"/>
        <v>-99336.1</v>
      </c>
      <c r="I58" s="98">
        <f t="shared" si="25"/>
        <v>-99336.1</v>
      </c>
      <c r="J58" s="98">
        <f t="shared" si="25"/>
        <v>0</v>
      </c>
    </row>
    <row r="59" spans="2:10">
      <c r="B59" s="85"/>
      <c r="C59" s="84"/>
      <c r="D59" s="85" t="s">
        <v>76</v>
      </c>
      <c r="E59" s="91">
        <f t="shared" si="1"/>
        <v>-99336.1</v>
      </c>
      <c r="F59" s="98">
        <v>-99336.1</v>
      </c>
      <c r="G59" s="98">
        <v>0</v>
      </c>
      <c r="H59" s="98">
        <f>I59+J59</f>
        <v>-99336.1</v>
      </c>
      <c r="I59" s="100">
        <f>F59</f>
        <v>-99336.1</v>
      </c>
      <c r="J59" s="100">
        <f>G59</f>
        <v>0</v>
      </c>
    </row>
    <row r="60" spans="2:10" ht="69">
      <c r="B60" s="85"/>
      <c r="C60" s="83" t="s">
        <v>362</v>
      </c>
      <c r="D60" s="85" t="s">
        <v>363</v>
      </c>
      <c r="E60" s="98">
        <f t="shared" si="1"/>
        <v>-550220.19999999995</v>
      </c>
      <c r="F60" s="98">
        <f t="shared" ref="F60:J60" si="26">F62</f>
        <v>-550220.19999999995</v>
      </c>
      <c r="G60" s="98">
        <f t="shared" si="26"/>
        <v>0</v>
      </c>
      <c r="H60" s="98">
        <f t="shared" si="26"/>
        <v>-550220.19999999995</v>
      </c>
      <c r="I60" s="98">
        <f t="shared" si="26"/>
        <v>-550220.19999999995</v>
      </c>
      <c r="J60" s="98">
        <f t="shared" si="26"/>
        <v>0</v>
      </c>
    </row>
    <row r="61" spans="2:10">
      <c r="B61" s="85"/>
      <c r="C61" s="84"/>
      <c r="D61" s="85" t="s">
        <v>59</v>
      </c>
      <c r="E61" s="91">
        <f t="shared" si="1"/>
        <v>0</v>
      </c>
      <c r="F61" s="99"/>
      <c r="G61" s="99"/>
      <c r="H61" s="99"/>
      <c r="I61" s="99"/>
      <c r="J61" s="99"/>
    </row>
    <row r="62" spans="2:10" ht="34.5">
      <c r="B62" s="85"/>
      <c r="C62" s="84"/>
      <c r="D62" s="85" t="s">
        <v>77</v>
      </c>
      <c r="E62" s="91">
        <f t="shared" si="1"/>
        <v>-550220.19999999995</v>
      </c>
      <c r="F62" s="98">
        <f t="shared" ref="F62:J62" si="27">F67</f>
        <v>-550220.19999999995</v>
      </c>
      <c r="G62" s="98">
        <f t="shared" si="27"/>
        <v>0</v>
      </c>
      <c r="H62" s="98">
        <f t="shared" si="27"/>
        <v>-550220.19999999995</v>
      </c>
      <c r="I62" s="98">
        <f t="shared" si="27"/>
        <v>-550220.19999999995</v>
      </c>
      <c r="J62" s="98">
        <f t="shared" si="27"/>
        <v>0</v>
      </c>
    </row>
    <row r="63" spans="2:10" ht="34.5">
      <c r="B63" s="85"/>
      <c r="C63" s="84"/>
      <c r="D63" s="85" t="s">
        <v>60</v>
      </c>
      <c r="E63" s="91">
        <f t="shared" si="1"/>
        <v>0</v>
      </c>
      <c r="F63" s="99"/>
      <c r="G63" s="99"/>
      <c r="H63" s="99"/>
      <c r="I63" s="99"/>
      <c r="J63" s="99"/>
    </row>
    <row r="64" spans="2:10">
      <c r="B64" s="85"/>
      <c r="C64" s="84"/>
      <c r="D64" s="85" t="s">
        <v>4</v>
      </c>
      <c r="E64" s="91">
        <f t="shared" si="1"/>
        <v>-550220.19999999995</v>
      </c>
      <c r="F64" s="98">
        <f t="shared" ref="F64:J67" si="28">F65</f>
        <v>-550220.19999999995</v>
      </c>
      <c r="G64" s="98">
        <f t="shared" si="28"/>
        <v>0</v>
      </c>
      <c r="H64" s="98">
        <f t="shared" si="28"/>
        <v>-550220.19999999995</v>
      </c>
      <c r="I64" s="98">
        <f t="shared" si="28"/>
        <v>-550220.19999999995</v>
      </c>
      <c r="J64" s="98">
        <f t="shared" si="28"/>
        <v>0</v>
      </c>
    </row>
    <row r="65" spans="2:10">
      <c r="B65" s="85"/>
      <c r="C65" s="84"/>
      <c r="D65" s="85" t="s">
        <v>25</v>
      </c>
      <c r="E65" s="91">
        <f t="shared" si="1"/>
        <v>-550220.19999999995</v>
      </c>
      <c r="F65" s="98">
        <f t="shared" si="28"/>
        <v>-550220.19999999995</v>
      </c>
      <c r="G65" s="98">
        <f t="shared" si="28"/>
        <v>0</v>
      </c>
      <c r="H65" s="98">
        <f t="shared" si="28"/>
        <v>-550220.19999999995</v>
      </c>
      <c r="I65" s="98">
        <f t="shared" si="28"/>
        <v>-550220.19999999995</v>
      </c>
      <c r="J65" s="98">
        <f t="shared" si="28"/>
        <v>0</v>
      </c>
    </row>
    <row r="66" spans="2:10">
      <c r="B66" s="85"/>
      <c r="C66" s="84"/>
      <c r="D66" s="85" t="s">
        <v>78</v>
      </c>
      <c r="E66" s="91">
        <f t="shared" si="1"/>
        <v>-550220.19999999995</v>
      </c>
      <c r="F66" s="98">
        <f t="shared" si="28"/>
        <v>-550220.19999999995</v>
      </c>
      <c r="G66" s="98">
        <f t="shared" si="28"/>
        <v>0</v>
      </c>
      <c r="H66" s="98">
        <f t="shared" si="28"/>
        <v>-550220.19999999995</v>
      </c>
      <c r="I66" s="98">
        <f t="shared" si="28"/>
        <v>-550220.19999999995</v>
      </c>
      <c r="J66" s="98">
        <f t="shared" si="28"/>
        <v>0</v>
      </c>
    </row>
    <row r="67" spans="2:10">
      <c r="B67" s="85"/>
      <c r="C67" s="84"/>
      <c r="D67" s="85" t="s">
        <v>79</v>
      </c>
      <c r="E67" s="91">
        <f t="shared" si="1"/>
        <v>-550220.19999999995</v>
      </c>
      <c r="F67" s="98">
        <f t="shared" si="28"/>
        <v>-550220.19999999995</v>
      </c>
      <c r="G67" s="98">
        <f t="shared" si="28"/>
        <v>0</v>
      </c>
      <c r="H67" s="98">
        <f t="shared" si="28"/>
        <v>-550220.19999999995</v>
      </c>
      <c r="I67" s="98">
        <f t="shared" si="28"/>
        <v>-550220.19999999995</v>
      </c>
      <c r="J67" s="98">
        <f t="shared" si="28"/>
        <v>0</v>
      </c>
    </row>
    <row r="68" spans="2:10">
      <c r="B68" s="85"/>
      <c r="C68" s="84"/>
      <c r="D68" s="86" t="s">
        <v>189</v>
      </c>
      <c r="E68" s="91">
        <f t="shared" si="1"/>
        <v>-550220.19999999995</v>
      </c>
      <c r="F68" s="98">
        <f>-295029.3-255190.9</f>
        <v>-550220.19999999995</v>
      </c>
      <c r="G68" s="98">
        <v>0</v>
      </c>
      <c r="H68" s="98">
        <f>I68+J68</f>
        <v>-550220.19999999995</v>
      </c>
      <c r="I68" s="100">
        <f>-295029.3-255190.9</f>
        <v>-550220.19999999995</v>
      </c>
      <c r="J68" s="100">
        <v>0</v>
      </c>
    </row>
    <row r="69" spans="2:10" ht="51.75">
      <c r="B69" s="85"/>
      <c r="C69" s="83" t="s">
        <v>132</v>
      </c>
      <c r="D69" s="85" t="s">
        <v>316</v>
      </c>
      <c r="E69" s="98">
        <f t="shared" si="1"/>
        <v>-266256.40000000002</v>
      </c>
      <c r="F69" s="98">
        <f t="shared" ref="F69:J69" si="29">F71</f>
        <v>-266256.40000000002</v>
      </c>
      <c r="G69" s="98">
        <f t="shared" si="29"/>
        <v>0</v>
      </c>
      <c r="H69" s="98">
        <f t="shared" si="29"/>
        <v>-266256.40000000002</v>
      </c>
      <c r="I69" s="98">
        <f t="shared" si="29"/>
        <v>-266256.40000000002</v>
      </c>
      <c r="J69" s="98">
        <f t="shared" si="29"/>
        <v>0</v>
      </c>
    </row>
    <row r="70" spans="2:10">
      <c r="B70" s="85"/>
      <c r="C70" s="84"/>
      <c r="D70" s="85" t="s">
        <v>59</v>
      </c>
      <c r="E70" s="91">
        <f t="shared" si="1"/>
        <v>0</v>
      </c>
      <c r="F70" s="99"/>
      <c r="G70" s="99"/>
      <c r="H70" s="99"/>
      <c r="I70" s="99"/>
      <c r="J70" s="99"/>
    </row>
    <row r="71" spans="2:10" ht="34.5">
      <c r="B71" s="85"/>
      <c r="C71" s="84"/>
      <c r="D71" s="85" t="s">
        <v>77</v>
      </c>
      <c r="E71" s="91">
        <f t="shared" si="1"/>
        <v>-266256.40000000002</v>
      </c>
      <c r="F71" s="98">
        <f t="shared" ref="F71:J71" si="30">F76</f>
        <v>-266256.40000000002</v>
      </c>
      <c r="G71" s="98">
        <f t="shared" si="30"/>
        <v>0</v>
      </c>
      <c r="H71" s="98">
        <f t="shared" si="30"/>
        <v>-266256.40000000002</v>
      </c>
      <c r="I71" s="98">
        <f t="shared" si="30"/>
        <v>-266256.40000000002</v>
      </c>
      <c r="J71" s="98">
        <f t="shared" si="30"/>
        <v>0</v>
      </c>
    </row>
    <row r="72" spans="2:10" ht="34.5">
      <c r="B72" s="85"/>
      <c r="C72" s="84"/>
      <c r="D72" s="85" t="s">
        <v>60</v>
      </c>
      <c r="E72" s="91">
        <f t="shared" si="1"/>
        <v>0</v>
      </c>
      <c r="F72" s="99"/>
      <c r="G72" s="99"/>
      <c r="H72" s="99"/>
      <c r="I72" s="99"/>
      <c r="J72" s="99"/>
    </row>
    <row r="73" spans="2:10">
      <c r="B73" s="85"/>
      <c r="C73" s="84"/>
      <c r="D73" s="85" t="s">
        <v>4</v>
      </c>
      <c r="E73" s="91">
        <f t="shared" si="1"/>
        <v>-266256.40000000002</v>
      </c>
      <c r="F73" s="98">
        <f t="shared" ref="F73:J76" si="31">F74</f>
        <v>-266256.40000000002</v>
      </c>
      <c r="G73" s="98">
        <f t="shared" si="31"/>
        <v>0</v>
      </c>
      <c r="H73" s="98">
        <f t="shared" si="31"/>
        <v>-266256.40000000002</v>
      </c>
      <c r="I73" s="98">
        <f t="shared" si="31"/>
        <v>-266256.40000000002</v>
      </c>
      <c r="J73" s="98">
        <f t="shared" si="31"/>
        <v>0</v>
      </c>
    </row>
    <row r="74" spans="2:10">
      <c r="B74" s="85"/>
      <c r="C74" s="84"/>
      <c r="D74" s="85" t="s">
        <v>25</v>
      </c>
      <c r="E74" s="91">
        <f t="shared" si="1"/>
        <v>-266256.40000000002</v>
      </c>
      <c r="F74" s="98">
        <f t="shared" si="31"/>
        <v>-266256.40000000002</v>
      </c>
      <c r="G74" s="98">
        <f t="shared" si="31"/>
        <v>0</v>
      </c>
      <c r="H74" s="98">
        <f t="shared" si="31"/>
        <v>-266256.40000000002</v>
      </c>
      <c r="I74" s="98">
        <f t="shared" si="31"/>
        <v>-266256.40000000002</v>
      </c>
      <c r="J74" s="98">
        <f t="shared" si="31"/>
        <v>0</v>
      </c>
    </row>
    <row r="75" spans="2:10">
      <c r="B75" s="85"/>
      <c r="C75" s="84"/>
      <c r="D75" s="85" t="s">
        <v>78</v>
      </c>
      <c r="E75" s="91">
        <f t="shared" si="1"/>
        <v>-266256.40000000002</v>
      </c>
      <c r="F75" s="98">
        <f t="shared" si="31"/>
        <v>-266256.40000000002</v>
      </c>
      <c r="G75" s="98">
        <f t="shared" si="31"/>
        <v>0</v>
      </c>
      <c r="H75" s="98">
        <f t="shared" si="31"/>
        <v>-266256.40000000002</v>
      </c>
      <c r="I75" s="98">
        <f t="shared" si="31"/>
        <v>-266256.40000000002</v>
      </c>
      <c r="J75" s="98">
        <f t="shared" si="31"/>
        <v>0</v>
      </c>
    </row>
    <row r="76" spans="2:10">
      <c r="B76" s="85"/>
      <c r="C76" s="84"/>
      <c r="D76" s="85" t="s">
        <v>79</v>
      </c>
      <c r="E76" s="91">
        <f t="shared" ref="E76:E139" si="32">+F76+G76</f>
        <v>-266256.40000000002</v>
      </c>
      <c r="F76" s="98">
        <f t="shared" si="31"/>
        <v>-266256.40000000002</v>
      </c>
      <c r="G76" s="98">
        <f t="shared" si="31"/>
        <v>0</v>
      </c>
      <c r="H76" s="98">
        <f t="shared" si="31"/>
        <v>-266256.40000000002</v>
      </c>
      <c r="I76" s="98">
        <f t="shared" si="31"/>
        <v>-266256.40000000002</v>
      </c>
      <c r="J76" s="98">
        <f t="shared" si="31"/>
        <v>0</v>
      </c>
    </row>
    <row r="77" spans="2:10">
      <c r="B77" s="85"/>
      <c r="C77" s="84"/>
      <c r="D77" s="86" t="s">
        <v>189</v>
      </c>
      <c r="E77" s="91">
        <f t="shared" si="32"/>
        <v>-266256.40000000002</v>
      </c>
      <c r="F77" s="98">
        <v>-266256.40000000002</v>
      </c>
      <c r="G77" s="98">
        <v>0</v>
      </c>
      <c r="H77" s="98">
        <f>I77+J77</f>
        <v>-266256.40000000002</v>
      </c>
      <c r="I77" s="100">
        <v>-266256.40000000002</v>
      </c>
      <c r="J77" s="100">
        <v>0</v>
      </c>
    </row>
    <row r="78" spans="2:10" ht="69">
      <c r="B78" s="85"/>
      <c r="C78" s="83" t="s">
        <v>317</v>
      </c>
      <c r="D78" s="85" t="s">
        <v>318</v>
      </c>
      <c r="E78" s="98">
        <f t="shared" si="32"/>
        <v>-66558.600000000006</v>
      </c>
      <c r="F78" s="98">
        <f t="shared" ref="F78:J78" si="33">F80</f>
        <v>-66558.600000000006</v>
      </c>
      <c r="G78" s="98">
        <f t="shared" si="33"/>
        <v>0</v>
      </c>
      <c r="H78" s="98">
        <f t="shared" si="33"/>
        <v>-66558.600000000006</v>
      </c>
      <c r="I78" s="98">
        <f t="shared" si="33"/>
        <v>-66558.600000000006</v>
      </c>
      <c r="J78" s="98">
        <f t="shared" si="33"/>
        <v>0</v>
      </c>
    </row>
    <row r="79" spans="2:10">
      <c r="B79" s="85"/>
      <c r="C79" s="84"/>
      <c r="D79" s="85" t="s">
        <v>59</v>
      </c>
      <c r="E79" s="91">
        <f t="shared" si="32"/>
        <v>0</v>
      </c>
      <c r="F79" s="99"/>
      <c r="G79" s="99"/>
      <c r="H79" s="99"/>
      <c r="I79" s="99"/>
      <c r="J79" s="99"/>
    </row>
    <row r="80" spans="2:10" ht="34.5">
      <c r="B80" s="85"/>
      <c r="C80" s="84"/>
      <c r="D80" s="85" t="s">
        <v>77</v>
      </c>
      <c r="E80" s="91">
        <f t="shared" si="32"/>
        <v>-66558.600000000006</v>
      </c>
      <c r="F80" s="98">
        <f t="shared" ref="F80:J80" si="34">F85</f>
        <v>-66558.600000000006</v>
      </c>
      <c r="G80" s="98">
        <f t="shared" si="34"/>
        <v>0</v>
      </c>
      <c r="H80" s="98">
        <f t="shared" si="34"/>
        <v>-66558.600000000006</v>
      </c>
      <c r="I80" s="98">
        <f t="shared" si="34"/>
        <v>-66558.600000000006</v>
      </c>
      <c r="J80" s="98">
        <f t="shared" si="34"/>
        <v>0</v>
      </c>
    </row>
    <row r="81" spans="2:10" ht="34.5">
      <c r="B81" s="85"/>
      <c r="C81" s="84"/>
      <c r="D81" s="85" t="s">
        <v>60</v>
      </c>
      <c r="E81" s="91">
        <f t="shared" si="32"/>
        <v>0</v>
      </c>
      <c r="F81" s="99"/>
      <c r="G81" s="99"/>
      <c r="H81" s="99"/>
      <c r="I81" s="99"/>
      <c r="J81" s="99"/>
    </row>
    <row r="82" spans="2:10">
      <c r="B82" s="85"/>
      <c r="C82" s="84"/>
      <c r="D82" s="85" t="s">
        <v>4</v>
      </c>
      <c r="E82" s="91">
        <f t="shared" si="32"/>
        <v>-66558.600000000006</v>
      </c>
      <c r="F82" s="98">
        <f t="shared" ref="F82:J85" si="35">F83</f>
        <v>-66558.600000000006</v>
      </c>
      <c r="G82" s="98">
        <f t="shared" si="35"/>
        <v>0</v>
      </c>
      <c r="H82" s="98">
        <f t="shared" si="35"/>
        <v>-66558.600000000006</v>
      </c>
      <c r="I82" s="98">
        <f t="shared" si="35"/>
        <v>-66558.600000000006</v>
      </c>
      <c r="J82" s="98">
        <f t="shared" si="35"/>
        <v>0</v>
      </c>
    </row>
    <row r="83" spans="2:10">
      <c r="B83" s="85"/>
      <c r="C83" s="84"/>
      <c r="D83" s="85" t="s">
        <v>25</v>
      </c>
      <c r="E83" s="91">
        <f t="shared" si="32"/>
        <v>-66558.600000000006</v>
      </c>
      <c r="F83" s="98">
        <f t="shared" si="35"/>
        <v>-66558.600000000006</v>
      </c>
      <c r="G83" s="98">
        <f t="shared" si="35"/>
        <v>0</v>
      </c>
      <c r="H83" s="98">
        <f t="shared" si="35"/>
        <v>-66558.600000000006</v>
      </c>
      <c r="I83" s="98">
        <f t="shared" si="35"/>
        <v>-66558.600000000006</v>
      </c>
      <c r="J83" s="98">
        <f t="shared" si="35"/>
        <v>0</v>
      </c>
    </row>
    <row r="84" spans="2:10">
      <c r="B84" s="85"/>
      <c r="C84" s="84"/>
      <c r="D84" s="85" t="s">
        <v>78</v>
      </c>
      <c r="E84" s="91">
        <f t="shared" si="32"/>
        <v>-66558.600000000006</v>
      </c>
      <c r="F84" s="98">
        <f t="shared" si="35"/>
        <v>-66558.600000000006</v>
      </c>
      <c r="G84" s="98">
        <f t="shared" si="35"/>
        <v>0</v>
      </c>
      <c r="H84" s="98">
        <f t="shared" si="35"/>
        <v>-66558.600000000006</v>
      </c>
      <c r="I84" s="98">
        <f t="shared" si="35"/>
        <v>-66558.600000000006</v>
      </c>
      <c r="J84" s="98">
        <f t="shared" si="35"/>
        <v>0</v>
      </c>
    </row>
    <row r="85" spans="2:10">
      <c r="B85" s="85"/>
      <c r="C85" s="84"/>
      <c r="D85" s="85" t="s">
        <v>79</v>
      </c>
      <c r="E85" s="91">
        <f t="shared" si="32"/>
        <v>-66558.600000000006</v>
      </c>
      <c r="F85" s="98">
        <f t="shared" si="35"/>
        <v>-66558.600000000006</v>
      </c>
      <c r="G85" s="98">
        <f t="shared" si="35"/>
        <v>0</v>
      </c>
      <c r="H85" s="98">
        <f t="shared" si="35"/>
        <v>-66558.600000000006</v>
      </c>
      <c r="I85" s="98">
        <f t="shared" si="35"/>
        <v>-66558.600000000006</v>
      </c>
      <c r="J85" s="98">
        <f t="shared" si="35"/>
        <v>0</v>
      </c>
    </row>
    <row r="86" spans="2:10">
      <c r="B86" s="85"/>
      <c r="C86" s="84"/>
      <c r="D86" s="86" t="s">
        <v>189</v>
      </c>
      <c r="E86" s="91">
        <f t="shared" si="32"/>
        <v>-66558.600000000006</v>
      </c>
      <c r="F86" s="98">
        <v>-66558.600000000006</v>
      </c>
      <c r="G86" s="98">
        <v>0</v>
      </c>
      <c r="H86" s="98">
        <f>I86+J86</f>
        <v>-66558.600000000006</v>
      </c>
      <c r="I86" s="100">
        <v>-66558.600000000006</v>
      </c>
      <c r="J86" s="100">
        <v>0</v>
      </c>
    </row>
    <row r="87" spans="2:10">
      <c r="B87" s="78">
        <v>1049</v>
      </c>
      <c r="C87" s="78"/>
      <c r="D87" s="78" t="s">
        <v>395</v>
      </c>
      <c r="E87" s="91">
        <f t="shared" si="32"/>
        <v>-1174248.8999999999</v>
      </c>
      <c r="F87" s="92">
        <f>+F89+F98</f>
        <v>-1089159.5</v>
      </c>
      <c r="G87" s="92">
        <f>+G89+G98</f>
        <v>-85089.4</v>
      </c>
      <c r="H87" s="92">
        <f>+I87+J87</f>
        <v>-1269248.8999999999</v>
      </c>
      <c r="I87" s="92">
        <f>+I89+I98</f>
        <v>-1184159.5</v>
      </c>
      <c r="J87" s="92">
        <f>+J89+J98</f>
        <v>-85089.4</v>
      </c>
    </row>
    <row r="88" spans="2:10">
      <c r="B88" s="78"/>
      <c r="C88" s="78"/>
      <c r="D88" s="78" t="s">
        <v>3</v>
      </c>
      <c r="E88" s="91">
        <f t="shared" si="32"/>
        <v>0</v>
      </c>
      <c r="F88" s="97"/>
      <c r="G88" s="97"/>
      <c r="H88" s="91"/>
      <c r="I88" s="91"/>
      <c r="J88" s="91"/>
    </row>
    <row r="89" spans="2:10" ht="51.75">
      <c r="B89" s="116"/>
      <c r="C89" s="116">
        <v>21007</v>
      </c>
      <c r="D89" s="87" t="s">
        <v>488</v>
      </c>
      <c r="E89" s="101">
        <f t="shared" si="32"/>
        <v>-829248.9</v>
      </c>
      <c r="F89" s="101">
        <f t="shared" ref="F89:J89" si="36">+F91</f>
        <v>-744159.5</v>
      </c>
      <c r="G89" s="101">
        <f t="shared" si="36"/>
        <v>-85089.4</v>
      </c>
      <c r="H89" s="101">
        <f t="shared" si="36"/>
        <v>-829248.9</v>
      </c>
      <c r="I89" s="101">
        <f t="shared" si="36"/>
        <v>-744159.5</v>
      </c>
      <c r="J89" s="102">
        <f t="shared" si="36"/>
        <v>-85089.4</v>
      </c>
    </row>
    <row r="90" spans="2:10">
      <c r="B90" s="116"/>
      <c r="C90" s="116"/>
      <c r="D90" s="87" t="s">
        <v>59</v>
      </c>
      <c r="E90" s="91">
        <f t="shared" si="32"/>
        <v>0</v>
      </c>
      <c r="F90" s="101"/>
      <c r="G90" s="101"/>
      <c r="H90" s="101"/>
      <c r="I90" s="101"/>
      <c r="J90" s="102"/>
    </row>
    <row r="91" spans="2:10" ht="34.5">
      <c r="B91" s="116"/>
      <c r="C91" s="116"/>
      <c r="D91" s="87" t="s">
        <v>219</v>
      </c>
      <c r="E91" s="91">
        <f t="shared" si="32"/>
        <v>-829248.9</v>
      </c>
      <c r="F91" s="101">
        <f t="shared" ref="F91:J91" si="37">+F93</f>
        <v>-744159.5</v>
      </c>
      <c r="G91" s="101">
        <f t="shared" si="37"/>
        <v>-85089.4</v>
      </c>
      <c r="H91" s="101">
        <f t="shared" si="37"/>
        <v>-829248.9</v>
      </c>
      <c r="I91" s="101">
        <f t="shared" si="37"/>
        <v>-744159.5</v>
      </c>
      <c r="J91" s="102">
        <f t="shared" si="37"/>
        <v>-85089.4</v>
      </c>
    </row>
    <row r="92" spans="2:10" ht="34.5">
      <c r="B92" s="116"/>
      <c r="C92" s="116"/>
      <c r="D92" s="87" t="s">
        <v>60</v>
      </c>
      <c r="E92" s="91">
        <f t="shared" si="32"/>
        <v>0</v>
      </c>
      <c r="F92" s="101"/>
      <c r="G92" s="101"/>
      <c r="H92" s="101"/>
      <c r="I92" s="101"/>
      <c r="J92" s="102"/>
    </row>
    <row r="93" spans="2:10">
      <c r="B93" s="116"/>
      <c r="C93" s="116"/>
      <c r="D93" s="87" t="s">
        <v>4</v>
      </c>
      <c r="E93" s="91">
        <f t="shared" si="32"/>
        <v>-829248.9</v>
      </c>
      <c r="F93" s="104">
        <f t="shared" ref="F93:G96" si="38">+F94</f>
        <v>-744159.5</v>
      </c>
      <c r="G93" s="103">
        <f t="shared" si="38"/>
        <v>-85089.4</v>
      </c>
      <c r="H93" s="103">
        <f t="shared" ref="H93:H97" si="39">+I93+J93</f>
        <v>-829248.9</v>
      </c>
      <c r="I93" s="103">
        <f t="shared" ref="I93:J96" si="40">+I94</f>
        <v>-744159.5</v>
      </c>
      <c r="J93" s="92">
        <f t="shared" si="40"/>
        <v>-85089.4</v>
      </c>
    </row>
    <row r="94" spans="2:10">
      <c r="B94" s="116"/>
      <c r="C94" s="116"/>
      <c r="D94" s="87" t="s">
        <v>25</v>
      </c>
      <c r="E94" s="91">
        <f t="shared" si="32"/>
        <v>-829248.9</v>
      </c>
      <c r="F94" s="104">
        <f t="shared" si="38"/>
        <v>-744159.5</v>
      </c>
      <c r="G94" s="103">
        <f t="shared" si="38"/>
        <v>-85089.4</v>
      </c>
      <c r="H94" s="103">
        <f t="shared" si="39"/>
        <v>-829248.9</v>
      </c>
      <c r="I94" s="103">
        <f t="shared" si="40"/>
        <v>-744159.5</v>
      </c>
      <c r="J94" s="92">
        <f t="shared" si="40"/>
        <v>-85089.4</v>
      </c>
    </row>
    <row r="95" spans="2:10">
      <c r="B95" s="116"/>
      <c r="C95" s="116"/>
      <c r="D95" s="87" t="s">
        <v>78</v>
      </c>
      <c r="E95" s="91">
        <f t="shared" si="32"/>
        <v>-829248.9</v>
      </c>
      <c r="F95" s="104">
        <f t="shared" si="38"/>
        <v>-744159.5</v>
      </c>
      <c r="G95" s="103">
        <f t="shared" si="38"/>
        <v>-85089.4</v>
      </c>
      <c r="H95" s="103">
        <f t="shared" si="39"/>
        <v>-829248.9</v>
      </c>
      <c r="I95" s="103">
        <f t="shared" si="40"/>
        <v>-744159.5</v>
      </c>
      <c r="J95" s="92">
        <f t="shared" si="40"/>
        <v>-85089.4</v>
      </c>
    </row>
    <row r="96" spans="2:10">
      <c r="B96" s="116"/>
      <c r="C96" s="116"/>
      <c r="D96" s="87" t="s">
        <v>79</v>
      </c>
      <c r="E96" s="91">
        <f t="shared" si="32"/>
        <v>-829248.9</v>
      </c>
      <c r="F96" s="104">
        <f t="shared" si="38"/>
        <v>-744159.5</v>
      </c>
      <c r="G96" s="103">
        <f t="shared" si="38"/>
        <v>-85089.4</v>
      </c>
      <c r="H96" s="103">
        <f t="shared" si="39"/>
        <v>-829248.9</v>
      </c>
      <c r="I96" s="103">
        <f t="shared" si="40"/>
        <v>-744159.5</v>
      </c>
      <c r="J96" s="92">
        <f t="shared" si="40"/>
        <v>-85089.4</v>
      </c>
    </row>
    <row r="97" spans="2:10">
      <c r="B97" s="116"/>
      <c r="C97" s="116"/>
      <c r="D97" s="87" t="s">
        <v>231</v>
      </c>
      <c r="E97" s="91">
        <f t="shared" si="32"/>
        <v>-829248.9</v>
      </c>
      <c r="F97" s="104">
        <v>-744159.5</v>
      </c>
      <c r="G97" s="103">
        <v>-85089.4</v>
      </c>
      <c r="H97" s="103">
        <f t="shared" si="39"/>
        <v>-829248.9</v>
      </c>
      <c r="I97" s="103">
        <v>-744159.5</v>
      </c>
      <c r="J97" s="92">
        <v>-85089.4</v>
      </c>
    </row>
    <row r="98" spans="2:10" ht="69">
      <c r="B98" s="116"/>
      <c r="C98" s="116">
        <v>21014</v>
      </c>
      <c r="D98" s="87" t="s">
        <v>396</v>
      </c>
      <c r="E98" s="101">
        <f t="shared" si="32"/>
        <v>-345000</v>
      </c>
      <c r="F98" s="101">
        <f t="shared" ref="F98:J98" si="41">+F100</f>
        <v>-345000</v>
      </c>
      <c r="G98" s="101">
        <f t="shared" si="41"/>
        <v>0</v>
      </c>
      <c r="H98" s="101">
        <f t="shared" si="41"/>
        <v>-440000</v>
      </c>
      <c r="I98" s="101">
        <f t="shared" si="41"/>
        <v>-440000</v>
      </c>
      <c r="J98" s="101">
        <f t="shared" si="41"/>
        <v>0</v>
      </c>
    </row>
    <row r="99" spans="2:10">
      <c r="B99" s="116"/>
      <c r="C99" s="116"/>
      <c r="D99" s="87" t="s">
        <v>59</v>
      </c>
      <c r="E99" s="91">
        <f t="shared" si="32"/>
        <v>0</v>
      </c>
      <c r="F99" s="101"/>
      <c r="G99" s="101"/>
      <c r="H99" s="101"/>
      <c r="I99" s="101"/>
      <c r="J99" s="101"/>
    </row>
    <row r="100" spans="2:10" ht="34.5">
      <c r="B100" s="116"/>
      <c r="C100" s="116"/>
      <c r="D100" s="87" t="s">
        <v>219</v>
      </c>
      <c r="E100" s="91">
        <f t="shared" si="32"/>
        <v>-345000</v>
      </c>
      <c r="F100" s="101">
        <f t="shared" ref="F100:J100" si="42">+F102</f>
        <v>-345000</v>
      </c>
      <c r="G100" s="101">
        <f t="shared" si="42"/>
        <v>0</v>
      </c>
      <c r="H100" s="101">
        <f t="shared" si="42"/>
        <v>-440000</v>
      </c>
      <c r="I100" s="101">
        <f t="shared" si="42"/>
        <v>-440000</v>
      </c>
      <c r="J100" s="101">
        <f t="shared" si="42"/>
        <v>0</v>
      </c>
    </row>
    <row r="101" spans="2:10" ht="34.5">
      <c r="B101" s="116"/>
      <c r="C101" s="116"/>
      <c r="D101" s="87" t="s">
        <v>60</v>
      </c>
      <c r="E101" s="91">
        <f t="shared" si="32"/>
        <v>0</v>
      </c>
      <c r="F101" s="101"/>
      <c r="G101" s="101"/>
      <c r="H101" s="101"/>
      <c r="I101" s="101"/>
      <c r="J101" s="101"/>
    </row>
    <row r="102" spans="2:10">
      <c r="B102" s="116"/>
      <c r="C102" s="116"/>
      <c r="D102" s="87" t="s">
        <v>4</v>
      </c>
      <c r="E102" s="91">
        <f t="shared" si="32"/>
        <v>-345000</v>
      </c>
      <c r="F102" s="104">
        <f t="shared" ref="F102:G105" si="43">+F103</f>
        <v>-345000</v>
      </c>
      <c r="G102" s="104">
        <f t="shared" si="43"/>
        <v>0</v>
      </c>
      <c r="H102" s="104">
        <f t="shared" ref="H102:H106" si="44">+I102+J102</f>
        <v>-440000</v>
      </c>
      <c r="I102" s="104">
        <f t="shared" ref="I102:J105" si="45">+I103</f>
        <v>-440000</v>
      </c>
      <c r="J102" s="91">
        <f t="shared" si="45"/>
        <v>0</v>
      </c>
    </row>
    <row r="103" spans="2:10">
      <c r="B103" s="116"/>
      <c r="C103" s="116"/>
      <c r="D103" s="87" t="s">
        <v>25</v>
      </c>
      <c r="E103" s="91">
        <f t="shared" si="32"/>
        <v>-345000</v>
      </c>
      <c r="F103" s="104">
        <f t="shared" si="43"/>
        <v>-345000</v>
      </c>
      <c r="G103" s="104">
        <f t="shared" si="43"/>
        <v>0</v>
      </c>
      <c r="H103" s="104">
        <f t="shared" si="44"/>
        <v>-440000</v>
      </c>
      <c r="I103" s="104">
        <f t="shared" si="45"/>
        <v>-440000</v>
      </c>
      <c r="J103" s="91">
        <f t="shared" si="45"/>
        <v>0</v>
      </c>
    </row>
    <row r="104" spans="2:10">
      <c r="B104" s="116"/>
      <c r="C104" s="116"/>
      <c r="D104" s="87" t="s">
        <v>78</v>
      </c>
      <c r="E104" s="91">
        <f t="shared" si="32"/>
        <v>-345000</v>
      </c>
      <c r="F104" s="104">
        <f t="shared" si="43"/>
        <v>-345000</v>
      </c>
      <c r="G104" s="104">
        <f t="shared" si="43"/>
        <v>0</v>
      </c>
      <c r="H104" s="104">
        <f t="shared" si="44"/>
        <v>-440000</v>
      </c>
      <c r="I104" s="104">
        <f t="shared" si="45"/>
        <v>-440000</v>
      </c>
      <c r="J104" s="91">
        <f t="shared" si="45"/>
        <v>0</v>
      </c>
    </row>
    <row r="105" spans="2:10">
      <c r="B105" s="116"/>
      <c r="C105" s="116"/>
      <c r="D105" s="87" t="s">
        <v>79</v>
      </c>
      <c r="E105" s="91">
        <f t="shared" si="32"/>
        <v>-345000</v>
      </c>
      <c r="F105" s="104">
        <f t="shared" si="43"/>
        <v>-345000</v>
      </c>
      <c r="G105" s="104">
        <f t="shared" si="43"/>
        <v>0</v>
      </c>
      <c r="H105" s="104">
        <f t="shared" si="44"/>
        <v>-440000</v>
      </c>
      <c r="I105" s="104">
        <f t="shared" si="45"/>
        <v>-440000</v>
      </c>
      <c r="J105" s="91">
        <f t="shared" si="45"/>
        <v>0</v>
      </c>
    </row>
    <row r="106" spans="2:10">
      <c r="B106" s="116"/>
      <c r="C106" s="116"/>
      <c r="D106" s="87" t="s">
        <v>231</v>
      </c>
      <c r="E106" s="91">
        <f t="shared" si="32"/>
        <v>-345000</v>
      </c>
      <c r="F106" s="104">
        <v>-345000</v>
      </c>
      <c r="G106" s="104"/>
      <c r="H106" s="104">
        <f t="shared" si="44"/>
        <v>-440000</v>
      </c>
      <c r="I106" s="104">
        <v>-440000</v>
      </c>
      <c r="J106" s="91">
        <v>0</v>
      </c>
    </row>
    <row r="107" spans="2:10">
      <c r="B107" s="78" t="s">
        <v>201</v>
      </c>
      <c r="C107" s="78"/>
      <c r="D107" s="78" t="s">
        <v>202</v>
      </c>
      <c r="E107" s="91">
        <f t="shared" si="32"/>
        <v>-1177198.8999999999</v>
      </c>
      <c r="F107" s="92">
        <f>+F109+F117+F126</f>
        <v>-1177198.8999999999</v>
      </c>
      <c r="G107" s="92">
        <f>+G109+G117+G126</f>
        <v>0</v>
      </c>
      <c r="H107" s="92">
        <f>+I107+J107</f>
        <v>-1177198.8999999999</v>
      </c>
      <c r="I107" s="92">
        <f>+I109+I117+I126</f>
        <v>-1177198.8999999999</v>
      </c>
      <c r="J107" s="92">
        <f>+J109+J117+J126</f>
        <v>0</v>
      </c>
    </row>
    <row r="108" spans="2:10">
      <c r="B108" s="78"/>
      <c r="C108" s="78"/>
      <c r="D108" s="78" t="s">
        <v>3</v>
      </c>
      <c r="E108" s="91">
        <f t="shared" si="32"/>
        <v>0</v>
      </c>
      <c r="F108" s="97"/>
      <c r="G108" s="97"/>
      <c r="H108" s="96"/>
      <c r="I108" s="96"/>
      <c r="J108" s="96"/>
    </row>
    <row r="109" spans="2:10" ht="51.75">
      <c r="B109" s="78"/>
      <c r="C109" s="52">
        <v>11004</v>
      </c>
      <c r="D109" s="82" t="s">
        <v>227</v>
      </c>
      <c r="E109" s="91">
        <f t="shared" si="32"/>
        <v>-5824.9</v>
      </c>
      <c r="F109" s="96">
        <f t="shared" ref="F109:J109" si="46">+F111</f>
        <v>-5824.9</v>
      </c>
      <c r="G109" s="96">
        <f t="shared" si="46"/>
        <v>0</v>
      </c>
      <c r="H109" s="96">
        <f t="shared" si="46"/>
        <v>-5824.9</v>
      </c>
      <c r="I109" s="96">
        <f t="shared" si="46"/>
        <v>-5824.9</v>
      </c>
      <c r="J109" s="96">
        <f t="shared" si="46"/>
        <v>0</v>
      </c>
    </row>
    <row r="110" spans="2:10">
      <c r="B110" s="78"/>
      <c r="C110" s="78"/>
      <c r="D110" s="78" t="s">
        <v>59</v>
      </c>
      <c r="E110" s="91">
        <f t="shared" si="32"/>
        <v>0</v>
      </c>
      <c r="F110" s="96"/>
      <c r="G110" s="96"/>
      <c r="H110" s="96"/>
      <c r="I110" s="96"/>
      <c r="J110" s="96"/>
    </row>
    <row r="111" spans="2:10" ht="34.5">
      <c r="B111" s="78"/>
      <c r="C111" s="78"/>
      <c r="D111" s="77" t="s">
        <v>219</v>
      </c>
      <c r="E111" s="91">
        <f t="shared" si="32"/>
        <v>-5824.9</v>
      </c>
      <c r="F111" s="96">
        <f t="shared" ref="F111:J111" si="47">+F113</f>
        <v>-5824.9</v>
      </c>
      <c r="G111" s="96">
        <f t="shared" si="47"/>
        <v>0</v>
      </c>
      <c r="H111" s="96">
        <f t="shared" si="47"/>
        <v>-5824.9</v>
      </c>
      <c r="I111" s="96">
        <f t="shared" si="47"/>
        <v>-5824.9</v>
      </c>
      <c r="J111" s="96">
        <f t="shared" si="47"/>
        <v>0</v>
      </c>
    </row>
    <row r="112" spans="2:10" ht="34.5">
      <c r="B112" s="78"/>
      <c r="C112" s="78"/>
      <c r="D112" s="78" t="s">
        <v>60</v>
      </c>
      <c r="E112" s="91">
        <f t="shared" si="32"/>
        <v>0</v>
      </c>
      <c r="F112" s="96"/>
      <c r="G112" s="96"/>
      <c r="H112" s="96"/>
      <c r="I112" s="96"/>
      <c r="J112" s="96"/>
    </row>
    <row r="113" spans="2:10">
      <c r="B113" s="78"/>
      <c r="C113" s="78"/>
      <c r="D113" s="78" t="s">
        <v>4</v>
      </c>
      <c r="E113" s="91">
        <f t="shared" si="32"/>
        <v>-5824.9</v>
      </c>
      <c r="F113" s="96">
        <f t="shared" ref="F113:G115" si="48">+F114</f>
        <v>-5824.9</v>
      </c>
      <c r="G113" s="96">
        <f t="shared" si="48"/>
        <v>0</v>
      </c>
      <c r="H113" s="96">
        <f t="shared" ref="H113:H115" si="49">+I113+J113</f>
        <v>-5824.9</v>
      </c>
      <c r="I113" s="96">
        <f t="shared" ref="I113:J115" si="50">+I114</f>
        <v>-5824.9</v>
      </c>
      <c r="J113" s="96">
        <f t="shared" si="50"/>
        <v>0</v>
      </c>
    </row>
    <row r="114" spans="2:10">
      <c r="B114" s="78"/>
      <c r="C114" s="78"/>
      <c r="D114" s="78" t="s">
        <v>61</v>
      </c>
      <c r="E114" s="91">
        <f t="shared" si="32"/>
        <v>-5824.9</v>
      </c>
      <c r="F114" s="96">
        <f t="shared" si="48"/>
        <v>-5824.9</v>
      </c>
      <c r="G114" s="96">
        <f t="shared" si="48"/>
        <v>0</v>
      </c>
      <c r="H114" s="96">
        <f t="shared" si="49"/>
        <v>-5824.9</v>
      </c>
      <c r="I114" s="96">
        <f t="shared" si="50"/>
        <v>-5824.9</v>
      </c>
      <c r="J114" s="96">
        <f t="shared" si="50"/>
        <v>0</v>
      </c>
    </row>
    <row r="115" spans="2:10">
      <c r="B115" s="78"/>
      <c r="C115" s="78"/>
      <c r="D115" s="78" t="s">
        <v>75</v>
      </c>
      <c r="E115" s="91">
        <f t="shared" si="32"/>
        <v>-5824.9</v>
      </c>
      <c r="F115" s="96">
        <f t="shared" si="48"/>
        <v>-5824.9</v>
      </c>
      <c r="G115" s="96">
        <f t="shared" si="48"/>
        <v>0</v>
      </c>
      <c r="H115" s="96">
        <f t="shared" si="49"/>
        <v>-5824.9</v>
      </c>
      <c r="I115" s="96">
        <f t="shared" si="50"/>
        <v>-5824.9</v>
      </c>
      <c r="J115" s="96">
        <f t="shared" si="50"/>
        <v>0</v>
      </c>
    </row>
    <row r="116" spans="2:10">
      <c r="B116" s="78"/>
      <c r="C116" s="78"/>
      <c r="D116" s="78" t="s">
        <v>76</v>
      </c>
      <c r="E116" s="91">
        <f t="shared" si="32"/>
        <v>-5824.9</v>
      </c>
      <c r="F116" s="96">
        <v>-5824.9</v>
      </c>
      <c r="G116" s="96">
        <v>0</v>
      </c>
      <c r="H116" s="96">
        <f>+I116+J116</f>
        <v>-5824.9</v>
      </c>
      <c r="I116" s="96">
        <v>-5824.9</v>
      </c>
      <c r="J116" s="96">
        <v>0</v>
      </c>
    </row>
    <row r="117" spans="2:10" ht="86.25">
      <c r="B117" s="116"/>
      <c r="C117" s="116">
        <v>31004</v>
      </c>
      <c r="D117" s="87" t="s">
        <v>228</v>
      </c>
      <c r="E117" s="102">
        <f t="shared" si="32"/>
        <v>-186972.7</v>
      </c>
      <c r="F117" s="102">
        <f t="shared" ref="F117:J117" si="51">+F119</f>
        <v>-186972.7</v>
      </c>
      <c r="G117" s="102">
        <f t="shared" si="51"/>
        <v>0</v>
      </c>
      <c r="H117" s="102">
        <f t="shared" si="51"/>
        <v>-186972.7</v>
      </c>
      <c r="I117" s="102">
        <f t="shared" si="51"/>
        <v>-186972.7</v>
      </c>
      <c r="J117" s="102">
        <f t="shared" si="51"/>
        <v>0</v>
      </c>
    </row>
    <row r="118" spans="2:10">
      <c r="B118" s="116"/>
      <c r="C118" s="116"/>
      <c r="D118" s="87" t="s">
        <v>59</v>
      </c>
      <c r="E118" s="91">
        <f t="shared" si="32"/>
        <v>0</v>
      </c>
      <c r="F118" s="102"/>
      <c r="G118" s="102"/>
      <c r="H118" s="102"/>
      <c r="I118" s="102"/>
      <c r="J118" s="102"/>
    </row>
    <row r="119" spans="2:10" ht="34.5">
      <c r="B119" s="116"/>
      <c r="C119" s="116"/>
      <c r="D119" s="87" t="s">
        <v>219</v>
      </c>
      <c r="E119" s="91">
        <f t="shared" si="32"/>
        <v>-186972.7</v>
      </c>
      <c r="F119" s="102">
        <f t="shared" ref="F119:J119" si="52">+F121</f>
        <v>-186972.7</v>
      </c>
      <c r="G119" s="102">
        <f t="shared" si="52"/>
        <v>0</v>
      </c>
      <c r="H119" s="102">
        <f t="shared" si="52"/>
        <v>-186972.7</v>
      </c>
      <c r="I119" s="102">
        <f t="shared" si="52"/>
        <v>-186972.7</v>
      </c>
      <c r="J119" s="102">
        <f t="shared" si="52"/>
        <v>0</v>
      </c>
    </row>
    <row r="120" spans="2:10" ht="34.5">
      <c r="B120" s="116"/>
      <c r="C120" s="116"/>
      <c r="D120" s="87" t="s">
        <v>60</v>
      </c>
      <c r="E120" s="91">
        <f t="shared" si="32"/>
        <v>0</v>
      </c>
      <c r="F120" s="102"/>
      <c r="G120" s="102"/>
      <c r="H120" s="102"/>
      <c r="I120" s="102"/>
      <c r="J120" s="102"/>
    </row>
    <row r="121" spans="2:10">
      <c r="B121" s="116"/>
      <c r="C121" s="116"/>
      <c r="D121" s="87" t="s">
        <v>4</v>
      </c>
      <c r="E121" s="91">
        <f t="shared" si="32"/>
        <v>-186972.7</v>
      </c>
      <c r="F121" s="96">
        <f t="shared" ref="F121:G124" si="53">+F122</f>
        <v>-186972.7</v>
      </c>
      <c r="G121" s="92">
        <f t="shared" si="53"/>
        <v>0</v>
      </c>
      <c r="H121" s="92">
        <f t="shared" ref="H121:H125" si="54">+I121+J121</f>
        <v>-186972.7</v>
      </c>
      <c r="I121" s="92">
        <f t="shared" ref="I121:J124" si="55">+I122</f>
        <v>-186972.7</v>
      </c>
      <c r="J121" s="92">
        <f t="shared" si="55"/>
        <v>0</v>
      </c>
    </row>
    <row r="122" spans="2:10">
      <c r="B122" s="116"/>
      <c r="C122" s="116"/>
      <c r="D122" s="87" t="s">
        <v>25</v>
      </c>
      <c r="E122" s="91">
        <f t="shared" si="32"/>
        <v>-186972.7</v>
      </c>
      <c r="F122" s="96">
        <f t="shared" si="53"/>
        <v>-186972.7</v>
      </c>
      <c r="G122" s="92">
        <f t="shared" si="53"/>
        <v>0</v>
      </c>
      <c r="H122" s="92">
        <f t="shared" si="54"/>
        <v>-186972.7</v>
      </c>
      <c r="I122" s="92">
        <f t="shared" si="55"/>
        <v>-186972.7</v>
      </c>
      <c r="J122" s="92">
        <f t="shared" si="55"/>
        <v>0</v>
      </c>
    </row>
    <row r="123" spans="2:10">
      <c r="B123" s="116"/>
      <c r="C123" s="116"/>
      <c r="D123" s="87" t="s">
        <v>78</v>
      </c>
      <c r="E123" s="91">
        <f t="shared" si="32"/>
        <v>-186972.7</v>
      </c>
      <c r="F123" s="96">
        <f t="shared" si="53"/>
        <v>-186972.7</v>
      </c>
      <c r="G123" s="92">
        <f t="shared" si="53"/>
        <v>0</v>
      </c>
      <c r="H123" s="92">
        <f t="shared" si="54"/>
        <v>-186972.7</v>
      </c>
      <c r="I123" s="92">
        <f t="shared" si="55"/>
        <v>-186972.7</v>
      </c>
      <c r="J123" s="92">
        <f t="shared" si="55"/>
        <v>0</v>
      </c>
    </row>
    <row r="124" spans="2:10">
      <c r="B124" s="116"/>
      <c r="C124" s="116"/>
      <c r="D124" s="87" t="s">
        <v>79</v>
      </c>
      <c r="E124" s="91">
        <f t="shared" si="32"/>
        <v>-186972.7</v>
      </c>
      <c r="F124" s="96">
        <f t="shared" si="53"/>
        <v>-186972.7</v>
      </c>
      <c r="G124" s="92">
        <f t="shared" si="53"/>
        <v>0</v>
      </c>
      <c r="H124" s="92">
        <f t="shared" si="54"/>
        <v>-186972.7</v>
      </c>
      <c r="I124" s="92">
        <f t="shared" si="55"/>
        <v>-186972.7</v>
      </c>
      <c r="J124" s="92">
        <f t="shared" si="55"/>
        <v>0</v>
      </c>
    </row>
    <row r="125" spans="2:10">
      <c r="B125" s="116"/>
      <c r="C125" s="116"/>
      <c r="D125" s="87" t="s">
        <v>229</v>
      </c>
      <c r="E125" s="91">
        <f t="shared" si="32"/>
        <v>-186972.7</v>
      </c>
      <c r="F125" s="96">
        <f>-186972.7</f>
        <v>-186972.7</v>
      </c>
      <c r="G125" s="92">
        <v>0</v>
      </c>
      <c r="H125" s="92">
        <f t="shared" si="54"/>
        <v>-186972.7</v>
      </c>
      <c r="I125" s="92">
        <v>-186972.7</v>
      </c>
      <c r="J125" s="92">
        <v>0</v>
      </c>
    </row>
    <row r="126" spans="2:10" ht="69">
      <c r="B126" s="116"/>
      <c r="C126" s="116">
        <v>12001</v>
      </c>
      <c r="D126" s="87" t="s">
        <v>230</v>
      </c>
      <c r="E126" s="102">
        <f t="shared" si="32"/>
        <v>-984401.29999999993</v>
      </c>
      <c r="F126" s="102">
        <f t="shared" ref="F126:J126" si="56">+F128</f>
        <v>-984401.29999999993</v>
      </c>
      <c r="G126" s="102">
        <f t="shared" si="56"/>
        <v>0</v>
      </c>
      <c r="H126" s="102">
        <f t="shared" si="56"/>
        <v>-984401.29999999993</v>
      </c>
      <c r="I126" s="102">
        <f t="shared" si="56"/>
        <v>-984401.29999999993</v>
      </c>
      <c r="J126" s="102">
        <f t="shared" si="56"/>
        <v>0</v>
      </c>
    </row>
    <row r="127" spans="2:10">
      <c r="B127" s="116"/>
      <c r="C127" s="116"/>
      <c r="D127" s="87" t="s">
        <v>59</v>
      </c>
      <c r="E127" s="91">
        <f t="shared" si="32"/>
        <v>0</v>
      </c>
      <c r="F127" s="101"/>
      <c r="G127" s="101"/>
      <c r="H127" s="101"/>
      <c r="I127" s="101"/>
      <c r="J127" s="101"/>
    </row>
    <row r="128" spans="2:10" ht="34.5">
      <c r="B128" s="116"/>
      <c r="C128" s="116"/>
      <c r="D128" s="87" t="s">
        <v>219</v>
      </c>
      <c r="E128" s="102">
        <f t="shared" si="32"/>
        <v>-984401.29999999993</v>
      </c>
      <c r="F128" s="101">
        <f t="shared" ref="F128:J128" si="57">+F130</f>
        <v>-984401.29999999993</v>
      </c>
      <c r="G128" s="101">
        <f t="shared" si="57"/>
        <v>0</v>
      </c>
      <c r="H128" s="101">
        <f t="shared" si="57"/>
        <v>-984401.29999999993</v>
      </c>
      <c r="I128" s="101">
        <f t="shared" si="57"/>
        <v>-984401.29999999993</v>
      </c>
      <c r="J128" s="101">
        <f t="shared" si="57"/>
        <v>0</v>
      </c>
    </row>
    <row r="129" spans="2:10" ht="34.5">
      <c r="B129" s="116"/>
      <c r="C129" s="116"/>
      <c r="D129" s="87" t="s">
        <v>60</v>
      </c>
      <c r="E129" s="91">
        <f t="shared" si="32"/>
        <v>0</v>
      </c>
      <c r="F129" s="101"/>
      <c r="G129" s="101"/>
      <c r="H129" s="101"/>
      <c r="I129" s="101"/>
      <c r="J129" s="101"/>
    </row>
    <row r="130" spans="2:10">
      <c r="B130" s="116"/>
      <c r="C130" s="116"/>
      <c r="D130" s="87" t="s">
        <v>4</v>
      </c>
      <c r="E130" s="91">
        <f t="shared" si="32"/>
        <v>-984401.29999999993</v>
      </c>
      <c r="F130" s="96">
        <f>+F131</f>
        <v>-984401.29999999993</v>
      </c>
      <c r="G130" s="96">
        <f>+G131</f>
        <v>0</v>
      </c>
      <c r="H130" s="96">
        <f t="shared" ref="H130:H134" si="58">+I130+J130</f>
        <v>-984401.29999999993</v>
      </c>
      <c r="I130" s="96">
        <f>+I131</f>
        <v>-984401.29999999993</v>
      </c>
      <c r="J130" s="96">
        <f>+J131</f>
        <v>0</v>
      </c>
    </row>
    <row r="131" spans="2:10">
      <c r="B131" s="116"/>
      <c r="C131" s="116"/>
      <c r="D131" s="87" t="s">
        <v>25</v>
      </c>
      <c r="E131" s="91">
        <f t="shared" si="32"/>
        <v>-984401.29999999993</v>
      </c>
      <c r="F131" s="96">
        <f>+F132</f>
        <v>-984401.29999999993</v>
      </c>
      <c r="G131" s="96">
        <f>+G132</f>
        <v>0</v>
      </c>
      <c r="H131" s="96">
        <f t="shared" si="58"/>
        <v>-984401.29999999993</v>
      </c>
      <c r="I131" s="96">
        <f>+I132</f>
        <v>-984401.29999999993</v>
      </c>
      <c r="J131" s="96">
        <f>+J132</f>
        <v>0</v>
      </c>
    </row>
    <row r="132" spans="2:10">
      <c r="B132" s="116"/>
      <c r="C132" s="116"/>
      <c r="D132" s="87" t="s">
        <v>78</v>
      </c>
      <c r="E132" s="91">
        <f t="shared" si="32"/>
        <v>-984401.29999999993</v>
      </c>
      <c r="F132" s="96">
        <f>+F133+F135</f>
        <v>-984401.29999999993</v>
      </c>
      <c r="G132" s="96">
        <f>+G133+G135</f>
        <v>0</v>
      </c>
      <c r="H132" s="96">
        <f t="shared" si="58"/>
        <v>-984401.29999999993</v>
      </c>
      <c r="I132" s="96">
        <f>+I133+I135</f>
        <v>-984401.29999999993</v>
      </c>
      <c r="J132" s="96">
        <f>+J133+J135</f>
        <v>0</v>
      </c>
    </row>
    <row r="133" spans="2:10">
      <c r="B133" s="116"/>
      <c r="C133" s="116"/>
      <c r="D133" s="87" t="s">
        <v>79</v>
      </c>
      <c r="E133" s="91">
        <f t="shared" si="32"/>
        <v>-954487.6</v>
      </c>
      <c r="F133" s="96">
        <f>+F134</f>
        <v>-954487.6</v>
      </c>
      <c r="G133" s="96">
        <f>+G134</f>
        <v>0</v>
      </c>
      <c r="H133" s="96">
        <f t="shared" si="58"/>
        <v>-954487.6</v>
      </c>
      <c r="I133" s="96">
        <f>+I134</f>
        <v>-954487.6</v>
      </c>
      <c r="J133" s="96">
        <f>+J134</f>
        <v>0</v>
      </c>
    </row>
    <row r="134" spans="2:10">
      <c r="B134" s="116"/>
      <c r="C134" s="116"/>
      <c r="D134" s="87" t="s">
        <v>231</v>
      </c>
      <c r="E134" s="91">
        <f t="shared" si="32"/>
        <v>-954487.6</v>
      </c>
      <c r="F134" s="96">
        <v>-954487.6</v>
      </c>
      <c r="G134" s="96"/>
      <c r="H134" s="96">
        <f t="shared" si="58"/>
        <v>-954487.6</v>
      </c>
      <c r="I134" s="96">
        <v>-954487.6</v>
      </c>
      <c r="J134" s="96">
        <v>0</v>
      </c>
    </row>
    <row r="135" spans="2:10">
      <c r="B135" s="116"/>
      <c r="C135" s="116"/>
      <c r="D135" s="87" t="s">
        <v>225</v>
      </c>
      <c r="E135" s="91">
        <f t="shared" si="32"/>
        <v>-29913.7</v>
      </c>
      <c r="F135" s="96">
        <f>+F136</f>
        <v>-29913.7</v>
      </c>
      <c r="G135" s="96">
        <f>+G136</f>
        <v>0</v>
      </c>
      <c r="H135" s="96">
        <f>+I135+J135</f>
        <v>-29913.7</v>
      </c>
      <c r="I135" s="96">
        <f>+I136</f>
        <v>-29913.7</v>
      </c>
      <c r="J135" s="96">
        <f>+J136</f>
        <v>0</v>
      </c>
    </row>
    <row r="136" spans="2:10">
      <c r="B136" s="116"/>
      <c r="C136" s="116"/>
      <c r="D136" s="87" t="s">
        <v>232</v>
      </c>
      <c r="E136" s="91">
        <f t="shared" si="32"/>
        <v>-29913.7</v>
      </c>
      <c r="F136" s="96">
        <v>-29913.7</v>
      </c>
      <c r="G136" s="96"/>
      <c r="H136" s="96">
        <f t="shared" ref="H136" si="59">+I136+J136</f>
        <v>-29913.7</v>
      </c>
      <c r="I136" s="96">
        <v>-29913.7</v>
      </c>
      <c r="J136" s="96">
        <v>0</v>
      </c>
    </row>
    <row r="137" spans="2:10">
      <c r="B137" s="77" t="s">
        <v>190</v>
      </c>
      <c r="C137" s="77"/>
      <c r="D137" s="77" t="s">
        <v>173</v>
      </c>
      <c r="E137" s="91">
        <f t="shared" si="32"/>
        <v>-2039883.6999999997</v>
      </c>
      <c r="F137" s="96">
        <f>F148+F165+F173+F156+F182+F139</f>
        <v>-2044164.6999999997</v>
      </c>
      <c r="G137" s="96">
        <f>G148+G165+G173+G156+G182+G139</f>
        <v>4281</v>
      </c>
      <c r="H137" s="96">
        <f>I137+J137</f>
        <v>-3644360.3</v>
      </c>
      <c r="I137" s="96">
        <f>I148+I165+I173+I156+I182+I139</f>
        <v>-3652041.3</v>
      </c>
      <c r="J137" s="96">
        <f>J148+J165+J173+J156+J182+J139</f>
        <v>7681</v>
      </c>
    </row>
    <row r="138" spans="2:10">
      <c r="B138" s="359" t="s">
        <v>56</v>
      </c>
      <c r="C138" s="359"/>
      <c r="D138" s="359"/>
      <c r="E138" s="91">
        <f t="shared" si="32"/>
        <v>0</v>
      </c>
      <c r="F138" s="97"/>
      <c r="G138" s="97"/>
      <c r="H138" s="96"/>
      <c r="I138" s="96"/>
      <c r="J138" s="96"/>
    </row>
    <row r="139" spans="2:10" ht="88.5" customHeight="1">
      <c r="B139" s="245"/>
      <c r="C139" s="83" t="s">
        <v>477</v>
      </c>
      <c r="D139" s="254" t="s">
        <v>478</v>
      </c>
      <c r="E139" s="258">
        <f t="shared" si="32"/>
        <v>-264995.40000000002</v>
      </c>
      <c r="F139" s="258">
        <f t="shared" ref="F139:J139" si="60">F141</f>
        <v>-264995.40000000002</v>
      </c>
      <c r="G139" s="258">
        <f t="shared" si="60"/>
        <v>0</v>
      </c>
      <c r="H139" s="258">
        <f t="shared" si="60"/>
        <v>-264995.40000000002</v>
      </c>
      <c r="I139" s="258">
        <f t="shared" si="60"/>
        <v>-264995.40000000002</v>
      </c>
      <c r="J139" s="258">
        <f t="shared" si="60"/>
        <v>0</v>
      </c>
    </row>
    <row r="140" spans="2:10">
      <c r="B140" s="245"/>
      <c r="C140" s="84"/>
      <c r="D140" s="254" t="s">
        <v>59</v>
      </c>
      <c r="E140" s="91">
        <f t="shared" ref="E140:E190" si="61">+F140+G140</f>
        <v>0</v>
      </c>
      <c r="F140" s="259"/>
      <c r="G140" s="259"/>
      <c r="H140" s="259"/>
      <c r="I140" s="259"/>
      <c r="J140" s="259"/>
    </row>
    <row r="141" spans="2:10" ht="34.5">
      <c r="B141" s="245"/>
      <c r="C141" s="84"/>
      <c r="D141" s="254" t="s">
        <v>77</v>
      </c>
      <c r="E141" s="91">
        <f t="shared" si="61"/>
        <v>-264995.40000000002</v>
      </c>
      <c r="F141" s="258">
        <f t="shared" ref="F141:J141" si="62">F146</f>
        <v>-264995.40000000002</v>
      </c>
      <c r="G141" s="258">
        <f t="shared" si="62"/>
        <v>0</v>
      </c>
      <c r="H141" s="258">
        <f t="shared" si="62"/>
        <v>-264995.40000000002</v>
      </c>
      <c r="I141" s="258">
        <f t="shared" si="62"/>
        <v>-264995.40000000002</v>
      </c>
      <c r="J141" s="258">
        <f t="shared" si="62"/>
        <v>0</v>
      </c>
    </row>
    <row r="142" spans="2:10" ht="34.5">
      <c r="B142" s="245"/>
      <c r="C142" s="84"/>
      <c r="D142" s="254" t="s">
        <v>60</v>
      </c>
      <c r="E142" s="91">
        <f t="shared" si="61"/>
        <v>0</v>
      </c>
      <c r="F142" s="259"/>
      <c r="G142" s="259"/>
      <c r="H142" s="259"/>
      <c r="I142" s="259"/>
      <c r="J142" s="259"/>
    </row>
    <row r="143" spans="2:10">
      <c r="B143" s="245"/>
      <c r="C143" s="84"/>
      <c r="D143" s="254" t="s">
        <v>4</v>
      </c>
      <c r="E143" s="91">
        <f t="shared" si="61"/>
        <v>-264995.40000000002</v>
      </c>
      <c r="F143" s="100">
        <f t="shared" ref="F143:J146" si="63">F144</f>
        <v>-264995.40000000002</v>
      </c>
      <c r="G143" s="100">
        <f t="shared" si="63"/>
        <v>0</v>
      </c>
      <c r="H143" s="100">
        <f t="shared" si="63"/>
        <v>-264995.40000000002</v>
      </c>
      <c r="I143" s="100">
        <f t="shared" si="63"/>
        <v>-264995.40000000002</v>
      </c>
      <c r="J143" s="100">
        <f t="shared" si="63"/>
        <v>0</v>
      </c>
    </row>
    <row r="144" spans="2:10">
      <c r="B144" s="245"/>
      <c r="C144" s="84"/>
      <c r="D144" s="254" t="s">
        <v>25</v>
      </c>
      <c r="E144" s="91">
        <f t="shared" si="61"/>
        <v>-264995.40000000002</v>
      </c>
      <c r="F144" s="100">
        <f t="shared" si="63"/>
        <v>-264995.40000000002</v>
      </c>
      <c r="G144" s="100">
        <f t="shared" si="63"/>
        <v>0</v>
      </c>
      <c r="H144" s="100">
        <f t="shared" si="63"/>
        <v>-264995.40000000002</v>
      </c>
      <c r="I144" s="100">
        <f t="shared" si="63"/>
        <v>-264995.40000000002</v>
      </c>
      <c r="J144" s="100">
        <f t="shared" si="63"/>
        <v>0</v>
      </c>
    </row>
    <row r="145" spans="2:10">
      <c r="B145" s="245"/>
      <c r="C145" s="84"/>
      <c r="D145" s="254" t="s">
        <v>78</v>
      </c>
      <c r="E145" s="91">
        <f t="shared" si="61"/>
        <v>-264995.40000000002</v>
      </c>
      <c r="F145" s="100">
        <f t="shared" si="63"/>
        <v>-264995.40000000002</v>
      </c>
      <c r="G145" s="100">
        <f t="shared" si="63"/>
        <v>0</v>
      </c>
      <c r="H145" s="100">
        <f t="shared" si="63"/>
        <v>-264995.40000000002</v>
      </c>
      <c r="I145" s="100">
        <f t="shared" si="63"/>
        <v>-264995.40000000002</v>
      </c>
      <c r="J145" s="100">
        <f t="shared" si="63"/>
        <v>0</v>
      </c>
    </row>
    <row r="146" spans="2:10">
      <c r="B146" s="245"/>
      <c r="C146" s="84"/>
      <c r="D146" s="254" t="s">
        <v>79</v>
      </c>
      <c r="E146" s="91">
        <f t="shared" si="61"/>
        <v>-264995.40000000002</v>
      </c>
      <c r="F146" s="100">
        <f t="shared" si="63"/>
        <v>-264995.40000000002</v>
      </c>
      <c r="G146" s="100">
        <f t="shared" si="63"/>
        <v>0</v>
      </c>
      <c r="H146" s="100">
        <f t="shared" si="63"/>
        <v>-264995.40000000002</v>
      </c>
      <c r="I146" s="100">
        <f t="shared" si="63"/>
        <v>-264995.40000000002</v>
      </c>
      <c r="J146" s="100">
        <f t="shared" si="63"/>
        <v>0</v>
      </c>
    </row>
    <row r="147" spans="2:10">
      <c r="B147" s="245"/>
      <c r="C147" s="84"/>
      <c r="D147" s="256" t="s">
        <v>189</v>
      </c>
      <c r="E147" s="91">
        <f t="shared" si="61"/>
        <v>-264995.40000000002</v>
      </c>
      <c r="F147" s="100">
        <v>-264995.40000000002</v>
      </c>
      <c r="G147" s="100">
        <v>0</v>
      </c>
      <c r="H147" s="100">
        <f>I147+J147</f>
        <v>-264995.40000000002</v>
      </c>
      <c r="I147" s="100">
        <v>-264995.40000000002</v>
      </c>
      <c r="J147" s="100">
        <v>0</v>
      </c>
    </row>
    <row r="148" spans="2:10" ht="69">
      <c r="B148" s="77"/>
      <c r="C148" s="77">
        <v>12004</v>
      </c>
      <c r="D148" s="77" t="s">
        <v>366</v>
      </c>
      <c r="E148" s="91">
        <f t="shared" si="61"/>
        <v>25711</v>
      </c>
      <c r="F148" s="96">
        <f t="shared" ref="F148" si="64">+F150</f>
        <v>21430</v>
      </c>
      <c r="G148" s="96">
        <f t="shared" ref="G148:J148" si="65">+G150</f>
        <v>4281</v>
      </c>
      <c r="H148" s="96">
        <f t="shared" si="65"/>
        <v>46126</v>
      </c>
      <c r="I148" s="96">
        <f t="shared" ref="I148" si="66">+I150</f>
        <v>38445</v>
      </c>
      <c r="J148" s="96">
        <f t="shared" si="65"/>
        <v>7681</v>
      </c>
    </row>
    <row r="149" spans="2:10">
      <c r="B149" s="77"/>
      <c r="C149" s="77"/>
      <c r="D149" s="77" t="s">
        <v>59</v>
      </c>
      <c r="E149" s="91">
        <f t="shared" si="61"/>
        <v>0</v>
      </c>
      <c r="F149" s="96"/>
      <c r="G149" s="96"/>
      <c r="H149" s="96"/>
      <c r="I149" s="96"/>
      <c r="J149" s="96"/>
    </row>
    <row r="150" spans="2:10" ht="34.5">
      <c r="B150" s="77"/>
      <c r="C150" s="77"/>
      <c r="D150" s="77" t="s">
        <v>77</v>
      </c>
      <c r="E150" s="91">
        <f t="shared" si="61"/>
        <v>25711</v>
      </c>
      <c r="F150" s="96">
        <f t="shared" ref="F150" si="67">+F152</f>
        <v>21430</v>
      </c>
      <c r="G150" s="96">
        <f t="shared" ref="G150:J150" si="68">+G152</f>
        <v>4281</v>
      </c>
      <c r="H150" s="96">
        <f t="shared" si="68"/>
        <v>46126</v>
      </c>
      <c r="I150" s="96">
        <f t="shared" ref="I150" si="69">+I152</f>
        <v>38445</v>
      </c>
      <c r="J150" s="96">
        <f t="shared" si="68"/>
        <v>7681</v>
      </c>
    </row>
    <row r="151" spans="2:10" ht="34.5">
      <c r="B151" s="77"/>
      <c r="C151" s="77"/>
      <c r="D151" s="77" t="s">
        <v>60</v>
      </c>
      <c r="E151" s="91">
        <f t="shared" si="61"/>
        <v>0</v>
      </c>
      <c r="F151" s="96"/>
      <c r="G151" s="96"/>
      <c r="H151" s="96"/>
      <c r="I151" s="96"/>
      <c r="J151" s="96"/>
    </row>
    <row r="152" spans="2:10">
      <c r="B152" s="77"/>
      <c r="C152" s="77"/>
      <c r="D152" s="77" t="s">
        <v>4</v>
      </c>
      <c r="E152" s="91">
        <f t="shared" si="61"/>
        <v>25711</v>
      </c>
      <c r="F152" s="96">
        <f t="shared" ref="F152:G154" si="70">+F153</f>
        <v>21430</v>
      </c>
      <c r="G152" s="96">
        <f t="shared" si="70"/>
        <v>4281</v>
      </c>
      <c r="H152" s="96">
        <f t="shared" ref="H152:H154" si="71">+I152+J152</f>
        <v>46126</v>
      </c>
      <c r="I152" s="96">
        <f t="shared" ref="I152:J154" si="72">+I153</f>
        <v>38445</v>
      </c>
      <c r="J152" s="96">
        <f t="shared" si="72"/>
        <v>7681</v>
      </c>
    </row>
    <row r="153" spans="2:10">
      <c r="B153" s="77"/>
      <c r="C153" s="77"/>
      <c r="D153" s="77" t="s">
        <v>61</v>
      </c>
      <c r="E153" s="91">
        <f t="shared" si="61"/>
        <v>25711</v>
      </c>
      <c r="F153" s="96">
        <f t="shared" si="70"/>
        <v>21430</v>
      </c>
      <c r="G153" s="96">
        <f t="shared" si="70"/>
        <v>4281</v>
      </c>
      <c r="H153" s="96">
        <f t="shared" si="71"/>
        <v>46126</v>
      </c>
      <c r="I153" s="96">
        <f t="shared" si="72"/>
        <v>38445</v>
      </c>
      <c r="J153" s="96">
        <f t="shared" si="72"/>
        <v>7681</v>
      </c>
    </row>
    <row r="154" spans="2:10">
      <c r="B154" s="77"/>
      <c r="C154" s="77"/>
      <c r="D154" s="77" t="s">
        <v>75</v>
      </c>
      <c r="E154" s="91">
        <f t="shared" si="61"/>
        <v>25711</v>
      </c>
      <c r="F154" s="96">
        <f t="shared" si="70"/>
        <v>21430</v>
      </c>
      <c r="G154" s="96">
        <f t="shared" si="70"/>
        <v>4281</v>
      </c>
      <c r="H154" s="96">
        <f t="shared" si="71"/>
        <v>46126</v>
      </c>
      <c r="I154" s="96">
        <f t="shared" si="72"/>
        <v>38445</v>
      </c>
      <c r="J154" s="96">
        <f t="shared" si="72"/>
        <v>7681</v>
      </c>
    </row>
    <row r="155" spans="2:10">
      <c r="B155" s="77"/>
      <c r="C155" s="77"/>
      <c r="D155" s="77" t="s">
        <v>76</v>
      </c>
      <c r="E155" s="91">
        <f t="shared" si="61"/>
        <v>25711</v>
      </c>
      <c r="F155" s="96">
        <v>21430</v>
      </c>
      <c r="G155" s="96">
        <v>4281</v>
      </c>
      <c r="H155" s="96">
        <f>+I155+J155</f>
        <v>46126</v>
      </c>
      <c r="I155" s="96">
        <v>38445</v>
      </c>
      <c r="J155" s="96">
        <v>7681</v>
      </c>
    </row>
    <row r="156" spans="2:10" ht="51.75">
      <c r="B156" s="77"/>
      <c r="C156" s="78">
        <v>12014</v>
      </c>
      <c r="D156" s="88" t="s">
        <v>263</v>
      </c>
      <c r="E156" s="91">
        <f t="shared" si="61"/>
        <v>-690399.2</v>
      </c>
      <c r="F156" s="96">
        <f t="shared" ref="F156:J156" si="73">F158</f>
        <v>-690399.2</v>
      </c>
      <c r="G156" s="96">
        <f t="shared" si="73"/>
        <v>0</v>
      </c>
      <c r="H156" s="96">
        <f t="shared" si="73"/>
        <v>-690399.2</v>
      </c>
      <c r="I156" s="96">
        <f t="shared" si="73"/>
        <v>-690399.2</v>
      </c>
      <c r="J156" s="96">
        <f t="shared" si="73"/>
        <v>0</v>
      </c>
    </row>
    <row r="157" spans="2:10">
      <c r="B157" s="77"/>
      <c r="C157" s="78"/>
      <c r="D157" s="78" t="s">
        <v>59</v>
      </c>
      <c r="E157" s="91">
        <f t="shared" si="61"/>
        <v>0</v>
      </c>
      <c r="F157" s="96"/>
      <c r="G157" s="96"/>
      <c r="H157" s="96"/>
      <c r="I157" s="96"/>
      <c r="J157" s="96"/>
    </row>
    <row r="158" spans="2:10" ht="34.5">
      <c r="B158" s="77"/>
      <c r="C158" s="78"/>
      <c r="D158" s="89" t="s">
        <v>77</v>
      </c>
      <c r="E158" s="91">
        <f t="shared" si="61"/>
        <v>-690399.2</v>
      </c>
      <c r="F158" s="96">
        <f t="shared" ref="F158:J163" si="74">F159</f>
        <v>-690399.2</v>
      </c>
      <c r="G158" s="96">
        <f t="shared" si="74"/>
        <v>0</v>
      </c>
      <c r="H158" s="96">
        <f t="shared" si="74"/>
        <v>-690399.2</v>
      </c>
      <c r="I158" s="96">
        <f t="shared" si="74"/>
        <v>-690399.2</v>
      </c>
      <c r="J158" s="96">
        <f t="shared" si="74"/>
        <v>0</v>
      </c>
    </row>
    <row r="159" spans="2:10" ht="34.5">
      <c r="B159" s="77"/>
      <c r="C159" s="78"/>
      <c r="D159" s="78" t="s">
        <v>60</v>
      </c>
      <c r="E159" s="91">
        <f t="shared" si="61"/>
        <v>-690399.2</v>
      </c>
      <c r="F159" s="96">
        <f t="shared" si="74"/>
        <v>-690399.2</v>
      </c>
      <c r="G159" s="96">
        <f t="shared" si="74"/>
        <v>0</v>
      </c>
      <c r="H159" s="96">
        <f t="shared" si="74"/>
        <v>-690399.2</v>
      </c>
      <c r="I159" s="96">
        <f t="shared" si="74"/>
        <v>-690399.2</v>
      </c>
      <c r="J159" s="96">
        <f t="shared" si="74"/>
        <v>0</v>
      </c>
    </row>
    <row r="160" spans="2:10">
      <c r="B160" s="77"/>
      <c r="C160" s="78"/>
      <c r="D160" s="88" t="s">
        <v>4</v>
      </c>
      <c r="E160" s="91">
        <f t="shared" si="61"/>
        <v>-690399.2</v>
      </c>
      <c r="F160" s="96">
        <f t="shared" si="74"/>
        <v>-690399.2</v>
      </c>
      <c r="G160" s="96">
        <f t="shared" si="74"/>
        <v>0</v>
      </c>
      <c r="H160" s="96">
        <f t="shared" si="74"/>
        <v>-690399.2</v>
      </c>
      <c r="I160" s="96">
        <f t="shared" si="74"/>
        <v>-690399.2</v>
      </c>
      <c r="J160" s="96">
        <f t="shared" si="74"/>
        <v>0</v>
      </c>
    </row>
    <row r="161" spans="2:10">
      <c r="B161" s="77"/>
      <c r="C161" s="78"/>
      <c r="D161" s="88" t="s">
        <v>25</v>
      </c>
      <c r="E161" s="91">
        <f t="shared" si="61"/>
        <v>-690399.2</v>
      </c>
      <c r="F161" s="96">
        <f t="shared" si="74"/>
        <v>-690399.2</v>
      </c>
      <c r="G161" s="96">
        <f t="shared" si="74"/>
        <v>0</v>
      </c>
      <c r="H161" s="96">
        <f t="shared" si="74"/>
        <v>-690399.2</v>
      </c>
      <c r="I161" s="96">
        <f t="shared" si="74"/>
        <v>-690399.2</v>
      </c>
      <c r="J161" s="96">
        <f t="shared" si="74"/>
        <v>0</v>
      </c>
    </row>
    <row r="162" spans="2:10">
      <c r="B162" s="77"/>
      <c r="C162" s="78"/>
      <c r="D162" s="88" t="s">
        <v>78</v>
      </c>
      <c r="E162" s="91">
        <f t="shared" si="61"/>
        <v>-690399.2</v>
      </c>
      <c r="F162" s="96">
        <f t="shared" si="74"/>
        <v>-690399.2</v>
      </c>
      <c r="G162" s="96">
        <f t="shared" si="74"/>
        <v>0</v>
      </c>
      <c r="H162" s="96">
        <f>H163</f>
        <v>-690399.2</v>
      </c>
      <c r="I162" s="96">
        <f t="shared" si="74"/>
        <v>-690399.2</v>
      </c>
      <c r="J162" s="96">
        <f t="shared" si="74"/>
        <v>0</v>
      </c>
    </row>
    <row r="163" spans="2:10">
      <c r="B163" s="77"/>
      <c r="C163" s="78"/>
      <c r="D163" s="88" t="s">
        <v>79</v>
      </c>
      <c r="E163" s="91">
        <f t="shared" si="61"/>
        <v>-690399.2</v>
      </c>
      <c r="F163" s="96">
        <f t="shared" si="74"/>
        <v>-690399.2</v>
      </c>
      <c r="G163" s="96">
        <f t="shared" si="74"/>
        <v>0</v>
      </c>
      <c r="H163" s="96">
        <f>H164</f>
        <v>-690399.2</v>
      </c>
      <c r="I163" s="96">
        <f t="shared" si="74"/>
        <v>-690399.2</v>
      </c>
      <c r="J163" s="96">
        <f t="shared" si="74"/>
        <v>0</v>
      </c>
    </row>
    <row r="164" spans="2:10">
      <c r="B164" s="77"/>
      <c r="C164" s="78"/>
      <c r="D164" s="88" t="s">
        <v>189</v>
      </c>
      <c r="E164" s="91">
        <f t="shared" si="61"/>
        <v>-690399.2</v>
      </c>
      <c r="F164" s="96">
        <f>-690399.2</f>
        <v>-690399.2</v>
      </c>
      <c r="G164" s="96"/>
      <c r="H164" s="96">
        <f>I164+J164</f>
        <v>-690399.2</v>
      </c>
      <c r="I164" s="96">
        <v>-690399.2</v>
      </c>
      <c r="J164" s="96"/>
    </row>
    <row r="165" spans="2:10" ht="69">
      <c r="B165" s="77"/>
      <c r="C165" s="77" t="s">
        <v>182</v>
      </c>
      <c r="D165" s="77" t="s">
        <v>191</v>
      </c>
      <c r="E165" s="91">
        <f t="shared" si="61"/>
        <v>-202226.6</v>
      </c>
      <c r="F165" s="96">
        <f t="shared" ref="F165:J165" si="75">+F167</f>
        <v>-202226.6</v>
      </c>
      <c r="G165" s="96">
        <f t="shared" si="75"/>
        <v>0</v>
      </c>
      <c r="H165" s="96">
        <f t="shared" si="75"/>
        <v>-255268.2</v>
      </c>
      <c r="I165" s="96">
        <f t="shared" si="75"/>
        <v>-255268.2</v>
      </c>
      <c r="J165" s="96">
        <f t="shared" si="75"/>
        <v>0</v>
      </c>
    </row>
    <row r="166" spans="2:10">
      <c r="B166" s="77"/>
      <c r="C166" s="77"/>
      <c r="D166" s="77" t="s">
        <v>59</v>
      </c>
      <c r="E166" s="91">
        <f t="shared" si="61"/>
        <v>0</v>
      </c>
      <c r="F166" s="96"/>
      <c r="G166" s="96"/>
      <c r="H166" s="96"/>
      <c r="I166" s="96"/>
      <c r="J166" s="96"/>
    </row>
    <row r="167" spans="2:10" ht="34.5">
      <c r="B167" s="77"/>
      <c r="C167" s="77"/>
      <c r="D167" s="77" t="s">
        <v>77</v>
      </c>
      <c r="E167" s="91">
        <f t="shared" si="61"/>
        <v>-202226.6</v>
      </c>
      <c r="F167" s="96">
        <f t="shared" ref="F167:J167" si="76">+F169</f>
        <v>-202226.6</v>
      </c>
      <c r="G167" s="96">
        <f t="shared" si="76"/>
        <v>0</v>
      </c>
      <c r="H167" s="96">
        <f t="shared" si="76"/>
        <v>-255268.2</v>
      </c>
      <c r="I167" s="96">
        <f t="shared" si="76"/>
        <v>-255268.2</v>
      </c>
      <c r="J167" s="96">
        <f t="shared" si="76"/>
        <v>0</v>
      </c>
    </row>
    <row r="168" spans="2:10" ht="34.5">
      <c r="B168" s="77"/>
      <c r="C168" s="77"/>
      <c r="D168" s="77" t="s">
        <v>60</v>
      </c>
      <c r="E168" s="91">
        <f t="shared" si="61"/>
        <v>0</v>
      </c>
      <c r="F168" s="96"/>
      <c r="G168" s="96"/>
      <c r="H168" s="96"/>
      <c r="I168" s="96"/>
      <c r="J168" s="96"/>
    </row>
    <row r="169" spans="2:10">
      <c r="B169" s="77"/>
      <c r="C169" s="77"/>
      <c r="D169" s="77" t="s">
        <v>4</v>
      </c>
      <c r="E169" s="91">
        <f t="shared" si="61"/>
        <v>-202226.6</v>
      </c>
      <c r="F169" s="96">
        <f>+F170</f>
        <v>-202226.6</v>
      </c>
      <c r="G169" s="96">
        <f t="shared" ref="G169:I171" si="77">+G170</f>
        <v>0</v>
      </c>
      <c r="H169" s="96">
        <f t="shared" si="77"/>
        <v>-255268.2</v>
      </c>
      <c r="I169" s="96">
        <f t="shared" si="77"/>
        <v>-255268.2</v>
      </c>
      <c r="J169" s="96">
        <f>+J170</f>
        <v>0</v>
      </c>
    </row>
    <row r="170" spans="2:10">
      <c r="B170" s="77"/>
      <c r="C170" s="77"/>
      <c r="D170" s="77" t="s">
        <v>61</v>
      </c>
      <c r="E170" s="91">
        <f t="shared" si="61"/>
        <v>-202226.6</v>
      </c>
      <c r="F170" s="96">
        <f>+F171</f>
        <v>-202226.6</v>
      </c>
      <c r="G170" s="96">
        <f t="shared" si="77"/>
        <v>0</v>
      </c>
      <c r="H170" s="96">
        <f t="shared" si="77"/>
        <v>-255268.2</v>
      </c>
      <c r="I170" s="96">
        <f t="shared" si="77"/>
        <v>-255268.2</v>
      </c>
      <c r="J170" s="96">
        <f>+J171</f>
        <v>0</v>
      </c>
    </row>
    <row r="171" spans="2:10">
      <c r="B171" s="77"/>
      <c r="C171" s="77"/>
      <c r="D171" s="77" t="s">
        <v>75</v>
      </c>
      <c r="E171" s="91">
        <f t="shared" si="61"/>
        <v>-202226.6</v>
      </c>
      <c r="F171" s="96">
        <f>+F172</f>
        <v>-202226.6</v>
      </c>
      <c r="G171" s="96">
        <f t="shared" si="77"/>
        <v>0</v>
      </c>
      <c r="H171" s="96">
        <f>+I171+J171</f>
        <v>-255268.2</v>
      </c>
      <c r="I171" s="96">
        <f t="shared" si="77"/>
        <v>-255268.2</v>
      </c>
      <c r="J171" s="96">
        <f>+J172</f>
        <v>0</v>
      </c>
    </row>
    <row r="172" spans="2:10">
      <c r="B172" s="77"/>
      <c r="C172" s="77"/>
      <c r="D172" s="77" t="s">
        <v>76</v>
      </c>
      <c r="E172" s="91">
        <f t="shared" si="61"/>
        <v>-202226.6</v>
      </c>
      <c r="F172" s="96">
        <v>-202226.6</v>
      </c>
      <c r="G172" s="96">
        <v>0</v>
      </c>
      <c r="H172" s="96">
        <f>+I172+J172</f>
        <v>-255268.2</v>
      </c>
      <c r="I172" s="80">
        <v>-255268.2</v>
      </c>
      <c r="J172" s="96">
        <v>0</v>
      </c>
    </row>
    <row r="173" spans="2:10" ht="51.75">
      <c r="B173" s="77"/>
      <c r="C173" s="77" t="s">
        <v>187</v>
      </c>
      <c r="D173" s="77" t="s">
        <v>188</v>
      </c>
      <c r="E173" s="91">
        <f t="shared" si="61"/>
        <v>-271143.5</v>
      </c>
      <c r="F173" s="96">
        <f t="shared" ref="F173:J173" si="78">+F175</f>
        <v>-271143.5</v>
      </c>
      <c r="G173" s="96">
        <f t="shared" si="78"/>
        <v>0</v>
      </c>
      <c r="H173" s="96">
        <f t="shared" si="78"/>
        <v>-271143.5</v>
      </c>
      <c r="I173" s="96">
        <f t="shared" si="78"/>
        <v>-271143.5</v>
      </c>
      <c r="J173" s="96">
        <f t="shared" si="78"/>
        <v>0</v>
      </c>
    </row>
    <row r="174" spans="2:10">
      <c r="B174" s="77"/>
      <c r="C174" s="77"/>
      <c r="D174" s="77" t="s">
        <v>59</v>
      </c>
      <c r="E174" s="91">
        <f t="shared" si="61"/>
        <v>0</v>
      </c>
      <c r="F174" s="96"/>
      <c r="G174" s="96"/>
      <c r="H174" s="96"/>
      <c r="I174" s="96"/>
      <c r="J174" s="96"/>
    </row>
    <row r="175" spans="2:10" ht="34.5">
      <c r="B175" s="77"/>
      <c r="C175" s="77"/>
      <c r="D175" s="77" t="s">
        <v>77</v>
      </c>
      <c r="E175" s="91">
        <f t="shared" si="61"/>
        <v>-271143.5</v>
      </c>
      <c r="F175" s="96">
        <f t="shared" ref="F175:J175" si="79">+F177</f>
        <v>-271143.5</v>
      </c>
      <c r="G175" s="96">
        <f t="shared" si="79"/>
        <v>0</v>
      </c>
      <c r="H175" s="96">
        <f t="shared" si="79"/>
        <v>-271143.5</v>
      </c>
      <c r="I175" s="96">
        <f t="shared" si="79"/>
        <v>-271143.5</v>
      </c>
      <c r="J175" s="96">
        <f t="shared" si="79"/>
        <v>0</v>
      </c>
    </row>
    <row r="176" spans="2:10" ht="34.5">
      <c r="B176" s="77"/>
      <c r="C176" s="77"/>
      <c r="D176" s="77" t="s">
        <v>60</v>
      </c>
      <c r="E176" s="91">
        <f t="shared" si="61"/>
        <v>0</v>
      </c>
      <c r="F176" s="96"/>
      <c r="G176" s="96"/>
      <c r="H176" s="96"/>
      <c r="I176" s="96"/>
      <c r="J176" s="96"/>
    </row>
    <row r="177" spans="2:10">
      <c r="B177" s="77"/>
      <c r="C177" s="77"/>
      <c r="D177" s="77" t="s">
        <v>4</v>
      </c>
      <c r="E177" s="91">
        <f t="shared" si="61"/>
        <v>-271143.5</v>
      </c>
      <c r="F177" s="96">
        <f t="shared" ref="F177:F180" si="80">+F178</f>
        <v>-271143.5</v>
      </c>
      <c r="G177" s="96">
        <f>+G178</f>
        <v>0</v>
      </c>
      <c r="H177" s="96">
        <f t="shared" ref="H177:H181" si="81">+I177+J177</f>
        <v>-271143.5</v>
      </c>
      <c r="I177" s="96">
        <f t="shared" ref="I177:I180" si="82">+I178</f>
        <v>-271143.5</v>
      </c>
      <c r="J177" s="96">
        <f>+J178</f>
        <v>0</v>
      </c>
    </row>
    <row r="178" spans="2:10">
      <c r="B178" s="77"/>
      <c r="C178" s="77"/>
      <c r="D178" s="77" t="s">
        <v>25</v>
      </c>
      <c r="E178" s="91">
        <f t="shared" si="61"/>
        <v>-271143.5</v>
      </c>
      <c r="F178" s="96">
        <f t="shared" si="80"/>
        <v>-271143.5</v>
      </c>
      <c r="G178" s="96">
        <f>+G179</f>
        <v>0</v>
      </c>
      <c r="H178" s="96">
        <f t="shared" si="81"/>
        <v>-271143.5</v>
      </c>
      <c r="I178" s="96">
        <f t="shared" si="82"/>
        <v>-271143.5</v>
      </c>
      <c r="J178" s="96">
        <f>+J179</f>
        <v>0</v>
      </c>
    </row>
    <row r="179" spans="2:10">
      <c r="B179" s="77"/>
      <c r="C179" s="77"/>
      <c r="D179" s="77" t="s">
        <v>78</v>
      </c>
      <c r="E179" s="91">
        <f t="shared" si="61"/>
        <v>-271143.5</v>
      </c>
      <c r="F179" s="96">
        <f t="shared" si="80"/>
        <v>-271143.5</v>
      </c>
      <c r="G179" s="96">
        <f>+G180</f>
        <v>0</v>
      </c>
      <c r="H179" s="96">
        <f t="shared" si="81"/>
        <v>-271143.5</v>
      </c>
      <c r="I179" s="96">
        <f t="shared" si="82"/>
        <v>-271143.5</v>
      </c>
      <c r="J179" s="96">
        <f>+J180</f>
        <v>0</v>
      </c>
    </row>
    <row r="180" spans="2:10">
      <c r="B180" s="77"/>
      <c r="C180" s="77"/>
      <c r="D180" s="77" t="s">
        <v>423</v>
      </c>
      <c r="E180" s="91">
        <f t="shared" si="61"/>
        <v>-271143.5</v>
      </c>
      <c r="F180" s="96">
        <f t="shared" si="80"/>
        <v>-271143.5</v>
      </c>
      <c r="G180" s="96">
        <f>+G181</f>
        <v>0</v>
      </c>
      <c r="H180" s="96">
        <f t="shared" si="81"/>
        <v>-271143.5</v>
      </c>
      <c r="I180" s="96">
        <f t="shared" si="82"/>
        <v>-271143.5</v>
      </c>
      <c r="J180" s="96">
        <f>+J181</f>
        <v>0</v>
      </c>
    </row>
    <row r="181" spans="2:10" ht="18.75" customHeight="1">
      <c r="B181" s="77"/>
      <c r="C181" s="77"/>
      <c r="D181" s="77" t="s">
        <v>82</v>
      </c>
      <c r="E181" s="91">
        <f t="shared" si="61"/>
        <v>-271143.5</v>
      </c>
      <c r="F181" s="96">
        <v>-271143.5</v>
      </c>
      <c r="G181" s="96">
        <v>0</v>
      </c>
      <c r="H181" s="96">
        <f t="shared" si="81"/>
        <v>-271143.5</v>
      </c>
      <c r="I181" s="96">
        <v>-271143.5</v>
      </c>
      <c r="J181" s="96">
        <v>0</v>
      </c>
    </row>
    <row r="182" spans="2:10" ht="86.25">
      <c r="B182" s="85"/>
      <c r="C182" s="83" t="s">
        <v>322</v>
      </c>
      <c r="D182" s="85" t="s">
        <v>309</v>
      </c>
      <c r="E182" s="98">
        <f t="shared" si="61"/>
        <v>-636830</v>
      </c>
      <c r="F182" s="98">
        <f t="shared" ref="F182:J182" si="83">F184</f>
        <v>-636830</v>
      </c>
      <c r="G182" s="98">
        <f t="shared" si="83"/>
        <v>0</v>
      </c>
      <c r="H182" s="98">
        <f t="shared" si="83"/>
        <v>-2208680</v>
      </c>
      <c r="I182" s="98">
        <f t="shared" si="83"/>
        <v>-2208680</v>
      </c>
      <c r="J182" s="98">
        <f t="shared" si="83"/>
        <v>0</v>
      </c>
    </row>
    <row r="183" spans="2:10">
      <c r="B183" s="85"/>
      <c r="C183" s="84"/>
      <c r="D183" s="85" t="s">
        <v>59</v>
      </c>
      <c r="E183" s="91">
        <f t="shared" si="61"/>
        <v>0</v>
      </c>
      <c r="F183" s="99"/>
      <c r="G183" s="99"/>
      <c r="H183" s="99"/>
      <c r="I183" s="99"/>
      <c r="J183" s="99"/>
    </row>
    <row r="184" spans="2:10" ht="34.5">
      <c r="B184" s="85"/>
      <c r="C184" s="84"/>
      <c r="D184" s="85" t="s">
        <v>77</v>
      </c>
      <c r="E184" s="98">
        <f t="shared" si="61"/>
        <v>-636830</v>
      </c>
      <c r="F184" s="98">
        <f t="shared" ref="F184:J184" si="84">F189</f>
        <v>-636830</v>
      </c>
      <c r="G184" s="98">
        <f t="shared" si="84"/>
        <v>0</v>
      </c>
      <c r="H184" s="98">
        <f t="shared" si="84"/>
        <v>-2208680</v>
      </c>
      <c r="I184" s="98">
        <f t="shared" si="84"/>
        <v>-2208680</v>
      </c>
      <c r="J184" s="98">
        <f t="shared" si="84"/>
        <v>0</v>
      </c>
    </row>
    <row r="185" spans="2:10" ht="34.5">
      <c r="B185" s="85"/>
      <c r="C185" s="84"/>
      <c r="D185" s="85" t="s">
        <v>60</v>
      </c>
      <c r="E185" s="91">
        <f t="shared" si="61"/>
        <v>0</v>
      </c>
      <c r="F185" s="99"/>
      <c r="G185" s="99"/>
      <c r="H185" s="99"/>
      <c r="I185" s="99"/>
      <c r="J185" s="99"/>
    </row>
    <row r="186" spans="2:10">
      <c r="B186" s="85"/>
      <c r="C186" s="84"/>
      <c r="D186" s="85" t="s">
        <v>4</v>
      </c>
      <c r="E186" s="91">
        <f t="shared" si="61"/>
        <v>-636830</v>
      </c>
      <c r="F186" s="98">
        <f t="shared" ref="F186:J189" si="85">F187</f>
        <v>-636830</v>
      </c>
      <c r="G186" s="98">
        <f t="shared" si="85"/>
        <v>0</v>
      </c>
      <c r="H186" s="98">
        <f t="shared" si="85"/>
        <v>-2208680</v>
      </c>
      <c r="I186" s="98">
        <f t="shared" si="85"/>
        <v>-2208680</v>
      </c>
      <c r="J186" s="98">
        <f t="shared" si="85"/>
        <v>0</v>
      </c>
    </row>
    <row r="187" spans="2:10">
      <c r="B187" s="85"/>
      <c r="C187" s="84"/>
      <c r="D187" s="85" t="s">
        <v>25</v>
      </c>
      <c r="E187" s="91">
        <f t="shared" si="61"/>
        <v>-636830</v>
      </c>
      <c r="F187" s="98">
        <f t="shared" si="85"/>
        <v>-636830</v>
      </c>
      <c r="G187" s="98">
        <f t="shared" si="85"/>
        <v>0</v>
      </c>
      <c r="H187" s="98">
        <f t="shared" si="85"/>
        <v>-2208680</v>
      </c>
      <c r="I187" s="98">
        <f t="shared" si="85"/>
        <v>-2208680</v>
      </c>
      <c r="J187" s="98">
        <f t="shared" si="85"/>
        <v>0</v>
      </c>
    </row>
    <row r="188" spans="2:10">
      <c r="B188" s="85"/>
      <c r="C188" s="84"/>
      <c r="D188" s="85" t="s">
        <v>78</v>
      </c>
      <c r="E188" s="91">
        <f t="shared" si="61"/>
        <v>-636830</v>
      </c>
      <c r="F188" s="98">
        <f t="shared" si="85"/>
        <v>-636830</v>
      </c>
      <c r="G188" s="98">
        <f t="shared" si="85"/>
        <v>0</v>
      </c>
      <c r="H188" s="98">
        <f t="shared" si="85"/>
        <v>-2208680</v>
      </c>
      <c r="I188" s="98">
        <f t="shared" si="85"/>
        <v>-2208680</v>
      </c>
      <c r="J188" s="98">
        <f t="shared" si="85"/>
        <v>0</v>
      </c>
    </row>
    <row r="189" spans="2:10">
      <c r="B189" s="85"/>
      <c r="C189" s="84"/>
      <c r="D189" s="85" t="s">
        <v>81</v>
      </c>
      <c r="E189" s="91">
        <f t="shared" si="61"/>
        <v>-636830</v>
      </c>
      <c r="F189" s="98">
        <f t="shared" si="85"/>
        <v>-636830</v>
      </c>
      <c r="G189" s="98">
        <f t="shared" si="85"/>
        <v>0</v>
      </c>
      <c r="H189" s="98">
        <f t="shared" si="85"/>
        <v>-2208680</v>
      </c>
      <c r="I189" s="98">
        <f t="shared" si="85"/>
        <v>-2208680</v>
      </c>
      <c r="J189" s="98">
        <f t="shared" si="85"/>
        <v>0</v>
      </c>
    </row>
    <row r="190" spans="2:10">
      <c r="B190" s="85"/>
      <c r="C190" s="84"/>
      <c r="D190" s="86" t="s">
        <v>310</v>
      </c>
      <c r="E190" s="91">
        <f t="shared" si="61"/>
        <v>-636830</v>
      </c>
      <c r="F190" s="98">
        <v>-636830</v>
      </c>
      <c r="G190" s="98">
        <v>0</v>
      </c>
      <c r="H190" s="98">
        <f>I190+J190</f>
        <v>-2208680</v>
      </c>
      <c r="I190" s="100">
        <v>-2208680</v>
      </c>
      <c r="J190" s="100">
        <v>0</v>
      </c>
    </row>
  </sheetData>
  <mergeCells count="12">
    <mergeCell ref="B138:D138"/>
    <mergeCell ref="I9:J9"/>
    <mergeCell ref="B4:F4"/>
    <mergeCell ref="B5:J5"/>
    <mergeCell ref="B7:C9"/>
    <mergeCell ref="D7:D10"/>
    <mergeCell ref="E7:J7"/>
    <mergeCell ref="E8:G8"/>
    <mergeCell ref="H8:J8"/>
    <mergeCell ref="E9:E10"/>
    <mergeCell ref="F9:G9"/>
    <mergeCell ref="H9:H10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58" firstPageNumber="236" orientation="landscape" r:id="rId1"/>
  <ignoredErrors>
    <ignoredError sqref="H11:H12 F123:H124 I132 H111:H122 H107 H177:H181 H22:H24 H38:H41 F126:H136 G125:H125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389"/>
  <sheetViews>
    <sheetView zoomScaleNormal="100" zoomScaleSheetLayoutView="85" workbookViewId="0"/>
  </sheetViews>
  <sheetFormatPr defaultColWidth="8.42578125" defaultRowHeight="17.25"/>
  <cols>
    <col min="1" max="1" width="28.5703125" style="260" customWidth="1"/>
    <col min="2" max="2" width="68.85546875" style="260" customWidth="1"/>
    <col min="3" max="3" width="21.85546875" style="260" customWidth="1"/>
    <col min="4" max="4" width="22.140625" style="260" customWidth="1"/>
    <col min="5" max="9" width="8.42578125" style="260"/>
    <col min="10" max="10" width="12.42578125" style="260" bestFit="1" customWidth="1"/>
    <col min="11" max="252" width="8.42578125" style="260"/>
    <col min="253" max="253" width="28.5703125" style="260" customWidth="1"/>
    <col min="254" max="254" width="47.5703125" style="260" customWidth="1"/>
    <col min="255" max="257" width="13.85546875" style="260" customWidth="1"/>
    <col min="258" max="258" width="15.42578125" style="260" customWidth="1"/>
    <col min="259" max="508" width="8.42578125" style="260"/>
    <col min="509" max="509" width="28.5703125" style="260" customWidth="1"/>
    <col min="510" max="510" width="47.5703125" style="260" customWidth="1"/>
    <col min="511" max="513" width="13.85546875" style="260" customWidth="1"/>
    <col min="514" max="514" width="15.42578125" style="260" customWidth="1"/>
    <col min="515" max="764" width="8.42578125" style="260"/>
    <col min="765" max="765" width="28.5703125" style="260" customWidth="1"/>
    <col min="766" max="766" width="47.5703125" style="260" customWidth="1"/>
    <col min="767" max="769" width="13.85546875" style="260" customWidth="1"/>
    <col min="770" max="770" width="15.42578125" style="260" customWidth="1"/>
    <col min="771" max="1020" width="8.42578125" style="260"/>
    <col min="1021" max="1021" width="28.5703125" style="260" customWidth="1"/>
    <col min="1022" max="1022" width="47.5703125" style="260" customWidth="1"/>
    <col min="1023" max="1025" width="13.85546875" style="260" customWidth="1"/>
    <col min="1026" max="1026" width="15.42578125" style="260" customWidth="1"/>
    <col min="1027" max="1276" width="8.42578125" style="260"/>
    <col min="1277" max="1277" width="28.5703125" style="260" customWidth="1"/>
    <col min="1278" max="1278" width="47.5703125" style="260" customWidth="1"/>
    <col min="1279" max="1281" width="13.85546875" style="260" customWidth="1"/>
    <col min="1282" max="1282" width="15.42578125" style="260" customWidth="1"/>
    <col min="1283" max="1532" width="8.42578125" style="260"/>
    <col min="1533" max="1533" width="28.5703125" style="260" customWidth="1"/>
    <col min="1534" max="1534" width="47.5703125" style="260" customWidth="1"/>
    <col min="1535" max="1537" width="13.85546875" style="260" customWidth="1"/>
    <col min="1538" max="1538" width="15.42578125" style="260" customWidth="1"/>
    <col min="1539" max="1788" width="8.42578125" style="260"/>
    <col min="1789" max="1789" width="28.5703125" style="260" customWidth="1"/>
    <col min="1790" max="1790" width="47.5703125" style="260" customWidth="1"/>
    <col min="1791" max="1793" width="13.85546875" style="260" customWidth="1"/>
    <col min="1794" max="1794" width="15.42578125" style="260" customWidth="1"/>
    <col min="1795" max="2044" width="8.42578125" style="260"/>
    <col min="2045" max="2045" width="28.5703125" style="260" customWidth="1"/>
    <col min="2046" max="2046" width="47.5703125" style="260" customWidth="1"/>
    <col min="2047" max="2049" width="13.85546875" style="260" customWidth="1"/>
    <col min="2050" max="2050" width="15.42578125" style="260" customWidth="1"/>
    <col min="2051" max="2300" width="8.42578125" style="260"/>
    <col min="2301" max="2301" width="28.5703125" style="260" customWidth="1"/>
    <col min="2302" max="2302" width="47.5703125" style="260" customWidth="1"/>
    <col min="2303" max="2305" width="13.85546875" style="260" customWidth="1"/>
    <col min="2306" max="2306" width="15.42578125" style="260" customWidth="1"/>
    <col min="2307" max="2556" width="8.42578125" style="260"/>
    <col min="2557" max="2557" width="28.5703125" style="260" customWidth="1"/>
    <col min="2558" max="2558" width="47.5703125" style="260" customWidth="1"/>
    <col min="2559" max="2561" width="13.85546875" style="260" customWidth="1"/>
    <col min="2562" max="2562" width="15.42578125" style="260" customWidth="1"/>
    <col min="2563" max="2812" width="8.42578125" style="260"/>
    <col min="2813" max="2813" width="28.5703125" style="260" customWidth="1"/>
    <col min="2814" max="2814" width="47.5703125" style="260" customWidth="1"/>
    <col min="2815" max="2817" width="13.85546875" style="260" customWidth="1"/>
    <col min="2818" max="2818" width="15.42578125" style="260" customWidth="1"/>
    <col min="2819" max="3068" width="8.42578125" style="260"/>
    <col min="3069" max="3069" width="28.5703125" style="260" customWidth="1"/>
    <col min="3070" max="3070" width="47.5703125" style="260" customWidth="1"/>
    <col min="3071" max="3073" width="13.85546875" style="260" customWidth="1"/>
    <col min="3074" max="3074" width="15.42578125" style="260" customWidth="1"/>
    <col min="3075" max="3324" width="8.42578125" style="260"/>
    <col min="3325" max="3325" width="28.5703125" style="260" customWidth="1"/>
    <col min="3326" max="3326" width="47.5703125" style="260" customWidth="1"/>
    <col min="3327" max="3329" width="13.85546875" style="260" customWidth="1"/>
    <col min="3330" max="3330" width="15.42578125" style="260" customWidth="1"/>
    <col min="3331" max="3580" width="8.42578125" style="260"/>
    <col min="3581" max="3581" width="28.5703125" style="260" customWidth="1"/>
    <col min="3582" max="3582" width="47.5703125" style="260" customWidth="1"/>
    <col min="3583" max="3585" width="13.85546875" style="260" customWidth="1"/>
    <col min="3586" max="3586" width="15.42578125" style="260" customWidth="1"/>
    <col min="3587" max="3836" width="8.42578125" style="260"/>
    <col min="3837" max="3837" width="28.5703125" style="260" customWidth="1"/>
    <col min="3838" max="3838" width="47.5703125" style="260" customWidth="1"/>
    <col min="3839" max="3841" width="13.85546875" style="260" customWidth="1"/>
    <col min="3842" max="3842" width="15.42578125" style="260" customWidth="1"/>
    <col min="3843" max="4092" width="8.42578125" style="260"/>
    <col min="4093" max="4093" width="28.5703125" style="260" customWidth="1"/>
    <col min="4094" max="4094" width="47.5703125" style="260" customWidth="1"/>
    <col min="4095" max="4097" width="13.85546875" style="260" customWidth="1"/>
    <col min="4098" max="4098" width="15.42578125" style="260" customWidth="1"/>
    <col min="4099" max="4348" width="8.42578125" style="260"/>
    <col min="4349" max="4349" width="28.5703125" style="260" customWidth="1"/>
    <col min="4350" max="4350" width="47.5703125" style="260" customWidth="1"/>
    <col min="4351" max="4353" width="13.85546875" style="260" customWidth="1"/>
    <col min="4354" max="4354" width="15.42578125" style="260" customWidth="1"/>
    <col min="4355" max="4604" width="8.42578125" style="260"/>
    <col min="4605" max="4605" width="28.5703125" style="260" customWidth="1"/>
    <col min="4606" max="4606" width="47.5703125" style="260" customWidth="1"/>
    <col min="4607" max="4609" width="13.85546875" style="260" customWidth="1"/>
    <col min="4610" max="4610" width="15.42578125" style="260" customWidth="1"/>
    <col min="4611" max="4860" width="8.42578125" style="260"/>
    <col min="4861" max="4861" width="28.5703125" style="260" customWidth="1"/>
    <col min="4862" max="4862" width="47.5703125" style="260" customWidth="1"/>
    <col min="4863" max="4865" width="13.85546875" style="260" customWidth="1"/>
    <col min="4866" max="4866" width="15.42578125" style="260" customWidth="1"/>
    <col min="4867" max="5116" width="8.42578125" style="260"/>
    <col min="5117" max="5117" width="28.5703125" style="260" customWidth="1"/>
    <col min="5118" max="5118" width="47.5703125" style="260" customWidth="1"/>
    <col min="5119" max="5121" width="13.85546875" style="260" customWidth="1"/>
    <col min="5122" max="5122" width="15.42578125" style="260" customWidth="1"/>
    <col min="5123" max="5372" width="8.42578125" style="260"/>
    <col min="5373" max="5373" width="28.5703125" style="260" customWidth="1"/>
    <col min="5374" max="5374" width="47.5703125" style="260" customWidth="1"/>
    <col min="5375" max="5377" width="13.85546875" style="260" customWidth="1"/>
    <col min="5378" max="5378" width="15.42578125" style="260" customWidth="1"/>
    <col min="5379" max="5628" width="8.42578125" style="260"/>
    <col min="5629" max="5629" width="28.5703125" style="260" customWidth="1"/>
    <col min="5630" max="5630" width="47.5703125" style="260" customWidth="1"/>
    <col min="5631" max="5633" width="13.85546875" style="260" customWidth="1"/>
    <col min="5634" max="5634" width="15.42578125" style="260" customWidth="1"/>
    <col min="5635" max="5884" width="8.42578125" style="260"/>
    <col min="5885" max="5885" width="28.5703125" style="260" customWidth="1"/>
    <col min="5886" max="5886" width="47.5703125" style="260" customWidth="1"/>
    <col min="5887" max="5889" width="13.85546875" style="260" customWidth="1"/>
    <col min="5890" max="5890" width="15.42578125" style="260" customWidth="1"/>
    <col min="5891" max="6140" width="8.42578125" style="260"/>
    <col min="6141" max="6141" width="28.5703125" style="260" customWidth="1"/>
    <col min="6142" max="6142" width="47.5703125" style="260" customWidth="1"/>
    <col min="6143" max="6145" width="13.85546875" style="260" customWidth="1"/>
    <col min="6146" max="6146" width="15.42578125" style="260" customWidth="1"/>
    <col min="6147" max="6396" width="8.42578125" style="260"/>
    <col min="6397" max="6397" width="28.5703125" style="260" customWidth="1"/>
    <col min="6398" max="6398" width="47.5703125" style="260" customWidth="1"/>
    <col min="6399" max="6401" width="13.85546875" style="260" customWidth="1"/>
    <col min="6402" max="6402" width="15.42578125" style="260" customWidth="1"/>
    <col min="6403" max="6652" width="8.42578125" style="260"/>
    <col min="6653" max="6653" width="28.5703125" style="260" customWidth="1"/>
    <col min="6654" max="6654" width="47.5703125" style="260" customWidth="1"/>
    <col min="6655" max="6657" width="13.85546875" style="260" customWidth="1"/>
    <col min="6658" max="6658" width="15.42578125" style="260" customWidth="1"/>
    <col min="6659" max="6908" width="8.42578125" style="260"/>
    <col min="6909" max="6909" width="28.5703125" style="260" customWidth="1"/>
    <col min="6910" max="6910" width="47.5703125" style="260" customWidth="1"/>
    <col min="6911" max="6913" width="13.85546875" style="260" customWidth="1"/>
    <col min="6914" max="6914" width="15.42578125" style="260" customWidth="1"/>
    <col min="6915" max="7164" width="8.42578125" style="260"/>
    <col min="7165" max="7165" width="28.5703125" style="260" customWidth="1"/>
    <col min="7166" max="7166" width="47.5703125" style="260" customWidth="1"/>
    <col min="7167" max="7169" width="13.85546875" style="260" customWidth="1"/>
    <col min="7170" max="7170" width="15.42578125" style="260" customWidth="1"/>
    <col min="7171" max="7420" width="8.42578125" style="260"/>
    <col min="7421" max="7421" width="28.5703125" style="260" customWidth="1"/>
    <col min="7422" max="7422" width="47.5703125" style="260" customWidth="1"/>
    <col min="7423" max="7425" width="13.85546875" style="260" customWidth="1"/>
    <col min="7426" max="7426" width="15.42578125" style="260" customWidth="1"/>
    <col min="7427" max="7676" width="8.42578125" style="260"/>
    <col min="7677" max="7677" width="28.5703125" style="260" customWidth="1"/>
    <col min="7678" max="7678" width="47.5703125" style="260" customWidth="1"/>
    <col min="7679" max="7681" width="13.85546875" style="260" customWidth="1"/>
    <col min="7682" max="7682" width="15.42578125" style="260" customWidth="1"/>
    <col min="7683" max="7932" width="8.42578125" style="260"/>
    <col min="7933" max="7933" width="28.5703125" style="260" customWidth="1"/>
    <col min="7934" max="7934" width="47.5703125" style="260" customWidth="1"/>
    <col min="7935" max="7937" width="13.85546875" style="260" customWidth="1"/>
    <col min="7938" max="7938" width="15.42578125" style="260" customWidth="1"/>
    <col min="7939" max="8188" width="8.42578125" style="260"/>
    <col min="8189" max="8189" width="28.5703125" style="260" customWidth="1"/>
    <col min="8190" max="8190" width="47.5703125" style="260" customWidth="1"/>
    <col min="8191" max="8193" width="13.85546875" style="260" customWidth="1"/>
    <col min="8194" max="8194" width="15.42578125" style="260" customWidth="1"/>
    <col min="8195" max="8444" width="8.42578125" style="260"/>
    <col min="8445" max="8445" width="28.5703125" style="260" customWidth="1"/>
    <col min="8446" max="8446" width="47.5703125" style="260" customWidth="1"/>
    <col min="8447" max="8449" width="13.85546875" style="260" customWidth="1"/>
    <col min="8450" max="8450" width="15.42578125" style="260" customWidth="1"/>
    <col min="8451" max="8700" width="8.42578125" style="260"/>
    <col min="8701" max="8701" width="28.5703125" style="260" customWidth="1"/>
    <col min="8702" max="8702" width="47.5703125" style="260" customWidth="1"/>
    <col min="8703" max="8705" width="13.85546875" style="260" customWidth="1"/>
    <col min="8706" max="8706" width="15.42578125" style="260" customWidth="1"/>
    <col min="8707" max="8956" width="8.42578125" style="260"/>
    <col min="8957" max="8957" width="28.5703125" style="260" customWidth="1"/>
    <col min="8958" max="8958" width="47.5703125" style="260" customWidth="1"/>
    <col min="8959" max="8961" width="13.85546875" style="260" customWidth="1"/>
    <col min="8962" max="8962" width="15.42578125" style="260" customWidth="1"/>
    <col min="8963" max="9212" width="8.42578125" style="260"/>
    <col min="9213" max="9213" width="28.5703125" style="260" customWidth="1"/>
    <col min="9214" max="9214" width="47.5703125" style="260" customWidth="1"/>
    <col min="9215" max="9217" width="13.85546875" style="260" customWidth="1"/>
    <col min="9218" max="9218" width="15.42578125" style="260" customWidth="1"/>
    <col min="9219" max="9468" width="8.42578125" style="260"/>
    <col min="9469" max="9469" width="28.5703125" style="260" customWidth="1"/>
    <col min="9470" max="9470" width="47.5703125" style="260" customWidth="1"/>
    <col min="9471" max="9473" width="13.85546875" style="260" customWidth="1"/>
    <col min="9474" max="9474" width="15.42578125" style="260" customWidth="1"/>
    <col min="9475" max="9724" width="8.42578125" style="260"/>
    <col min="9725" max="9725" width="28.5703125" style="260" customWidth="1"/>
    <col min="9726" max="9726" width="47.5703125" style="260" customWidth="1"/>
    <col min="9727" max="9729" width="13.85546875" style="260" customWidth="1"/>
    <col min="9730" max="9730" width="15.42578125" style="260" customWidth="1"/>
    <col min="9731" max="9980" width="8.42578125" style="260"/>
    <col min="9981" max="9981" width="28.5703125" style="260" customWidth="1"/>
    <col min="9982" max="9982" width="47.5703125" style="260" customWidth="1"/>
    <col min="9983" max="9985" width="13.85546875" style="260" customWidth="1"/>
    <col min="9986" max="9986" width="15.42578125" style="260" customWidth="1"/>
    <col min="9987" max="10236" width="8.42578125" style="260"/>
    <col min="10237" max="10237" width="28.5703125" style="260" customWidth="1"/>
    <col min="10238" max="10238" width="47.5703125" style="260" customWidth="1"/>
    <col min="10239" max="10241" width="13.85546875" style="260" customWidth="1"/>
    <col min="10242" max="10242" width="15.42578125" style="260" customWidth="1"/>
    <col min="10243" max="10492" width="8.42578125" style="260"/>
    <col min="10493" max="10493" width="28.5703125" style="260" customWidth="1"/>
    <col min="10494" max="10494" width="47.5703125" style="260" customWidth="1"/>
    <col min="10495" max="10497" width="13.85546875" style="260" customWidth="1"/>
    <col min="10498" max="10498" width="15.42578125" style="260" customWidth="1"/>
    <col min="10499" max="10748" width="8.42578125" style="260"/>
    <col min="10749" max="10749" width="28.5703125" style="260" customWidth="1"/>
    <col min="10750" max="10750" width="47.5703125" style="260" customWidth="1"/>
    <col min="10751" max="10753" width="13.85546875" style="260" customWidth="1"/>
    <col min="10754" max="10754" width="15.42578125" style="260" customWidth="1"/>
    <col min="10755" max="11004" width="8.42578125" style="260"/>
    <col min="11005" max="11005" width="28.5703125" style="260" customWidth="1"/>
    <col min="11006" max="11006" width="47.5703125" style="260" customWidth="1"/>
    <col min="11007" max="11009" width="13.85546875" style="260" customWidth="1"/>
    <col min="11010" max="11010" width="15.42578125" style="260" customWidth="1"/>
    <col min="11011" max="11260" width="8.42578125" style="260"/>
    <col min="11261" max="11261" width="28.5703125" style="260" customWidth="1"/>
    <col min="11262" max="11262" width="47.5703125" style="260" customWidth="1"/>
    <col min="11263" max="11265" width="13.85546875" style="260" customWidth="1"/>
    <col min="11266" max="11266" width="15.42578125" style="260" customWidth="1"/>
    <col min="11267" max="11516" width="8.42578125" style="260"/>
    <col min="11517" max="11517" width="28.5703125" style="260" customWidth="1"/>
    <col min="11518" max="11518" width="47.5703125" style="260" customWidth="1"/>
    <col min="11519" max="11521" width="13.85546875" style="260" customWidth="1"/>
    <col min="11522" max="11522" width="15.42578125" style="260" customWidth="1"/>
    <col min="11523" max="11772" width="8.42578125" style="260"/>
    <col min="11773" max="11773" width="28.5703125" style="260" customWidth="1"/>
    <col min="11774" max="11774" width="47.5703125" style="260" customWidth="1"/>
    <col min="11775" max="11777" width="13.85546875" style="260" customWidth="1"/>
    <col min="11778" max="11778" width="15.42578125" style="260" customWidth="1"/>
    <col min="11779" max="12028" width="8.42578125" style="260"/>
    <col min="12029" max="12029" width="28.5703125" style="260" customWidth="1"/>
    <col min="12030" max="12030" width="47.5703125" style="260" customWidth="1"/>
    <col min="12031" max="12033" width="13.85546875" style="260" customWidth="1"/>
    <col min="12034" max="12034" width="15.42578125" style="260" customWidth="1"/>
    <col min="12035" max="12284" width="8.42578125" style="260"/>
    <col min="12285" max="12285" width="28.5703125" style="260" customWidth="1"/>
    <col min="12286" max="12286" width="47.5703125" style="260" customWidth="1"/>
    <col min="12287" max="12289" width="13.85546875" style="260" customWidth="1"/>
    <col min="12290" max="12290" width="15.42578125" style="260" customWidth="1"/>
    <col min="12291" max="12540" width="8.42578125" style="260"/>
    <col min="12541" max="12541" width="28.5703125" style="260" customWidth="1"/>
    <col min="12542" max="12542" width="47.5703125" style="260" customWidth="1"/>
    <col min="12543" max="12545" width="13.85546875" style="260" customWidth="1"/>
    <col min="12546" max="12546" width="15.42578125" style="260" customWidth="1"/>
    <col min="12547" max="12796" width="8.42578125" style="260"/>
    <col min="12797" max="12797" width="28.5703125" style="260" customWidth="1"/>
    <col min="12798" max="12798" width="47.5703125" style="260" customWidth="1"/>
    <col min="12799" max="12801" width="13.85546875" style="260" customWidth="1"/>
    <col min="12802" max="12802" width="15.42578125" style="260" customWidth="1"/>
    <col min="12803" max="13052" width="8.42578125" style="260"/>
    <col min="13053" max="13053" width="28.5703125" style="260" customWidth="1"/>
    <col min="13054" max="13054" width="47.5703125" style="260" customWidth="1"/>
    <col min="13055" max="13057" width="13.85546875" style="260" customWidth="1"/>
    <col min="13058" max="13058" width="15.42578125" style="260" customWidth="1"/>
    <col min="13059" max="13308" width="8.42578125" style="260"/>
    <col min="13309" max="13309" width="28.5703125" style="260" customWidth="1"/>
    <col min="13310" max="13310" width="47.5703125" style="260" customWidth="1"/>
    <col min="13311" max="13313" width="13.85546875" style="260" customWidth="1"/>
    <col min="13314" max="13314" width="15.42578125" style="260" customWidth="1"/>
    <col min="13315" max="13564" width="8.42578125" style="260"/>
    <col min="13565" max="13565" width="28.5703125" style="260" customWidth="1"/>
    <col min="13566" max="13566" width="47.5703125" style="260" customWidth="1"/>
    <col min="13567" max="13569" width="13.85546875" style="260" customWidth="1"/>
    <col min="13570" max="13570" width="15.42578125" style="260" customWidth="1"/>
    <col min="13571" max="13820" width="8.42578125" style="260"/>
    <col min="13821" max="13821" width="28.5703125" style="260" customWidth="1"/>
    <col min="13822" max="13822" width="47.5703125" style="260" customWidth="1"/>
    <col min="13823" max="13825" width="13.85546875" style="260" customWidth="1"/>
    <col min="13826" max="13826" width="15.42578125" style="260" customWidth="1"/>
    <col min="13827" max="14076" width="8.42578125" style="260"/>
    <col min="14077" max="14077" width="28.5703125" style="260" customWidth="1"/>
    <col min="14078" max="14078" width="47.5703125" style="260" customWidth="1"/>
    <col min="14079" max="14081" width="13.85546875" style="260" customWidth="1"/>
    <col min="14082" max="14082" width="15.42578125" style="260" customWidth="1"/>
    <col min="14083" max="14332" width="8.42578125" style="260"/>
    <col min="14333" max="14333" width="28.5703125" style="260" customWidth="1"/>
    <col min="14334" max="14334" width="47.5703125" style="260" customWidth="1"/>
    <col min="14335" max="14337" width="13.85546875" style="260" customWidth="1"/>
    <col min="14338" max="14338" width="15.42578125" style="260" customWidth="1"/>
    <col min="14339" max="14588" width="8.42578125" style="260"/>
    <col min="14589" max="14589" width="28.5703125" style="260" customWidth="1"/>
    <col min="14590" max="14590" width="47.5703125" style="260" customWidth="1"/>
    <col min="14591" max="14593" width="13.85546875" style="260" customWidth="1"/>
    <col min="14594" max="14594" width="15.42578125" style="260" customWidth="1"/>
    <col min="14595" max="14844" width="8.42578125" style="260"/>
    <col min="14845" max="14845" width="28.5703125" style="260" customWidth="1"/>
    <col min="14846" max="14846" width="47.5703125" style="260" customWidth="1"/>
    <col min="14847" max="14849" width="13.85546875" style="260" customWidth="1"/>
    <col min="14850" max="14850" width="15.42578125" style="260" customWidth="1"/>
    <col min="14851" max="15100" width="8.42578125" style="260"/>
    <col min="15101" max="15101" width="28.5703125" style="260" customWidth="1"/>
    <col min="15102" max="15102" width="47.5703125" style="260" customWidth="1"/>
    <col min="15103" max="15105" width="13.85546875" style="260" customWidth="1"/>
    <col min="15106" max="15106" width="15.42578125" style="260" customWidth="1"/>
    <col min="15107" max="15356" width="8.42578125" style="260"/>
    <col min="15357" max="15357" width="28.5703125" style="260" customWidth="1"/>
    <col min="15358" max="15358" width="47.5703125" style="260" customWidth="1"/>
    <col min="15359" max="15361" width="13.85546875" style="260" customWidth="1"/>
    <col min="15362" max="15362" width="15.42578125" style="260" customWidth="1"/>
    <col min="15363" max="15612" width="8.42578125" style="260"/>
    <col min="15613" max="15613" width="28.5703125" style="260" customWidth="1"/>
    <col min="15614" max="15614" width="47.5703125" style="260" customWidth="1"/>
    <col min="15615" max="15617" width="13.85546875" style="260" customWidth="1"/>
    <col min="15618" max="15618" width="15.42578125" style="260" customWidth="1"/>
    <col min="15619" max="15868" width="8.42578125" style="260"/>
    <col min="15869" max="15869" width="28.5703125" style="260" customWidth="1"/>
    <col min="15870" max="15870" width="47.5703125" style="260" customWidth="1"/>
    <col min="15871" max="15873" width="13.85546875" style="260" customWidth="1"/>
    <col min="15874" max="15874" width="15.42578125" style="260" customWidth="1"/>
    <col min="15875" max="16124" width="8.42578125" style="260"/>
    <col min="16125" max="16125" width="28.5703125" style="260" customWidth="1"/>
    <col min="16126" max="16126" width="47.5703125" style="260" customWidth="1"/>
    <col min="16127" max="16129" width="13.85546875" style="260" customWidth="1"/>
    <col min="16130" max="16130" width="15.42578125" style="260" customWidth="1"/>
    <col min="16131" max="16384" width="8.42578125" style="260"/>
  </cols>
  <sheetData>
    <row r="1" spans="1:4">
      <c r="D1" s="261" t="s">
        <v>465</v>
      </c>
    </row>
    <row r="2" spans="1:4" s="72" customFormat="1" ht="17.25" customHeight="1">
      <c r="A2" s="355" t="s">
        <v>28</v>
      </c>
      <c r="B2" s="355"/>
      <c r="C2" s="355"/>
      <c r="D2" s="355"/>
    </row>
    <row r="3" spans="1:4" s="72" customFormat="1" ht="17.25" customHeight="1">
      <c r="A3" s="355" t="s">
        <v>0</v>
      </c>
      <c r="B3" s="355"/>
      <c r="C3" s="355"/>
      <c r="D3" s="355"/>
    </row>
    <row r="4" spans="1:4" s="72" customFormat="1" ht="17.25" customHeight="1">
      <c r="A4" s="114"/>
      <c r="B4" s="114"/>
      <c r="C4" s="114"/>
      <c r="D4" s="114"/>
    </row>
    <row r="5" spans="1:4" ht="55.5" customHeight="1">
      <c r="A5" s="377" t="s">
        <v>141</v>
      </c>
      <c r="B5" s="377"/>
      <c r="C5" s="377"/>
      <c r="D5" s="377"/>
    </row>
    <row r="6" spans="1:4" ht="21.75" customHeight="1">
      <c r="A6" s="262"/>
      <c r="B6" s="262"/>
      <c r="C6" s="262"/>
      <c r="D6" s="263" t="s">
        <v>37</v>
      </c>
    </row>
    <row r="7" spans="1:4" ht="20.45" customHeight="1">
      <c r="A7" s="378" t="s">
        <v>21</v>
      </c>
      <c r="B7" s="378"/>
      <c r="C7" s="378"/>
      <c r="D7" s="378"/>
    </row>
    <row r="8" spans="1:4" ht="21.75" customHeight="1">
      <c r="A8" s="264" t="s">
        <v>39</v>
      </c>
      <c r="B8" s="264"/>
      <c r="C8" s="264"/>
      <c r="D8" s="264"/>
    </row>
    <row r="9" spans="1:4">
      <c r="A9" s="196"/>
      <c r="B9" s="196"/>
      <c r="C9" s="196"/>
      <c r="D9" s="196"/>
    </row>
    <row r="10" spans="1:4" ht="23.25" customHeight="1">
      <c r="A10" s="265" t="s">
        <v>7</v>
      </c>
      <c r="B10" s="266" t="s">
        <v>8</v>
      </c>
      <c r="C10" s="267"/>
      <c r="D10" s="267"/>
    </row>
    <row r="11" spans="1:4" ht="18.75" customHeight="1">
      <c r="A11" s="265">
        <v>1004</v>
      </c>
      <c r="B11" s="266" t="str">
        <f>+'[1]4'!D16</f>
        <v xml:space="preserve"> Ոռոգման համակարգի առողջացում</v>
      </c>
      <c r="C11" s="267"/>
      <c r="D11" s="267"/>
    </row>
    <row r="12" spans="1:4" ht="18.75" customHeight="1">
      <c r="A12" s="268"/>
      <c r="B12" s="268"/>
      <c r="C12" s="268"/>
      <c r="D12" s="268"/>
    </row>
    <row r="13" spans="1:4" s="268" customFormat="1">
      <c r="A13" s="269" t="s">
        <v>9</v>
      </c>
      <c r="B13" s="267"/>
      <c r="C13" s="267"/>
      <c r="D13" s="267"/>
    </row>
    <row r="14" spans="1:4" ht="54" customHeight="1">
      <c r="A14" s="77" t="s">
        <v>10</v>
      </c>
      <c r="B14" s="77" t="s">
        <v>233</v>
      </c>
      <c r="C14" s="359" t="s">
        <v>43</v>
      </c>
      <c r="D14" s="359"/>
    </row>
    <row r="15" spans="1:4" ht="22.5" customHeight="1">
      <c r="A15" s="77" t="s">
        <v>11</v>
      </c>
      <c r="B15" s="77" t="s">
        <v>234</v>
      </c>
      <c r="C15" s="113" t="s">
        <v>40</v>
      </c>
      <c r="D15" s="113" t="s">
        <v>41</v>
      </c>
    </row>
    <row r="16" spans="1:4" ht="51.75">
      <c r="A16" s="77" t="s">
        <v>12</v>
      </c>
      <c r="B16" s="77" t="s">
        <v>235</v>
      </c>
      <c r="C16" s="77"/>
      <c r="D16" s="77"/>
    </row>
    <row r="17" spans="1:4" ht="69">
      <c r="A17" s="77" t="s">
        <v>13</v>
      </c>
      <c r="B17" s="77" t="s">
        <v>236</v>
      </c>
      <c r="C17" s="77"/>
      <c r="D17" s="77"/>
    </row>
    <row r="18" spans="1:4">
      <c r="A18" s="77" t="s">
        <v>14</v>
      </c>
      <c r="B18" s="77" t="s">
        <v>83</v>
      </c>
      <c r="C18" s="77"/>
      <c r="D18" s="77"/>
    </row>
    <row r="19" spans="1:4" ht="51.75">
      <c r="A19" s="77" t="s">
        <v>237</v>
      </c>
      <c r="B19" s="77" t="s">
        <v>238</v>
      </c>
      <c r="C19" s="77"/>
      <c r="D19" s="77"/>
    </row>
    <row r="20" spans="1:4">
      <c r="A20" s="359" t="s">
        <v>15</v>
      </c>
      <c r="B20" s="359"/>
      <c r="C20" s="77"/>
      <c r="D20" s="77"/>
    </row>
    <row r="21" spans="1:4">
      <c r="A21" s="366" t="s">
        <v>239</v>
      </c>
      <c r="B21" s="366"/>
      <c r="C21" s="270">
        <v>-1</v>
      </c>
      <c r="D21" s="270">
        <v>-1</v>
      </c>
    </row>
    <row r="22" spans="1:4">
      <c r="A22" s="370" t="s">
        <v>42</v>
      </c>
      <c r="B22" s="370"/>
      <c r="C22" s="271">
        <f>'11.'!E18</f>
        <v>-16951.599999999999</v>
      </c>
      <c r="D22" s="271">
        <f>'11.'!H18</f>
        <v>-16951.599999999999</v>
      </c>
    </row>
    <row r="23" spans="1:4">
      <c r="A23" s="196"/>
      <c r="B23" s="196"/>
      <c r="C23" s="196"/>
      <c r="D23" s="196"/>
    </row>
    <row r="24" spans="1:4" ht="54" customHeight="1">
      <c r="A24" s="77" t="s">
        <v>10</v>
      </c>
      <c r="B24" s="77" t="s">
        <v>233</v>
      </c>
      <c r="C24" s="359" t="s">
        <v>43</v>
      </c>
      <c r="D24" s="359"/>
    </row>
    <row r="25" spans="1:4" ht="22.5" customHeight="1">
      <c r="A25" s="77" t="s">
        <v>11</v>
      </c>
      <c r="B25" s="77">
        <v>11011</v>
      </c>
      <c r="C25" s="113" t="s">
        <v>40</v>
      </c>
      <c r="D25" s="113" t="s">
        <v>41</v>
      </c>
    </row>
    <row r="26" spans="1:4" ht="86.25">
      <c r="A26" s="77" t="s">
        <v>12</v>
      </c>
      <c r="B26" s="77" t="s">
        <v>437</v>
      </c>
      <c r="C26" s="77"/>
      <c r="D26" s="77"/>
    </row>
    <row r="27" spans="1:4" ht="86.25">
      <c r="A27" s="77" t="s">
        <v>13</v>
      </c>
      <c r="B27" s="77" t="s">
        <v>438</v>
      </c>
      <c r="C27" s="77"/>
      <c r="D27" s="77"/>
    </row>
    <row r="28" spans="1:4">
      <c r="A28" s="77" t="s">
        <v>14</v>
      </c>
      <c r="B28" s="77" t="s">
        <v>83</v>
      </c>
      <c r="C28" s="77"/>
      <c r="D28" s="77"/>
    </row>
    <row r="29" spans="1:4" ht="51.75">
      <c r="A29" s="77" t="s">
        <v>237</v>
      </c>
      <c r="B29" s="77" t="s">
        <v>238</v>
      </c>
      <c r="C29" s="77"/>
      <c r="D29" s="77"/>
    </row>
    <row r="30" spans="1:4">
      <c r="A30" s="359" t="s">
        <v>15</v>
      </c>
      <c r="B30" s="359"/>
      <c r="C30" s="77"/>
      <c r="D30" s="77"/>
    </row>
    <row r="31" spans="1:4">
      <c r="A31" s="370" t="s">
        <v>42</v>
      </c>
      <c r="B31" s="370"/>
      <c r="C31" s="271">
        <f>'11.'!E26</f>
        <v>-103987.5</v>
      </c>
      <c r="D31" s="272">
        <f>'11.'!H26</f>
        <v>-138649.9</v>
      </c>
    </row>
    <row r="32" spans="1:4">
      <c r="A32" s="196"/>
      <c r="B32" s="196"/>
      <c r="C32" s="196"/>
      <c r="D32" s="196"/>
    </row>
    <row r="33" spans="1:4" ht="54" customHeight="1">
      <c r="A33" s="77" t="s">
        <v>10</v>
      </c>
      <c r="B33" s="77">
        <v>1004</v>
      </c>
      <c r="C33" s="359" t="s">
        <v>43</v>
      </c>
      <c r="D33" s="359"/>
    </row>
    <row r="34" spans="1:4" ht="22.5" customHeight="1">
      <c r="A34" s="77" t="s">
        <v>11</v>
      </c>
      <c r="B34" s="77">
        <v>11012</v>
      </c>
      <c r="C34" s="113" t="s">
        <v>40</v>
      </c>
      <c r="D34" s="113" t="s">
        <v>41</v>
      </c>
    </row>
    <row r="35" spans="1:4" ht="51.75">
      <c r="A35" s="77" t="s">
        <v>12</v>
      </c>
      <c r="B35" s="77" t="s">
        <v>199</v>
      </c>
      <c r="C35" s="77"/>
      <c r="D35" s="77"/>
    </row>
    <row r="36" spans="1:4" ht="51.75">
      <c r="A36" s="77" t="s">
        <v>13</v>
      </c>
      <c r="B36" s="77" t="s">
        <v>200</v>
      </c>
      <c r="C36" s="77"/>
      <c r="D36" s="77"/>
    </row>
    <row r="37" spans="1:4">
      <c r="A37" s="77" t="s">
        <v>14</v>
      </c>
      <c r="B37" s="77" t="s">
        <v>83</v>
      </c>
      <c r="C37" s="77"/>
      <c r="D37" s="77"/>
    </row>
    <row r="38" spans="1:4" ht="51.75">
      <c r="A38" s="77" t="s">
        <v>237</v>
      </c>
      <c r="B38" s="77" t="s">
        <v>241</v>
      </c>
      <c r="C38" s="77"/>
      <c r="D38" s="77"/>
    </row>
    <row r="39" spans="1:4">
      <c r="A39" s="359" t="s">
        <v>15</v>
      </c>
      <c r="B39" s="359"/>
      <c r="C39" s="77"/>
      <c r="D39" s="77"/>
    </row>
    <row r="40" spans="1:4">
      <c r="A40" s="370" t="s">
        <v>42</v>
      </c>
      <c r="B40" s="370"/>
      <c r="C40" s="271">
        <f>'11.'!E34</f>
        <v>-7943.3</v>
      </c>
      <c r="D40" s="271">
        <f>'11.'!H34</f>
        <v>-7943.3</v>
      </c>
    </row>
    <row r="41" spans="1:4">
      <c r="A41" s="196"/>
      <c r="B41" s="196"/>
      <c r="C41" s="196"/>
      <c r="D41" s="196"/>
    </row>
    <row r="42" spans="1:4" ht="54" customHeight="1">
      <c r="A42" s="77" t="s">
        <v>10</v>
      </c>
      <c r="B42" s="77">
        <v>1004</v>
      </c>
      <c r="C42" s="359" t="s">
        <v>43</v>
      </c>
      <c r="D42" s="359"/>
    </row>
    <row r="43" spans="1:4" ht="22.5" customHeight="1">
      <c r="A43" s="77" t="s">
        <v>11</v>
      </c>
      <c r="B43" s="77">
        <v>31004</v>
      </c>
      <c r="C43" s="113" t="s">
        <v>40</v>
      </c>
      <c r="D43" s="113" t="s">
        <v>41</v>
      </c>
    </row>
    <row r="44" spans="1:4" ht="69">
      <c r="A44" s="77" t="s">
        <v>12</v>
      </c>
      <c r="B44" s="77" t="s">
        <v>411</v>
      </c>
      <c r="C44" s="77"/>
      <c r="D44" s="77"/>
    </row>
    <row r="45" spans="1:4" ht="51.75">
      <c r="A45" s="77" t="s">
        <v>13</v>
      </c>
      <c r="B45" s="77" t="s">
        <v>413</v>
      </c>
      <c r="C45" s="77"/>
      <c r="D45" s="77"/>
    </row>
    <row r="46" spans="1:4" ht="34.5">
      <c r="A46" s="77" t="s">
        <v>14</v>
      </c>
      <c r="B46" s="77" t="s">
        <v>257</v>
      </c>
      <c r="C46" s="77"/>
      <c r="D46" s="77"/>
    </row>
    <row r="47" spans="1:4" ht="51.75">
      <c r="A47" s="77" t="s">
        <v>240</v>
      </c>
      <c r="B47" s="77" t="s">
        <v>241</v>
      </c>
      <c r="C47" s="77"/>
      <c r="D47" s="77"/>
    </row>
    <row r="48" spans="1:4">
      <c r="A48" s="359" t="s">
        <v>15</v>
      </c>
      <c r="B48" s="359"/>
      <c r="C48" s="77"/>
      <c r="D48" s="77"/>
    </row>
    <row r="49" spans="1:4">
      <c r="A49" s="370" t="s">
        <v>42</v>
      </c>
      <c r="B49" s="370"/>
      <c r="C49" s="271">
        <f>'10.'!E17</f>
        <v>-6792000</v>
      </c>
      <c r="D49" s="273">
        <f>'10.'!H17</f>
        <v>-6792000</v>
      </c>
    </row>
    <row r="50" spans="1:4">
      <c r="A50" s="196"/>
      <c r="B50" s="196"/>
      <c r="C50" s="196"/>
      <c r="D50" s="196"/>
    </row>
    <row r="51" spans="1:4">
      <c r="A51" s="265" t="s">
        <v>7</v>
      </c>
      <c r="B51" s="266" t="s">
        <v>8</v>
      </c>
      <c r="C51" s="267"/>
      <c r="D51" s="267"/>
    </row>
    <row r="52" spans="1:4" ht="18.75" customHeight="1">
      <c r="A52" s="265" t="s">
        <v>328</v>
      </c>
      <c r="B52" s="266" t="s">
        <v>329</v>
      </c>
      <c r="C52" s="267"/>
      <c r="D52" s="267"/>
    </row>
    <row r="53" spans="1:4" ht="18.75" customHeight="1">
      <c r="A53" s="268"/>
      <c r="B53" s="268"/>
      <c r="C53" s="268"/>
      <c r="D53" s="268"/>
    </row>
    <row r="54" spans="1:4" s="268" customFormat="1">
      <c r="A54" s="269" t="s">
        <v>9</v>
      </c>
      <c r="B54" s="267"/>
      <c r="C54" s="267"/>
      <c r="D54" s="267"/>
    </row>
    <row r="55" spans="1:4" ht="14.25" customHeight="1">
      <c r="A55" s="268"/>
      <c r="B55" s="268"/>
      <c r="C55" s="268"/>
      <c r="D55" s="268"/>
    </row>
    <row r="56" spans="1:4" ht="54.75" customHeight="1">
      <c r="A56" s="265" t="s">
        <v>10</v>
      </c>
      <c r="B56" s="265" t="s">
        <v>328</v>
      </c>
      <c r="C56" s="372" t="s">
        <v>36</v>
      </c>
      <c r="D56" s="372"/>
    </row>
    <row r="57" spans="1:4">
      <c r="A57" s="265" t="s">
        <v>11</v>
      </c>
      <c r="B57" s="265" t="s">
        <v>248</v>
      </c>
      <c r="C57" s="274" t="s">
        <v>26</v>
      </c>
      <c r="D57" s="274" t="s">
        <v>2</v>
      </c>
    </row>
    <row r="58" spans="1:4" ht="51.75">
      <c r="A58" s="265" t="s">
        <v>12</v>
      </c>
      <c r="B58" s="265" t="s">
        <v>330</v>
      </c>
      <c r="C58" s="372"/>
      <c r="D58" s="372"/>
    </row>
    <row r="59" spans="1:4" ht="34.5">
      <c r="A59" s="265" t="s">
        <v>13</v>
      </c>
      <c r="B59" s="265" t="s">
        <v>331</v>
      </c>
      <c r="C59" s="372"/>
      <c r="D59" s="372"/>
    </row>
    <row r="60" spans="1:4">
      <c r="A60" s="265" t="s">
        <v>14</v>
      </c>
      <c r="B60" s="265" t="s">
        <v>160</v>
      </c>
      <c r="C60" s="372"/>
      <c r="D60" s="372"/>
    </row>
    <row r="61" spans="1:4" ht="51.75">
      <c r="A61" s="265" t="s">
        <v>50</v>
      </c>
      <c r="B61" s="265" t="s">
        <v>241</v>
      </c>
      <c r="C61" s="78"/>
      <c r="D61" s="78"/>
    </row>
    <row r="62" spans="1:4">
      <c r="A62" s="372" t="s">
        <v>15</v>
      </c>
      <c r="B62" s="372"/>
      <c r="C62" s="265"/>
      <c r="D62" s="265"/>
    </row>
    <row r="63" spans="1:4" ht="39" customHeight="1">
      <c r="A63" s="375" t="s">
        <v>332</v>
      </c>
      <c r="B63" s="376"/>
      <c r="C63" s="273">
        <v>-9</v>
      </c>
      <c r="D63" s="273">
        <v>-12</v>
      </c>
    </row>
    <row r="64" spans="1:4" ht="19.5" customHeight="1">
      <c r="A64" s="374" t="s">
        <v>38</v>
      </c>
      <c r="B64" s="374"/>
      <c r="C64" s="272">
        <f>'11.'!E44</f>
        <v>-64147.200000000004</v>
      </c>
      <c r="D64" s="272">
        <f>'11.'!H44</f>
        <v>-107670.8</v>
      </c>
    </row>
    <row r="65" spans="1:4" ht="14.25" customHeight="1">
      <c r="A65" s="268"/>
      <c r="B65" s="268"/>
      <c r="C65" s="268"/>
      <c r="D65" s="268"/>
    </row>
    <row r="66" spans="1:4" ht="54" customHeight="1">
      <c r="A66" s="265" t="s">
        <v>10</v>
      </c>
      <c r="B66" s="265" t="s">
        <v>328</v>
      </c>
      <c r="C66" s="372" t="s">
        <v>36</v>
      </c>
      <c r="D66" s="372"/>
    </row>
    <row r="67" spans="1:4">
      <c r="A67" s="265" t="s">
        <v>11</v>
      </c>
      <c r="B67" s="265">
        <v>12002</v>
      </c>
      <c r="C67" s="274" t="s">
        <v>26</v>
      </c>
      <c r="D67" s="274" t="s">
        <v>2</v>
      </c>
    </row>
    <row r="68" spans="1:4" ht="69">
      <c r="A68" s="265" t="s">
        <v>12</v>
      </c>
      <c r="B68" s="275" t="str">
        <f>'11.'!D52</f>
        <v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v>
      </c>
      <c r="C68" s="372"/>
      <c r="D68" s="372"/>
    </row>
    <row r="69" spans="1:4" ht="34.5">
      <c r="A69" s="265" t="s">
        <v>13</v>
      </c>
      <c r="B69" s="265" t="s">
        <v>331</v>
      </c>
      <c r="C69" s="372"/>
      <c r="D69" s="372"/>
    </row>
    <row r="70" spans="1:4">
      <c r="A70" s="265" t="s">
        <v>14</v>
      </c>
      <c r="B70" s="265" t="s">
        <v>160</v>
      </c>
      <c r="C70" s="372"/>
      <c r="D70" s="372"/>
    </row>
    <row r="71" spans="1:4" ht="51.75">
      <c r="A71" s="265" t="s">
        <v>50</v>
      </c>
      <c r="B71" s="265" t="s">
        <v>365</v>
      </c>
      <c r="C71" s="78"/>
      <c r="D71" s="78"/>
    </row>
    <row r="72" spans="1:4">
      <c r="A72" s="372" t="s">
        <v>15</v>
      </c>
      <c r="B72" s="372"/>
      <c r="C72" s="265"/>
      <c r="D72" s="265"/>
    </row>
    <row r="73" spans="1:4" ht="19.5" customHeight="1">
      <c r="A73" s="374" t="s">
        <v>38</v>
      </c>
      <c r="B73" s="374"/>
      <c r="C73" s="272">
        <f>'11.'!E52</f>
        <v>-99336.1</v>
      </c>
      <c r="D73" s="272">
        <f>'11.'!H52</f>
        <v>-99336.1</v>
      </c>
    </row>
    <row r="74" spans="1:4" ht="14.25" customHeight="1">
      <c r="A74" s="268"/>
      <c r="B74" s="268"/>
      <c r="C74" s="268"/>
      <c r="D74" s="268"/>
    </row>
    <row r="75" spans="1:4" ht="54.75" customHeight="1">
      <c r="A75" s="265" t="s">
        <v>10</v>
      </c>
      <c r="B75" s="265" t="s">
        <v>328</v>
      </c>
      <c r="C75" s="372" t="s">
        <v>36</v>
      </c>
      <c r="D75" s="372"/>
    </row>
    <row r="76" spans="1:4">
      <c r="A76" s="265" t="s">
        <v>11</v>
      </c>
      <c r="B76" s="265">
        <v>32004</v>
      </c>
      <c r="C76" s="274" t="s">
        <v>26</v>
      </c>
      <c r="D76" s="274" t="s">
        <v>2</v>
      </c>
    </row>
    <row r="77" spans="1:4" ht="69">
      <c r="A77" s="265" t="s">
        <v>12</v>
      </c>
      <c r="B77" s="275" t="str">
        <f>'11.'!D60</f>
        <v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v>
      </c>
      <c r="C77" s="372"/>
      <c r="D77" s="372"/>
    </row>
    <row r="78" spans="1:4" ht="34.5">
      <c r="A78" s="265" t="s">
        <v>13</v>
      </c>
      <c r="B78" s="265" t="s">
        <v>331</v>
      </c>
      <c r="C78" s="372"/>
      <c r="D78" s="372"/>
    </row>
    <row r="79" spans="1:4" ht="51.75">
      <c r="A79" s="265" t="s">
        <v>14</v>
      </c>
      <c r="B79" s="265" t="s">
        <v>85</v>
      </c>
      <c r="C79" s="372"/>
      <c r="D79" s="372"/>
    </row>
    <row r="80" spans="1:4" ht="51.75">
      <c r="A80" s="265" t="s">
        <v>246</v>
      </c>
      <c r="B80" s="265" t="s">
        <v>365</v>
      </c>
      <c r="C80" s="78"/>
      <c r="D80" s="78"/>
    </row>
    <row r="81" spans="1:4">
      <c r="A81" s="372" t="s">
        <v>15</v>
      </c>
      <c r="B81" s="372"/>
      <c r="C81" s="265"/>
      <c r="D81" s="265"/>
    </row>
    <row r="82" spans="1:4" ht="19.5" customHeight="1">
      <c r="A82" s="374" t="s">
        <v>38</v>
      </c>
      <c r="B82" s="374"/>
      <c r="C82" s="272">
        <f>'11.'!E60</f>
        <v>-550220.19999999995</v>
      </c>
      <c r="D82" s="272">
        <f>'11.'!H60</f>
        <v>-550220.19999999995</v>
      </c>
    </row>
    <row r="83" spans="1:4" ht="14.25" customHeight="1">
      <c r="A83" s="268"/>
      <c r="B83" s="268"/>
      <c r="C83" s="268"/>
      <c r="D83" s="268"/>
    </row>
    <row r="84" spans="1:4" ht="54.75" customHeight="1">
      <c r="A84" s="265" t="s">
        <v>10</v>
      </c>
      <c r="B84" s="265" t="s">
        <v>328</v>
      </c>
      <c r="C84" s="372" t="s">
        <v>36</v>
      </c>
      <c r="D84" s="372"/>
    </row>
    <row r="85" spans="1:4">
      <c r="A85" s="265" t="s">
        <v>11</v>
      </c>
      <c r="B85" s="265" t="s">
        <v>84</v>
      </c>
      <c r="C85" s="274" t="s">
        <v>26</v>
      </c>
      <c r="D85" s="274" t="s">
        <v>2</v>
      </c>
    </row>
    <row r="86" spans="1:4" ht="51.75">
      <c r="A86" s="265" t="s">
        <v>12</v>
      </c>
      <c r="B86" s="265" t="s">
        <v>333</v>
      </c>
      <c r="C86" s="372"/>
      <c r="D86" s="372"/>
    </row>
    <row r="87" spans="1:4" ht="34.5">
      <c r="A87" s="265" t="s">
        <v>13</v>
      </c>
      <c r="B87" s="265" t="s">
        <v>331</v>
      </c>
      <c r="C87" s="372"/>
      <c r="D87" s="372"/>
    </row>
    <row r="88" spans="1:4" ht="51.75">
      <c r="A88" s="265" t="s">
        <v>14</v>
      </c>
      <c r="B88" s="265" t="s">
        <v>85</v>
      </c>
      <c r="C88" s="372"/>
      <c r="D88" s="372"/>
    </row>
    <row r="89" spans="1:4" ht="51.75">
      <c r="A89" s="265" t="s">
        <v>246</v>
      </c>
      <c r="B89" s="265" t="s">
        <v>241</v>
      </c>
      <c r="C89" s="78"/>
      <c r="D89" s="78"/>
    </row>
    <row r="90" spans="1:4">
      <c r="A90" s="372" t="s">
        <v>15</v>
      </c>
      <c r="B90" s="372"/>
      <c r="C90" s="265"/>
      <c r="D90" s="265"/>
    </row>
    <row r="91" spans="1:4" ht="39" customHeight="1">
      <c r="A91" s="375" t="s">
        <v>334</v>
      </c>
      <c r="B91" s="376"/>
      <c r="C91" s="273">
        <v>0</v>
      </c>
      <c r="D91" s="273">
        <v>-30</v>
      </c>
    </row>
    <row r="92" spans="1:4" ht="19.5" customHeight="1">
      <c r="A92" s="374" t="s">
        <v>38</v>
      </c>
      <c r="B92" s="374"/>
      <c r="C92" s="272">
        <f>'11.'!E69</f>
        <v>-266256.40000000002</v>
      </c>
      <c r="D92" s="272">
        <f>'11.'!H69</f>
        <v>-266256.40000000002</v>
      </c>
    </row>
    <row r="93" spans="1:4">
      <c r="A93" s="196"/>
      <c r="B93" s="196"/>
      <c r="C93" s="196"/>
      <c r="D93" s="196"/>
    </row>
    <row r="94" spans="1:4" ht="54.75" customHeight="1">
      <c r="A94" s="265" t="s">
        <v>10</v>
      </c>
      <c r="B94" s="265" t="s">
        <v>328</v>
      </c>
      <c r="C94" s="372" t="s">
        <v>36</v>
      </c>
      <c r="D94" s="372"/>
    </row>
    <row r="95" spans="1:4">
      <c r="A95" s="265" t="s">
        <v>11</v>
      </c>
      <c r="B95" s="265" t="s">
        <v>335</v>
      </c>
      <c r="C95" s="274" t="s">
        <v>26</v>
      </c>
      <c r="D95" s="274" t="s">
        <v>2</v>
      </c>
    </row>
    <row r="96" spans="1:4" ht="69">
      <c r="A96" s="265" t="s">
        <v>12</v>
      </c>
      <c r="B96" s="265" t="s">
        <v>336</v>
      </c>
      <c r="C96" s="372"/>
      <c r="D96" s="372"/>
    </row>
    <row r="97" spans="1:4" ht="34.5">
      <c r="A97" s="265" t="s">
        <v>13</v>
      </c>
      <c r="B97" s="265" t="s">
        <v>331</v>
      </c>
      <c r="C97" s="372"/>
      <c r="D97" s="372"/>
    </row>
    <row r="98" spans="1:4" ht="51.75">
      <c r="A98" s="265" t="s">
        <v>14</v>
      </c>
      <c r="B98" s="265" t="s">
        <v>85</v>
      </c>
      <c r="C98" s="372"/>
      <c r="D98" s="372"/>
    </row>
    <row r="99" spans="1:4" ht="51.75">
      <c r="A99" s="265" t="s">
        <v>50</v>
      </c>
      <c r="B99" s="265" t="s">
        <v>241</v>
      </c>
      <c r="C99" s="78"/>
      <c r="D99" s="78"/>
    </row>
    <row r="100" spans="1:4">
      <c r="A100" s="372" t="s">
        <v>15</v>
      </c>
      <c r="B100" s="372"/>
      <c r="C100" s="265"/>
      <c r="D100" s="265"/>
    </row>
    <row r="101" spans="1:4" ht="39" customHeight="1">
      <c r="A101" s="375" t="s">
        <v>334</v>
      </c>
      <c r="B101" s="376"/>
      <c r="C101" s="273">
        <v>0</v>
      </c>
      <c r="D101" s="273">
        <v>-30</v>
      </c>
    </row>
    <row r="102" spans="1:4" ht="19.5" customHeight="1">
      <c r="A102" s="374" t="s">
        <v>38</v>
      </c>
      <c r="B102" s="374"/>
      <c r="C102" s="272">
        <f>'11.'!E78</f>
        <v>-66558.600000000006</v>
      </c>
      <c r="D102" s="272">
        <f>'11.'!H78</f>
        <v>-66558.600000000006</v>
      </c>
    </row>
    <row r="103" spans="1:4">
      <c r="A103" s="196"/>
      <c r="B103" s="196"/>
      <c r="C103" s="196"/>
      <c r="D103" s="196"/>
    </row>
    <row r="104" spans="1:4">
      <c r="A104" s="265" t="s">
        <v>7</v>
      </c>
      <c r="B104" s="266" t="s">
        <v>8</v>
      </c>
      <c r="C104" s="267"/>
      <c r="D104" s="267"/>
    </row>
    <row r="105" spans="1:4" ht="18.75" customHeight="1">
      <c r="A105" s="265">
        <v>1049</v>
      </c>
      <c r="B105" s="266" t="s">
        <v>395</v>
      </c>
      <c r="C105" s="267"/>
      <c r="D105" s="267"/>
    </row>
    <row r="106" spans="1:4" ht="18.75" customHeight="1">
      <c r="A106" s="268"/>
      <c r="B106" s="268"/>
      <c r="C106" s="268"/>
      <c r="D106" s="268"/>
    </row>
    <row r="107" spans="1:4" s="268" customFormat="1">
      <c r="A107" s="269" t="s">
        <v>9</v>
      </c>
      <c r="B107" s="267"/>
      <c r="C107" s="267"/>
      <c r="D107" s="267"/>
    </row>
    <row r="108" spans="1:4" s="276" customFormat="1">
      <c r="A108" s="196"/>
      <c r="B108" s="196"/>
      <c r="C108" s="196"/>
      <c r="D108" s="196"/>
    </row>
    <row r="109" spans="1:4" s="276" customFormat="1" ht="56.25" customHeight="1">
      <c r="A109" s="77" t="s">
        <v>10</v>
      </c>
      <c r="B109" s="207" t="s">
        <v>529</v>
      </c>
      <c r="C109" s="367" t="s">
        <v>551</v>
      </c>
      <c r="D109" s="358"/>
    </row>
    <row r="110" spans="1:4" s="276" customFormat="1">
      <c r="A110" s="77" t="s">
        <v>11</v>
      </c>
      <c r="B110" s="77">
        <v>11005</v>
      </c>
      <c r="C110" s="113" t="s">
        <v>57</v>
      </c>
      <c r="D110" s="113" t="s">
        <v>2</v>
      </c>
    </row>
    <row r="111" spans="1:4" s="276" customFormat="1" ht="39" customHeight="1">
      <c r="A111" s="77" t="s">
        <v>12</v>
      </c>
      <c r="B111" s="77" t="s">
        <v>520</v>
      </c>
      <c r="C111" s="22"/>
      <c r="D111" s="22"/>
    </row>
    <row r="112" spans="1:4" s="276" customFormat="1" ht="34.5">
      <c r="A112" s="77" t="s">
        <v>13</v>
      </c>
      <c r="B112" s="77" t="s">
        <v>531</v>
      </c>
      <c r="C112" s="22"/>
      <c r="D112" s="22"/>
    </row>
    <row r="113" spans="1:6" s="276" customFormat="1">
      <c r="A113" s="77" t="s">
        <v>14</v>
      </c>
      <c r="B113" s="77" t="s">
        <v>83</v>
      </c>
      <c r="C113" s="22"/>
      <c r="D113" s="22"/>
    </row>
    <row r="114" spans="1:6" s="276" customFormat="1" ht="51.75">
      <c r="A114" s="77" t="s">
        <v>50</v>
      </c>
      <c r="B114" s="77" t="s">
        <v>247</v>
      </c>
      <c r="C114" s="22"/>
      <c r="D114" s="22"/>
    </row>
    <row r="115" spans="1:6" s="276" customFormat="1">
      <c r="A115" s="359" t="s">
        <v>15</v>
      </c>
      <c r="B115" s="359"/>
      <c r="C115" s="113"/>
      <c r="D115" s="77"/>
    </row>
    <row r="116" spans="1:6" s="276" customFormat="1">
      <c r="A116" s="368" t="s">
        <v>544</v>
      </c>
      <c r="B116" s="369"/>
      <c r="C116" s="205">
        <v>-1</v>
      </c>
      <c r="D116" s="205">
        <v>-1</v>
      </c>
    </row>
    <row r="117" spans="1:6" s="276" customFormat="1">
      <c r="A117" s="368" t="s">
        <v>545</v>
      </c>
      <c r="B117" s="369"/>
      <c r="C117" s="205">
        <v>-1</v>
      </c>
      <c r="D117" s="205">
        <v>-1</v>
      </c>
    </row>
    <row r="118" spans="1:6" s="276" customFormat="1">
      <c r="A118" s="368" t="s">
        <v>16</v>
      </c>
      <c r="B118" s="369"/>
      <c r="C118" s="195">
        <f>'10.'!E28</f>
        <v>-47000</v>
      </c>
      <c r="D118" s="195">
        <f>'10.'!H28</f>
        <v>-66000</v>
      </c>
    </row>
    <row r="119" spans="1:6" s="276" customFormat="1" ht="18.75" customHeight="1">
      <c r="A119" s="196"/>
      <c r="B119" s="196"/>
      <c r="C119" s="196"/>
      <c r="D119" s="196"/>
    </row>
    <row r="120" spans="1:6" s="276" customFormat="1" ht="58.5" customHeight="1">
      <c r="A120" s="77" t="s">
        <v>10</v>
      </c>
      <c r="B120" s="77" t="s">
        <v>529</v>
      </c>
      <c r="C120" s="367" t="s">
        <v>552</v>
      </c>
      <c r="D120" s="358"/>
      <c r="E120" s="277"/>
      <c r="F120" s="277"/>
    </row>
    <row r="121" spans="1:6" s="276" customFormat="1">
      <c r="A121" s="77" t="s">
        <v>11</v>
      </c>
      <c r="B121" s="77">
        <v>11007</v>
      </c>
      <c r="C121" s="113" t="s">
        <v>57</v>
      </c>
      <c r="D121" s="113" t="s">
        <v>2</v>
      </c>
    </row>
    <row r="122" spans="1:6" s="276" customFormat="1" ht="74.25" customHeight="1">
      <c r="A122" s="77" t="s">
        <v>12</v>
      </c>
      <c r="B122" s="77" t="s">
        <v>530</v>
      </c>
      <c r="C122" s="22"/>
      <c r="D122" s="22"/>
    </row>
    <row r="123" spans="1:6" s="276" customFormat="1" ht="34.5">
      <c r="A123" s="77" t="s">
        <v>13</v>
      </c>
      <c r="B123" s="77" t="s">
        <v>531</v>
      </c>
      <c r="C123" s="22"/>
      <c r="D123" s="22"/>
    </row>
    <row r="124" spans="1:6" s="276" customFormat="1">
      <c r="A124" s="77" t="s">
        <v>14</v>
      </c>
      <c r="B124" s="77" t="s">
        <v>83</v>
      </c>
      <c r="C124" s="22"/>
      <c r="D124" s="22"/>
    </row>
    <row r="125" spans="1:6" s="276" customFormat="1" ht="51.75">
      <c r="A125" s="77" t="s">
        <v>50</v>
      </c>
      <c r="B125" s="77" t="s">
        <v>247</v>
      </c>
      <c r="C125" s="22"/>
      <c r="D125" s="22"/>
    </row>
    <row r="126" spans="1:6" s="276" customFormat="1">
      <c r="A126" s="357" t="s">
        <v>15</v>
      </c>
      <c r="B126" s="358"/>
      <c r="C126" s="113"/>
      <c r="D126" s="77"/>
    </row>
    <row r="127" spans="1:6" s="276" customFormat="1" ht="40.5" customHeight="1">
      <c r="A127" s="370" t="s">
        <v>532</v>
      </c>
      <c r="B127" s="370"/>
      <c r="C127" s="205">
        <v>-5</v>
      </c>
      <c r="D127" s="205">
        <v>-5</v>
      </c>
    </row>
    <row r="128" spans="1:6" s="276" customFormat="1">
      <c r="A128" s="370" t="s">
        <v>16</v>
      </c>
      <c r="B128" s="370"/>
      <c r="C128" s="195">
        <f>'10.'!E36</f>
        <v>-85000</v>
      </c>
      <c r="D128" s="195">
        <f>'10.'!H36</f>
        <v>-135000</v>
      </c>
    </row>
    <row r="129" spans="1:16384" s="276" customFormat="1">
      <c r="A129" s="196"/>
      <c r="B129" s="196"/>
      <c r="C129" s="196"/>
      <c r="D129" s="196"/>
    </row>
    <row r="130" spans="1:16384" s="276" customFormat="1" ht="55.5" customHeight="1">
      <c r="A130" s="77" t="s">
        <v>10</v>
      </c>
      <c r="B130" s="77" t="s">
        <v>529</v>
      </c>
      <c r="C130" s="367" t="s">
        <v>552</v>
      </c>
      <c r="D130" s="358"/>
    </row>
    <row r="131" spans="1:16384" s="276" customFormat="1">
      <c r="A131" s="77" t="s">
        <v>11</v>
      </c>
      <c r="B131" s="77">
        <v>11011</v>
      </c>
      <c r="C131" s="113" t="s">
        <v>57</v>
      </c>
      <c r="D131" s="113" t="s">
        <v>2</v>
      </c>
    </row>
    <row r="132" spans="1:16384" s="276" customFormat="1" ht="57.75" customHeight="1">
      <c r="A132" s="77" t="s">
        <v>12</v>
      </c>
      <c r="B132" s="77" t="s">
        <v>533</v>
      </c>
      <c r="C132" s="22"/>
      <c r="D132" s="22"/>
    </row>
    <row r="133" spans="1:16384" s="276" customFormat="1" ht="34.5">
      <c r="A133" s="77" t="s">
        <v>13</v>
      </c>
      <c r="B133" s="77" t="s">
        <v>531</v>
      </c>
      <c r="C133" s="22"/>
      <c r="D133" s="22"/>
    </row>
    <row r="134" spans="1:16384" s="276" customFormat="1">
      <c r="A134" s="77" t="s">
        <v>14</v>
      </c>
      <c r="B134" s="77" t="s">
        <v>83</v>
      </c>
      <c r="C134" s="22"/>
      <c r="D134" s="22"/>
    </row>
    <row r="135" spans="1:16384" s="276" customFormat="1" ht="51.75">
      <c r="A135" s="77" t="s">
        <v>50</v>
      </c>
      <c r="B135" s="77" t="s">
        <v>247</v>
      </c>
      <c r="C135" s="22"/>
      <c r="D135" s="22"/>
    </row>
    <row r="136" spans="1:16384" s="276" customFormat="1">
      <c r="A136" s="359" t="s">
        <v>15</v>
      </c>
      <c r="B136" s="359"/>
      <c r="C136" s="113"/>
      <c r="D136" s="77"/>
    </row>
    <row r="137" spans="1:16384" s="276" customFormat="1" ht="21.75" customHeight="1">
      <c r="A137" s="370" t="s">
        <v>532</v>
      </c>
      <c r="B137" s="370"/>
      <c r="C137" s="205">
        <v>-5</v>
      </c>
      <c r="D137" s="205">
        <v>-5</v>
      </c>
      <c r="E137" s="371"/>
      <c r="F137" s="371"/>
      <c r="G137" s="371"/>
      <c r="H137" s="371"/>
      <c r="I137" s="371"/>
      <c r="J137" s="371"/>
      <c r="K137" s="371"/>
      <c r="L137" s="371"/>
      <c r="M137" s="371"/>
      <c r="N137" s="371"/>
      <c r="O137" s="371"/>
      <c r="P137" s="371"/>
      <c r="Q137" s="371"/>
      <c r="R137" s="371"/>
      <c r="S137" s="371"/>
      <c r="T137" s="371"/>
      <c r="U137" s="371"/>
      <c r="V137" s="371"/>
      <c r="W137" s="371"/>
      <c r="X137" s="371"/>
      <c r="Y137" s="371"/>
      <c r="Z137" s="371"/>
      <c r="AA137" s="371"/>
      <c r="AB137" s="371"/>
      <c r="AC137" s="371"/>
      <c r="AD137" s="371"/>
      <c r="AE137" s="371"/>
      <c r="AF137" s="371"/>
      <c r="AG137" s="371"/>
      <c r="AH137" s="371"/>
      <c r="AI137" s="371"/>
      <c r="AJ137" s="371"/>
      <c r="AK137" s="371"/>
      <c r="AL137" s="371"/>
      <c r="AM137" s="371"/>
      <c r="AN137" s="371"/>
      <c r="AO137" s="371"/>
      <c r="AP137" s="371"/>
      <c r="AQ137" s="371"/>
      <c r="AR137" s="371"/>
      <c r="AS137" s="371"/>
      <c r="AT137" s="371"/>
      <c r="AU137" s="371"/>
      <c r="AV137" s="371"/>
      <c r="AW137" s="371"/>
      <c r="AX137" s="371"/>
      <c r="AY137" s="371"/>
      <c r="AZ137" s="371"/>
      <c r="BA137" s="371"/>
      <c r="BB137" s="371"/>
      <c r="BC137" s="371"/>
      <c r="BD137" s="371"/>
      <c r="BE137" s="371"/>
      <c r="BF137" s="371"/>
      <c r="BG137" s="371"/>
      <c r="BH137" s="371"/>
      <c r="BI137" s="371"/>
      <c r="BJ137" s="371"/>
      <c r="BK137" s="371"/>
      <c r="BL137" s="371"/>
      <c r="BM137" s="371"/>
      <c r="BN137" s="371"/>
      <c r="BO137" s="371"/>
      <c r="BP137" s="371"/>
      <c r="BQ137" s="371"/>
      <c r="BR137" s="371"/>
      <c r="BS137" s="371"/>
      <c r="BT137" s="371"/>
      <c r="BU137" s="371"/>
      <c r="BV137" s="371"/>
      <c r="BW137" s="371"/>
      <c r="BX137" s="371"/>
      <c r="BY137" s="371"/>
      <c r="BZ137" s="371"/>
      <c r="CA137" s="371"/>
      <c r="CB137" s="371"/>
      <c r="CC137" s="371"/>
      <c r="CD137" s="371"/>
      <c r="CE137" s="371"/>
      <c r="CF137" s="371"/>
      <c r="CG137" s="371"/>
      <c r="CH137" s="371"/>
      <c r="CI137" s="371"/>
      <c r="CJ137" s="371"/>
      <c r="CK137" s="371"/>
      <c r="CL137" s="371"/>
      <c r="CM137" s="371"/>
      <c r="CN137" s="371"/>
      <c r="CO137" s="371"/>
      <c r="CP137" s="371"/>
      <c r="CQ137" s="371"/>
      <c r="CR137" s="371"/>
      <c r="CS137" s="371"/>
      <c r="CT137" s="371"/>
      <c r="CU137" s="371"/>
      <c r="CV137" s="371"/>
      <c r="CW137" s="371"/>
      <c r="CX137" s="371"/>
      <c r="CY137" s="371"/>
      <c r="CZ137" s="371"/>
      <c r="DA137" s="371"/>
      <c r="DB137" s="371"/>
      <c r="DC137" s="371"/>
      <c r="DD137" s="371"/>
      <c r="DE137" s="371"/>
      <c r="DF137" s="371"/>
      <c r="DG137" s="371"/>
      <c r="DH137" s="371"/>
      <c r="DI137" s="371"/>
      <c r="DJ137" s="371"/>
      <c r="DK137" s="371"/>
      <c r="DL137" s="371"/>
      <c r="DM137" s="371"/>
      <c r="DN137" s="371"/>
      <c r="DO137" s="371"/>
      <c r="DP137" s="371"/>
      <c r="DQ137" s="371"/>
      <c r="DR137" s="371"/>
      <c r="DS137" s="371"/>
      <c r="DT137" s="371"/>
      <c r="DU137" s="371"/>
      <c r="DV137" s="371"/>
      <c r="DW137" s="371"/>
      <c r="DX137" s="371"/>
      <c r="DY137" s="371"/>
      <c r="DZ137" s="371"/>
      <c r="EA137" s="371"/>
      <c r="EB137" s="371"/>
      <c r="EC137" s="371"/>
      <c r="ED137" s="371"/>
      <c r="EE137" s="371"/>
      <c r="EF137" s="371"/>
      <c r="EG137" s="371"/>
      <c r="EH137" s="371"/>
      <c r="EI137" s="371"/>
      <c r="EJ137" s="371"/>
      <c r="EK137" s="371"/>
      <c r="EL137" s="371"/>
      <c r="EM137" s="371"/>
      <c r="EN137" s="371"/>
      <c r="EO137" s="371"/>
      <c r="EP137" s="371"/>
      <c r="EQ137" s="371"/>
      <c r="ER137" s="371"/>
      <c r="ES137" s="371"/>
      <c r="ET137" s="371"/>
      <c r="EU137" s="371"/>
      <c r="EV137" s="371"/>
      <c r="EW137" s="371"/>
      <c r="EX137" s="371"/>
      <c r="EY137" s="371"/>
      <c r="EZ137" s="371"/>
      <c r="FA137" s="371"/>
      <c r="FB137" s="371"/>
      <c r="FC137" s="371"/>
      <c r="FD137" s="371"/>
      <c r="FE137" s="371"/>
      <c r="FF137" s="371"/>
      <c r="FG137" s="371"/>
      <c r="FH137" s="371"/>
      <c r="FI137" s="371"/>
      <c r="FJ137" s="371"/>
      <c r="FK137" s="371"/>
      <c r="FL137" s="371"/>
      <c r="FM137" s="371"/>
      <c r="FN137" s="371"/>
      <c r="FO137" s="371"/>
      <c r="FP137" s="371"/>
      <c r="FQ137" s="371"/>
      <c r="FR137" s="371"/>
      <c r="FS137" s="371"/>
      <c r="FT137" s="371"/>
      <c r="FU137" s="371"/>
      <c r="FV137" s="371"/>
      <c r="FW137" s="371"/>
      <c r="FX137" s="371"/>
      <c r="FY137" s="371"/>
      <c r="FZ137" s="371"/>
      <c r="GA137" s="371"/>
      <c r="GB137" s="371"/>
      <c r="GC137" s="371"/>
      <c r="GD137" s="371"/>
      <c r="GE137" s="371"/>
      <c r="GF137" s="371"/>
      <c r="GG137" s="371"/>
      <c r="GH137" s="371"/>
      <c r="GI137" s="371"/>
      <c r="GJ137" s="371"/>
      <c r="GK137" s="371"/>
      <c r="GL137" s="371"/>
      <c r="GM137" s="371"/>
      <c r="GN137" s="371"/>
      <c r="GO137" s="371"/>
      <c r="GP137" s="371"/>
      <c r="GQ137" s="371"/>
      <c r="GR137" s="371"/>
      <c r="GS137" s="371"/>
      <c r="GT137" s="371"/>
      <c r="GU137" s="371"/>
      <c r="GV137" s="371"/>
      <c r="GW137" s="371"/>
      <c r="GX137" s="371"/>
      <c r="GY137" s="371"/>
      <c r="GZ137" s="371"/>
      <c r="HA137" s="371"/>
      <c r="HB137" s="371"/>
      <c r="HC137" s="371"/>
      <c r="HD137" s="371"/>
      <c r="HE137" s="371"/>
      <c r="HF137" s="371"/>
      <c r="HG137" s="371"/>
      <c r="HH137" s="371"/>
      <c r="HI137" s="371"/>
      <c r="HJ137" s="371"/>
      <c r="HK137" s="371"/>
      <c r="HL137" s="371"/>
      <c r="HM137" s="371"/>
      <c r="HN137" s="371"/>
      <c r="HO137" s="371"/>
      <c r="HP137" s="371"/>
      <c r="HQ137" s="371"/>
      <c r="HR137" s="371"/>
      <c r="HS137" s="371"/>
      <c r="HT137" s="371"/>
      <c r="HU137" s="371"/>
      <c r="HV137" s="371"/>
      <c r="HW137" s="371"/>
      <c r="HX137" s="371"/>
      <c r="HY137" s="371"/>
      <c r="HZ137" s="371"/>
      <c r="IA137" s="371"/>
      <c r="IB137" s="371"/>
      <c r="IC137" s="371"/>
      <c r="ID137" s="371"/>
      <c r="IE137" s="371"/>
      <c r="IF137" s="371"/>
      <c r="IG137" s="371"/>
      <c r="IH137" s="371"/>
      <c r="II137" s="371"/>
      <c r="IJ137" s="371"/>
      <c r="IK137" s="371"/>
      <c r="IL137" s="371"/>
      <c r="IM137" s="371"/>
      <c r="IN137" s="371"/>
      <c r="IO137" s="371"/>
      <c r="IP137" s="371"/>
      <c r="IQ137" s="371"/>
      <c r="IR137" s="371"/>
      <c r="IS137" s="371"/>
      <c r="IT137" s="371"/>
      <c r="IU137" s="371"/>
      <c r="IV137" s="371"/>
      <c r="IW137" s="371"/>
      <c r="IX137" s="371"/>
      <c r="IY137" s="371"/>
      <c r="IZ137" s="371"/>
      <c r="JA137" s="371"/>
      <c r="JB137" s="371"/>
      <c r="JC137" s="371"/>
      <c r="JD137" s="371"/>
      <c r="JE137" s="371"/>
      <c r="JF137" s="371"/>
      <c r="JG137" s="371"/>
      <c r="JH137" s="371"/>
      <c r="JI137" s="371"/>
      <c r="JJ137" s="371"/>
      <c r="JK137" s="371"/>
      <c r="JL137" s="371"/>
      <c r="JM137" s="371"/>
      <c r="JN137" s="371"/>
      <c r="JO137" s="371"/>
      <c r="JP137" s="371"/>
      <c r="JQ137" s="371"/>
      <c r="JR137" s="371"/>
      <c r="JS137" s="371"/>
      <c r="JT137" s="371"/>
      <c r="JU137" s="371"/>
      <c r="JV137" s="371"/>
      <c r="JW137" s="371"/>
      <c r="JX137" s="371"/>
      <c r="JY137" s="371"/>
      <c r="JZ137" s="371"/>
      <c r="KA137" s="371"/>
      <c r="KB137" s="371"/>
      <c r="KC137" s="371"/>
      <c r="KD137" s="371"/>
      <c r="KE137" s="371"/>
      <c r="KF137" s="371"/>
      <c r="KG137" s="371"/>
      <c r="KH137" s="371"/>
      <c r="KI137" s="371"/>
      <c r="KJ137" s="371"/>
      <c r="KK137" s="371"/>
      <c r="KL137" s="371"/>
      <c r="KM137" s="371"/>
      <c r="KN137" s="371"/>
      <c r="KO137" s="371"/>
      <c r="KP137" s="371"/>
      <c r="KQ137" s="371"/>
      <c r="KR137" s="371"/>
      <c r="KS137" s="371"/>
      <c r="KT137" s="371"/>
      <c r="KU137" s="371"/>
      <c r="KV137" s="371"/>
      <c r="KW137" s="371"/>
      <c r="KX137" s="371"/>
      <c r="KY137" s="371"/>
      <c r="KZ137" s="371"/>
      <c r="LA137" s="371"/>
      <c r="LB137" s="371"/>
      <c r="LC137" s="371"/>
      <c r="LD137" s="371"/>
      <c r="LE137" s="371"/>
      <c r="LF137" s="371"/>
      <c r="LG137" s="371"/>
      <c r="LH137" s="371"/>
      <c r="LI137" s="371"/>
      <c r="LJ137" s="371"/>
      <c r="LK137" s="371"/>
      <c r="LL137" s="371"/>
      <c r="LM137" s="371"/>
      <c r="LN137" s="371"/>
      <c r="LO137" s="371"/>
      <c r="LP137" s="371"/>
      <c r="LQ137" s="371"/>
      <c r="LR137" s="371"/>
      <c r="LS137" s="371"/>
      <c r="LT137" s="371"/>
      <c r="LU137" s="371"/>
      <c r="LV137" s="371"/>
      <c r="LW137" s="371"/>
      <c r="LX137" s="371"/>
      <c r="LY137" s="371"/>
      <c r="LZ137" s="371"/>
      <c r="MA137" s="371"/>
      <c r="MB137" s="371"/>
      <c r="MC137" s="371"/>
      <c r="MD137" s="371"/>
      <c r="ME137" s="371"/>
      <c r="MF137" s="371"/>
      <c r="MG137" s="371"/>
      <c r="MH137" s="371"/>
      <c r="MI137" s="371"/>
      <c r="MJ137" s="371"/>
      <c r="MK137" s="371"/>
      <c r="ML137" s="371"/>
      <c r="MM137" s="371"/>
      <c r="MN137" s="371"/>
      <c r="MO137" s="371"/>
      <c r="MP137" s="371"/>
      <c r="MQ137" s="371"/>
      <c r="MR137" s="371"/>
      <c r="MS137" s="371"/>
      <c r="MT137" s="371"/>
      <c r="MU137" s="371"/>
      <c r="MV137" s="371"/>
      <c r="MW137" s="371"/>
      <c r="MX137" s="371"/>
      <c r="MY137" s="371"/>
      <c r="MZ137" s="371"/>
      <c r="NA137" s="371"/>
      <c r="NB137" s="371"/>
      <c r="NC137" s="371"/>
      <c r="ND137" s="371"/>
      <c r="NE137" s="371"/>
      <c r="NF137" s="371"/>
      <c r="NG137" s="371"/>
      <c r="NH137" s="371"/>
      <c r="NI137" s="371"/>
      <c r="NJ137" s="371"/>
      <c r="NK137" s="371"/>
      <c r="NL137" s="371"/>
      <c r="NM137" s="371"/>
      <c r="NN137" s="371"/>
      <c r="NO137" s="371"/>
      <c r="NP137" s="371"/>
      <c r="NQ137" s="371"/>
      <c r="NR137" s="371"/>
      <c r="NS137" s="371"/>
      <c r="NT137" s="371"/>
      <c r="NU137" s="371"/>
      <c r="NV137" s="371"/>
      <c r="NW137" s="371"/>
      <c r="NX137" s="371"/>
      <c r="NY137" s="371"/>
      <c r="NZ137" s="371"/>
      <c r="OA137" s="371"/>
      <c r="OB137" s="371"/>
      <c r="OC137" s="371"/>
      <c r="OD137" s="371"/>
      <c r="OE137" s="371"/>
      <c r="OF137" s="371"/>
      <c r="OG137" s="371"/>
      <c r="OH137" s="371"/>
      <c r="OI137" s="371"/>
      <c r="OJ137" s="371"/>
      <c r="OK137" s="371"/>
      <c r="OL137" s="371"/>
      <c r="OM137" s="371"/>
      <c r="ON137" s="371"/>
      <c r="OO137" s="371"/>
      <c r="OP137" s="371"/>
      <c r="OQ137" s="371"/>
      <c r="OR137" s="371"/>
      <c r="OS137" s="371"/>
      <c r="OT137" s="371"/>
      <c r="OU137" s="371"/>
      <c r="OV137" s="371"/>
      <c r="OW137" s="371"/>
      <c r="OX137" s="371"/>
      <c r="OY137" s="371"/>
      <c r="OZ137" s="371"/>
      <c r="PA137" s="371"/>
      <c r="PB137" s="371"/>
      <c r="PC137" s="371"/>
      <c r="PD137" s="371"/>
      <c r="PE137" s="371"/>
      <c r="PF137" s="371"/>
      <c r="PG137" s="371"/>
      <c r="PH137" s="371"/>
      <c r="PI137" s="371"/>
      <c r="PJ137" s="371"/>
      <c r="PK137" s="371"/>
      <c r="PL137" s="371"/>
      <c r="PM137" s="371"/>
      <c r="PN137" s="371"/>
      <c r="PO137" s="371"/>
      <c r="PP137" s="371"/>
      <c r="PQ137" s="371"/>
      <c r="PR137" s="371"/>
      <c r="PS137" s="371"/>
      <c r="PT137" s="371"/>
      <c r="PU137" s="371"/>
      <c r="PV137" s="371"/>
      <c r="PW137" s="371"/>
      <c r="PX137" s="371"/>
      <c r="PY137" s="371"/>
      <c r="PZ137" s="371"/>
      <c r="QA137" s="371"/>
      <c r="QB137" s="371"/>
      <c r="QC137" s="371"/>
      <c r="QD137" s="371"/>
      <c r="QE137" s="371"/>
      <c r="QF137" s="371"/>
      <c r="QG137" s="371"/>
      <c r="QH137" s="371"/>
      <c r="QI137" s="371"/>
      <c r="QJ137" s="371"/>
      <c r="QK137" s="371"/>
      <c r="QL137" s="371"/>
      <c r="QM137" s="371"/>
      <c r="QN137" s="371"/>
      <c r="QO137" s="371"/>
      <c r="QP137" s="371"/>
      <c r="QQ137" s="371"/>
      <c r="QR137" s="371"/>
      <c r="QS137" s="371"/>
      <c r="QT137" s="371"/>
      <c r="QU137" s="371"/>
      <c r="QV137" s="371"/>
      <c r="QW137" s="371"/>
      <c r="QX137" s="371"/>
      <c r="QY137" s="371"/>
      <c r="QZ137" s="371"/>
      <c r="RA137" s="371"/>
      <c r="RB137" s="371"/>
      <c r="RC137" s="371"/>
      <c r="RD137" s="371"/>
      <c r="RE137" s="371"/>
      <c r="RF137" s="371"/>
      <c r="RG137" s="371"/>
      <c r="RH137" s="371"/>
      <c r="RI137" s="371"/>
      <c r="RJ137" s="371"/>
      <c r="RK137" s="371"/>
      <c r="RL137" s="371"/>
      <c r="RM137" s="371"/>
      <c r="RN137" s="371"/>
      <c r="RO137" s="371"/>
      <c r="RP137" s="371"/>
      <c r="RQ137" s="371"/>
      <c r="RR137" s="371"/>
      <c r="RS137" s="371"/>
      <c r="RT137" s="371"/>
      <c r="RU137" s="371"/>
      <c r="RV137" s="371"/>
      <c r="RW137" s="371"/>
      <c r="RX137" s="371"/>
      <c r="RY137" s="371"/>
      <c r="RZ137" s="371"/>
      <c r="SA137" s="371"/>
      <c r="SB137" s="371"/>
      <c r="SC137" s="371"/>
      <c r="SD137" s="371"/>
      <c r="SE137" s="371"/>
      <c r="SF137" s="371"/>
      <c r="SG137" s="371"/>
      <c r="SH137" s="371"/>
      <c r="SI137" s="371"/>
      <c r="SJ137" s="371"/>
      <c r="SK137" s="371"/>
      <c r="SL137" s="371"/>
      <c r="SM137" s="371"/>
      <c r="SN137" s="371"/>
      <c r="SO137" s="371"/>
      <c r="SP137" s="371"/>
      <c r="SQ137" s="371"/>
      <c r="SR137" s="371"/>
      <c r="SS137" s="371"/>
      <c r="ST137" s="371"/>
      <c r="SU137" s="371"/>
      <c r="SV137" s="371"/>
      <c r="SW137" s="371"/>
      <c r="SX137" s="371"/>
      <c r="SY137" s="371"/>
      <c r="SZ137" s="371"/>
      <c r="TA137" s="371"/>
      <c r="TB137" s="371"/>
      <c r="TC137" s="371"/>
      <c r="TD137" s="371"/>
      <c r="TE137" s="371"/>
      <c r="TF137" s="371"/>
      <c r="TG137" s="371"/>
      <c r="TH137" s="371"/>
      <c r="TI137" s="371"/>
      <c r="TJ137" s="371"/>
      <c r="TK137" s="371"/>
      <c r="TL137" s="371"/>
      <c r="TM137" s="371"/>
      <c r="TN137" s="371"/>
      <c r="TO137" s="371"/>
      <c r="TP137" s="371"/>
      <c r="TQ137" s="371"/>
      <c r="TR137" s="371"/>
      <c r="TS137" s="371"/>
      <c r="TT137" s="371"/>
      <c r="TU137" s="371"/>
      <c r="TV137" s="371"/>
      <c r="TW137" s="371"/>
      <c r="TX137" s="371"/>
      <c r="TY137" s="371"/>
      <c r="TZ137" s="371"/>
      <c r="UA137" s="371"/>
      <c r="UB137" s="371"/>
      <c r="UC137" s="371"/>
      <c r="UD137" s="371"/>
      <c r="UE137" s="371"/>
      <c r="UF137" s="371"/>
      <c r="UG137" s="371"/>
      <c r="UH137" s="371"/>
      <c r="UI137" s="371"/>
      <c r="UJ137" s="371"/>
      <c r="UK137" s="371"/>
      <c r="UL137" s="371"/>
      <c r="UM137" s="371"/>
      <c r="UN137" s="371"/>
      <c r="UO137" s="371"/>
      <c r="UP137" s="371"/>
      <c r="UQ137" s="371"/>
      <c r="UR137" s="371"/>
      <c r="US137" s="371"/>
      <c r="UT137" s="371"/>
      <c r="UU137" s="371"/>
      <c r="UV137" s="371"/>
      <c r="UW137" s="371"/>
      <c r="UX137" s="371"/>
      <c r="UY137" s="371"/>
      <c r="UZ137" s="371"/>
      <c r="VA137" s="371"/>
      <c r="VB137" s="371"/>
      <c r="VC137" s="371"/>
      <c r="VD137" s="371"/>
      <c r="VE137" s="371"/>
      <c r="VF137" s="371"/>
      <c r="VG137" s="371"/>
      <c r="VH137" s="371"/>
      <c r="VI137" s="371"/>
      <c r="VJ137" s="371"/>
      <c r="VK137" s="371"/>
      <c r="VL137" s="371"/>
      <c r="VM137" s="371"/>
      <c r="VN137" s="371"/>
      <c r="VO137" s="371"/>
      <c r="VP137" s="371"/>
      <c r="VQ137" s="371"/>
      <c r="VR137" s="371"/>
      <c r="VS137" s="371"/>
      <c r="VT137" s="371"/>
      <c r="VU137" s="371"/>
      <c r="VV137" s="371"/>
      <c r="VW137" s="371"/>
      <c r="VX137" s="371"/>
      <c r="VY137" s="371"/>
      <c r="VZ137" s="371"/>
      <c r="WA137" s="371"/>
      <c r="WB137" s="371"/>
      <c r="WC137" s="371"/>
      <c r="WD137" s="371"/>
      <c r="WE137" s="371"/>
      <c r="WF137" s="371"/>
      <c r="WG137" s="371"/>
      <c r="WH137" s="371"/>
      <c r="WI137" s="371"/>
      <c r="WJ137" s="371"/>
      <c r="WK137" s="371"/>
      <c r="WL137" s="371"/>
      <c r="WM137" s="371"/>
      <c r="WN137" s="371"/>
      <c r="WO137" s="371"/>
      <c r="WP137" s="371"/>
      <c r="WQ137" s="371"/>
      <c r="WR137" s="371"/>
      <c r="WS137" s="371"/>
      <c r="WT137" s="371"/>
      <c r="WU137" s="371"/>
      <c r="WV137" s="371"/>
      <c r="WW137" s="371"/>
      <c r="WX137" s="371"/>
      <c r="WY137" s="371"/>
      <c r="WZ137" s="371"/>
      <c r="XA137" s="371"/>
      <c r="XB137" s="371"/>
      <c r="XC137" s="371"/>
      <c r="XD137" s="371"/>
      <c r="XE137" s="371"/>
      <c r="XF137" s="371"/>
      <c r="XG137" s="371"/>
      <c r="XH137" s="371"/>
      <c r="XI137" s="371"/>
      <c r="XJ137" s="371"/>
      <c r="XK137" s="371"/>
      <c r="XL137" s="371"/>
      <c r="XM137" s="371"/>
      <c r="XN137" s="371"/>
      <c r="XO137" s="371"/>
      <c r="XP137" s="371"/>
      <c r="XQ137" s="371"/>
      <c r="XR137" s="371"/>
      <c r="XS137" s="371"/>
      <c r="XT137" s="371"/>
      <c r="XU137" s="371"/>
      <c r="XV137" s="371"/>
      <c r="XW137" s="371"/>
      <c r="XX137" s="371"/>
      <c r="XY137" s="371"/>
      <c r="XZ137" s="371"/>
      <c r="YA137" s="371"/>
      <c r="YB137" s="371"/>
      <c r="YC137" s="371"/>
      <c r="YD137" s="371"/>
      <c r="YE137" s="371"/>
      <c r="YF137" s="371"/>
      <c r="YG137" s="371"/>
      <c r="YH137" s="371"/>
      <c r="YI137" s="371"/>
      <c r="YJ137" s="371"/>
      <c r="YK137" s="371"/>
      <c r="YL137" s="371"/>
      <c r="YM137" s="371"/>
      <c r="YN137" s="371"/>
      <c r="YO137" s="371"/>
      <c r="YP137" s="371"/>
      <c r="YQ137" s="371"/>
      <c r="YR137" s="371"/>
      <c r="YS137" s="371"/>
      <c r="YT137" s="371"/>
      <c r="YU137" s="371"/>
      <c r="YV137" s="371"/>
      <c r="YW137" s="371"/>
      <c r="YX137" s="371"/>
      <c r="YY137" s="371"/>
      <c r="YZ137" s="371"/>
      <c r="ZA137" s="371"/>
      <c r="ZB137" s="371"/>
      <c r="ZC137" s="371"/>
      <c r="ZD137" s="371"/>
      <c r="ZE137" s="371"/>
      <c r="ZF137" s="371"/>
      <c r="ZG137" s="371"/>
      <c r="ZH137" s="371"/>
      <c r="ZI137" s="371"/>
      <c r="ZJ137" s="371"/>
      <c r="ZK137" s="371"/>
      <c r="ZL137" s="371"/>
      <c r="ZM137" s="371"/>
      <c r="ZN137" s="371"/>
      <c r="ZO137" s="371"/>
      <c r="ZP137" s="371"/>
      <c r="ZQ137" s="371"/>
      <c r="ZR137" s="371"/>
      <c r="ZS137" s="371"/>
      <c r="ZT137" s="371"/>
      <c r="ZU137" s="371"/>
      <c r="ZV137" s="371"/>
      <c r="ZW137" s="371"/>
      <c r="ZX137" s="371"/>
      <c r="ZY137" s="371"/>
      <c r="ZZ137" s="371"/>
      <c r="AAA137" s="371"/>
      <c r="AAB137" s="371"/>
      <c r="AAC137" s="371"/>
      <c r="AAD137" s="371"/>
      <c r="AAE137" s="371"/>
      <c r="AAF137" s="371"/>
      <c r="AAG137" s="371"/>
      <c r="AAH137" s="371"/>
      <c r="AAI137" s="371"/>
      <c r="AAJ137" s="371"/>
      <c r="AAK137" s="371"/>
      <c r="AAL137" s="371"/>
      <c r="AAM137" s="371"/>
      <c r="AAN137" s="371"/>
      <c r="AAO137" s="371"/>
      <c r="AAP137" s="371"/>
      <c r="AAQ137" s="371"/>
      <c r="AAR137" s="371"/>
      <c r="AAS137" s="371"/>
      <c r="AAT137" s="371"/>
      <c r="AAU137" s="371"/>
      <c r="AAV137" s="371"/>
      <c r="AAW137" s="371"/>
      <c r="AAX137" s="371"/>
      <c r="AAY137" s="371"/>
      <c r="AAZ137" s="371"/>
      <c r="ABA137" s="371"/>
      <c r="ABB137" s="371"/>
      <c r="ABC137" s="371"/>
      <c r="ABD137" s="371"/>
      <c r="ABE137" s="371"/>
      <c r="ABF137" s="371"/>
      <c r="ABG137" s="371"/>
      <c r="ABH137" s="371"/>
      <c r="ABI137" s="371"/>
      <c r="ABJ137" s="371"/>
      <c r="ABK137" s="371"/>
      <c r="ABL137" s="371"/>
      <c r="ABM137" s="371"/>
      <c r="ABN137" s="371"/>
      <c r="ABO137" s="371"/>
      <c r="ABP137" s="371"/>
      <c r="ABQ137" s="371"/>
      <c r="ABR137" s="371"/>
      <c r="ABS137" s="371"/>
      <c r="ABT137" s="371"/>
      <c r="ABU137" s="371"/>
      <c r="ABV137" s="371"/>
      <c r="ABW137" s="371"/>
      <c r="ABX137" s="371"/>
      <c r="ABY137" s="371"/>
      <c r="ABZ137" s="371"/>
      <c r="ACA137" s="371"/>
      <c r="ACB137" s="371"/>
      <c r="ACC137" s="371"/>
      <c r="ACD137" s="371"/>
      <c r="ACE137" s="371"/>
      <c r="ACF137" s="371"/>
      <c r="ACG137" s="371"/>
      <c r="ACH137" s="371"/>
      <c r="ACI137" s="371"/>
      <c r="ACJ137" s="371"/>
      <c r="ACK137" s="371"/>
      <c r="ACL137" s="371"/>
      <c r="ACM137" s="371"/>
      <c r="ACN137" s="371"/>
      <c r="ACO137" s="371"/>
      <c r="ACP137" s="371"/>
      <c r="ACQ137" s="371"/>
      <c r="ACR137" s="371"/>
      <c r="ACS137" s="371"/>
      <c r="ACT137" s="371"/>
      <c r="ACU137" s="371"/>
      <c r="ACV137" s="371"/>
      <c r="ACW137" s="371"/>
      <c r="ACX137" s="371"/>
      <c r="ACY137" s="371"/>
      <c r="ACZ137" s="371"/>
      <c r="ADA137" s="371"/>
      <c r="ADB137" s="371"/>
      <c r="ADC137" s="371"/>
      <c r="ADD137" s="371"/>
      <c r="ADE137" s="371"/>
      <c r="ADF137" s="371"/>
      <c r="ADG137" s="371"/>
      <c r="ADH137" s="371"/>
      <c r="ADI137" s="371"/>
      <c r="ADJ137" s="371"/>
      <c r="ADK137" s="371"/>
      <c r="ADL137" s="371"/>
      <c r="ADM137" s="371"/>
      <c r="ADN137" s="371"/>
      <c r="ADO137" s="371"/>
      <c r="ADP137" s="371"/>
      <c r="ADQ137" s="371"/>
      <c r="ADR137" s="371"/>
      <c r="ADS137" s="371"/>
      <c r="ADT137" s="371"/>
      <c r="ADU137" s="371"/>
      <c r="ADV137" s="371"/>
      <c r="ADW137" s="371"/>
      <c r="ADX137" s="371"/>
      <c r="ADY137" s="371"/>
      <c r="ADZ137" s="371"/>
      <c r="AEA137" s="371"/>
      <c r="AEB137" s="371"/>
      <c r="AEC137" s="371"/>
      <c r="AED137" s="371"/>
      <c r="AEE137" s="371"/>
      <c r="AEF137" s="371"/>
      <c r="AEG137" s="371"/>
      <c r="AEH137" s="371"/>
      <c r="AEI137" s="371"/>
      <c r="AEJ137" s="371"/>
      <c r="AEK137" s="371"/>
      <c r="AEL137" s="371"/>
      <c r="AEM137" s="371"/>
      <c r="AEN137" s="371"/>
      <c r="AEO137" s="371"/>
      <c r="AEP137" s="371"/>
      <c r="AEQ137" s="371"/>
      <c r="AER137" s="371"/>
      <c r="AES137" s="371"/>
      <c r="AET137" s="371"/>
      <c r="AEU137" s="371"/>
      <c r="AEV137" s="371"/>
      <c r="AEW137" s="371"/>
      <c r="AEX137" s="371"/>
      <c r="AEY137" s="371"/>
      <c r="AEZ137" s="371"/>
      <c r="AFA137" s="371"/>
      <c r="AFB137" s="371"/>
      <c r="AFC137" s="371"/>
      <c r="AFD137" s="371"/>
      <c r="AFE137" s="371"/>
      <c r="AFF137" s="371"/>
      <c r="AFG137" s="371"/>
      <c r="AFH137" s="371"/>
      <c r="AFI137" s="371"/>
      <c r="AFJ137" s="371"/>
      <c r="AFK137" s="371"/>
      <c r="AFL137" s="371"/>
      <c r="AFM137" s="371"/>
      <c r="AFN137" s="371"/>
      <c r="AFO137" s="371"/>
      <c r="AFP137" s="371"/>
      <c r="AFQ137" s="371"/>
      <c r="AFR137" s="371"/>
      <c r="AFS137" s="371"/>
      <c r="AFT137" s="371"/>
      <c r="AFU137" s="371"/>
      <c r="AFV137" s="371"/>
      <c r="AFW137" s="371"/>
      <c r="AFX137" s="371"/>
      <c r="AFY137" s="371"/>
      <c r="AFZ137" s="371"/>
      <c r="AGA137" s="371"/>
      <c r="AGB137" s="371"/>
      <c r="AGC137" s="371"/>
      <c r="AGD137" s="371"/>
      <c r="AGE137" s="371"/>
      <c r="AGF137" s="371"/>
      <c r="AGG137" s="371"/>
      <c r="AGH137" s="371"/>
      <c r="AGI137" s="371"/>
      <c r="AGJ137" s="371"/>
      <c r="AGK137" s="371"/>
      <c r="AGL137" s="371"/>
      <c r="AGM137" s="371"/>
      <c r="AGN137" s="371"/>
      <c r="AGO137" s="371"/>
      <c r="AGP137" s="371"/>
      <c r="AGQ137" s="371"/>
      <c r="AGR137" s="371"/>
      <c r="AGS137" s="371"/>
      <c r="AGT137" s="371"/>
      <c r="AGU137" s="371"/>
      <c r="AGV137" s="371"/>
      <c r="AGW137" s="371"/>
      <c r="AGX137" s="371"/>
      <c r="AGY137" s="371"/>
      <c r="AGZ137" s="371"/>
      <c r="AHA137" s="371"/>
      <c r="AHB137" s="371"/>
      <c r="AHC137" s="371"/>
      <c r="AHD137" s="371"/>
      <c r="AHE137" s="371"/>
      <c r="AHF137" s="371"/>
      <c r="AHG137" s="371"/>
      <c r="AHH137" s="371"/>
      <c r="AHI137" s="371"/>
      <c r="AHJ137" s="371"/>
      <c r="AHK137" s="371"/>
      <c r="AHL137" s="371"/>
      <c r="AHM137" s="371"/>
      <c r="AHN137" s="371"/>
      <c r="AHO137" s="371"/>
      <c r="AHP137" s="371"/>
      <c r="AHQ137" s="371"/>
      <c r="AHR137" s="371"/>
      <c r="AHS137" s="371"/>
      <c r="AHT137" s="371"/>
      <c r="AHU137" s="371"/>
      <c r="AHV137" s="371"/>
      <c r="AHW137" s="371"/>
      <c r="AHX137" s="371"/>
      <c r="AHY137" s="371"/>
      <c r="AHZ137" s="371"/>
      <c r="AIA137" s="371"/>
      <c r="AIB137" s="371"/>
      <c r="AIC137" s="371"/>
      <c r="AID137" s="371"/>
      <c r="AIE137" s="371"/>
      <c r="AIF137" s="371"/>
      <c r="AIG137" s="371"/>
      <c r="AIH137" s="371"/>
      <c r="AII137" s="371"/>
      <c r="AIJ137" s="371"/>
      <c r="AIK137" s="371"/>
      <c r="AIL137" s="371"/>
      <c r="AIM137" s="371"/>
      <c r="AIN137" s="371"/>
      <c r="AIO137" s="371"/>
      <c r="AIP137" s="371"/>
      <c r="AIQ137" s="371"/>
      <c r="AIR137" s="371"/>
      <c r="AIS137" s="371"/>
      <c r="AIT137" s="371"/>
      <c r="AIU137" s="371"/>
      <c r="AIV137" s="371"/>
      <c r="AIW137" s="371"/>
      <c r="AIX137" s="371"/>
      <c r="AIY137" s="371"/>
      <c r="AIZ137" s="371"/>
      <c r="AJA137" s="371"/>
      <c r="AJB137" s="371"/>
      <c r="AJC137" s="371"/>
      <c r="AJD137" s="371"/>
      <c r="AJE137" s="371"/>
      <c r="AJF137" s="371"/>
      <c r="AJG137" s="371"/>
      <c r="AJH137" s="371"/>
      <c r="AJI137" s="371"/>
      <c r="AJJ137" s="371"/>
      <c r="AJK137" s="371"/>
      <c r="AJL137" s="371"/>
      <c r="AJM137" s="371"/>
      <c r="AJN137" s="371"/>
      <c r="AJO137" s="371"/>
      <c r="AJP137" s="371"/>
      <c r="AJQ137" s="371"/>
      <c r="AJR137" s="371"/>
      <c r="AJS137" s="371"/>
      <c r="AJT137" s="371"/>
      <c r="AJU137" s="371"/>
      <c r="AJV137" s="371"/>
      <c r="AJW137" s="371"/>
      <c r="AJX137" s="371"/>
      <c r="AJY137" s="371"/>
      <c r="AJZ137" s="371"/>
      <c r="AKA137" s="371"/>
      <c r="AKB137" s="371"/>
      <c r="AKC137" s="371"/>
      <c r="AKD137" s="371"/>
      <c r="AKE137" s="371"/>
      <c r="AKF137" s="371"/>
      <c r="AKG137" s="371"/>
      <c r="AKH137" s="371"/>
      <c r="AKI137" s="371"/>
      <c r="AKJ137" s="371"/>
      <c r="AKK137" s="371"/>
      <c r="AKL137" s="371"/>
      <c r="AKM137" s="371"/>
      <c r="AKN137" s="371"/>
      <c r="AKO137" s="371"/>
      <c r="AKP137" s="371"/>
      <c r="AKQ137" s="371"/>
      <c r="AKR137" s="371"/>
      <c r="AKS137" s="371"/>
      <c r="AKT137" s="371"/>
      <c r="AKU137" s="371"/>
      <c r="AKV137" s="371"/>
      <c r="AKW137" s="371"/>
      <c r="AKX137" s="371"/>
      <c r="AKY137" s="371"/>
      <c r="AKZ137" s="371"/>
      <c r="ALA137" s="371"/>
      <c r="ALB137" s="371"/>
      <c r="ALC137" s="371"/>
      <c r="ALD137" s="371"/>
      <c r="ALE137" s="371"/>
      <c r="ALF137" s="371"/>
      <c r="ALG137" s="371"/>
      <c r="ALH137" s="371"/>
      <c r="ALI137" s="371"/>
      <c r="ALJ137" s="371"/>
      <c r="ALK137" s="371"/>
      <c r="ALL137" s="371"/>
      <c r="ALM137" s="371"/>
      <c r="ALN137" s="371"/>
      <c r="ALO137" s="371"/>
      <c r="ALP137" s="371"/>
      <c r="ALQ137" s="371"/>
      <c r="ALR137" s="371"/>
      <c r="ALS137" s="371"/>
      <c r="ALT137" s="371"/>
      <c r="ALU137" s="371"/>
      <c r="ALV137" s="371"/>
      <c r="ALW137" s="371"/>
      <c r="ALX137" s="371"/>
      <c r="ALY137" s="371"/>
      <c r="ALZ137" s="371"/>
      <c r="AMA137" s="371"/>
      <c r="AMB137" s="371"/>
      <c r="AMC137" s="371"/>
      <c r="AMD137" s="371"/>
      <c r="AME137" s="371"/>
      <c r="AMF137" s="371"/>
      <c r="AMG137" s="371"/>
      <c r="AMH137" s="371"/>
      <c r="AMI137" s="371"/>
      <c r="AMJ137" s="371"/>
      <c r="AMK137" s="371"/>
      <c r="AML137" s="371"/>
      <c r="AMM137" s="371"/>
      <c r="AMN137" s="371"/>
      <c r="AMO137" s="371"/>
      <c r="AMP137" s="371"/>
      <c r="AMQ137" s="371"/>
      <c r="AMR137" s="371"/>
      <c r="AMS137" s="371"/>
      <c r="AMT137" s="371"/>
      <c r="AMU137" s="371"/>
      <c r="AMV137" s="371"/>
      <c r="AMW137" s="371"/>
      <c r="AMX137" s="371"/>
      <c r="AMY137" s="371"/>
      <c r="AMZ137" s="371"/>
      <c r="ANA137" s="371"/>
      <c r="ANB137" s="371"/>
      <c r="ANC137" s="371"/>
      <c r="AND137" s="371"/>
      <c r="ANE137" s="371"/>
      <c r="ANF137" s="371"/>
      <c r="ANG137" s="371"/>
      <c r="ANH137" s="371"/>
      <c r="ANI137" s="371"/>
      <c r="ANJ137" s="371"/>
      <c r="ANK137" s="371"/>
      <c r="ANL137" s="371"/>
      <c r="ANM137" s="371"/>
      <c r="ANN137" s="371"/>
      <c r="ANO137" s="371"/>
      <c r="ANP137" s="371"/>
      <c r="ANQ137" s="371"/>
      <c r="ANR137" s="371"/>
      <c r="ANS137" s="371"/>
      <c r="ANT137" s="371"/>
      <c r="ANU137" s="371"/>
      <c r="ANV137" s="371"/>
      <c r="ANW137" s="371"/>
      <c r="ANX137" s="371"/>
      <c r="ANY137" s="371"/>
      <c r="ANZ137" s="371"/>
      <c r="AOA137" s="371"/>
      <c r="AOB137" s="371"/>
      <c r="AOC137" s="371"/>
      <c r="AOD137" s="371"/>
      <c r="AOE137" s="371"/>
      <c r="AOF137" s="371"/>
      <c r="AOG137" s="371"/>
      <c r="AOH137" s="371"/>
      <c r="AOI137" s="371"/>
      <c r="AOJ137" s="371"/>
      <c r="AOK137" s="371"/>
      <c r="AOL137" s="371"/>
      <c r="AOM137" s="371"/>
      <c r="AON137" s="371"/>
      <c r="AOO137" s="371"/>
      <c r="AOP137" s="371"/>
      <c r="AOQ137" s="371"/>
      <c r="AOR137" s="371"/>
      <c r="AOS137" s="371"/>
      <c r="AOT137" s="371"/>
      <c r="AOU137" s="371"/>
      <c r="AOV137" s="371"/>
      <c r="AOW137" s="371"/>
      <c r="AOX137" s="371"/>
      <c r="AOY137" s="371"/>
      <c r="AOZ137" s="371"/>
      <c r="APA137" s="371"/>
      <c r="APB137" s="371"/>
      <c r="APC137" s="371"/>
      <c r="APD137" s="371"/>
      <c r="APE137" s="371"/>
      <c r="APF137" s="371"/>
      <c r="APG137" s="371"/>
      <c r="APH137" s="371"/>
      <c r="API137" s="371"/>
      <c r="APJ137" s="371"/>
      <c r="APK137" s="371"/>
      <c r="APL137" s="371"/>
      <c r="APM137" s="371"/>
      <c r="APN137" s="371"/>
      <c r="APO137" s="371"/>
      <c r="APP137" s="371"/>
      <c r="APQ137" s="371"/>
      <c r="APR137" s="371"/>
      <c r="APS137" s="371"/>
      <c r="APT137" s="371"/>
      <c r="APU137" s="371"/>
      <c r="APV137" s="371"/>
      <c r="APW137" s="371"/>
      <c r="APX137" s="371"/>
      <c r="APY137" s="371"/>
      <c r="APZ137" s="371"/>
      <c r="AQA137" s="371"/>
      <c r="AQB137" s="371"/>
      <c r="AQC137" s="371"/>
      <c r="AQD137" s="371"/>
      <c r="AQE137" s="371"/>
      <c r="AQF137" s="371"/>
      <c r="AQG137" s="371"/>
      <c r="AQH137" s="371"/>
      <c r="AQI137" s="371"/>
      <c r="AQJ137" s="371"/>
      <c r="AQK137" s="371"/>
      <c r="AQL137" s="371"/>
      <c r="AQM137" s="371"/>
      <c r="AQN137" s="371"/>
      <c r="AQO137" s="371"/>
      <c r="AQP137" s="371"/>
      <c r="AQQ137" s="371"/>
      <c r="AQR137" s="371"/>
      <c r="AQS137" s="371"/>
      <c r="AQT137" s="371"/>
      <c r="AQU137" s="371"/>
      <c r="AQV137" s="371"/>
      <c r="AQW137" s="371"/>
      <c r="AQX137" s="371"/>
      <c r="AQY137" s="371"/>
      <c r="AQZ137" s="371"/>
      <c r="ARA137" s="371"/>
      <c r="ARB137" s="371"/>
      <c r="ARC137" s="371"/>
      <c r="ARD137" s="371"/>
      <c r="ARE137" s="371"/>
      <c r="ARF137" s="371"/>
      <c r="ARG137" s="371"/>
      <c r="ARH137" s="371"/>
      <c r="ARI137" s="371"/>
      <c r="ARJ137" s="371"/>
      <c r="ARK137" s="371"/>
      <c r="ARL137" s="371"/>
      <c r="ARM137" s="371"/>
      <c r="ARN137" s="371"/>
      <c r="ARO137" s="371"/>
      <c r="ARP137" s="371"/>
      <c r="ARQ137" s="371"/>
      <c r="ARR137" s="371"/>
      <c r="ARS137" s="371"/>
      <c r="ART137" s="371"/>
      <c r="ARU137" s="371"/>
      <c r="ARV137" s="371"/>
      <c r="ARW137" s="371"/>
      <c r="ARX137" s="371"/>
      <c r="ARY137" s="371"/>
      <c r="ARZ137" s="371"/>
      <c r="ASA137" s="371"/>
      <c r="ASB137" s="371"/>
      <c r="ASC137" s="371"/>
      <c r="ASD137" s="371"/>
      <c r="ASE137" s="371"/>
      <c r="ASF137" s="371"/>
      <c r="ASG137" s="371"/>
      <c r="ASH137" s="371"/>
      <c r="ASI137" s="371"/>
      <c r="ASJ137" s="371"/>
      <c r="ASK137" s="371"/>
      <c r="ASL137" s="371"/>
      <c r="ASM137" s="371"/>
      <c r="ASN137" s="371"/>
      <c r="ASO137" s="371"/>
      <c r="ASP137" s="371"/>
      <c r="ASQ137" s="371"/>
      <c r="ASR137" s="371"/>
      <c r="ASS137" s="371"/>
      <c r="AST137" s="371"/>
      <c r="ASU137" s="371"/>
      <c r="ASV137" s="371"/>
      <c r="ASW137" s="371"/>
      <c r="ASX137" s="371"/>
      <c r="ASY137" s="371"/>
      <c r="ASZ137" s="371"/>
      <c r="ATA137" s="371"/>
      <c r="ATB137" s="371"/>
      <c r="ATC137" s="371"/>
      <c r="ATD137" s="371"/>
      <c r="ATE137" s="371"/>
      <c r="ATF137" s="371"/>
      <c r="ATG137" s="371"/>
      <c r="ATH137" s="371"/>
      <c r="ATI137" s="371"/>
      <c r="ATJ137" s="371"/>
      <c r="ATK137" s="371"/>
      <c r="ATL137" s="371"/>
      <c r="ATM137" s="371"/>
      <c r="ATN137" s="371"/>
      <c r="ATO137" s="371"/>
      <c r="ATP137" s="371"/>
      <c r="ATQ137" s="371"/>
      <c r="ATR137" s="371"/>
      <c r="ATS137" s="371"/>
      <c r="ATT137" s="371"/>
      <c r="ATU137" s="371"/>
      <c r="ATV137" s="371"/>
      <c r="ATW137" s="371"/>
      <c r="ATX137" s="371"/>
      <c r="ATY137" s="371"/>
      <c r="ATZ137" s="371"/>
      <c r="AUA137" s="371"/>
      <c r="AUB137" s="371"/>
      <c r="AUC137" s="371"/>
      <c r="AUD137" s="371"/>
      <c r="AUE137" s="371"/>
      <c r="AUF137" s="371"/>
      <c r="AUG137" s="371"/>
      <c r="AUH137" s="371"/>
      <c r="AUI137" s="371"/>
      <c r="AUJ137" s="371"/>
      <c r="AUK137" s="371"/>
      <c r="AUL137" s="371"/>
      <c r="AUM137" s="371"/>
      <c r="AUN137" s="371"/>
      <c r="AUO137" s="371"/>
      <c r="AUP137" s="371"/>
      <c r="AUQ137" s="371"/>
      <c r="AUR137" s="371"/>
      <c r="AUS137" s="371"/>
      <c r="AUT137" s="371"/>
      <c r="AUU137" s="371"/>
      <c r="AUV137" s="371"/>
      <c r="AUW137" s="371"/>
      <c r="AUX137" s="371"/>
      <c r="AUY137" s="371"/>
      <c r="AUZ137" s="371"/>
      <c r="AVA137" s="371"/>
      <c r="AVB137" s="371"/>
      <c r="AVC137" s="371"/>
      <c r="AVD137" s="371"/>
      <c r="AVE137" s="371"/>
      <c r="AVF137" s="371"/>
      <c r="AVG137" s="371"/>
      <c r="AVH137" s="371"/>
      <c r="AVI137" s="371"/>
      <c r="AVJ137" s="371"/>
      <c r="AVK137" s="371"/>
      <c r="AVL137" s="371"/>
      <c r="AVM137" s="371"/>
      <c r="AVN137" s="371"/>
      <c r="AVO137" s="371"/>
      <c r="AVP137" s="371"/>
      <c r="AVQ137" s="371"/>
      <c r="AVR137" s="371"/>
      <c r="AVS137" s="371"/>
      <c r="AVT137" s="371"/>
      <c r="AVU137" s="371"/>
      <c r="AVV137" s="371"/>
      <c r="AVW137" s="371"/>
      <c r="AVX137" s="371"/>
      <c r="AVY137" s="371"/>
      <c r="AVZ137" s="371"/>
      <c r="AWA137" s="371"/>
      <c r="AWB137" s="371"/>
      <c r="AWC137" s="371"/>
      <c r="AWD137" s="371"/>
      <c r="AWE137" s="371"/>
      <c r="AWF137" s="371"/>
      <c r="AWG137" s="371"/>
      <c r="AWH137" s="371"/>
      <c r="AWI137" s="371"/>
      <c r="AWJ137" s="371"/>
      <c r="AWK137" s="371"/>
      <c r="AWL137" s="371"/>
      <c r="AWM137" s="371"/>
      <c r="AWN137" s="371"/>
      <c r="AWO137" s="371"/>
      <c r="AWP137" s="371"/>
      <c r="AWQ137" s="371"/>
      <c r="AWR137" s="371"/>
      <c r="AWS137" s="371"/>
      <c r="AWT137" s="371"/>
      <c r="AWU137" s="371"/>
      <c r="AWV137" s="371"/>
      <c r="AWW137" s="371"/>
      <c r="AWX137" s="371"/>
      <c r="AWY137" s="371"/>
      <c r="AWZ137" s="371"/>
      <c r="AXA137" s="371"/>
      <c r="AXB137" s="371"/>
      <c r="AXC137" s="371"/>
      <c r="AXD137" s="371"/>
      <c r="AXE137" s="371"/>
      <c r="AXF137" s="371"/>
      <c r="AXG137" s="371"/>
      <c r="AXH137" s="371"/>
      <c r="AXI137" s="371"/>
      <c r="AXJ137" s="371"/>
      <c r="AXK137" s="371"/>
      <c r="AXL137" s="371"/>
      <c r="AXM137" s="371"/>
      <c r="AXN137" s="371"/>
      <c r="AXO137" s="371"/>
      <c r="AXP137" s="371"/>
      <c r="AXQ137" s="371"/>
      <c r="AXR137" s="371"/>
      <c r="AXS137" s="371"/>
      <c r="AXT137" s="371"/>
      <c r="AXU137" s="371"/>
      <c r="AXV137" s="371"/>
      <c r="AXW137" s="371"/>
      <c r="AXX137" s="371"/>
      <c r="AXY137" s="371"/>
      <c r="AXZ137" s="371"/>
      <c r="AYA137" s="371"/>
      <c r="AYB137" s="371"/>
      <c r="AYC137" s="371"/>
      <c r="AYD137" s="371"/>
      <c r="AYE137" s="371"/>
      <c r="AYF137" s="371"/>
      <c r="AYG137" s="371"/>
      <c r="AYH137" s="371"/>
      <c r="AYI137" s="371"/>
      <c r="AYJ137" s="371"/>
      <c r="AYK137" s="371"/>
      <c r="AYL137" s="371"/>
      <c r="AYM137" s="371"/>
      <c r="AYN137" s="371"/>
      <c r="AYO137" s="371"/>
      <c r="AYP137" s="371"/>
      <c r="AYQ137" s="371"/>
      <c r="AYR137" s="371"/>
      <c r="AYS137" s="371"/>
      <c r="AYT137" s="371"/>
      <c r="AYU137" s="371"/>
      <c r="AYV137" s="371"/>
      <c r="AYW137" s="371"/>
      <c r="AYX137" s="371"/>
      <c r="AYY137" s="371"/>
      <c r="AYZ137" s="371"/>
      <c r="AZA137" s="371"/>
      <c r="AZB137" s="371"/>
      <c r="AZC137" s="371"/>
      <c r="AZD137" s="371"/>
      <c r="AZE137" s="371"/>
      <c r="AZF137" s="371"/>
      <c r="AZG137" s="371"/>
      <c r="AZH137" s="371"/>
      <c r="AZI137" s="371"/>
      <c r="AZJ137" s="371"/>
      <c r="AZK137" s="371"/>
      <c r="AZL137" s="371"/>
      <c r="AZM137" s="371"/>
      <c r="AZN137" s="371"/>
      <c r="AZO137" s="371"/>
      <c r="AZP137" s="371"/>
      <c r="AZQ137" s="371"/>
      <c r="AZR137" s="371"/>
      <c r="AZS137" s="371"/>
      <c r="AZT137" s="371"/>
      <c r="AZU137" s="371"/>
      <c r="AZV137" s="371"/>
      <c r="AZW137" s="371"/>
      <c r="AZX137" s="371"/>
      <c r="AZY137" s="371"/>
      <c r="AZZ137" s="371"/>
      <c r="BAA137" s="371"/>
      <c r="BAB137" s="371"/>
      <c r="BAC137" s="371"/>
      <c r="BAD137" s="371"/>
      <c r="BAE137" s="371"/>
      <c r="BAF137" s="371"/>
      <c r="BAG137" s="371"/>
      <c r="BAH137" s="371"/>
      <c r="BAI137" s="371"/>
      <c r="BAJ137" s="371"/>
      <c r="BAK137" s="371"/>
      <c r="BAL137" s="371"/>
      <c r="BAM137" s="371"/>
      <c r="BAN137" s="371"/>
      <c r="BAO137" s="371"/>
      <c r="BAP137" s="371"/>
      <c r="BAQ137" s="371"/>
      <c r="BAR137" s="371"/>
      <c r="BAS137" s="371"/>
      <c r="BAT137" s="371"/>
      <c r="BAU137" s="371"/>
      <c r="BAV137" s="371"/>
      <c r="BAW137" s="371"/>
      <c r="BAX137" s="371"/>
      <c r="BAY137" s="371"/>
      <c r="BAZ137" s="371"/>
      <c r="BBA137" s="371"/>
      <c r="BBB137" s="371"/>
      <c r="BBC137" s="371"/>
      <c r="BBD137" s="371"/>
      <c r="BBE137" s="371"/>
      <c r="BBF137" s="371"/>
      <c r="BBG137" s="371"/>
      <c r="BBH137" s="371"/>
      <c r="BBI137" s="371"/>
      <c r="BBJ137" s="371"/>
      <c r="BBK137" s="371"/>
      <c r="BBL137" s="371"/>
      <c r="BBM137" s="371"/>
      <c r="BBN137" s="371"/>
      <c r="BBO137" s="371"/>
      <c r="BBP137" s="371"/>
      <c r="BBQ137" s="371"/>
      <c r="BBR137" s="371"/>
      <c r="BBS137" s="371"/>
      <c r="BBT137" s="371"/>
      <c r="BBU137" s="371"/>
      <c r="BBV137" s="371"/>
      <c r="BBW137" s="371"/>
      <c r="BBX137" s="371"/>
      <c r="BBY137" s="371"/>
      <c r="BBZ137" s="371"/>
      <c r="BCA137" s="371"/>
      <c r="BCB137" s="371"/>
      <c r="BCC137" s="371"/>
      <c r="BCD137" s="371"/>
      <c r="BCE137" s="371"/>
      <c r="BCF137" s="371"/>
      <c r="BCG137" s="371"/>
      <c r="BCH137" s="371"/>
      <c r="BCI137" s="371"/>
      <c r="BCJ137" s="371"/>
      <c r="BCK137" s="371"/>
      <c r="BCL137" s="371"/>
      <c r="BCM137" s="371"/>
      <c r="BCN137" s="371"/>
      <c r="BCO137" s="371"/>
      <c r="BCP137" s="371"/>
      <c r="BCQ137" s="371"/>
      <c r="BCR137" s="371"/>
      <c r="BCS137" s="371"/>
      <c r="BCT137" s="371"/>
      <c r="BCU137" s="371"/>
      <c r="BCV137" s="371"/>
      <c r="BCW137" s="371"/>
      <c r="BCX137" s="371"/>
      <c r="BCY137" s="371"/>
      <c r="BCZ137" s="371"/>
      <c r="BDA137" s="371"/>
      <c r="BDB137" s="371"/>
      <c r="BDC137" s="371"/>
      <c r="BDD137" s="371"/>
      <c r="BDE137" s="371"/>
      <c r="BDF137" s="371"/>
      <c r="BDG137" s="371"/>
      <c r="BDH137" s="371"/>
      <c r="BDI137" s="371"/>
      <c r="BDJ137" s="371"/>
      <c r="BDK137" s="371"/>
      <c r="BDL137" s="371"/>
      <c r="BDM137" s="371"/>
      <c r="BDN137" s="371"/>
      <c r="BDO137" s="371"/>
      <c r="BDP137" s="371"/>
      <c r="BDQ137" s="371"/>
      <c r="BDR137" s="371"/>
      <c r="BDS137" s="371"/>
      <c r="BDT137" s="371"/>
      <c r="BDU137" s="371"/>
      <c r="BDV137" s="371"/>
      <c r="BDW137" s="371"/>
      <c r="BDX137" s="371"/>
      <c r="BDY137" s="371"/>
      <c r="BDZ137" s="371"/>
      <c r="BEA137" s="371"/>
      <c r="BEB137" s="371"/>
      <c r="BEC137" s="371"/>
      <c r="BED137" s="371"/>
      <c r="BEE137" s="371"/>
      <c r="BEF137" s="371"/>
      <c r="BEG137" s="371"/>
      <c r="BEH137" s="371"/>
      <c r="BEI137" s="371"/>
      <c r="BEJ137" s="371"/>
      <c r="BEK137" s="371"/>
      <c r="BEL137" s="371"/>
      <c r="BEM137" s="371"/>
      <c r="BEN137" s="371"/>
      <c r="BEO137" s="371"/>
      <c r="BEP137" s="371"/>
      <c r="BEQ137" s="371"/>
      <c r="BER137" s="371"/>
      <c r="BES137" s="371"/>
      <c r="BET137" s="371"/>
      <c r="BEU137" s="371"/>
      <c r="BEV137" s="371"/>
      <c r="BEW137" s="371"/>
      <c r="BEX137" s="371"/>
      <c r="BEY137" s="371"/>
      <c r="BEZ137" s="371"/>
      <c r="BFA137" s="371"/>
      <c r="BFB137" s="371"/>
      <c r="BFC137" s="371"/>
      <c r="BFD137" s="371"/>
      <c r="BFE137" s="371"/>
      <c r="BFF137" s="371"/>
      <c r="BFG137" s="371"/>
      <c r="BFH137" s="371"/>
      <c r="BFI137" s="371"/>
      <c r="BFJ137" s="371"/>
      <c r="BFK137" s="371"/>
      <c r="BFL137" s="371"/>
      <c r="BFM137" s="371"/>
      <c r="BFN137" s="371"/>
      <c r="BFO137" s="371"/>
      <c r="BFP137" s="371"/>
      <c r="BFQ137" s="371"/>
      <c r="BFR137" s="371"/>
      <c r="BFS137" s="371"/>
      <c r="BFT137" s="371"/>
      <c r="BFU137" s="371"/>
      <c r="BFV137" s="371"/>
      <c r="BFW137" s="371"/>
      <c r="BFX137" s="371"/>
      <c r="BFY137" s="371"/>
      <c r="BFZ137" s="371"/>
      <c r="BGA137" s="371"/>
      <c r="BGB137" s="371"/>
      <c r="BGC137" s="371"/>
      <c r="BGD137" s="371"/>
      <c r="BGE137" s="371"/>
      <c r="BGF137" s="371"/>
      <c r="BGG137" s="371"/>
      <c r="BGH137" s="371"/>
      <c r="BGI137" s="371"/>
      <c r="BGJ137" s="371"/>
      <c r="BGK137" s="371"/>
      <c r="BGL137" s="371"/>
      <c r="BGM137" s="371"/>
      <c r="BGN137" s="371"/>
      <c r="BGO137" s="371"/>
      <c r="BGP137" s="371"/>
      <c r="BGQ137" s="371"/>
      <c r="BGR137" s="371"/>
      <c r="BGS137" s="371"/>
      <c r="BGT137" s="371"/>
      <c r="BGU137" s="371"/>
      <c r="BGV137" s="371"/>
      <c r="BGW137" s="371"/>
      <c r="BGX137" s="371"/>
      <c r="BGY137" s="371"/>
      <c r="BGZ137" s="371"/>
      <c r="BHA137" s="371"/>
      <c r="BHB137" s="371"/>
      <c r="BHC137" s="371"/>
      <c r="BHD137" s="371"/>
      <c r="BHE137" s="371"/>
      <c r="BHF137" s="371"/>
      <c r="BHG137" s="371"/>
      <c r="BHH137" s="371"/>
      <c r="BHI137" s="371"/>
      <c r="BHJ137" s="371"/>
      <c r="BHK137" s="371"/>
      <c r="BHL137" s="371"/>
      <c r="BHM137" s="371"/>
      <c r="BHN137" s="371"/>
      <c r="BHO137" s="371"/>
      <c r="BHP137" s="371"/>
      <c r="BHQ137" s="371"/>
      <c r="BHR137" s="371"/>
      <c r="BHS137" s="371"/>
      <c r="BHT137" s="371"/>
      <c r="BHU137" s="371"/>
      <c r="BHV137" s="371"/>
      <c r="BHW137" s="371"/>
      <c r="BHX137" s="371"/>
      <c r="BHY137" s="371"/>
      <c r="BHZ137" s="371"/>
      <c r="BIA137" s="371"/>
      <c r="BIB137" s="371"/>
      <c r="BIC137" s="371"/>
      <c r="BID137" s="371"/>
      <c r="BIE137" s="371"/>
      <c r="BIF137" s="371"/>
      <c r="BIG137" s="371"/>
      <c r="BIH137" s="371"/>
      <c r="BII137" s="371"/>
      <c r="BIJ137" s="371"/>
      <c r="BIK137" s="371"/>
      <c r="BIL137" s="371"/>
      <c r="BIM137" s="371"/>
      <c r="BIN137" s="371"/>
      <c r="BIO137" s="371"/>
      <c r="BIP137" s="371"/>
      <c r="BIQ137" s="371"/>
      <c r="BIR137" s="371"/>
      <c r="BIS137" s="371"/>
      <c r="BIT137" s="371"/>
      <c r="BIU137" s="371"/>
      <c r="BIV137" s="371"/>
      <c r="BIW137" s="371"/>
      <c r="BIX137" s="371"/>
      <c r="BIY137" s="371"/>
      <c r="BIZ137" s="371"/>
      <c r="BJA137" s="371"/>
      <c r="BJB137" s="371"/>
      <c r="BJC137" s="371"/>
      <c r="BJD137" s="371"/>
      <c r="BJE137" s="371"/>
      <c r="BJF137" s="371"/>
      <c r="BJG137" s="371"/>
      <c r="BJH137" s="371"/>
      <c r="BJI137" s="371"/>
      <c r="BJJ137" s="371"/>
      <c r="BJK137" s="371"/>
      <c r="BJL137" s="371"/>
      <c r="BJM137" s="371"/>
      <c r="BJN137" s="371"/>
      <c r="BJO137" s="371"/>
      <c r="BJP137" s="371"/>
      <c r="BJQ137" s="371"/>
      <c r="BJR137" s="371"/>
      <c r="BJS137" s="371"/>
      <c r="BJT137" s="371"/>
      <c r="BJU137" s="371"/>
      <c r="BJV137" s="371"/>
      <c r="BJW137" s="371"/>
      <c r="BJX137" s="371"/>
      <c r="BJY137" s="371"/>
      <c r="BJZ137" s="371"/>
      <c r="BKA137" s="371"/>
      <c r="BKB137" s="371"/>
      <c r="BKC137" s="371"/>
      <c r="BKD137" s="371"/>
      <c r="BKE137" s="371"/>
      <c r="BKF137" s="371"/>
      <c r="BKG137" s="371"/>
      <c r="BKH137" s="371"/>
      <c r="BKI137" s="371"/>
      <c r="BKJ137" s="371"/>
      <c r="BKK137" s="371"/>
      <c r="BKL137" s="371"/>
      <c r="BKM137" s="371"/>
      <c r="BKN137" s="371"/>
      <c r="BKO137" s="371"/>
      <c r="BKP137" s="371"/>
      <c r="BKQ137" s="371"/>
      <c r="BKR137" s="371"/>
      <c r="BKS137" s="371"/>
      <c r="BKT137" s="371"/>
      <c r="BKU137" s="371"/>
      <c r="BKV137" s="371"/>
      <c r="BKW137" s="371"/>
      <c r="BKX137" s="371"/>
      <c r="BKY137" s="371"/>
      <c r="BKZ137" s="371"/>
      <c r="BLA137" s="371"/>
      <c r="BLB137" s="371"/>
      <c r="BLC137" s="371"/>
      <c r="BLD137" s="371"/>
      <c r="BLE137" s="371"/>
      <c r="BLF137" s="371"/>
      <c r="BLG137" s="371"/>
      <c r="BLH137" s="371"/>
      <c r="BLI137" s="371"/>
      <c r="BLJ137" s="371"/>
      <c r="BLK137" s="371"/>
      <c r="BLL137" s="371"/>
      <c r="BLM137" s="371"/>
      <c r="BLN137" s="371"/>
      <c r="BLO137" s="371"/>
      <c r="BLP137" s="371"/>
      <c r="BLQ137" s="371"/>
      <c r="BLR137" s="371"/>
      <c r="BLS137" s="371"/>
      <c r="BLT137" s="371"/>
      <c r="BLU137" s="371"/>
      <c r="BLV137" s="371"/>
      <c r="BLW137" s="371"/>
      <c r="BLX137" s="371"/>
      <c r="BLY137" s="371"/>
      <c r="BLZ137" s="371"/>
      <c r="BMA137" s="371"/>
      <c r="BMB137" s="371"/>
      <c r="BMC137" s="371"/>
      <c r="BMD137" s="371"/>
      <c r="BME137" s="371"/>
      <c r="BMF137" s="371"/>
      <c r="BMG137" s="371"/>
      <c r="BMH137" s="371"/>
      <c r="BMI137" s="371"/>
      <c r="BMJ137" s="371"/>
      <c r="BMK137" s="371"/>
      <c r="BML137" s="371"/>
      <c r="BMM137" s="371"/>
      <c r="BMN137" s="371"/>
      <c r="BMO137" s="371"/>
      <c r="BMP137" s="371"/>
      <c r="BMQ137" s="371"/>
      <c r="BMR137" s="371"/>
      <c r="BMS137" s="371"/>
      <c r="BMT137" s="371"/>
      <c r="BMU137" s="371"/>
      <c r="BMV137" s="371"/>
      <c r="BMW137" s="371"/>
      <c r="BMX137" s="371"/>
      <c r="BMY137" s="371"/>
      <c r="BMZ137" s="371"/>
      <c r="BNA137" s="371"/>
      <c r="BNB137" s="371"/>
      <c r="BNC137" s="371"/>
      <c r="BND137" s="371"/>
      <c r="BNE137" s="371"/>
      <c r="BNF137" s="371"/>
      <c r="BNG137" s="371"/>
      <c r="BNH137" s="371"/>
      <c r="BNI137" s="371"/>
      <c r="BNJ137" s="371"/>
      <c r="BNK137" s="371"/>
      <c r="BNL137" s="371"/>
      <c r="BNM137" s="371"/>
      <c r="BNN137" s="371"/>
      <c r="BNO137" s="371"/>
      <c r="BNP137" s="371"/>
      <c r="BNQ137" s="371"/>
      <c r="BNR137" s="371"/>
      <c r="BNS137" s="371"/>
      <c r="BNT137" s="371"/>
      <c r="BNU137" s="371"/>
      <c r="BNV137" s="371"/>
      <c r="BNW137" s="371"/>
      <c r="BNX137" s="371"/>
      <c r="BNY137" s="371"/>
      <c r="BNZ137" s="371"/>
      <c r="BOA137" s="371"/>
      <c r="BOB137" s="371"/>
      <c r="BOC137" s="371"/>
      <c r="BOD137" s="371"/>
      <c r="BOE137" s="371"/>
      <c r="BOF137" s="371"/>
      <c r="BOG137" s="371"/>
      <c r="BOH137" s="371"/>
      <c r="BOI137" s="371"/>
      <c r="BOJ137" s="371"/>
      <c r="BOK137" s="371"/>
      <c r="BOL137" s="371"/>
      <c r="BOM137" s="371"/>
      <c r="BON137" s="371"/>
      <c r="BOO137" s="371"/>
      <c r="BOP137" s="371"/>
      <c r="BOQ137" s="371"/>
      <c r="BOR137" s="371"/>
      <c r="BOS137" s="371"/>
      <c r="BOT137" s="371"/>
      <c r="BOU137" s="371"/>
      <c r="BOV137" s="371"/>
      <c r="BOW137" s="371"/>
      <c r="BOX137" s="371"/>
      <c r="BOY137" s="371"/>
      <c r="BOZ137" s="371"/>
      <c r="BPA137" s="371"/>
      <c r="BPB137" s="371"/>
      <c r="BPC137" s="371"/>
      <c r="BPD137" s="371"/>
      <c r="BPE137" s="371"/>
      <c r="BPF137" s="371"/>
      <c r="BPG137" s="371"/>
      <c r="BPH137" s="371"/>
      <c r="BPI137" s="371"/>
      <c r="BPJ137" s="371"/>
      <c r="BPK137" s="371"/>
      <c r="BPL137" s="371"/>
      <c r="BPM137" s="371"/>
      <c r="BPN137" s="371"/>
      <c r="BPO137" s="371"/>
      <c r="BPP137" s="371"/>
      <c r="BPQ137" s="371"/>
      <c r="BPR137" s="371"/>
      <c r="BPS137" s="371"/>
      <c r="BPT137" s="371"/>
      <c r="BPU137" s="371"/>
      <c r="BPV137" s="371"/>
      <c r="BPW137" s="371"/>
      <c r="BPX137" s="371"/>
      <c r="BPY137" s="371"/>
      <c r="BPZ137" s="371"/>
      <c r="BQA137" s="371"/>
      <c r="BQB137" s="371"/>
      <c r="BQC137" s="371"/>
      <c r="BQD137" s="371"/>
      <c r="BQE137" s="371"/>
      <c r="BQF137" s="371"/>
      <c r="BQG137" s="371"/>
      <c r="BQH137" s="371"/>
      <c r="BQI137" s="371"/>
      <c r="BQJ137" s="371"/>
      <c r="BQK137" s="371"/>
      <c r="BQL137" s="371"/>
      <c r="BQM137" s="371"/>
      <c r="BQN137" s="371"/>
      <c r="BQO137" s="371"/>
      <c r="BQP137" s="371"/>
      <c r="BQQ137" s="371"/>
      <c r="BQR137" s="371"/>
      <c r="BQS137" s="371"/>
      <c r="BQT137" s="371"/>
      <c r="BQU137" s="371"/>
      <c r="BQV137" s="371"/>
      <c r="BQW137" s="371"/>
      <c r="BQX137" s="371"/>
      <c r="BQY137" s="371"/>
      <c r="BQZ137" s="371"/>
      <c r="BRA137" s="371"/>
      <c r="BRB137" s="371"/>
      <c r="BRC137" s="371"/>
      <c r="BRD137" s="371"/>
      <c r="BRE137" s="371"/>
      <c r="BRF137" s="371"/>
      <c r="BRG137" s="371"/>
      <c r="BRH137" s="371"/>
      <c r="BRI137" s="371"/>
      <c r="BRJ137" s="371"/>
      <c r="BRK137" s="371"/>
      <c r="BRL137" s="371"/>
      <c r="BRM137" s="371"/>
      <c r="BRN137" s="371"/>
      <c r="BRO137" s="371"/>
      <c r="BRP137" s="371"/>
      <c r="BRQ137" s="371"/>
      <c r="BRR137" s="371"/>
      <c r="BRS137" s="371"/>
      <c r="BRT137" s="371"/>
      <c r="BRU137" s="371"/>
      <c r="BRV137" s="371"/>
      <c r="BRW137" s="371"/>
      <c r="BRX137" s="371"/>
      <c r="BRY137" s="371"/>
      <c r="BRZ137" s="371"/>
      <c r="BSA137" s="371"/>
      <c r="BSB137" s="371"/>
      <c r="BSC137" s="371"/>
      <c r="BSD137" s="371"/>
      <c r="BSE137" s="371"/>
      <c r="BSF137" s="371"/>
      <c r="BSG137" s="371"/>
      <c r="BSH137" s="371"/>
      <c r="BSI137" s="371"/>
      <c r="BSJ137" s="371"/>
      <c r="BSK137" s="371"/>
      <c r="BSL137" s="371"/>
      <c r="BSM137" s="371"/>
      <c r="BSN137" s="371"/>
      <c r="BSO137" s="371"/>
      <c r="BSP137" s="371"/>
      <c r="BSQ137" s="371"/>
      <c r="BSR137" s="371"/>
      <c r="BSS137" s="371"/>
      <c r="BST137" s="371"/>
      <c r="BSU137" s="371"/>
      <c r="BSV137" s="371"/>
      <c r="BSW137" s="371"/>
      <c r="BSX137" s="371"/>
      <c r="BSY137" s="371"/>
      <c r="BSZ137" s="371"/>
      <c r="BTA137" s="371"/>
      <c r="BTB137" s="371"/>
      <c r="BTC137" s="371"/>
      <c r="BTD137" s="371"/>
      <c r="BTE137" s="371"/>
      <c r="BTF137" s="371"/>
      <c r="BTG137" s="371"/>
      <c r="BTH137" s="371"/>
      <c r="BTI137" s="371"/>
      <c r="BTJ137" s="371"/>
      <c r="BTK137" s="371"/>
      <c r="BTL137" s="371"/>
      <c r="BTM137" s="371"/>
      <c r="BTN137" s="371"/>
      <c r="BTO137" s="371"/>
      <c r="BTP137" s="371"/>
      <c r="BTQ137" s="371"/>
      <c r="BTR137" s="371"/>
      <c r="BTS137" s="371"/>
      <c r="BTT137" s="371"/>
      <c r="BTU137" s="371"/>
      <c r="BTV137" s="371"/>
      <c r="BTW137" s="371"/>
      <c r="BTX137" s="371"/>
      <c r="BTY137" s="371"/>
      <c r="BTZ137" s="371"/>
      <c r="BUA137" s="371"/>
      <c r="BUB137" s="371"/>
      <c r="BUC137" s="371"/>
      <c r="BUD137" s="371"/>
      <c r="BUE137" s="371"/>
      <c r="BUF137" s="371"/>
      <c r="BUG137" s="371"/>
      <c r="BUH137" s="371"/>
      <c r="BUI137" s="371"/>
      <c r="BUJ137" s="371"/>
      <c r="BUK137" s="371"/>
      <c r="BUL137" s="371"/>
      <c r="BUM137" s="371"/>
      <c r="BUN137" s="371"/>
      <c r="BUO137" s="371"/>
      <c r="BUP137" s="371"/>
      <c r="BUQ137" s="371"/>
      <c r="BUR137" s="371"/>
      <c r="BUS137" s="371"/>
      <c r="BUT137" s="371"/>
      <c r="BUU137" s="371"/>
      <c r="BUV137" s="371"/>
      <c r="BUW137" s="371"/>
      <c r="BUX137" s="371"/>
      <c r="BUY137" s="371"/>
      <c r="BUZ137" s="371"/>
      <c r="BVA137" s="371"/>
      <c r="BVB137" s="371"/>
      <c r="BVC137" s="371"/>
      <c r="BVD137" s="371"/>
      <c r="BVE137" s="371"/>
      <c r="BVF137" s="371"/>
      <c r="BVG137" s="371"/>
      <c r="BVH137" s="371"/>
      <c r="BVI137" s="371"/>
      <c r="BVJ137" s="371"/>
      <c r="BVK137" s="371"/>
      <c r="BVL137" s="371"/>
      <c r="BVM137" s="371"/>
      <c r="BVN137" s="371"/>
      <c r="BVO137" s="371"/>
      <c r="BVP137" s="371"/>
      <c r="BVQ137" s="371"/>
      <c r="BVR137" s="371"/>
      <c r="BVS137" s="371"/>
      <c r="BVT137" s="371"/>
      <c r="BVU137" s="371"/>
      <c r="BVV137" s="371"/>
      <c r="BVW137" s="371"/>
      <c r="BVX137" s="371"/>
      <c r="BVY137" s="371"/>
      <c r="BVZ137" s="371"/>
      <c r="BWA137" s="371"/>
      <c r="BWB137" s="371"/>
      <c r="BWC137" s="371"/>
      <c r="BWD137" s="371"/>
      <c r="BWE137" s="371"/>
      <c r="BWF137" s="371"/>
      <c r="BWG137" s="371"/>
      <c r="BWH137" s="371"/>
      <c r="BWI137" s="371"/>
      <c r="BWJ137" s="371"/>
      <c r="BWK137" s="371"/>
      <c r="BWL137" s="371"/>
      <c r="BWM137" s="371"/>
      <c r="BWN137" s="371"/>
      <c r="BWO137" s="371"/>
      <c r="BWP137" s="371"/>
      <c r="BWQ137" s="371"/>
      <c r="BWR137" s="371"/>
      <c r="BWS137" s="371"/>
      <c r="BWT137" s="371"/>
      <c r="BWU137" s="371"/>
      <c r="BWV137" s="371"/>
      <c r="BWW137" s="371"/>
      <c r="BWX137" s="371"/>
      <c r="BWY137" s="371"/>
      <c r="BWZ137" s="371"/>
      <c r="BXA137" s="371"/>
      <c r="BXB137" s="371"/>
      <c r="BXC137" s="371"/>
      <c r="BXD137" s="371"/>
      <c r="BXE137" s="371"/>
      <c r="BXF137" s="371"/>
      <c r="BXG137" s="371"/>
      <c r="BXH137" s="371"/>
      <c r="BXI137" s="371"/>
      <c r="BXJ137" s="371"/>
      <c r="BXK137" s="371"/>
      <c r="BXL137" s="371"/>
      <c r="BXM137" s="371"/>
      <c r="BXN137" s="371"/>
      <c r="BXO137" s="371"/>
      <c r="BXP137" s="371"/>
      <c r="BXQ137" s="371"/>
      <c r="BXR137" s="371"/>
      <c r="BXS137" s="371"/>
      <c r="BXT137" s="371"/>
      <c r="BXU137" s="371"/>
      <c r="BXV137" s="371"/>
      <c r="BXW137" s="371"/>
      <c r="BXX137" s="371"/>
      <c r="BXY137" s="371"/>
      <c r="BXZ137" s="371"/>
      <c r="BYA137" s="371"/>
      <c r="BYB137" s="371"/>
      <c r="BYC137" s="371"/>
      <c r="BYD137" s="371"/>
      <c r="BYE137" s="371"/>
      <c r="BYF137" s="371"/>
      <c r="BYG137" s="371"/>
      <c r="BYH137" s="371"/>
      <c r="BYI137" s="371"/>
      <c r="BYJ137" s="371"/>
      <c r="BYK137" s="371"/>
      <c r="BYL137" s="371"/>
      <c r="BYM137" s="371"/>
      <c r="BYN137" s="371"/>
      <c r="BYO137" s="371"/>
      <c r="BYP137" s="371"/>
      <c r="BYQ137" s="371"/>
      <c r="BYR137" s="371"/>
      <c r="BYS137" s="371"/>
      <c r="BYT137" s="371"/>
      <c r="BYU137" s="371"/>
      <c r="BYV137" s="371"/>
      <c r="BYW137" s="371"/>
      <c r="BYX137" s="371"/>
      <c r="BYY137" s="371"/>
      <c r="BYZ137" s="371"/>
      <c r="BZA137" s="371"/>
      <c r="BZB137" s="371"/>
      <c r="BZC137" s="371"/>
      <c r="BZD137" s="371"/>
      <c r="BZE137" s="371"/>
      <c r="BZF137" s="371"/>
      <c r="BZG137" s="371"/>
      <c r="BZH137" s="371"/>
      <c r="BZI137" s="371"/>
      <c r="BZJ137" s="371"/>
      <c r="BZK137" s="371"/>
      <c r="BZL137" s="371"/>
      <c r="BZM137" s="371"/>
      <c r="BZN137" s="371"/>
      <c r="BZO137" s="371"/>
      <c r="BZP137" s="371"/>
      <c r="BZQ137" s="371"/>
      <c r="BZR137" s="371"/>
      <c r="BZS137" s="371"/>
      <c r="BZT137" s="371"/>
      <c r="BZU137" s="371"/>
      <c r="BZV137" s="371"/>
      <c r="BZW137" s="371"/>
      <c r="BZX137" s="371"/>
      <c r="BZY137" s="371"/>
      <c r="BZZ137" s="371"/>
      <c r="CAA137" s="371"/>
      <c r="CAB137" s="371"/>
      <c r="CAC137" s="371"/>
      <c r="CAD137" s="371"/>
      <c r="CAE137" s="371"/>
      <c r="CAF137" s="371"/>
      <c r="CAG137" s="371"/>
      <c r="CAH137" s="371"/>
      <c r="CAI137" s="371"/>
      <c r="CAJ137" s="371"/>
      <c r="CAK137" s="371"/>
      <c r="CAL137" s="371"/>
      <c r="CAM137" s="371"/>
      <c r="CAN137" s="371"/>
      <c r="CAO137" s="371"/>
      <c r="CAP137" s="371"/>
      <c r="CAQ137" s="371"/>
      <c r="CAR137" s="371"/>
      <c r="CAS137" s="371"/>
      <c r="CAT137" s="371"/>
      <c r="CAU137" s="371"/>
      <c r="CAV137" s="371"/>
      <c r="CAW137" s="371"/>
      <c r="CAX137" s="371"/>
      <c r="CAY137" s="371"/>
      <c r="CAZ137" s="371"/>
      <c r="CBA137" s="371"/>
      <c r="CBB137" s="371"/>
      <c r="CBC137" s="371"/>
      <c r="CBD137" s="371"/>
      <c r="CBE137" s="371"/>
      <c r="CBF137" s="371"/>
      <c r="CBG137" s="371"/>
      <c r="CBH137" s="371"/>
      <c r="CBI137" s="371"/>
      <c r="CBJ137" s="371"/>
      <c r="CBK137" s="371"/>
      <c r="CBL137" s="371"/>
      <c r="CBM137" s="371"/>
      <c r="CBN137" s="371"/>
      <c r="CBO137" s="371"/>
      <c r="CBP137" s="371"/>
      <c r="CBQ137" s="371"/>
      <c r="CBR137" s="371"/>
      <c r="CBS137" s="371"/>
      <c r="CBT137" s="371"/>
      <c r="CBU137" s="371"/>
      <c r="CBV137" s="371"/>
      <c r="CBW137" s="371"/>
      <c r="CBX137" s="371"/>
      <c r="CBY137" s="371"/>
      <c r="CBZ137" s="371"/>
      <c r="CCA137" s="371"/>
      <c r="CCB137" s="371"/>
      <c r="CCC137" s="371"/>
      <c r="CCD137" s="371"/>
      <c r="CCE137" s="371"/>
      <c r="CCF137" s="371"/>
      <c r="CCG137" s="371"/>
      <c r="CCH137" s="371"/>
      <c r="CCI137" s="371"/>
      <c r="CCJ137" s="371"/>
      <c r="CCK137" s="371"/>
      <c r="CCL137" s="371"/>
      <c r="CCM137" s="371"/>
      <c r="CCN137" s="371"/>
      <c r="CCO137" s="371"/>
      <c r="CCP137" s="371"/>
      <c r="CCQ137" s="371"/>
      <c r="CCR137" s="371"/>
      <c r="CCS137" s="371"/>
      <c r="CCT137" s="371"/>
      <c r="CCU137" s="371"/>
      <c r="CCV137" s="371"/>
      <c r="CCW137" s="371"/>
      <c r="CCX137" s="371"/>
      <c r="CCY137" s="371"/>
      <c r="CCZ137" s="371"/>
      <c r="CDA137" s="371"/>
      <c r="CDB137" s="371"/>
      <c r="CDC137" s="371"/>
      <c r="CDD137" s="371"/>
      <c r="CDE137" s="371"/>
      <c r="CDF137" s="371"/>
      <c r="CDG137" s="371"/>
      <c r="CDH137" s="371"/>
      <c r="CDI137" s="371"/>
      <c r="CDJ137" s="371"/>
      <c r="CDK137" s="371"/>
      <c r="CDL137" s="371"/>
      <c r="CDM137" s="371"/>
      <c r="CDN137" s="371"/>
      <c r="CDO137" s="371"/>
      <c r="CDP137" s="371"/>
      <c r="CDQ137" s="371"/>
      <c r="CDR137" s="371"/>
      <c r="CDS137" s="371"/>
      <c r="CDT137" s="371"/>
      <c r="CDU137" s="371"/>
      <c r="CDV137" s="371"/>
      <c r="CDW137" s="371"/>
      <c r="CDX137" s="371"/>
      <c r="CDY137" s="371"/>
      <c r="CDZ137" s="371"/>
      <c r="CEA137" s="371"/>
      <c r="CEB137" s="371"/>
      <c r="CEC137" s="371"/>
      <c r="CED137" s="371"/>
      <c r="CEE137" s="371"/>
      <c r="CEF137" s="371"/>
      <c r="CEG137" s="371"/>
      <c r="CEH137" s="371"/>
      <c r="CEI137" s="371"/>
      <c r="CEJ137" s="371"/>
      <c r="CEK137" s="371"/>
      <c r="CEL137" s="371"/>
      <c r="CEM137" s="371"/>
      <c r="CEN137" s="371"/>
      <c r="CEO137" s="371"/>
      <c r="CEP137" s="371"/>
      <c r="CEQ137" s="371"/>
      <c r="CER137" s="371"/>
      <c r="CES137" s="371"/>
      <c r="CET137" s="371"/>
      <c r="CEU137" s="371"/>
      <c r="CEV137" s="371"/>
      <c r="CEW137" s="371"/>
      <c r="CEX137" s="371"/>
      <c r="CEY137" s="371"/>
      <c r="CEZ137" s="371"/>
      <c r="CFA137" s="371"/>
      <c r="CFB137" s="371"/>
      <c r="CFC137" s="371"/>
      <c r="CFD137" s="371"/>
      <c r="CFE137" s="371"/>
      <c r="CFF137" s="371"/>
      <c r="CFG137" s="371"/>
      <c r="CFH137" s="371"/>
      <c r="CFI137" s="371"/>
      <c r="CFJ137" s="371"/>
      <c r="CFK137" s="371"/>
      <c r="CFL137" s="371"/>
      <c r="CFM137" s="371"/>
      <c r="CFN137" s="371"/>
      <c r="CFO137" s="371"/>
      <c r="CFP137" s="371"/>
      <c r="CFQ137" s="371"/>
      <c r="CFR137" s="371"/>
      <c r="CFS137" s="371"/>
      <c r="CFT137" s="371"/>
      <c r="CFU137" s="371"/>
      <c r="CFV137" s="371"/>
      <c r="CFW137" s="371"/>
      <c r="CFX137" s="371"/>
      <c r="CFY137" s="371"/>
      <c r="CFZ137" s="371"/>
      <c r="CGA137" s="371"/>
      <c r="CGB137" s="371"/>
      <c r="CGC137" s="371"/>
      <c r="CGD137" s="371"/>
      <c r="CGE137" s="371"/>
      <c r="CGF137" s="371"/>
      <c r="CGG137" s="371"/>
      <c r="CGH137" s="371"/>
      <c r="CGI137" s="371"/>
      <c r="CGJ137" s="371"/>
      <c r="CGK137" s="371"/>
      <c r="CGL137" s="371"/>
      <c r="CGM137" s="371"/>
      <c r="CGN137" s="371"/>
      <c r="CGO137" s="371"/>
      <c r="CGP137" s="371"/>
      <c r="CGQ137" s="371"/>
      <c r="CGR137" s="371"/>
      <c r="CGS137" s="371"/>
      <c r="CGT137" s="371"/>
      <c r="CGU137" s="371"/>
      <c r="CGV137" s="371"/>
      <c r="CGW137" s="371"/>
      <c r="CGX137" s="371"/>
      <c r="CGY137" s="371"/>
      <c r="CGZ137" s="371"/>
      <c r="CHA137" s="371"/>
      <c r="CHB137" s="371"/>
      <c r="CHC137" s="371"/>
      <c r="CHD137" s="371"/>
      <c r="CHE137" s="371"/>
      <c r="CHF137" s="371"/>
      <c r="CHG137" s="371"/>
      <c r="CHH137" s="371"/>
      <c r="CHI137" s="371"/>
      <c r="CHJ137" s="371"/>
      <c r="CHK137" s="371"/>
      <c r="CHL137" s="371"/>
      <c r="CHM137" s="371"/>
      <c r="CHN137" s="371"/>
      <c r="CHO137" s="371"/>
      <c r="CHP137" s="371"/>
      <c r="CHQ137" s="371"/>
      <c r="CHR137" s="371"/>
      <c r="CHS137" s="371"/>
      <c r="CHT137" s="371"/>
      <c r="CHU137" s="371"/>
      <c r="CHV137" s="371"/>
      <c r="CHW137" s="371"/>
      <c r="CHX137" s="371"/>
      <c r="CHY137" s="371"/>
      <c r="CHZ137" s="371"/>
      <c r="CIA137" s="371"/>
      <c r="CIB137" s="371"/>
      <c r="CIC137" s="371"/>
      <c r="CID137" s="371"/>
      <c r="CIE137" s="371"/>
      <c r="CIF137" s="371"/>
      <c r="CIG137" s="371"/>
      <c r="CIH137" s="371"/>
      <c r="CII137" s="371"/>
      <c r="CIJ137" s="371"/>
      <c r="CIK137" s="371"/>
      <c r="CIL137" s="371"/>
      <c r="CIM137" s="371"/>
      <c r="CIN137" s="371"/>
      <c r="CIO137" s="371"/>
      <c r="CIP137" s="371"/>
      <c r="CIQ137" s="371"/>
      <c r="CIR137" s="371"/>
      <c r="CIS137" s="371"/>
      <c r="CIT137" s="371"/>
      <c r="CIU137" s="371"/>
      <c r="CIV137" s="371"/>
      <c r="CIW137" s="371"/>
      <c r="CIX137" s="371"/>
      <c r="CIY137" s="371"/>
      <c r="CIZ137" s="371"/>
      <c r="CJA137" s="371"/>
      <c r="CJB137" s="371"/>
      <c r="CJC137" s="371"/>
      <c r="CJD137" s="371"/>
      <c r="CJE137" s="371"/>
      <c r="CJF137" s="371"/>
      <c r="CJG137" s="371"/>
      <c r="CJH137" s="371"/>
      <c r="CJI137" s="371"/>
      <c r="CJJ137" s="371"/>
      <c r="CJK137" s="371"/>
      <c r="CJL137" s="371"/>
      <c r="CJM137" s="371"/>
      <c r="CJN137" s="371"/>
      <c r="CJO137" s="371"/>
      <c r="CJP137" s="371"/>
      <c r="CJQ137" s="371"/>
      <c r="CJR137" s="371"/>
      <c r="CJS137" s="371"/>
      <c r="CJT137" s="371"/>
      <c r="CJU137" s="371"/>
      <c r="CJV137" s="371"/>
      <c r="CJW137" s="371"/>
      <c r="CJX137" s="371"/>
      <c r="CJY137" s="371"/>
      <c r="CJZ137" s="371"/>
      <c r="CKA137" s="371"/>
      <c r="CKB137" s="371"/>
      <c r="CKC137" s="371"/>
      <c r="CKD137" s="371"/>
      <c r="CKE137" s="371"/>
      <c r="CKF137" s="371"/>
      <c r="CKG137" s="371"/>
      <c r="CKH137" s="371"/>
      <c r="CKI137" s="371"/>
      <c r="CKJ137" s="371"/>
      <c r="CKK137" s="371"/>
      <c r="CKL137" s="371"/>
      <c r="CKM137" s="371"/>
      <c r="CKN137" s="371"/>
      <c r="CKO137" s="371"/>
      <c r="CKP137" s="371"/>
      <c r="CKQ137" s="371"/>
      <c r="CKR137" s="371"/>
      <c r="CKS137" s="371"/>
      <c r="CKT137" s="371"/>
      <c r="CKU137" s="371"/>
      <c r="CKV137" s="371"/>
      <c r="CKW137" s="371"/>
      <c r="CKX137" s="371"/>
      <c r="CKY137" s="371"/>
      <c r="CKZ137" s="371"/>
      <c r="CLA137" s="371"/>
      <c r="CLB137" s="371"/>
      <c r="CLC137" s="371"/>
      <c r="CLD137" s="371"/>
      <c r="CLE137" s="371"/>
      <c r="CLF137" s="371"/>
      <c r="CLG137" s="371"/>
      <c r="CLH137" s="371"/>
      <c r="CLI137" s="371"/>
      <c r="CLJ137" s="371"/>
      <c r="CLK137" s="371"/>
      <c r="CLL137" s="371"/>
      <c r="CLM137" s="371"/>
      <c r="CLN137" s="371"/>
      <c r="CLO137" s="371"/>
      <c r="CLP137" s="371"/>
      <c r="CLQ137" s="371"/>
      <c r="CLR137" s="371"/>
      <c r="CLS137" s="371"/>
      <c r="CLT137" s="371"/>
      <c r="CLU137" s="371"/>
      <c r="CLV137" s="371"/>
      <c r="CLW137" s="371"/>
      <c r="CLX137" s="371"/>
      <c r="CLY137" s="371"/>
      <c r="CLZ137" s="371"/>
      <c r="CMA137" s="371"/>
      <c r="CMB137" s="371"/>
      <c r="CMC137" s="371"/>
      <c r="CMD137" s="371"/>
      <c r="CME137" s="371"/>
      <c r="CMF137" s="371"/>
      <c r="CMG137" s="371"/>
      <c r="CMH137" s="371"/>
      <c r="CMI137" s="371"/>
      <c r="CMJ137" s="371"/>
      <c r="CMK137" s="371"/>
      <c r="CML137" s="371"/>
      <c r="CMM137" s="371"/>
      <c r="CMN137" s="371"/>
      <c r="CMO137" s="371"/>
      <c r="CMP137" s="371"/>
      <c r="CMQ137" s="371"/>
      <c r="CMR137" s="371"/>
      <c r="CMS137" s="371"/>
      <c r="CMT137" s="371"/>
      <c r="CMU137" s="371"/>
      <c r="CMV137" s="371"/>
      <c r="CMW137" s="371"/>
      <c r="CMX137" s="371"/>
      <c r="CMY137" s="371"/>
      <c r="CMZ137" s="371"/>
      <c r="CNA137" s="371"/>
      <c r="CNB137" s="371"/>
      <c r="CNC137" s="371"/>
      <c r="CND137" s="371"/>
      <c r="CNE137" s="371"/>
      <c r="CNF137" s="371"/>
      <c r="CNG137" s="371"/>
      <c r="CNH137" s="371"/>
      <c r="CNI137" s="371"/>
      <c r="CNJ137" s="371"/>
      <c r="CNK137" s="371"/>
      <c r="CNL137" s="371"/>
      <c r="CNM137" s="371"/>
      <c r="CNN137" s="371"/>
      <c r="CNO137" s="371"/>
      <c r="CNP137" s="371"/>
      <c r="CNQ137" s="371"/>
      <c r="CNR137" s="371"/>
      <c r="CNS137" s="371"/>
      <c r="CNT137" s="371"/>
      <c r="CNU137" s="371"/>
      <c r="CNV137" s="371"/>
      <c r="CNW137" s="371"/>
      <c r="CNX137" s="371"/>
      <c r="CNY137" s="371"/>
      <c r="CNZ137" s="371"/>
      <c r="COA137" s="371"/>
      <c r="COB137" s="371"/>
      <c r="COC137" s="371"/>
      <c r="COD137" s="371"/>
      <c r="COE137" s="371"/>
      <c r="COF137" s="371"/>
      <c r="COG137" s="371"/>
      <c r="COH137" s="371"/>
      <c r="COI137" s="371"/>
      <c r="COJ137" s="371"/>
      <c r="COK137" s="371"/>
      <c r="COL137" s="371"/>
      <c r="COM137" s="371"/>
      <c r="CON137" s="371"/>
      <c r="COO137" s="371"/>
      <c r="COP137" s="371"/>
      <c r="COQ137" s="371"/>
      <c r="COR137" s="371"/>
      <c r="COS137" s="371"/>
      <c r="COT137" s="371"/>
      <c r="COU137" s="371"/>
      <c r="COV137" s="371"/>
      <c r="COW137" s="371"/>
      <c r="COX137" s="371"/>
      <c r="COY137" s="371"/>
      <c r="COZ137" s="371"/>
      <c r="CPA137" s="371"/>
      <c r="CPB137" s="371"/>
      <c r="CPC137" s="371"/>
      <c r="CPD137" s="371"/>
      <c r="CPE137" s="371"/>
      <c r="CPF137" s="371"/>
      <c r="CPG137" s="371"/>
      <c r="CPH137" s="371"/>
      <c r="CPI137" s="371"/>
      <c r="CPJ137" s="371"/>
      <c r="CPK137" s="371"/>
      <c r="CPL137" s="371"/>
      <c r="CPM137" s="371"/>
      <c r="CPN137" s="371"/>
      <c r="CPO137" s="371"/>
      <c r="CPP137" s="371"/>
      <c r="CPQ137" s="371"/>
      <c r="CPR137" s="371"/>
      <c r="CPS137" s="371"/>
      <c r="CPT137" s="371"/>
      <c r="CPU137" s="371"/>
      <c r="CPV137" s="371"/>
      <c r="CPW137" s="371"/>
      <c r="CPX137" s="371"/>
      <c r="CPY137" s="371"/>
      <c r="CPZ137" s="371"/>
      <c r="CQA137" s="371"/>
      <c r="CQB137" s="371"/>
      <c r="CQC137" s="371"/>
      <c r="CQD137" s="371"/>
      <c r="CQE137" s="371"/>
      <c r="CQF137" s="371"/>
      <c r="CQG137" s="371"/>
      <c r="CQH137" s="371"/>
      <c r="CQI137" s="371"/>
      <c r="CQJ137" s="371"/>
      <c r="CQK137" s="371"/>
      <c r="CQL137" s="371"/>
      <c r="CQM137" s="371"/>
      <c r="CQN137" s="371"/>
      <c r="CQO137" s="371"/>
      <c r="CQP137" s="371"/>
      <c r="CQQ137" s="371"/>
      <c r="CQR137" s="371"/>
      <c r="CQS137" s="371"/>
      <c r="CQT137" s="371"/>
      <c r="CQU137" s="371"/>
      <c r="CQV137" s="371"/>
      <c r="CQW137" s="371"/>
      <c r="CQX137" s="371"/>
      <c r="CQY137" s="371"/>
      <c r="CQZ137" s="371"/>
      <c r="CRA137" s="371"/>
      <c r="CRB137" s="371"/>
      <c r="CRC137" s="371"/>
      <c r="CRD137" s="371"/>
      <c r="CRE137" s="371"/>
      <c r="CRF137" s="371"/>
      <c r="CRG137" s="371"/>
      <c r="CRH137" s="371"/>
      <c r="CRI137" s="371"/>
      <c r="CRJ137" s="371"/>
      <c r="CRK137" s="371"/>
      <c r="CRL137" s="371"/>
      <c r="CRM137" s="371"/>
      <c r="CRN137" s="371"/>
      <c r="CRO137" s="371"/>
      <c r="CRP137" s="371"/>
      <c r="CRQ137" s="371"/>
      <c r="CRR137" s="371"/>
      <c r="CRS137" s="371"/>
      <c r="CRT137" s="371"/>
      <c r="CRU137" s="371"/>
      <c r="CRV137" s="371"/>
      <c r="CRW137" s="371"/>
      <c r="CRX137" s="371"/>
      <c r="CRY137" s="371"/>
      <c r="CRZ137" s="371"/>
      <c r="CSA137" s="371"/>
      <c r="CSB137" s="371"/>
      <c r="CSC137" s="371"/>
      <c r="CSD137" s="371"/>
      <c r="CSE137" s="371"/>
      <c r="CSF137" s="371"/>
      <c r="CSG137" s="371"/>
      <c r="CSH137" s="371"/>
      <c r="CSI137" s="371"/>
      <c r="CSJ137" s="371"/>
      <c r="CSK137" s="371"/>
      <c r="CSL137" s="371"/>
      <c r="CSM137" s="371"/>
      <c r="CSN137" s="371"/>
      <c r="CSO137" s="371"/>
      <c r="CSP137" s="371"/>
      <c r="CSQ137" s="371"/>
      <c r="CSR137" s="371"/>
      <c r="CSS137" s="371"/>
      <c r="CST137" s="371"/>
      <c r="CSU137" s="371"/>
      <c r="CSV137" s="371"/>
      <c r="CSW137" s="371"/>
      <c r="CSX137" s="371"/>
      <c r="CSY137" s="371"/>
      <c r="CSZ137" s="371"/>
      <c r="CTA137" s="371"/>
      <c r="CTB137" s="371"/>
      <c r="CTC137" s="371"/>
      <c r="CTD137" s="371"/>
      <c r="CTE137" s="371"/>
      <c r="CTF137" s="371"/>
      <c r="CTG137" s="371"/>
      <c r="CTH137" s="371"/>
      <c r="CTI137" s="371"/>
      <c r="CTJ137" s="371"/>
      <c r="CTK137" s="371"/>
      <c r="CTL137" s="371"/>
      <c r="CTM137" s="371"/>
      <c r="CTN137" s="371"/>
      <c r="CTO137" s="371"/>
      <c r="CTP137" s="371"/>
      <c r="CTQ137" s="371"/>
      <c r="CTR137" s="371"/>
      <c r="CTS137" s="371"/>
      <c r="CTT137" s="371"/>
      <c r="CTU137" s="371"/>
      <c r="CTV137" s="371"/>
      <c r="CTW137" s="371"/>
      <c r="CTX137" s="371"/>
      <c r="CTY137" s="371"/>
      <c r="CTZ137" s="371"/>
      <c r="CUA137" s="371"/>
      <c r="CUB137" s="371"/>
      <c r="CUC137" s="371"/>
      <c r="CUD137" s="371"/>
      <c r="CUE137" s="371"/>
      <c r="CUF137" s="371"/>
      <c r="CUG137" s="371"/>
      <c r="CUH137" s="371"/>
      <c r="CUI137" s="371"/>
      <c r="CUJ137" s="371"/>
      <c r="CUK137" s="371"/>
      <c r="CUL137" s="371"/>
      <c r="CUM137" s="371"/>
      <c r="CUN137" s="371"/>
      <c r="CUO137" s="371"/>
      <c r="CUP137" s="371"/>
      <c r="CUQ137" s="371"/>
      <c r="CUR137" s="371"/>
      <c r="CUS137" s="371"/>
      <c r="CUT137" s="371"/>
      <c r="CUU137" s="371"/>
      <c r="CUV137" s="371"/>
      <c r="CUW137" s="371"/>
      <c r="CUX137" s="371"/>
      <c r="CUY137" s="371"/>
      <c r="CUZ137" s="371"/>
      <c r="CVA137" s="371"/>
      <c r="CVB137" s="371"/>
      <c r="CVC137" s="371"/>
      <c r="CVD137" s="371"/>
      <c r="CVE137" s="371"/>
      <c r="CVF137" s="371"/>
      <c r="CVG137" s="371"/>
      <c r="CVH137" s="371"/>
      <c r="CVI137" s="371"/>
      <c r="CVJ137" s="371"/>
      <c r="CVK137" s="371"/>
      <c r="CVL137" s="371"/>
      <c r="CVM137" s="371"/>
      <c r="CVN137" s="371"/>
      <c r="CVO137" s="371"/>
      <c r="CVP137" s="371"/>
      <c r="CVQ137" s="371"/>
      <c r="CVR137" s="371"/>
      <c r="CVS137" s="371"/>
      <c r="CVT137" s="371"/>
      <c r="CVU137" s="371"/>
      <c r="CVV137" s="371"/>
      <c r="CVW137" s="371"/>
      <c r="CVX137" s="371"/>
      <c r="CVY137" s="371"/>
      <c r="CVZ137" s="371"/>
      <c r="CWA137" s="371"/>
      <c r="CWB137" s="371"/>
      <c r="CWC137" s="371"/>
      <c r="CWD137" s="371"/>
      <c r="CWE137" s="371"/>
      <c r="CWF137" s="371"/>
      <c r="CWG137" s="371"/>
      <c r="CWH137" s="371"/>
      <c r="CWI137" s="371"/>
      <c r="CWJ137" s="371"/>
      <c r="CWK137" s="371"/>
      <c r="CWL137" s="371"/>
      <c r="CWM137" s="371"/>
      <c r="CWN137" s="371"/>
      <c r="CWO137" s="371"/>
      <c r="CWP137" s="371"/>
      <c r="CWQ137" s="371"/>
      <c r="CWR137" s="371"/>
      <c r="CWS137" s="371"/>
      <c r="CWT137" s="371"/>
      <c r="CWU137" s="371"/>
      <c r="CWV137" s="371"/>
      <c r="CWW137" s="371"/>
      <c r="CWX137" s="371"/>
      <c r="CWY137" s="371"/>
      <c r="CWZ137" s="371"/>
      <c r="CXA137" s="371"/>
      <c r="CXB137" s="371"/>
      <c r="CXC137" s="371"/>
      <c r="CXD137" s="371"/>
      <c r="CXE137" s="371"/>
      <c r="CXF137" s="371"/>
      <c r="CXG137" s="371"/>
      <c r="CXH137" s="371"/>
      <c r="CXI137" s="371"/>
      <c r="CXJ137" s="371"/>
      <c r="CXK137" s="371"/>
      <c r="CXL137" s="371"/>
      <c r="CXM137" s="371"/>
      <c r="CXN137" s="371"/>
      <c r="CXO137" s="371"/>
      <c r="CXP137" s="371"/>
      <c r="CXQ137" s="371"/>
      <c r="CXR137" s="371"/>
      <c r="CXS137" s="371"/>
      <c r="CXT137" s="371"/>
      <c r="CXU137" s="371"/>
      <c r="CXV137" s="371"/>
      <c r="CXW137" s="371"/>
      <c r="CXX137" s="371"/>
      <c r="CXY137" s="371"/>
      <c r="CXZ137" s="371"/>
      <c r="CYA137" s="371"/>
      <c r="CYB137" s="371"/>
      <c r="CYC137" s="371"/>
      <c r="CYD137" s="371"/>
      <c r="CYE137" s="371"/>
      <c r="CYF137" s="371"/>
      <c r="CYG137" s="371"/>
      <c r="CYH137" s="371"/>
      <c r="CYI137" s="371"/>
      <c r="CYJ137" s="371"/>
      <c r="CYK137" s="371"/>
      <c r="CYL137" s="371"/>
      <c r="CYM137" s="371"/>
      <c r="CYN137" s="371"/>
      <c r="CYO137" s="371"/>
      <c r="CYP137" s="371"/>
      <c r="CYQ137" s="371"/>
      <c r="CYR137" s="371"/>
      <c r="CYS137" s="371"/>
      <c r="CYT137" s="371"/>
      <c r="CYU137" s="371"/>
      <c r="CYV137" s="371"/>
      <c r="CYW137" s="371"/>
      <c r="CYX137" s="371"/>
      <c r="CYY137" s="371"/>
      <c r="CYZ137" s="371"/>
      <c r="CZA137" s="371"/>
      <c r="CZB137" s="371"/>
      <c r="CZC137" s="371"/>
      <c r="CZD137" s="371"/>
      <c r="CZE137" s="371"/>
      <c r="CZF137" s="371"/>
      <c r="CZG137" s="371"/>
      <c r="CZH137" s="371"/>
      <c r="CZI137" s="371"/>
      <c r="CZJ137" s="371"/>
      <c r="CZK137" s="371"/>
      <c r="CZL137" s="371"/>
      <c r="CZM137" s="371"/>
      <c r="CZN137" s="371"/>
      <c r="CZO137" s="371"/>
      <c r="CZP137" s="371"/>
      <c r="CZQ137" s="371"/>
      <c r="CZR137" s="371"/>
      <c r="CZS137" s="371"/>
      <c r="CZT137" s="371"/>
      <c r="CZU137" s="371"/>
      <c r="CZV137" s="371"/>
      <c r="CZW137" s="371"/>
      <c r="CZX137" s="371"/>
      <c r="CZY137" s="371"/>
      <c r="CZZ137" s="371"/>
      <c r="DAA137" s="371"/>
      <c r="DAB137" s="371"/>
      <c r="DAC137" s="371"/>
      <c r="DAD137" s="371"/>
      <c r="DAE137" s="371"/>
      <c r="DAF137" s="371"/>
      <c r="DAG137" s="371"/>
      <c r="DAH137" s="371"/>
      <c r="DAI137" s="371"/>
      <c r="DAJ137" s="371"/>
      <c r="DAK137" s="371"/>
      <c r="DAL137" s="371"/>
      <c r="DAM137" s="371"/>
      <c r="DAN137" s="371"/>
      <c r="DAO137" s="371"/>
      <c r="DAP137" s="371"/>
      <c r="DAQ137" s="371"/>
      <c r="DAR137" s="371"/>
      <c r="DAS137" s="371"/>
      <c r="DAT137" s="371"/>
      <c r="DAU137" s="371"/>
      <c r="DAV137" s="371"/>
      <c r="DAW137" s="371"/>
      <c r="DAX137" s="371"/>
      <c r="DAY137" s="371"/>
      <c r="DAZ137" s="371"/>
      <c r="DBA137" s="371"/>
      <c r="DBB137" s="371"/>
      <c r="DBC137" s="371"/>
      <c r="DBD137" s="371"/>
      <c r="DBE137" s="371"/>
      <c r="DBF137" s="371"/>
      <c r="DBG137" s="371"/>
      <c r="DBH137" s="371"/>
      <c r="DBI137" s="371"/>
      <c r="DBJ137" s="371"/>
      <c r="DBK137" s="371"/>
      <c r="DBL137" s="371"/>
      <c r="DBM137" s="371"/>
      <c r="DBN137" s="371"/>
      <c r="DBO137" s="371"/>
      <c r="DBP137" s="371"/>
      <c r="DBQ137" s="371"/>
      <c r="DBR137" s="371"/>
      <c r="DBS137" s="371"/>
      <c r="DBT137" s="371"/>
      <c r="DBU137" s="371"/>
      <c r="DBV137" s="371"/>
      <c r="DBW137" s="371"/>
      <c r="DBX137" s="371"/>
      <c r="DBY137" s="371"/>
      <c r="DBZ137" s="371"/>
      <c r="DCA137" s="371"/>
      <c r="DCB137" s="371"/>
      <c r="DCC137" s="371"/>
      <c r="DCD137" s="371"/>
      <c r="DCE137" s="371"/>
      <c r="DCF137" s="371"/>
      <c r="DCG137" s="371"/>
      <c r="DCH137" s="371"/>
      <c r="DCI137" s="371"/>
      <c r="DCJ137" s="371"/>
      <c r="DCK137" s="371"/>
      <c r="DCL137" s="371"/>
      <c r="DCM137" s="371"/>
      <c r="DCN137" s="371"/>
      <c r="DCO137" s="371"/>
      <c r="DCP137" s="371"/>
      <c r="DCQ137" s="371"/>
      <c r="DCR137" s="371"/>
      <c r="DCS137" s="371"/>
      <c r="DCT137" s="371"/>
      <c r="DCU137" s="371"/>
      <c r="DCV137" s="371"/>
      <c r="DCW137" s="371"/>
      <c r="DCX137" s="371"/>
      <c r="DCY137" s="371"/>
      <c r="DCZ137" s="371"/>
      <c r="DDA137" s="371"/>
      <c r="DDB137" s="371"/>
      <c r="DDC137" s="371"/>
      <c r="DDD137" s="371"/>
      <c r="DDE137" s="371"/>
      <c r="DDF137" s="371"/>
      <c r="DDG137" s="371"/>
      <c r="DDH137" s="371"/>
      <c r="DDI137" s="371"/>
      <c r="DDJ137" s="371"/>
      <c r="DDK137" s="371"/>
      <c r="DDL137" s="371"/>
      <c r="DDM137" s="371"/>
      <c r="DDN137" s="371"/>
      <c r="DDO137" s="371"/>
      <c r="DDP137" s="371"/>
      <c r="DDQ137" s="371"/>
      <c r="DDR137" s="371"/>
      <c r="DDS137" s="371"/>
      <c r="DDT137" s="371"/>
      <c r="DDU137" s="371"/>
      <c r="DDV137" s="371"/>
      <c r="DDW137" s="371"/>
      <c r="DDX137" s="371"/>
      <c r="DDY137" s="371"/>
      <c r="DDZ137" s="371"/>
      <c r="DEA137" s="371"/>
      <c r="DEB137" s="371"/>
      <c r="DEC137" s="371"/>
      <c r="DED137" s="371"/>
      <c r="DEE137" s="371"/>
      <c r="DEF137" s="371"/>
      <c r="DEG137" s="371"/>
      <c r="DEH137" s="371"/>
      <c r="DEI137" s="371"/>
      <c r="DEJ137" s="371"/>
      <c r="DEK137" s="371"/>
      <c r="DEL137" s="371"/>
      <c r="DEM137" s="371"/>
      <c r="DEN137" s="371"/>
      <c r="DEO137" s="371"/>
      <c r="DEP137" s="371"/>
      <c r="DEQ137" s="371"/>
      <c r="DER137" s="371"/>
      <c r="DES137" s="371"/>
      <c r="DET137" s="371"/>
      <c r="DEU137" s="371"/>
      <c r="DEV137" s="371"/>
      <c r="DEW137" s="371"/>
      <c r="DEX137" s="371"/>
      <c r="DEY137" s="371"/>
      <c r="DEZ137" s="371"/>
      <c r="DFA137" s="371"/>
      <c r="DFB137" s="371"/>
      <c r="DFC137" s="371"/>
      <c r="DFD137" s="371"/>
      <c r="DFE137" s="371"/>
      <c r="DFF137" s="371"/>
      <c r="DFG137" s="371"/>
      <c r="DFH137" s="371"/>
      <c r="DFI137" s="371"/>
      <c r="DFJ137" s="371"/>
      <c r="DFK137" s="371"/>
      <c r="DFL137" s="371"/>
      <c r="DFM137" s="371"/>
      <c r="DFN137" s="371"/>
      <c r="DFO137" s="371"/>
      <c r="DFP137" s="371"/>
      <c r="DFQ137" s="371"/>
      <c r="DFR137" s="371"/>
      <c r="DFS137" s="371"/>
      <c r="DFT137" s="371"/>
      <c r="DFU137" s="371"/>
      <c r="DFV137" s="371"/>
      <c r="DFW137" s="371"/>
      <c r="DFX137" s="371"/>
      <c r="DFY137" s="371"/>
      <c r="DFZ137" s="371"/>
      <c r="DGA137" s="371"/>
      <c r="DGB137" s="371"/>
      <c r="DGC137" s="371"/>
      <c r="DGD137" s="371"/>
      <c r="DGE137" s="371"/>
      <c r="DGF137" s="371"/>
      <c r="DGG137" s="371"/>
      <c r="DGH137" s="371"/>
      <c r="DGI137" s="371"/>
      <c r="DGJ137" s="371"/>
      <c r="DGK137" s="371"/>
      <c r="DGL137" s="371"/>
      <c r="DGM137" s="371"/>
      <c r="DGN137" s="371"/>
      <c r="DGO137" s="371"/>
      <c r="DGP137" s="371"/>
      <c r="DGQ137" s="371"/>
      <c r="DGR137" s="371"/>
      <c r="DGS137" s="371"/>
      <c r="DGT137" s="371"/>
      <c r="DGU137" s="371"/>
      <c r="DGV137" s="371"/>
      <c r="DGW137" s="371"/>
      <c r="DGX137" s="371"/>
      <c r="DGY137" s="371"/>
      <c r="DGZ137" s="371"/>
      <c r="DHA137" s="371"/>
      <c r="DHB137" s="371"/>
      <c r="DHC137" s="371"/>
      <c r="DHD137" s="371"/>
      <c r="DHE137" s="371"/>
      <c r="DHF137" s="371"/>
      <c r="DHG137" s="371"/>
      <c r="DHH137" s="371"/>
      <c r="DHI137" s="371"/>
      <c r="DHJ137" s="371"/>
      <c r="DHK137" s="371"/>
      <c r="DHL137" s="371"/>
      <c r="DHM137" s="371"/>
      <c r="DHN137" s="371"/>
      <c r="DHO137" s="371"/>
      <c r="DHP137" s="371"/>
      <c r="DHQ137" s="371"/>
      <c r="DHR137" s="371"/>
      <c r="DHS137" s="371"/>
      <c r="DHT137" s="371"/>
      <c r="DHU137" s="371"/>
      <c r="DHV137" s="371"/>
      <c r="DHW137" s="371"/>
      <c r="DHX137" s="371"/>
      <c r="DHY137" s="371"/>
      <c r="DHZ137" s="371"/>
      <c r="DIA137" s="371"/>
      <c r="DIB137" s="371"/>
      <c r="DIC137" s="371"/>
      <c r="DID137" s="371"/>
      <c r="DIE137" s="371"/>
      <c r="DIF137" s="371"/>
      <c r="DIG137" s="371"/>
      <c r="DIH137" s="371"/>
      <c r="DII137" s="371"/>
      <c r="DIJ137" s="371"/>
      <c r="DIK137" s="371"/>
      <c r="DIL137" s="371"/>
      <c r="DIM137" s="371"/>
      <c r="DIN137" s="371"/>
      <c r="DIO137" s="371"/>
      <c r="DIP137" s="371"/>
      <c r="DIQ137" s="371"/>
      <c r="DIR137" s="371"/>
      <c r="DIS137" s="371"/>
      <c r="DIT137" s="371"/>
      <c r="DIU137" s="371"/>
      <c r="DIV137" s="371"/>
      <c r="DIW137" s="371"/>
      <c r="DIX137" s="371"/>
      <c r="DIY137" s="371"/>
      <c r="DIZ137" s="371"/>
      <c r="DJA137" s="371"/>
      <c r="DJB137" s="371"/>
      <c r="DJC137" s="371"/>
      <c r="DJD137" s="371"/>
      <c r="DJE137" s="371"/>
      <c r="DJF137" s="371"/>
      <c r="DJG137" s="371"/>
      <c r="DJH137" s="371"/>
      <c r="DJI137" s="371"/>
      <c r="DJJ137" s="371"/>
      <c r="DJK137" s="371"/>
      <c r="DJL137" s="371"/>
      <c r="DJM137" s="371"/>
      <c r="DJN137" s="371"/>
      <c r="DJO137" s="371"/>
      <c r="DJP137" s="371"/>
      <c r="DJQ137" s="371"/>
      <c r="DJR137" s="371"/>
      <c r="DJS137" s="371"/>
      <c r="DJT137" s="371"/>
      <c r="DJU137" s="371"/>
      <c r="DJV137" s="371"/>
      <c r="DJW137" s="371"/>
      <c r="DJX137" s="371"/>
      <c r="DJY137" s="371"/>
      <c r="DJZ137" s="371"/>
      <c r="DKA137" s="371"/>
      <c r="DKB137" s="371"/>
      <c r="DKC137" s="371"/>
      <c r="DKD137" s="371"/>
      <c r="DKE137" s="371"/>
      <c r="DKF137" s="371"/>
      <c r="DKG137" s="371"/>
      <c r="DKH137" s="371"/>
      <c r="DKI137" s="371"/>
      <c r="DKJ137" s="371"/>
      <c r="DKK137" s="371"/>
      <c r="DKL137" s="371"/>
      <c r="DKM137" s="371"/>
      <c r="DKN137" s="371"/>
      <c r="DKO137" s="371"/>
      <c r="DKP137" s="371"/>
      <c r="DKQ137" s="371"/>
      <c r="DKR137" s="371"/>
      <c r="DKS137" s="371"/>
      <c r="DKT137" s="371"/>
      <c r="DKU137" s="371"/>
      <c r="DKV137" s="371"/>
      <c r="DKW137" s="371"/>
      <c r="DKX137" s="371"/>
      <c r="DKY137" s="371"/>
      <c r="DKZ137" s="371"/>
      <c r="DLA137" s="371"/>
      <c r="DLB137" s="371"/>
      <c r="DLC137" s="371"/>
      <c r="DLD137" s="371"/>
      <c r="DLE137" s="371"/>
      <c r="DLF137" s="371"/>
      <c r="DLG137" s="371"/>
      <c r="DLH137" s="371"/>
      <c r="DLI137" s="371"/>
      <c r="DLJ137" s="371"/>
      <c r="DLK137" s="371"/>
      <c r="DLL137" s="371"/>
      <c r="DLM137" s="371"/>
      <c r="DLN137" s="371"/>
      <c r="DLO137" s="371"/>
      <c r="DLP137" s="371"/>
      <c r="DLQ137" s="371"/>
      <c r="DLR137" s="371"/>
      <c r="DLS137" s="371"/>
      <c r="DLT137" s="371"/>
      <c r="DLU137" s="371"/>
      <c r="DLV137" s="371"/>
      <c r="DLW137" s="371"/>
      <c r="DLX137" s="371"/>
      <c r="DLY137" s="371"/>
      <c r="DLZ137" s="371"/>
      <c r="DMA137" s="371"/>
      <c r="DMB137" s="371"/>
      <c r="DMC137" s="371"/>
      <c r="DMD137" s="371"/>
      <c r="DME137" s="371"/>
      <c r="DMF137" s="371"/>
      <c r="DMG137" s="371"/>
      <c r="DMH137" s="371"/>
      <c r="DMI137" s="371"/>
      <c r="DMJ137" s="371"/>
      <c r="DMK137" s="371"/>
      <c r="DML137" s="371"/>
      <c r="DMM137" s="371"/>
      <c r="DMN137" s="371"/>
      <c r="DMO137" s="371"/>
      <c r="DMP137" s="371"/>
      <c r="DMQ137" s="371"/>
      <c r="DMR137" s="371"/>
      <c r="DMS137" s="371"/>
      <c r="DMT137" s="371"/>
      <c r="DMU137" s="371"/>
      <c r="DMV137" s="371"/>
      <c r="DMW137" s="371"/>
      <c r="DMX137" s="371"/>
      <c r="DMY137" s="371"/>
      <c r="DMZ137" s="371"/>
      <c r="DNA137" s="371"/>
      <c r="DNB137" s="371"/>
      <c r="DNC137" s="371"/>
      <c r="DND137" s="371"/>
      <c r="DNE137" s="371"/>
      <c r="DNF137" s="371"/>
      <c r="DNG137" s="371"/>
      <c r="DNH137" s="371"/>
      <c r="DNI137" s="371"/>
      <c r="DNJ137" s="371"/>
      <c r="DNK137" s="371"/>
      <c r="DNL137" s="371"/>
      <c r="DNM137" s="371"/>
      <c r="DNN137" s="371"/>
      <c r="DNO137" s="371"/>
      <c r="DNP137" s="371"/>
      <c r="DNQ137" s="371"/>
      <c r="DNR137" s="371"/>
      <c r="DNS137" s="371"/>
      <c r="DNT137" s="371"/>
      <c r="DNU137" s="371"/>
      <c r="DNV137" s="371"/>
      <c r="DNW137" s="371"/>
      <c r="DNX137" s="371"/>
      <c r="DNY137" s="371"/>
      <c r="DNZ137" s="371"/>
      <c r="DOA137" s="371"/>
      <c r="DOB137" s="371"/>
      <c r="DOC137" s="371"/>
      <c r="DOD137" s="371"/>
      <c r="DOE137" s="371"/>
      <c r="DOF137" s="371"/>
      <c r="DOG137" s="371"/>
      <c r="DOH137" s="371"/>
      <c r="DOI137" s="371"/>
      <c r="DOJ137" s="371"/>
      <c r="DOK137" s="371"/>
      <c r="DOL137" s="371"/>
      <c r="DOM137" s="371"/>
      <c r="DON137" s="371"/>
      <c r="DOO137" s="371"/>
      <c r="DOP137" s="371"/>
      <c r="DOQ137" s="371"/>
      <c r="DOR137" s="371"/>
      <c r="DOS137" s="371"/>
      <c r="DOT137" s="371"/>
      <c r="DOU137" s="371"/>
      <c r="DOV137" s="371"/>
      <c r="DOW137" s="371"/>
      <c r="DOX137" s="371"/>
      <c r="DOY137" s="371"/>
      <c r="DOZ137" s="371"/>
      <c r="DPA137" s="371"/>
      <c r="DPB137" s="371"/>
      <c r="DPC137" s="371"/>
      <c r="DPD137" s="371"/>
      <c r="DPE137" s="371"/>
      <c r="DPF137" s="371"/>
      <c r="DPG137" s="371"/>
      <c r="DPH137" s="371"/>
      <c r="DPI137" s="371"/>
      <c r="DPJ137" s="371"/>
      <c r="DPK137" s="371"/>
      <c r="DPL137" s="371"/>
      <c r="DPM137" s="371"/>
      <c r="DPN137" s="371"/>
      <c r="DPO137" s="371"/>
      <c r="DPP137" s="371"/>
      <c r="DPQ137" s="371"/>
      <c r="DPR137" s="371"/>
      <c r="DPS137" s="371"/>
      <c r="DPT137" s="371"/>
      <c r="DPU137" s="371"/>
      <c r="DPV137" s="371"/>
      <c r="DPW137" s="371"/>
      <c r="DPX137" s="371"/>
      <c r="DPY137" s="371"/>
      <c r="DPZ137" s="371"/>
      <c r="DQA137" s="371"/>
      <c r="DQB137" s="371"/>
      <c r="DQC137" s="371"/>
      <c r="DQD137" s="371"/>
      <c r="DQE137" s="371"/>
      <c r="DQF137" s="371"/>
      <c r="DQG137" s="371"/>
      <c r="DQH137" s="371"/>
      <c r="DQI137" s="371"/>
      <c r="DQJ137" s="371"/>
      <c r="DQK137" s="371"/>
      <c r="DQL137" s="371"/>
      <c r="DQM137" s="371"/>
      <c r="DQN137" s="371"/>
      <c r="DQO137" s="371"/>
      <c r="DQP137" s="371"/>
      <c r="DQQ137" s="371"/>
      <c r="DQR137" s="371"/>
      <c r="DQS137" s="371"/>
      <c r="DQT137" s="371"/>
      <c r="DQU137" s="371"/>
      <c r="DQV137" s="371"/>
      <c r="DQW137" s="371"/>
      <c r="DQX137" s="371"/>
      <c r="DQY137" s="371"/>
      <c r="DQZ137" s="371"/>
      <c r="DRA137" s="371"/>
      <c r="DRB137" s="371"/>
      <c r="DRC137" s="371"/>
      <c r="DRD137" s="371"/>
      <c r="DRE137" s="371"/>
      <c r="DRF137" s="371"/>
      <c r="DRG137" s="371"/>
      <c r="DRH137" s="371"/>
      <c r="DRI137" s="371"/>
      <c r="DRJ137" s="371"/>
      <c r="DRK137" s="371"/>
      <c r="DRL137" s="371"/>
      <c r="DRM137" s="371"/>
      <c r="DRN137" s="371"/>
      <c r="DRO137" s="371"/>
      <c r="DRP137" s="371"/>
      <c r="DRQ137" s="371"/>
      <c r="DRR137" s="371"/>
      <c r="DRS137" s="371"/>
      <c r="DRT137" s="371"/>
      <c r="DRU137" s="371"/>
      <c r="DRV137" s="371"/>
      <c r="DRW137" s="371"/>
      <c r="DRX137" s="371"/>
      <c r="DRY137" s="371"/>
      <c r="DRZ137" s="371"/>
      <c r="DSA137" s="371"/>
      <c r="DSB137" s="371"/>
      <c r="DSC137" s="371"/>
      <c r="DSD137" s="371"/>
      <c r="DSE137" s="371"/>
      <c r="DSF137" s="371"/>
      <c r="DSG137" s="371"/>
      <c r="DSH137" s="371"/>
      <c r="DSI137" s="371"/>
      <c r="DSJ137" s="371"/>
      <c r="DSK137" s="371"/>
      <c r="DSL137" s="371"/>
      <c r="DSM137" s="371"/>
      <c r="DSN137" s="371"/>
      <c r="DSO137" s="371"/>
      <c r="DSP137" s="371"/>
      <c r="DSQ137" s="371"/>
      <c r="DSR137" s="371"/>
      <c r="DSS137" s="371"/>
      <c r="DST137" s="371"/>
      <c r="DSU137" s="371"/>
      <c r="DSV137" s="371"/>
      <c r="DSW137" s="371"/>
      <c r="DSX137" s="371"/>
      <c r="DSY137" s="371"/>
      <c r="DSZ137" s="371"/>
      <c r="DTA137" s="371"/>
      <c r="DTB137" s="371"/>
      <c r="DTC137" s="371"/>
      <c r="DTD137" s="371"/>
      <c r="DTE137" s="371"/>
      <c r="DTF137" s="371"/>
      <c r="DTG137" s="371"/>
      <c r="DTH137" s="371"/>
      <c r="DTI137" s="371"/>
      <c r="DTJ137" s="371"/>
      <c r="DTK137" s="371"/>
      <c r="DTL137" s="371"/>
      <c r="DTM137" s="371"/>
      <c r="DTN137" s="371"/>
      <c r="DTO137" s="371"/>
      <c r="DTP137" s="371"/>
      <c r="DTQ137" s="371"/>
      <c r="DTR137" s="371"/>
      <c r="DTS137" s="371"/>
      <c r="DTT137" s="371"/>
      <c r="DTU137" s="371"/>
      <c r="DTV137" s="371"/>
      <c r="DTW137" s="371"/>
      <c r="DTX137" s="371"/>
      <c r="DTY137" s="371"/>
      <c r="DTZ137" s="371"/>
      <c r="DUA137" s="371"/>
      <c r="DUB137" s="371"/>
      <c r="DUC137" s="371"/>
      <c r="DUD137" s="371"/>
      <c r="DUE137" s="371"/>
      <c r="DUF137" s="371"/>
      <c r="DUG137" s="371"/>
      <c r="DUH137" s="371"/>
      <c r="DUI137" s="371"/>
      <c r="DUJ137" s="371"/>
      <c r="DUK137" s="371"/>
      <c r="DUL137" s="371"/>
      <c r="DUM137" s="371"/>
      <c r="DUN137" s="371"/>
      <c r="DUO137" s="371"/>
      <c r="DUP137" s="371"/>
      <c r="DUQ137" s="371"/>
      <c r="DUR137" s="371"/>
      <c r="DUS137" s="371"/>
      <c r="DUT137" s="371"/>
      <c r="DUU137" s="371"/>
      <c r="DUV137" s="371"/>
      <c r="DUW137" s="371"/>
      <c r="DUX137" s="371"/>
      <c r="DUY137" s="371"/>
      <c r="DUZ137" s="371"/>
      <c r="DVA137" s="371"/>
      <c r="DVB137" s="371"/>
      <c r="DVC137" s="371"/>
      <c r="DVD137" s="371"/>
      <c r="DVE137" s="371"/>
      <c r="DVF137" s="371"/>
      <c r="DVG137" s="371"/>
      <c r="DVH137" s="371"/>
      <c r="DVI137" s="371"/>
      <c r="DVJ137" s="371"/>
      <c r="DVK137" s="371"/>
      <c r="DVL137" s="371"/>
      <c r="DVM137" s="371"/>
      <c r="DVN137" s="371"/>
      <c r="DVO137" s="371"/>
      <c r="DVP137" s="371"/>
      <c r="DVQ137" s="371"/>
      <c r="DVR137" s="371"/>
      <c r="DVS137" s="371"/>
      <c r="DVT137" s="371"/>
      <c r="DVU137" s="371"/>
      <c r="DVV137" s="371"/>
      <c r="DVW137" s="371"/>
      <c r="DVX137" s="371"/>
      <c r="DVY137" s="371"/>
      <c r="DVZ137" s="371"/>
      <c r="DWA137" s="371"/>
      <c r="DWB137" s="371"/>
      <c r="DWC137" s="371"/>
      <c r="DWD137" s="371"/>
      <c r="DWE137" s="371"/>
      <c r="DWF137" s="371"/>
      <c r="DWG137" s="371"/>
      <c r="DWH137" s="371"/>
      <c r="DWI137" s="371"/>
      <c r="DWJ137" s="371"/>
      <c r="DWK137" s="371"/>
      <c r="DWL137" s="371"/>
      <c r="DWM137" s="371"/>
      <c r="DWN137" s="371"/>
      <c r="DWO137" s="371"/>
      <c r="DWP137" s="371"/>
      <c r="DWQ137" s="371"/>
      <c r="DWR137" s="371"/>
      <c r="DWS137" s="371"/>
      <c r="DWT137" s="371"/>
      <c r="DWU137" s="371"/>
      <c r="DWV137" s="371"/>
      <c r="DWW137" s="371"/>
      <c r="DWX137" s="371"/>
      <c r="DWY137" s="371"/>
      <c r="DWZ137" s="371"/>
      <c r="DXA137" s="371"/>
      <c r="DXB137" s="371"/>
      <c r="DXC137" s="371"/>
      <c r="DXD137" s="371"/>
      <c r="DXE137" s="371"/>
      <c r="DXF137" s="371"/>
      <c r="DXG137" s="371"/>
      <c r="DXH137" s="371"/>
      <c r="DXI137" s="371"/>
      <c r="DXJ137" s="371"/>
      <c r="DXK137" s="371"/>
      <c r="DXL137" s="371"/>
      <c r="DXM137" s="371"/>
      <c r="DXN137" s="371"/>
      <c r="DXO137" s="371"/>
      <c r="DXP137" s="371"/>
      <c r="DXQ137" s="371"/>
      <c r="DXR137" s="371"/>
      <c r="DXS137" s="371"/>
      <c r="DXT137" s="371"/>
      <c r="DXU137" s="371"/>
      <c r="DXV137" s="371"/>
      <c r="DXW137" s="371"/>
      <c r="DXX137" s="371"/>
      <c r="DXY137" s="371"/>
      <c r="DXZ137" s="371"/>
      <c r="DYA137" s="371"/>
      <c r="DYB137" s="371"/>
      <c r="DYC137" s="371"/>
      <c r="DYD137" s="371"/>
      <c r="DYE137" s="371"/>
      <c r="DYF137" s="371"/>
      <c r="DYG137" s="371"/>
      <c r="DYH137" s="371"/>
      <c r="DYI137" s="371"/>
      <c r="DYJ137" s="371"/>
      <c r="DYK137" s="371"/>
      <c r="DYL137" s="371"/>
      <c r="DYM137" s="371"/>
      <c r="DYN137" s="371"/>
      <c r="DYO137" s="371"/>
      <c r="DYP137" s="371"/>
      <c r="DYQ137" s="371"/>
      <c r="DYR137" s="371"/>
      <c r="DYS137" s="371"/>
      <c r="DYT137" s="371"/>
      <c r="DYU137" s="371"/>
      <c r="DYV137" s="371"/>
      <c r="DYW137" s="371"/>
      <c r="DYX137" s="371"/>
      <c r="DYY137" s="371"/>
      <c r="DYZ137" s="371"/>
      <c r="DZA137" s="371"/>
      <c r="DZB137" s="371"/>
      <c r="DZC137" s="371"/>
      <c r="DZD137" s="371"/>
      <c r="DZE137" s="371"/>
      <c r="DZF137" s="371"/>
      <c r="DZG137" s="371"/>
      <c r="DZH137" s="371"/>
      <c r="DZI137" s="371"/>
      <c r="DZJ137" s="371"/>
      <c r="DZK137" s="371"/>
      <c r="DZL137" s="371"/>
      <c r="DZM137" s="371"/>
      <c r="DZN137" s="371"/>
      <c r="DZO137" s="371"/>
      <c r="DZP137" s="371"/>
      <c r="DZQ137" s="371"/>
      <c r="DZR137" s="371"/>
      <c r="DZS137" s="371"/>
      <c r="DZT137" s="371"/>
      <c r="DZU137" s="371"/>
      <c r="DZV137" s="371"/>
      <c r="DZW137" s="371"/>
      <c r="DZX137" s="371"/>
      <c r="DZY137" s="371"/>
      <c r="DZZ137" s="371"/>
      <c r="EAA137" s="371"/>
      <c r="EAB137" s="371"/>
      <c r="EAC137" s="371"/>
      <c r="EAD137" s="371"/>
      <c r="EAE137" s="371"/>
      <c r="EAF137" s="371"/>
      <c r="EAG137" s="371"/>
      <c r="EAH137" s="371"/>
      <c r="EAI137" s="371"/>
      <c r="EAJ137" s="371"/>
      <c r="EAK137" s="371"/>
      <c r="EAL137" s="371"/>
      <c r="EAM137" s="371"/>
      <c r="EAN137" s="371"/>
      <c r="EAO137" s="371"/>
      <c r="EAP137" s="371"/>
      <c r="EAQ137" s="371"/>
      <c r="EAR137" s="371"/>
      <c r="EAS137" s="371"/>
      <c r="EAT137" s="371"/>
      <c r="EAU137" s="371"/>
      <c r="EAV137" s="371"/>
      <c r="EAW137" s="371"/>
      <c r="EAX137" s="371"/>
      <c r="EAY137" s="371"/>
      <c r="EAZ137" s="371"/>
      <c r="EBA137" s="371"/>
      <c r="EBB137" s="371"/>
      <c r="EBC137" s="371"/>
      <c r="EBD137" s="371"/>
      <c r="EBE137" s="371"/>
      <c r="EBF137" s="371"/>
      <c r="EBG137" s="371"/>
      <c r="EBH137" s="371"/>
      <c r="EBI137" s="371"/>
      <c r="EBJ137" s="371"/>
      <c r="EBK137" s="371"/>
      <c r="EBL137" s="371"/>
      <c r="EBM137" s="371"/>
      <c r="EBN137" s="371"/>
      <c r="EBO137" s="371"/>
      <c r="EBP137" s="371"/>
      <c r="EBQ137" s="371"/>
      <c r="EBR137" s="371"/>
      <c r="EBS137" s="371"/>
      <c r="EBT137" s="371"/>
      <c r="EBU137" s="371"/>
      <c r="EBV137" s="371"/>
      <c r="EBW137" s="371"/>
      <c r="EBX137" s="371"/>
      <c r="EBY137" s="371"/>
      <c r="EBZ137" s="371"/>
      <c r="ECA137" s="371"/>
      <c r="ECB137" s="371"/>
      <c r="ECC137" s="371"/>
      <c r="ECD137" s="371"/>
      <c r="ECE137" s="371"/>
      <c r="ECF137" s="371"/>
      <c r="ECG137" s="371"/>
      <c r="ECH137" s="371"/>
      <c r="ECI137" s="371"/>
      <c r="ECJ137" s="371"/>
      <c r="ECK137" s="371"/>
      <c r="ECL137" s="371"/>
      <c r="ECM137" s="371"/>
      <c r="ECN137" s="371"/>
      <c r="ECO137" s="371"/>
      <c r="ECP137" s="371"/>
      <c r="ECQ137" s="371"/>
      <c r="ECR137" s="371"/>
      <c r="ECS137" s="371"/>
      <c r="ECT137" s="371"/>
      <c r="ECU137" s="371"/>
      <c r="ECV137" s="371"/>
      <c r="ECW137" s="371"/>
      <c r="ECX137" s="371"/>
      <c r="ECY137" s="371"/>
      <c r="ECZ137" s="371"/>
      <c r="EDA137" s="371"/>
      <c r="EDB137" s="371"/>
      <c r="EDC137" s="371"/>
      <c r="EDD137" s="371"/>
      <c r="EDE137" s="371"/>
      <c r="EDF137" s="371"/>
      <c r="EDG137" s="371"/>
      <c r="EDH137" s="371"/>
      <c r="EDI137" s="371"/>
      <c r="EDJ137" s="371"/>
      <c r="EDK137" s="371"/>
      <c r="EDL137" s="371"/>
      <c r="EDM137" s="371"/>
      <c r="EDN137" s="371"/>
      <c r="EDO137" s="371"/>
      <c r="EDP137" s="371"/>
      <c r="EDQ137" s="371"/>
      <c r="EDR137" s="371"/>
      <c r="EDS137" s="371"/>
      <c r="EDT137" s="371"/>
      <c r="EDU137" s="371"/>
      <c r="EDV137" s="371"/>
      <c r="EDW137" s="371"/>
      <c r="EDX137" s="371"/>
      <c r="EDY137" s="371"/>
      <c r="EDZ137" s="371"/>
      <c r="EEA137" s="371"/>
      <c r="EEB137" s="371"/>
      <c r="EEC137" s="371"/>
      <c r="EED137" s="371"/>
      <c r="EEE137" s="371"/>
      <c r="EEF137" s="371"/>
      <c r="EEG137" s="371"/>
      <c r="EEH137" s="371"/>
      <c r="EEI137" s="371"/>
      <c r="EEJ137" s="371"/>
      <c r="EEK137" s="371"/>
      <c r="EEL137" s="371"/>
      <c r="EEM137" s="371"/>
      <c r="EEN137" s="371"/>
      <c r="EEO137" s="371"/>
      <c r="EEP137" s="371"/>
      <c r="EEQ137" s="371"/>
      <c r="EER137" s="371"/>
      <c r="EES137" s="371"/>
      <c r="EET137" s="371"/>
      <c r="EEU137" s="371"/>
      <c r="EEV137" s="371"/>
      <c r="EEW137" s="371"/>
      <c r="EEX137" s="371"/>
      <c r="EEY137" s="371"/>
      <c r="EEZ137" s="371"/>
      <c r="EFA137" s="371"/>
      <c r="EFB137" s="371"/>
      <c r="EFC137" s="371"/>
      <c r="EFD137" s="371"/>
      <c r="EFE137" s="371"/>
      <c r="EFF137" s="371"/>
      <c r="EFG137" s="371"/>
      <c r="EFH137" s="371"/>
      <c r="EFI137" s="371"/>
      <c r="EFJ137" s="371"/>
      <c r="EFK137" s="371"/>
      <c r="EFL137" s="371"/>
      <c r="EFM137" s="371"/>
      <c r="EFN137" s="371"/>
      <c r="EFO137" s="371"/>
      <c r="EFP137" s="371"/>
      <c r="EFQ137" s="371"/>
      <c r="EFR137" s="371"/>
      <c r="EFS137" s="371"/>
      <c r="EFT137" s="371"/>
      <c r="EFU137" s="371"/>
      <c r="EFV137" s="371"/>
      <c r="EFW137" s="371"/>
      <c r="EFX137" s="371"/>
      <c r="EFY137" s="371"/>
      <c r="EFZ137" s="371"/>
      <c r="EGA137" s="371"/>
      <c r="EGB137" s="371"/>
      <c r="EGC137" s="371"/>
      <c r="EGD137" s="371"/>
      <c r="EGE137" s="371"/>
      <c r="EGF137" s="371"/>
      <c r="EGG137" s="371"/>
      <c r="EGH137" s="371"/>
      <c r="EGI137" s="371"/>
      <c r="EGJ137" s="371"/>
      <c r="EGK137" s="371"/>
      <c r="EGL137" s="371"/>
      <c r="EGM137" s="371"/>
      <c r="EGN137" s="371"/>
      <c r="EGO137" s="371"/>
      <c r="EGP137" s="371"/>
      <c r="EGQ137" s="371"/>
      <c r="EGR137" s="371"/>
      <c r="EGS137" s="371"/>
      <c r="EGT137" s="371"/>
      <c r="EGU137" s="371"/>
      <c r="EGV137" s="371"/>
      <c r="EGW137" s="371"/>
      <c r="EGX137" s="371"/>
      <c r="EGY137" s="371"/>
      <c r="EGZ137" s="371"/>
      <c r="EHA137" s="371"/>
      <c r="EHB137" s="371"/>
      <c r="EHC137" s="371"/>
      <c r="EHD137" s="371"/>
      <c r="EHE137" s="371"/>
      <c r="EHF137" s="371"/>
      <c r="EHG137" s="371"/>
      <c r="EHH137" s="371"/>
      <c r="EHI137" s="371"/>
      <c r="EHJ137" s="371"/>
      <c r="EHK137" s="371"/>
      <c r="EHL137" s="371"/>
      <c r="EHM137" s="371"/>
      <c r="EHN137" s="371"/>
      <c r="EHO137" s="371"/>
      <c r="EHP137" s="371"/>
      <c r="EHQ137" s="371"/>
      <c r="EHR137" s="371"/>
      <c r="EHS137" s="371"/>
      <c r="EHT137" s="371"/>
      <c r="EHU137" s="371"/>
      <c r="EHV137" s="371"/>
      <c r="EHW137" s="371"/>
      <c r="EHX137" s="371"/>
      <c r="EHY137" s="371"/>
      <c r="EHZ137" s="371"/>
      <c r="EIA137" s="371"/>
      <c r="EIB137" s="371"/>
      <c r="EIC137" s="371"/>
      <c r="EID137" s="371"/>
      <c r="EIE137" s="371"/>
      <c r="EIF137" s="371"/>
      <c r="EIG137" s="371"/>
      <c r="EIH137" s="371"/>
      <c r="EII137" s="371"/>
      <c r="EIJ137" s="371"/>
      <c r="EIK137" s="371"/>
      <c r="EIL137" s="371"/>
      <c r="EIM137" s="371"/>
      <c r="EIN137" s="371"/>
      <c r="EIO137" s="371"/>
      <c r="EIP137" s="371"/>
      <c r="EIQ137" s="371"/>
      <c r="EIR137" s="371"/>
      <c r="EIS137" s="371"/>
      <c r="EIT137" s="371"/>
      <c r="EIU137" s="371"/>
      <c r="EIV137" s="371"/>
      <c r="EIW137" s="371"/>
      <c r="EIX137" s="371"/>
      <c r="EIY137" s="371"/>
      <c r="EIZ137" s="371"/>
      <c r="EJA137" s="371"/>
      <c r="EJB137" s="371"/>
      <c r="EJC137" s="371"/>
      <c r="EJD137" s="371"/>
      <c r="EJE137" s="371"/>
      <c r="EJF137" s="371"/>
      <c r="EJG137" s="371"/>
      <c r="EJH137" s="371"/>
      <c r="EJI137" s="371"/>
      <c r="EJJ137" s="371"/>
      <c r="EJK137" s="371"/>
      <c r="EJL137" s="371"/>
      <c r="EJM137" s="371"/>
      <c r="EJN137" s="371"/>
      <c r="EJO137" s="371"/>
      <c r="EJP137" s="371"/>
      <c r="EJQ137" s="371"/>
      <c r="EJR137" s="371"/>
      <c r="EJS137" s="371"/>
      <c r="EJT137" s="371"/>
      <c r="EJU137" s="371"/>
      <c r="EJV137" s="371"/>
      <c r="EJW137" s="371"/>
      <c r="EJX137" s="371"/>
      <c r="EJY137" s="371"/>
      <c r="EJZ137" s="371"/>
      <c r="EKA137" s="371"/>
      <c r="EKB137" s="371"/>
      <c r="EKC137" s="371"/>
      <c r="EKD137" s="371"/>
      <c r="EKE137" s="371"/>
      <c r="EKF137" s="371"/>
      <c r="EKG137" s="371"/>
      <c r="EKH137" s="371"/>
      <c r="EKI137" s="371"/>
      <c r="EKJ137" s="371"/>
      <c r="EKK137" s="371"/>
      <c r="EKL137" s="371"/>
      <c r="EKM137" s="371"/>
      <c r="EKN137" s="371"/>
      <c r="EKO137" s="371"/>
      <c r="EKP137" s="371"/>
      <c r="EKQ137" s="371"/>
      <c r="EKR137" s="371"/>
      <c r="EKS137" s="371"/>
      <c r="EKT137" s="371"/>
      <c r="EKU137" s="371"/>
      <c r="EKV137" s="371"/>
      <c r="EKW137" s="371"/>
      <c r="EKX137" s="371"/>
      <c r="EKY137" s="371"/>
      <c r="EKZ137" s="371"/>
      <c r="ELA137" s="371"/>
      <c r="ELB137" s="371"/>
      <c r="ELC137" s="371"/>
      <c r="ELD137" s="371"/>
      <c r="ELE137" s="371"/>
      <c r="ELF137" s="371"/>
      <c r="ELG137" s="371"/>
      <c r="ELH137" s="371"/>
      <c r="ELI137" s="371"/>
      <c r="ELJ137" s="371"/>
      <c r="ELK137" s="371"/>
      <c r="ELL137" s="371"/>
      <c r="ELM137" s="371"/>
      <c r="ELN137" s="371"/>
      <c r="ELO137" s="371"/>
      <c r="ELP137" s="371"/>
      <c r="ELQ137" s="371"/>
      <c r="ELR137" s="371"/>
      <c r="ELS137" s="371"/>
      <c r="ELT137" s="371"/>
      <c r="ELU137" s="371"/>
      <c r="ELV137" s="371"/>
      <c r="ELW137" s="371"/>
      <c r="ELX137" s="371"/>
      <c r="ELY137" s="371"/>
      <c r="ELZ137" s="371"/>
      <c r="EMA137" s="371"/>
      <c r="EMB137" s="371"/>
      <c r="EMC137" s="371"/>
      <c r="EMD137" s="371"/>
      <c r="EME137" s="371"/>
      <c r="EMF137" s="371"/>
      <c r="EMG137" s="371"/>
      <c r="EMH137" s="371"/>
      <c r="EMI137" s="371"/>
      <c r="EMJ137" s="371"/>
      <c r="EMK137" s="371"/>
      <c r="EML137" s="371"/>
      <c r="EMM137" s="371"/>
      <c r="EMN137" s="371"/>
      <c r="EMO137" s="371"/>
      <c r="EMP137" s="371"/>
      <c r="EMQ137" s="371"/>
      <c r="EMR137" s="371"/>
      <c r="EMS137" s="371"/>
      <c r="EMT137" s="371"/>
      <c r="EMU137" s="371"/>
      <c r="EMV137" s="371"/>
      <c r="EMW137" s="371"/>
      <c r="EMX137" s="371"/>
      <c r="EMY137" s="371"/>
      <c r="EMZ137" s="371"/>
      <c r="ENA137" s="371"/>
      <c r="ENB137" s="371"/>
      <c r="ENC137" s="371"/>
      <c r="END137" s="371"/>
      <c r="ENE137" s="371"/>
      <c r="ENF137" s="371"/>
      <c r="ENG137" s="371"/>
      <c r="ENH137" s="371"/>
      <c r="ENI137" s="371"/>
      <c r="ENJ137" s="371"/>
      <c r="ENK137" s="371"/>
      <c r="ENL137" s="371"/>
      <c r="ENM137" s="371"/>
      <c r="ENN137" s="371"/>
      <c r="ENO137" s="371"/>
      <c r="ENP137" s="371"/>
      <c r="ENQ137" s="371"/>
      <c r="ENR137" s="371"/>
      <c r="ENS137" s="371"/>
      <c r="ENT137" s="371"/>
      <c r="ENU137" s="371"/>
      <c r="ENV137" s="371"/>
      <c r="ENW137" s="371"/>
      <c r="ENX137" s="371"/>
      <c r="ENY137" s="371"/>
      <c r="ENZ137" s="371"/>
      <c r="EOA137" s="371"/>
      <c r="EOB137" s="371"/>
      <c r="EOC137" s="371"/>
      <c r="EOD137" s="371"/>
      <c r="EOE137" s="371"/>
      <c r="EOF137" s="371"/>
      <c r="EOG137" s="371"/>
      <c r="EOH137" s="371"/>
      <c r="EOI137" s="371"/>
      <c r="EOJ137" s="371"/>
      <c r="EOK137" s="371"/>
      <c r="EOL137" s="371"/>
      <c r="EOM137" s="371"/>
      <c r="EON137" s="371"/>
      <c r="EOO137" s="371"/>
      <c r="EOP137" s="371"/>
      <c r="EOQ137" s="371"/>
      <c r="EOR137" s="371"/>
      <c r="EOS137" s="371"/>
      <c r="EOT137" s="371"/>
      <c r="EOU137" s="371"/>
      <c r="EOV137" s="371"/>
      <c r="EOW137" s="371"/>
      <c r="EOX137" s="371"/>
      <c r="EOY137" s="371"/>
      <c r="EOZ137" s="371"/>
      <c r="EPA137" s="371"/>
      <c r="EPB137" s="371"/>
      <c r="EPC137" s="371"/>
      <c r="EPD137" s="371"/>
      <c r="EPE137" s="371"/>
      <c r="EPF137" s="371"/>
      <c r="EPG137" s="371"/>
      <c r="EPH137" s="371"/>
      <c r="EPI137" s="371"/>
      <c r="EPJ137" s="371"/>
      <c r="EPK137" s="371"/>
      <c r="EPL137" s="371"/>
      <c r="EPM137" s="371"/>
      <c r="EPN137" s="371"/>
      <c r="EPO137" s="371"/>
      <c r="EPP137" s="371"/>
      <c r="EPQ137" s="371"/>
      <c r="EPR137" s="371"/>
      <c r="EPS137" s="371"/>
      <c r="EPT137" s="371"/>
      <c r="EPU137" s="371"/>
      <c r="EPV137" s="371"/>
      <c r="EPW137" s="371"/>
      <c r="EPX137" s="371"/>
      <c r="EPY137" s="371"/>
      <c r="EPZ137" s="371"/>
      <c r="EQA137" s="371"/>
      <c r="EQB137" s="371"/>
      <c r="EQC137" s="371"/>
      <c r="EQD137" s="371"/>
      <c r="EQE137" s="371"/>
      <c r="EQF137" s="371"/>
      <c r="EQG137" s="371"/>
      <c r="EQH137" s="371"/>
      <c r="EQI137" s="371"/>
      <c r="EQJ137" s="371"/>
      <c r="EQK137" s="371"/>
      <c r="EQL137" s="371"/>
      <c r="EQM137" s="371"/>
      <c r="EQN137" s="371"/>
      <c r="EQO137" s="371"/>
      <c r="EQP137" s="371"/>
      <c r="EQQ137" s="371"/>
      <c r="EQR137" s="371"/>
      <c r="EQS137" s="371"/>
      <c r="EQT137" s="371"/>
      <c r="EQU137" s="371"/>
      <c r="EQV137" s="371"/>
      <c r="EQW137" s="371"/>
      <c r="EQX137" s="371"/>
      <c r="EQY137" s="371"/>
      <c r="EQZ137" s="371"/>
      <c r="ERA137" s="371"/>
      <c r="ERB137" s="371"/>
      <c r="ERC137" s="371"/>
      <c r="ERD137" s="371"/>
      <c r="ERE137" s="371"/>
      <c r="ERF137" s="371"/>
      <c r="ERG137" s="371"/>
      <c r="ERH137" s="371"/>
      <c r="ERI137" s="371"/>
      <c r="ERJ137" s="371"/>
      <c r="ERK137" s="371"/>
      <c r="ERL137" s="371"/>
      <c r="ERM137" s="371"/>
      <c r="ERN137" s="371"/>
      <c r="ERO137" s="371"/>
      <c r="ERP137" s="371"/>
      <c r="ERQ137" s="371"/>
      <c r="ERR137" s="371"/>
      <c r="ERS137" s="371"/>
      <c r="ERT137" s="371"/>
      <c r="ERU137" s="371"/>
      <c r="ERV137" s="371"/>
      <c r="ERW137" s="371"/>
      <c r="ERX137" s="371"/>
      <c r="ERY137" s="371"/>
      <c r="ERZ137" s="371"/>
      <c r="ESA137" s="371"/>
      <c r="ESB137" s="371"/>
      <c r="ESC137" s="371"/>
      <c r="ESD137" s="371"/>
      <c r="ESE137" s="371"/>
      <c r="ESF137" s="371"/>
      <c r="ESG137" s="371"/>
      <c r="ESH137" s="371"/>
      <c r="ESI137" s="371"/>
      <c r="ESJ137" s="371"/>
      <c r="ESK137" s="371"/>
      <c r="ESL137" s="371"/>
      <c r="ESM137" s="371"/>
      <c r="ESN137" s="371"/>
      <c r="ESO137" s="371"/>
      <c r="ESP137" s="371"/>
      <c r="ESQ137" s="371"/>
      <c r="ESR137" s="371"/>
      <c r="ESS137" s="371"/>
      <c r="EST137" s="371"/>
      <c r="ESU137" s="371"/>
      <c r="ESV137" s="371"/>
      <c r="ESW137" s="371"/>
      <c r="ESX137" s="371"/>
      <c r="ESY137" s="371"/>
      <c r="ESZ137" s="371"/>
      <c r="ETA137" s="371"/>
      <c r="ETB137" s="371"/>
      <c r="ETC137" s="371"/>
      <c r="ETD137" s="371"/>
      <c r="ETE137" s="371"/>
      <c r="ETF137" s="371"/>
      <c r="ETG137" s="371"/>
      <c r="ETH137" s="371"/>
      <c r="ETI137" s="371"/>
      <c r="ETJ137" s="371"/>
      <c r="ETK137" s="371"/>
      <c r="ETL137" s="371"/>
      <c r="ETM137" s="371"/>
      <c r="ETN137" s="371"/>
      <c r="ETO137" s="371"/>
      <c r="ETP137" s="371"/>
      <c r="ETQ137" s="371"/>
      <c r="ETR137" s="371"/>
      <c r="ETS137" s="371"/>
      <c r="ETT137" s="371"/>
      <c r="ETU137" s="371"/>
      <c r="ETV137" s="371"/>
      <c r="ETW137" s="371"/>
      <c r="ETX137" s="371"/>
      <c r="ETY137" s="371"/>
      <c r="ETZ137" s="371"/>
      <c r="EUA137" s="371"/>
      <c r="EUB137" s="371"/>
      <c r="EUC137" s="371"/>
      <c r="EUD137" s="371"/>
      <c r="EUE137" s="371"/>
      <c r="EUF137" s="371"/>
      <c r="EUG137" s="371"/>
      <c r="EUH137" s="371"/>
      <c r="EUI137" s="371"/>
      <c r="EUJ137" s="371"/>
      <c r="EUK137" s="371"/>
      <c r="EUL137" s="371"/>
      <c r="EUM137" s="371"/>
      <c r="EUN137" s="371"/>
      <c r="EUO137" s="371"/>
      <c r="EUP137" s="371"/>
      <c r="EUQ137" s="371"/>
      <c r="EUR137" s="371"/>
      <c r="EUS137" s="371"/>
      <c r="EUT137" s="371"/>
      <c r="EUU137" s="371"/>
      <c r="EUV137" s="371"/>
      <c r="EUW137" s="371"/>
      <c r="EUX137" s="371"/>
      <c r="EUY137" s="371"/>
      <c r="EUZ137" s="371"/>
      <c r="EVA137" s="371"/>
      <c r="EVB137" s="371"/>
      <c r="EVC137" s="371"/>
      <c r="EVD137" s="371"/>
      <c r="EVE137" s="371"/>
      <c r="EVF137" s="371"/>
      <c r="EVG137" s="371"/>
      <c r="EVH137" s="371"/>
      <c r="EVI137" s="371"/>
      <c r="EVJ137" s="371"/>
      <c r="EVK137" s="371"/>
      <c r="EVL137" s="371"/>
      <c r="EVM137" s="371"/>
      <c r="EVN137" s="371"/>
      <c r="EVO137" s="371"/>
      <c r="EVP137" s="371"/>
      <c r="EVQ137" s="371"/>
      <c r="EVR137" s="371"/>
      <c r="EVS137" s="371"/>
      <c r="EVT137" s="371"/>
      <c r="EVU137" s="371"/>
      <c r="EVV137" s="371"/>
      <c r="EVW137" s="371"/>
      <c r="EVX137" s="371"/>
      <c r="EVY137" s="371"/>
      <c r="EVZ137" s="371"/>
      <c r="EWA137" s="371"/>
      <c r="EWB137" s="371"/>
      <c r="EWC137" s="371"/>
      <c r="EWD137" s="371"/>
      <c r="EWE137" s="371"/>
      <c r="EWF137" s="371"/>
      <c r="EWG137" s="371"/>
      <c r="EWH137" s="371"/>
      <c r="EWI137" s="371"/>
      <c r="EWJ137" s="371"/>
      <c r="EWK137" s="371"/>
      <c r="EWL137" s="371"/>
      <c r="EWM137" s="371"/>
      <c r="EWN137" s="371"/>
      <c r="EWO137" s="371"/>
      <c r="EWP137" s="371"/>
      <c r="EWQ137" s="371"/>
      <c r="EWR137" s="371"/>
      <c r="EWS137" s="371"/>
      <c r="EWT137" s="371"/>
      <c r="EWU137" s="371"/>
      <c r="EWV137" s="371"/>
      <c r="EWW137" s="371"/>
      <c r="EWX137" s="371"/>
      <c r="EWY137" s="371"/>
      <c r="EWZ137" s="371"/>
      <c r="EXA137" s="371"/>
      <c r="EXB137" s="371"/>
      <c r="EXC137" s="371"/>
      <c r="EXD137" s="371"/>
      <c r="EXE137" s="371"/>
      <c r="EXF137" s="371"/>
      <c r="EXG137" s="371"/>
      <c r="EXH137" s="371"/>
      <c r="EXI137" s="371"/>
      <c r="EXJ137" s="371"/>
      <c r="EXK137" s="371"/>
      <c r="EXL137" s="371"/>
      <c r="EXM137" s="371"/>
      <c r="EXN137" s="371"/>
      <c r="EXO137" s="371"/>
      <c r="EXP137" s="371"/>
      <c r="EXQ137" s="371"/>
      <c r="EXR137" s="371"/>
      <c r="EXS137" s="371"/>
      <c r="EXT137" s="371"/>
      <c r="EXU137" s="371"/>
      <c r="EXV137" s="371"/>
      <c r="EXW137" s="371"/>
      <c r="EXX137" s="371"/>
      <c r="EXY137" s="371"/>
      <c r="EXZ137" s="371"/>
      <c r="EYA137" s="371"/>
      <c r="EYB137" s="371"/>
      <c r="EYC137" s="371"/>
      <c r="EYD137" s="371"/>
      <c r="EYE137" s="371"/>
      <c r="EYF137" s="371"/>
      <c r="EYG137" s="371"/>
      <c r="EYH137" s="371"/>
      <c r="EYI137" s="371"/>
      <c r="EYJ137" s="371"/>
      <c r="EYK137" s="371"/>
      <c r="EYL137" s="371"/>
      <c r="EYM137" s="371"/>
      <c r="EYN137" s="371"/>
      <c r="EYO137" s="371"/>
      <c r="EYP137" s="371"/>
      <c r="EYQ137" s="371"/>
      <c r="EYR137" s="371"/>
      <c r="EYS137" s="371"/>
      <c r="EYT137" s="371"/>
      <c r="EYU137" s="371"/>
      <c r="EYV137" s="371"/>
      <c r="EYW137" s="371"/>
      <c r="EYX137" s="371"/>
      <c r="EYY137" s="371"/>
      <c r="EYZ137" s="371"/>
      <c r="EZA137" s="371"/>
      <c r="EZB137" s="371"/>
      <c r="EZC137" s="371"/>
      <c r="EZD137" s="371"/>
      <c r="EZE137" s="371"/>
      <c r="EZF137" s="371"/>
      <c r="EZG137" s="371"/>
      <c r="EZH137" s="371"/>
      <c r="EZI137" s="371"/>
      <c r="EZJ137" s="371"/>
      <c r="EZK137" s="371"/>
      <c r="EZL137" s="371"/>
      <c r="EZM137" s="371"/>
      <c r="EZN137" s="371"/>
      <c r="EZO137" s="371"/>
      <c r="EZP137" s="371"/>
      <c r="EZQ137" s="371"/>
      <c r="EZR137" s="371"/>
      <c r="EZS137" s="371"/>
      <c r="EZT137" s="371"/>
      <c r="EZU137" s="371"/>
      <c r="EZV137" s="371"/>
      <c r="EZW137" s="371"/>
      <c r="EZX137" s="371"/>
      <c r="EZY137" s="371"/>
      <c r="EZZ137" s="371"/>
      <c r="FAA137" s="371"/>
      <c r="FAB137" s="371"/>
      <c r="FAC137" s="371"/>
      <c r="FAD137" s="371"/>
      <c r="FAE137" s="371"/>
      <c r="FAF137" s="371"/>
      <c r="FAG137" s="371"/>
      <c r="FAH137" s="371"/>
      <c r="FAI137" s="371"/>
      <c r="FAJ137" s="371"/>
      <c r="FAK137" s="371"/>
      <c r="FAL137" s="371"/>
      <c r="FAM137" s="371"/>
      <c r="FAN137" s="371"/>
      <c r="FAO137" s="371"/>
      <c r="FAP137" s="371"/>
      <c r="FAQ137" s="371"/>
      <c r="FAR137" s="371"/>
      <c r="FAS137" s="371"/>
      <c r="FAT137" s="371"/>
      <c r="FAU137" s="371"/>
      <c r="FAV137" s="371"/>
      <c r="FAW137" s="371"/>
      <c r="FAX137" s="371"/>
      <c r="FAY137" s="371"/>
      <c r="FAZ137" s="371"/>
      <c r="FBA137" s="371"/>
      <c r="FBB137" s="371"/>
      <c r="FBC137" s="371"/>
      <c r="FBD137" s="371"/>
      <c r="FBE137" s="371"/>
      <c r="FBF137" s="371"/>
      <c r="FBG137" s="371"/>
      <c r="FBH137" s="371"/>
      <c r="FBI137" s="371"/>
      <c r="FBJ137" s="371"/>
      <c r="FBK137" s="371"/>
      <c r="FBL137" s="371"/>
      <c r="FBM137" s="371"/>
      <c r="FBN137" s="371"/>
      <c r="FBO137" s="371"/>
      <c r="FBP137" s="371"/>
      <c r="FBQ137" s="371"/>
      <c r="FBR137" s="371"/>
      <c r="FBS137" s="371"/>
      <c r="FBT137" s="371"/>
      <c r="FBU137" s="371"/>
      <c r="FBV137" s="371"/>
      <c r="FBW137" s="371"/>
      <c r="FBX137" s="371"/>
      <c r="FBY137" s="371"/>
      <c r="FBZ137" s="371"/>
      <c r="FCA137" s="371"/>
      <c r="FCB137" s="371"/>
      <c r="FCC137" s="371"/>
      <c r="FCD137" s="371"/>
      <c r="FCE137" s="371"/>
      <c r="FCF137" s="371"/>
      <c r="FCG137" s="371"/>
      <c r="FCH137" s="371"/>
      <c r="FCI137" s="371"/>
      <c r="FCJ137" s="371"/>
      <c r="FCK137" s="371"/>
      <c r="FCL137" s="371"/>
      <c r="FCM137" s="371"/>
      <c r="FCN137" s="371"/>
      <c r="FCO137" s="371"/>
      <c r="FCP137" s="371"/>
      <c r="FCQ137" s="371"/>
      <c r="FCR137" s="371"/>
      <c r="FCS137" s="371"/>
      <c r="FCT137" s="371"/>
      <c r="FCU137" s="371"/>
      <c r="FCV137" s="371"/>
      <c r="FCW137" s="371"/>
      <c r="FCX137" s="371"/>
      <c r="FCY137" s="371"/>
      <c r="FCZ137" s="371"/>
      <c r="FDA137" s="371"/>
      <c r="FDB137" s="371"/>
      <c r="FDC137" s="371"/>
      <c r="FDD137" s="371"/>
      <c r="FDE137" s="371"/>
      <c r="FDF137" s="371"/>
      <c r="FDG137" s="371"/>
      <c r="FDH137" s="371"/>
      <c r="FDI137" s="371"/>
      <c r="FDJ137" s="371"/>
      <c r="FDK137" s="371"/>
      <c r="FDL137" s="371"/>
      <c r="FDM137" s="371"/>
      <c r="FDN137" s="371"/>
      <c r="FDO137" s="371"/>
      <c r="FDP137" s="371"/>
      <c r="FDQ137" s="371"/>
      <c r="FDR137" s="371"/>
      <c r="FDS137" s="371"/>
      <c r="FDT137" s="371"/>
      <c r="FDU137" s="371"/>
      <c r="FDV137" s="371"/>
      <c r="FDW137" s="371"/>
      <c r="FDX137" s="371"/>
      <c r="FDY137" s="371"/>
      <c r="FDZ137" s="371"/>
      <c r="FEA137" s="371"/>
      <c r="FEB137" s="371"/>
      <c r="FEC137" s="371"/>
      <c r="FED137" s="371"/>
      <c r="FEE137" s="371"/>
      <c r="FEF137" s="371"/>
      <c r="FEG137" s="371"/>
      <c r="FEH137" s="371"/>
      <c r="FEI137" s="371"/>
      <c r="FEJ137" s="371"/>
      <c r="FEK137" s="371"/>
      <c r="FEL137" s="371"/>
      <c r="FEM137" s="371"/>
      <c r="FEN137" s="371"/>
      <c r="FEO137" s="371"/>
      <c r="FEP137" s="371"/>
      <c r="FEQ137" s="371"/>
      <c r="FER137" s="371"/>
      <c r="FES137" s="371"/>
      <c r="FET137" s="371"/>
      <c r="FEU137" s="371"/>
      <c r="FEV137" s="371"/>
      <c r="FEW137" s="371"/>
      <c r="FEX137" s="371"/>
      <c r="FEY137" s="371"/>
      <c r="FEZ137" s="371"/>
      <c r="FFA137" s="371"/>
      <c r="FFB137" s="371"/>
      <c r="FFC137" s="371"/>
      <c r="FFD137" s="371"/>
      <c r="FFE137" s="371"/>
      <c r="FFF137" s="371"/>
      <c r="FFG137" s="371"/>
      <c r="FFH137" s="371"/>
      <c r="FFI137" s="371"/>
      <c r="FFJ137" s="371"/>
      <c r="FFK137" s="371"/>
      <c r="FFL137" s="371"/>
      <c r="FFM137" s="371"/>
      <c r="FFN137" s="371"/>
      <c r="FFO137" s="371"/>
      <c r="FFP137" s="371"/>
      <c r="FFQ137" s="371"/>
      <c r="FFR137" s="371"/>
      <c r="FFS137" s="371"/>
      <c r="FFT137" s="371"/>
      <c r="FFU137" s="371"/>
      <c r="FFV137" s="371"/>
      <c r="FFW137" s="371"/>
      <c r="FFX137" s="371"/>
      <c r="FFY137" s="371"/>
      <c r="FFZ137" s="371"/>
      <c r="FGA137" s="371"/>
      <c r="FGB137" s="371"/>
      <c r="FGC137" s="371"/>
      <c r="FGD137" s="371"/>
      <c r="FGE137" s="371"/>
      <c r="FGF137" s="371"/>
      <c r="FGG137" s="371"/>
      <c r="FGH137" s="371"/>
      <c r="FGI137" s="371"/>
      <c r="FGJ137" s="371"/>
      <c r="FGK137" s="371"/>
      <c r="FGL137" s="371"/>
      <c r="FGM137" s="371"/>
      <c r="FGN137" s="371"/>
      <c r="FGO137" s="371"/>
      <c r="FGP137" s="371"/>
      <c r="FGQ137" s="371"/>
      <c r="FGR137" s="371"/>
      <c r="FGS137" s="371"/>
      <c r="FGT137" s="371"/>
      <c r="FGU137" s="371"/>
      <c r="FGV137" s="371"/>
      <c r="FGW137" s="371"/>
      <c r="FGX137" s="371"/>
      <c r="FGY137" s="371"/>
      <c r="FGZ137" s="371"/>
      <c r="FHA137" s="371"/>
      <c r="FHB137" s="371"/>
      <c r="FHC137" s="371"/>
      <c r="FHD137" s="371"/>
      <c r="FHE137" s="371"/>
      <c r="FHF137" s="371"/>
      <c r="FHG137" s="371"/>
      <c r="FHH137" s="371"/>
      <c r="FHI137" s="371"/>
      <c r="FHJ137" s="371"/>
      <c r="FHK137" s="371"/>
      <c r="FHL137" s="371"/>
      <c r="FHM137" s="371"/>
      <c r="FHN137" s="371"/>
      <c r="FHO137" s="371"/>
      <c r="FHP137" s="371"/>
      <c r="FHQ137" s="371"/>
      <c r="FHR137" s="371"/>
      <c r="FHS137" s="371"/>
      <c r="FHT137" s="371"/>
      <c r="FHU137" s="371"/>
      <c r="FHV137" s="371"/>
      <c r="FHW137" s="371"/>
      <c r="FHX137" s="371"/>
      <c r="FHY137" s="371"/>
      <c r="FHZ137" s="371"/>
      <c r="FIA137" s="371"/>
      <c r="FIB137" s="371"/>
      <c r="FIC137" s="371"/>
      <c r="FID137" s="371"/>
      <c r="FIE137" s="371"/>
      <c r="FIF137" s="371"/>
      <c r="FIG137" s="371"/>
      <c r="FIH137" s="371"/>
      <c r="FII137" s="371"/>
      <c r="FIJ137" s="371"/>
      <c r="FIK137" s="371"/>
      <c r="FIL137" s="371"/>
      <c r="FIM137" s="371"/>
      <c r="FIN137" s="371"/>
      <c r="FIO137" s="371"/>
      <c r="FIP137" s="371"/>
      <c r="FIQ137" s="371"/>
      <c r="FIR137" s="371"/>
      <c r="FIS137" s="371"/>
      <c r="FIT137" s="371"/>
      <c r="FIU137" s="371"/>
      <c r="FIV137" s="371"/>
      <c r="FIW137" s="371"/>
      <c r="FIX137" s="371"/>
      <c r="FIY137" s="371"/>
      <c r="FIZ137" s="371"/>
      <c r="FJA137" s="371"/>
      <c r="FJB137" s="371"/>
      <c r="FJC137" s="371"/>
      <c r="FJD137" s="371"/>
      <c r="FJE137" s="371"/>
      <c r="FJF137" s="371"/>
      <c r="FJG137" s="371"/>
      <c r="FJH137" s="371"/>
      <c r="FJI137" s="371"/>
      <c r="FJJ137" s="371"/>
      <c r="FJK137" s="371"/>
      <c r="FJL137" s="371"/>
      <c r="FJM137" s="371"/>
      <c r="FJN137" s="371"/>
      <c r="FJO137" s="371"/>
      <c r="FJP137" s="371"/>
      <c r="FJQ137" s="371"/>
      <c r="FJR137" s="371"/>
      <c r="FJS137" s="371"/>
      <c r="FJT137" s="371"/>
      <c r="FJU137" s="371"/>
      <c r="FJV137" s="371"/>
      <c r="FJW137" s="371"/>
      <c r="FJX137" s="371"/>
      <c r="FJY137" s="371"/>
      <c r="FJZ137" s="371"/>
      <c r="FKA137" s="371"/>
      <c r="FKB137" s="371"/>
      <c r="FKC137" s="371"/>
      <c r="FKD137" s="371"/>
      <c r="FKE137" s="371"/>
      <c r="FKF137" s="371"/>
      <c r="FKG137" s="371"/>
      <c r="FKH137" s="371"/>
      <c r="FKI137" s="371"/>
      <c r="FKJ137" s="371"/>
      <c r="FKK137" s="371"/>
      <c r="FKL137" s="371"/>
      <c r="FKM137" s="371"/>
      <c r="FKN137" s="371"/>
      <c r="FKO137" s="371"/>
      <c r="FKP137" s="371"/>
      <c r="FKQ137" s="371"/>
      <c r="FKR137" s="371"/>
      <c r="FKS137" s="371"/>
      <c r="FKT137" s="371"/>
      <c r="FKU137" s="371"/>
      <c r="FKV137" s="371"/>
      <c r="FKW137" s="371"/>
      <c r="FKX137" s="371"/>
      <c r="FKY137" s="371"/>
      <c r="FKZ137" s="371"/>
      <c r="FLA137" s="371"/>
      <c r="FLB137" s="371"/>
      <c r="FLC137" s="371"/>
      <c r="FLD137" s="371"/>
      <c r="FLE137" s="371"/>
      <c r="FLF137" s="371"/>
      <c r="FLG137" s="371"/>
      <c r="FLH137" s="371"/>
      <c r="FLI137" s="371"/>
      <c r="FLJ137" s="371"/>
      <c r="FLK137" s="371"/>
      <c r="FLL137" s="371"/>
      <c r="FLM137" s="371"/>
      <c r="FLN137" s="371"/>
      <c r="FLO137" s="371"/>
      <c r="FLP137" s="371"/>
      <c r="FLQ137" s="371"/>
      <c r="FLR137" s="371"/>
      <c r="FLS137" s="371"/>
      <c r="FLT137" s="371"/>
      <c r="FLU137" s="371"/>
      <c r="FLV137" s="371"/>
      <c r="FLW137" s="371"/>
      <c r="FLX137" s="371"/>
      <c r="FLY137" s="371"/>
      <c r="FLZ137" s="371"/>
      <c r="FMA137" s="371"/>
      <c r="FMB137" s="371"/>
      <c r="FMC137" s="371"/>
      <c r="FMD137" s="371"/>
      <c r="FME137" s="371"/>
      <c r="FMF137" s="371"/>
      <c r="FMG137" s="371"/>
      <c r="FMH137" s="371"/>
      <c r="FMI137" s="371"/>
      <c r="FMJ137" s="371"/>
      <c r="FMK137" s="371"/>
      <c r="FML137" s="371"/>
      <c r="FMM137" s="371"/>
      <c r="FMN137" s="371"/>
      <c r="FMO137" s="371"/>
      <c r="FMP137" s="371"/>
      <c r="FMQ137" s="371"/>
      <c r="FMR137" s="371"/>
      <c r="FMS137" s="371"/>
      <c r="FMT137" s="371"/>
      <c r="FMU137" s="371"/>
      <c r="FMV137" s="371"/>
      <c r="FMW137" s="371"/>
      <c r="FMX137" s="371"/>
      <c r="FMY137" s="371"/>
      <c r="FMZ137" s="371"/>
      <c r="FNA137" s="371"/>
      <c r="FNB137" s="371"/>
      <c r="FNC137" s="371"/>
      <c r="FND137" s="371"/>
      <c r="FNE137" s="371"/>
      <c r="FNF137" s="371"/>
      <c r="FNG137" s="371"/>
      <c r="FNH137" s="371"/>
      <c r="FNI137" s="371"/>
      <c r="FNJ137" s="371"/>
      <c r="FNK137" s="371"/>
      <c r="FNL137" s="371"/>
      <c r="FNM137" s="371"/>
      <c r="FNN137" s="371"/>
      <c r="FNO137" s="371"/>
      <c r="FNP137" s="371"/>
      <c r="FNQ137" s="371"/>
      <c r="FNR137" s="371"/>
      <c r="FNS137" s="371"/>
      <c r="FNT137" s="371"/>
      <c r="FNU137" s="371"/>
      <c r="FNV137" s="371"/>
      <c r="FNW137" s="371"/>
      <c r="FNX137" s="371"/>
      <c r="FNY137" s="371"/>
      <c r="FNZ137" s="371"/>
      <c r="FOA137" s="371"/>
      <c r="FOB137" s="371"/>
      <c r="FOC137" s="371"/>
      <c r="FOD137" s="371"/>
      <c r="FOE137" s="371"/>
      <c r="FOF137" s="371"/>
      <c r="FOG137" s="371"/>
      <c r="FOH137" s="371"/>
      <c r="FOI137" s="371"/>
      <c r="FOJ137" s="371"/>
      <c r="FOK137" s="371"/>
      <c r="FOL137" s="371"/>
      <c r="FOM137" s="371"/>
      <c r="FON137" s="371"/>
      <c r="FOO137" s="371"/>
      <c r="FOP137" s="371"/>
      <c r="FOQ137" s="371"/>
      <c r="FOR137" s="371"/>
      <c r="FOS137" s="371"/>
      <c r="FOT137" s="371"/>
      <c r="FOU137" s="371"/>
      <c r="FOV137" s="371"/>
      <c r="FOW137" s="371"/>
      <c r="FOX137" s="371"/>
      <c r="FOY137" s="371"/>
      <c r="FOZ137" s="371"/>
      <c r="FPA137" s="371"/>
      <c r="FPB137" s="371"/>
      <c r="FPC137" s="371"/>
      <c r="FPD137" s="371"/>
      <c r="FPE137" s="371"/>
      <c r="FPF137" s="371"/>
      <c r="FPG137" s="371"/>
      <c r="FPH137" s="371"/>
      <c r="FPI137" s="371"/>
      <c r="FPJ137" s="371"/>
      <c r="FPK137" s="371"/>
      <c r="FPL137" s="371"/>
      <c r="FPM137" s="371"/>
      <c r="FPN137" s="371"/>
      <c r="FPO137" s="371"/>
      <c r="FPP137" s="371"/>
      <c r="FPQ137" s="371"/>
      <c r="FPR137" s="371"/>
      <c r="FPS137" s="371"/>
      <c r="FPT137" s="371"/>
      <c r="FPU137" s="371"/>
      <c r="FPV137" s="371"/>
      <c r="FPW137" s="371"/>
      <c r="FPX137" s="371"/>
      <c r="FPY137" s="371"/>
      <c r="FPZ137" s="371"/>
      <c r="FQA137" s="371"/>
      <c r="FQB137" s="371"/>
      <c r="FQC137" s="371"/>
      <c r="FQD137" s="371"/>
      <c r="FQE137" s="371"/>
      <c r="FQF137" s="371"/>
      <c r="FQG137" s="371"/>
      <c r="FQH137" s="371"/>
      <c r="FQI137" s="371"/>
      <c r="FQJ137" s="371"/>
      <c r="FQK137" s="371"/>
      <c r="FQL137" s="371"/>
      <c r="FQM137" s="371"/>
      <c r="FQN137" s="371"/>
      <c r="FQO137" s="371"/>
      <c r="FQP137" s="371"/>
      <c r="FQQ137" s="371"/>
      <c r="FQR137" s="371"/>
      <c r="FQS137" s="371"/>
      <c r="FQT137" s="371"/>
      <c r="FQU137" s="371"/>
      <c r="FQV137" s="371"/>
      <c r="FQW137" s="371"/>
      <c r="FQX137" s="371"/>
      <c r="FQY137" s="371"/>
      <c r="FQZ137" s="371"/>
      <c r="FRA137" s="371"/>
      <c r="FRB137" s="371"/>
      <c r="FRC137" s="371"/>
      <c r="FRD137" s="371"/>
      <c r="FRE137" s="371"/>
      <c r="FRF137" s="371"/>
      <c r="FRG137" s="371"/>
      <c r="FRH137" s="371"/>
      <c r="FRI137" s="371"/>
      <c r="FRJ137" s="371"/>
      <c r="FRK137" s="371"/>
      <c r="FRL137" s="371"/>
      <c r="FRM137" s="371"/>
      <c r="FRN137" s="371"/>
      <c r="FRO137" s="371"/>
      <c r="FRP137" s="371"/>
      <c r="FRQ137" s="371"/>
      <c r="FRR137" s="371"/>
      <c r="FRS137" s="371"/>
      <c r="FRT137" s="371"/>
      <c r="FRU137" s="371"/>
      <c r="FRV137" s="371"/>
      <c r="FRW137" s="371"/>
      <c r="FRX137" s="371"/>
      <c r="FRY137" s="371"/>
      <c r="FRZ137" s="371"/>
      <c r="FSA137" s="371"/>
      <c r="FSB137" s="371"/>
      <c r="FSC137" s="371"/>
      <c r="FSD137" s="371"/>
      <c r="FSE137" s="371"/>
      <c r="FSF137" s="371"/>
      <c r="FSG137" s="371"/>
      <c r="FSH137" s="371"/>
      <c r="FSI137" s="371"/>
      <c r="FSJ137" s="371"/>
      <c r="FSK137" s="371"/>
      <c r="FSL137" s="371"/>
      <c r="FSM137" s="371"/>
      <c r="FSN137" s="371"/>
      <c r="FSO137" s="371"/>
      <c r="FSP137" s="371"/>
      <c r="FSQ137" s="371"/>
      <c r="FSR137" s="371"/>
      <c r="FSS137" s="371"/>
      <c r="FST137" s="371"/>
      <c r="FSU137" s="371"/>
      <c r="FSV137" s="371"/>
      <c r="FSW137" s="371"/>
      <c r="FSX137" s="371"/>
      <c r="FSY137" s="371"/>
      <c r="FSZ137" s="371"/>
      <c r="FTA137" s="371"/>
      <c r="FTB137" s="371"/>
      <c r="FTC137" s="371"/>
      <c r="FTD137" s="371"/>
      <c r="FTE137" s="371"/>
      <c r="FTF137" s="371"/>
      <c r="FTG137" s="371"/>
      <c r="FTH137" s="371"/>
      <c r="FTI137" s="371"/>
      <c r="FTJ137" s="371"/>
      <c r="FTK137" s="371"/>
      <c r="FTL137" s="371"/>
      <c r="FTM137" s="371"/>
      <c r="FTN137" s="371"/>
      <c r="FTO137" s="371"/>
      <c r="FTP137" s="371"/>
      <c r="FTQ137" s="371"/>
      <c r="FTR137" s="371"/>
      <c r="FTS137" s="371"/>
      <c r="FTT137" s="371"/>
      <c r="FTU137" s="371"/>
      <c r="FTV137" s="371"/>
      <c r="FTW137" s="371"/>
      <c r="FTX137" s="371"/>
      <c r="FTY137" s="371"/>
      <c r="FTZ137" s="371"/>
      <c r="FUA137" s="371"/>
      <c r="FUB137" s="371"/>
      <c r="FUC137" s="371"/>
      <c r="FUD137" s="371"/>
      <c r="FUE137" s="371"/>
      <c r="FUF137" s="371"/>
      <c r="FUG137" s="371"/>
      <c r="FUH137" s="371"/>
      <c r="FUI137" s="371"/>
      <c r="FUJ137" s="371"/>
      <c r="FUK137" s="371"/>
      <c r="FUL137" s="371"/>
      <c r="FUM137" s="371"/>
      <c r="FUN137" s="371"/>
      <c r="FUO137" s="371"/>
      <c r="FUP137" s="371"/>
      <c r="FUQ137" s="371"/>
      <c r="FUR137" s="371"/>
      <c r="FUS137" s="371"/>
      <c r="FUT137" s="371"/>
      <c r="FUU137" s="371"/>
      <c r="FUV137" s="371"/>
      <c r="FUW137" s="371"/>
      <c r="FUX137" s="371"/>
      <c r="FUY137" s="371"/>
      <c r="FUZ137" s="371"/>
      <c r="FVA137" s="371"/>
      <c r="FVB137" s="371"/>
      <c r="FVC137" s="371"/>
      <c r="FVD137" s="371"/>
      <c r="FVE137" s="371"/>
      <c r="FVF137" s="371"/>
      <c r="FVG137" s="371"/>
      <c r="FVH137" s="371"/>
      <c r="FVI137" s="371"/>
      <c r="FVJ137" s="371"/>
      <c r="FVK137" s="371"/>
      <c r="FVL137" s="371"/>
      <c r="FVM137" s="371"/>
      <c r="FVN137" s="371"/>
      <c r="FVO137" s="371"/>
      <c r="FVP137" s="371"/>
      <c r="FVQ137" s="371"/>
      <c r="FVR137" s="371"/>
      <c r="FVS137" s="371"/>
      <c r="FVT137" s="371"/>
      <c r="FVU137" s="371"/>
      <c r="FVV137" s="371"/>
      <c r="FVW137" s="371"/>
      <c r="FVX137" s="371"/>
      <c r="FVY137" s="371"/>
      <c r="FVZ137" s="371"/>
      <c r="FWA137" s="371"/>
      <c r="FWB137" s="371"/>
      <c r="FWC137" s="371"/>
      <c r="FWD137" s="371"/>
      <c r="FWE137" s="371"/>
      <c r="FWF137" s="371"/>
      <c r="FWG137" s="371"/>
      <c r="FWH137" s="371"/>
      <c r="FWI137" s="371"/>
      <c r="FWJ137" s="371"/>
      <c r="FWK137" s="371"/>
      <c r="FWL137" s="371"/>
      <c r="FWM137" s="371"/>
      <c r="FWN137" s="371"/>
      <c r="FWO137" s="371"/>
      <c r="FWP137" s="371"/>
      <c r="FWQ137" s="371"/>
      <c r="FWR137" s="371"/>
      <c r="FWS137" s="371"/>
      <c r="FWT137" s="371"/>
      <c r="FWU137" s="371"/>
      <c r="FWV137" s="371"/>
      <c r="FWW137" s="371"/>
      <c r="FWX137" s="371"/>
      <c r="FWY137" s="371"/>
      <c r="FWZ137" s="371"/>
      <c r="FXA137" s="371"/>
      <c r="FXB137" s="371"/>
      <c r="FXC137" s="371"/>
      <c r="FXD137" s="371"/>
      <c r="FXE137" s="371"/>
      <c r="FXF137" s="371"/>
      <c r="FXG137" s="371"/>
      <c r="FXH137" s="371"/>
      <c r="FXI137" s="371"/>
      <c r="FXJ137" s="371"/>
      <c r="FXK137" s="371"/>
      <c r="FXL137" s="371"/>
      <c r="FXM137" s="371"/>
      <c r="FXN137" s="371"/>
      <c r="FXO137" s="371"/>
      <c r="FXP137" s="371"/>
      <c r="FXQ137" s="371"/>
      <c r="FXR137" s="371"/>
      <c r="FXS137" s="371"/>
      <c r="FXT137" s="371"/>
      <c r="FXU137" s="371"/>
      <c r="FXV137" s="371"/>
      <c r="FXW137" s="371"/>
      <c r="FXX137" s="371"/>
      <c r="FXY137" s="371"/>
      <c r="FXZ137" s="371"/>
      <c r="FYA137" s="371"/>
      <c r="FYB137" s="371"/>
      <c r="FYC137" s="371"/>
      <c r="FYD137" s="371"/>
      <c r="FYE137" s="371"/>
      <c r="FYF137" s="371"/>
      <c r="FYG137" s="371"/>
      <c r="FYH137" s="371"/>
      <c r="FYI137" s="371"/>
      <c r="FYJ137" s="371"/>
      <c r="FYK137" s="371"/>
      <c r="FYL137" s="371"/>
      <c r="FYM137" s="371"/>
      <c r="FYN137" s="371"/>
      <c r="FYO137" s="371"/>
      <c r="FYP137" s="371"/>
      <c r="FYQ137" s="371"/>
      <c r="FYR137" s="371"/>
      <c r="FYS137" s="371"/>
      <c r="FYT137" s="371"/>
      <c r="FYU137" s="371"/>
      <c r="FYV137" s="371"/>
      <c r="FYW137" s="371"/>
      <c r="FYX137" s="371"/>
      <c r="FYY137" s="371"/>
      <c r="FYZ137" s="371"/>
      <c r="FZA137" s="371"/>
      <c r="FZB137" s="371"/>
      <c r="FZC137" s="371"/>
      <c r="FZD137" s="371"/>
      <c r="FZE137" s="371"/>
      <c r="FZF137" s="371"/>
      <c r="FZG137" s="371"/>
      <c r="FZH137" s="371"/>
      <c r="FZI137" s="371"/>
      <c r="FZJ137" s="371"/>
      <c r="FZK137" s="371"/>
      <c r="FZL137" s="371"/>
      <c r="FZM137" s="371"/>
      <c r="FZN137" s="371"/>
      <c r="FZO137" s="371"/>
      <c r="FZP137" s="371"/>
      <c r="FZQ137" s="371"/>
      <c r="FZR137" s="371"/>
      <c r="FZS137" s="371"/>
      <c r="FZT137" s="371"/>
      <c r="FZU137" s="371"/>
      <c r="FZV137" s="371"/>
      <c r="FZW137" s="371"/>
      <c r="FZX137" s="371"/>
      <c r="FZY137" s="371"/>
      <c r="FZZ137" s="371"/>
      <c r="GAA137" s="371"/>
      <c r="GAB137" s="371"/>
      <c r="GAC137" s="371"/>
      <c r="GAD137" s="371"/>
      <c r="GAE137" s="371"/>
      <c r="GAF137" s="371"/>
      <c r="GAG137" s="371"/>
      <c r="GAH137" s="371"/>
      <c r="GAI137" s="371"/>
      <c r="GAJ137" s="371"/>
      <c r="GAK137" s="371"/>
      <c r="GAL137" s="371"/>
      <c r="GAM137" s="371"/>
      <c r="GAN137" s="371"/>
      <c r="GAO137" s="371"/>
      <c r="GAP137" s="371"/>
      <c r="GAQ137" s="371"/>
      <c r="GAR137" s="371"/>
      <c r="GAS137" s="371"/>
      <c r="GAT137" s="371"/>
      <c r="GAU137" s="371"/>
      <c r="GAV137" s="371"/>
      <c r="GAW137" s="371"/>
      <c r="GAX137" s="371"/>
      <c r="GAY137" s="371"/>
      <c r="GAZ137" s="371"/>
      <c r="GBA137" s="371"/>
      <c r="GBB137" s="371"/>
      <c r="GBC137" s="371"/>
      <c r="GBD137" s="371"/>
      <c r="GBE137" s="371"/>
      <c r="GBF137" s="371"/>
      <c r="GBG137" s="371"/>
      <c r="GBH137" s="371"/>
      <c r="GBI137" s="371"/>
      <c r="GBJ137" s="371"/>
      <c r="GBK137" s="371"/>
      <c r="GBL137" s="371"/>
      <c r="GBM137" s="371"/>
      <c r="GBN137" s="371"/>
      <c r="GBO137" s="371"/>
      <c r="GBP137" s="371"/>
      <c r="GBQ137" s="371"/>
      <c r="GBR137" s="371"/>
      <c r="GBS137" s="371"/>
      <c r="GBT137" s="371"/>
      <c r="GBU137" s="371"/>
      <c r="GBV137" s="371"/>
      <c r="GBW137" s="371"/>
      <c r="GBX137" s="371"/>
      <c r="GBY137" s="371"/>
      <c r="GBZ137" s="371"/>
      <c r="GCA137" s="371"/>
      <c r="GCB137" s="371"/>
      <c r="GCC137" s="371"/>
      <c r="GCD137" s="371"/>
      <c r="GCE137" s="371"/>
      <c r="GCF137" s="371"/>
      <c r="GCG137" s="371"/>
      <c r="GCH137" s="371"/>
      <c r="GCI137" s="371"/>
      <c r="GCJ137" s="371"/>
      <c r="GCK137" s="371"/>
      <c r="GCL137" s="371"/>
      <c r="GCM137" s="371"/>
      <c r="GCN137" s="371"/>
      <c r="GCO137" s="371"/>
      <c r="GCP137" s="371"/>
      <c r="GCQ137" s="371"/>
      <c r="GCR137" s="371"/>
      <c r="GCS137" s="371"/>
      <c r="GCT137" s="371"/>
      <c r="GCU137" s="371"/>
      <c r="GCV137" s="371"/>
      <c r="GCW137" s="371"/>
      <c r="GCX137" s="371"/>
      <c r="GCY137" s="371"/>
      <c r="GCZ137" s="371"/>
      <c r="GDA137" s="371"/>
      <c r="GDB137" s="371"/>
      <c r="GDC137" s="371"/>
      <c r="GDD137" s="371"/>
      <c r="GDE137" s="371"/>
      <c r="GDF137" s="371"/>
      <c r="GDG137" s="371"/>
      <c r="GDH137" s="371"/>
      <c r="GDI137" s="371"/>
      <c r="GDJ137" s="371"/>
      <c r="GDK137" s="371"/>
      <c r="GDL137" s="371"/>
      <c r="GDM137" s="371"/>
      <c r="GDN137" s="371"/>
      <c r="GDO137" s="371"/>
      <c r="GDP137" s="371"/>
      <c r="GDQ137" s="371"/>
      <c r="GDR137" s="371"/>
      <c r="GDS137" s="371"/>
      <c r="GDT137" s="371"/>
      <c r="GDU137" s="371"/>
      <c r="GDV137" s="371"/>
      <c r="GDW137" s="371"/>
      <c r="GDX137" s="371"/>
      <c r="GDY137" s="371"/>
      <c r="GDZ137" s="371"/>
      <c r="GEA137" s="371"/>
      <c r="GEB137" s="371"/>
      <c r="GEC137" s="371"/>
      <c r="GED137" s="371"/>
      <c r="GEE137" s="371"/>
      <c r="GEF137" s="371"/>
      <c r="GEG137" s="371"/>
      <c r="GEH137" s="371"/>
      <c r="GEI137" s="371"/>
      <c r="GEJ137" s="371"/>
      <c r="GEK137" s="371"/>
      <c r="GEL137" s="371"/>
      <c r="GEM137" s="371"/>
      <c r="GEN137" s="371"/>
      <c r="GEO137" s="371"/>
      <c r="GEP137" s="371"/>
      <c r="GEQ137" s="371"/>
      <c r="GER137" s="371"/>
      <c r="GES137" s="371"/>
      <c r="GET137" s="371"/>
      <c r="GEU137" s="371"/>
      <c r="GEV137" s="371"/>
      <c r="GEW137" s="371"/>
      <c r="GEX137" s="371"/>
      <c r="GEY137" s="371"/>
      <c r="GEZ137" s="371"/>
      <c r="GFA137" s="371"/>
      <c r="GFB137" s="371"/>
      <c r="GFC137" s="371"/>
      <c r="GFD137" s="371"/>
      <c r="GFE137" s="371"/>
      <c r="GFF137" s="371"/>
      <c r="GFG137" s="371"/>
      <c r="GFH137" s="371"/>
      <c r="GFI137" s="371"/>
      <c r="GFJ137" s="371"/>
      <c r="GFK137" s="371"/>
      <c r="GFL137" s="371"/>
      <c r="GFM137" s="371"/>
      <c r="GFN137" s="371"/>
      <c r="GFO137" s="371"/>
      <c r="GFP137" s="371"/>
      <c r="GFQ137" s="371"/>
      <c r="GFR137" s="371"/>
      <c r="GFS137" s="371"/>
      <c r="GFT137" s="371"/>
      <c r="GFU137" s="371"/>
      <c r="GFV137" s="371"/>
      <c r="GFW137" s="371"/>
      <c r="GFX137" s="371"/>
      <c r="GFY137" s="371"/>
      <c r="GFZ137" s="371"/>
      <c r="GGA137" s="371"/>
      <c r="GGB137" s="371"/>
      <c r="GGC137" s="371"/>
      <c r="GGD137" s="371"/>
      <c r="GGE137" s="371"/>
      <c r="GGF137" s="371"/>
      <c r="GGG137" s="371"/>
      <c r="GGH137" s="371"/>
      <c r="GGI137" s="371"/>
      <c r="GGJ137" s="371"/>
      <c r="GGK137" s="371"/>
      <c r="GGL137" s="371"/>
      <c r="GGM137" s="371"/>
      <c r="GGN137" s="371"/>
      <c r="GGO137" s="371"/>
      <c r="GGP137" s="371"/>
      <c r="GGQ137" s="371"/>
      <c r="GGR137" s="371"/>
      <c r="GGS137" s="371"/>
      <c r="GGT137" s="371"/>
      <c r="GGU137" s="371"/>
      <c r="GGV137" s="371"/>
      <c r="GGW137" s="371"/>
      <c r="GGX137" s="371"/>
      <c r="GGY137" s="371"/>
      <c r="GGZ137" s="371"/>
      <c r="GHA137" s="371"/>
      <c r="GHB137" s="371"/>
      <c r="GHC137" s="371"/>
      <c r="GHD137" s="371"/>
      <c r="GHE137" s="371"/>
      <c r="GHF137" s="371"/>
      <c r="GHG137" s="371"/>
      <c r="GHH137" s="371"/>
      <c r="GHI137" s="371"/>
      <c r="GHJ137" s="371"/>
      <c r="GHK137" s="371"/>
      <c r="GHL137" s="371"/>
      <c r="GHM137" s="371"/>
      <c r="GHN137" s="371"/>
      <c r="GHO137" s="371"/>
      <c r="GHP137" s="371"/>
      <c r="GHQ137" s="371"/>
      <c r="GHR137" s="371"/>
      <c r="GHS137" s="371"/>
      <c r="GHT137" s="371"/>
      <c r="GHU137" s="371"/>
      <c r="GHV137" s="371"/>
      <c r="GHW137" s="371"/>
      <c r="GHX137" s="371"/>
      <c r="GHY137" s="371"/>
      <c r="GHZ137" s="371"/>
      <c r="GIA137" s="371"/>
      <c r="GIB137" s="371"/>
      <c r="GIC137" s="371"/>
      <c r="GID137" s="371"/>
      <c r="GIE137" s="371"/>
      <c r="GIF137" s="371"/>
      <c r="GIG137" s="371"/>
      <c r="GIH137" s="371"/>
      <c r="GII137" s="371"/>
      <c r="GIJ137" s="371"/>
      <c r="GIK137" s="371"/>
      <c r="GIL137" s="371"/>
      <c r="GIM137" s="371"/>
      <c r="GIN137" s="371"/>
      <c r="GIO137" s="371"/>
      <c r="GIP137" s="371"/>
      <c r="GIQ137" s="371"/>
      <c r="GIR137" s="371"/>
      <c r="GIS137" s="371"/>
      <c r="GIT137" s="371"/>
      <c r="GIU137" s="371"/>
      <c r="GIV137" s="371"/>
      <c r="GIW137" s="371"/>
      <c r="GIX137" s="371"/>
      <c r="GIY137" s="371"/>
      <c r="GIZ137" s="371"/>
      <c r="GJA137" s="371"/>
      <c r="GJB137" s="371"/>
      <c r="GJC137" s="371"/>
      <c r="GJD137" s="371"/>
      <c r="GJE137" s="371"/>
      <c r="GJF137" s="371"/>
      <c r="GJG137" s="371"/>
      <c r="GJH137" s="371"/>
      <c r="GJI137" s="371"/>
      <c r="GJJ137" s="371"/>
      <c r="GJK137" s="371"/>
      <c r="GJL137" s="371"/>
      <c r="GJM137" s="371"/>
      <c r="GJN137" s="371"/>
      <c r="GJO137" s="371"/>
      <c r="GJP137" s="371"/>
      <c r="GJQ137" s="371"/>
      <c r="GJR137" s="371"/>
      <c r="GJS137" s="371"/>
      <c r="GJT137" s="371"/>
      <c r="GJU137" s="371"/>
      <c r="GJV137" s="371"/>
      <c r="GJW137" s="371"/>
      <c r="GJX137" s="371"/>
      <c r="GJY137" s="371"/>
      <c r="GJZ137" s="371"/>
      <c r="GKA137" s="371"/>
      <c r="GKB137" s="371"/>
      <c r="GKC137" s="371"/>
      <c r="GKD137" s="371"/>
      <c r="GKE137" s="371"/>
      <c r="GKF137" s="371"/>
      <c r="GKG137" s="371"/>
      <c r="GKH137" s="371"/>
      <c r="GKI137" s="371"/>
      <c r="GKJ137" s="371"/>
      <c r="GKK137" s="371"/>
      <c r="GKL137" s="371"/>
      <c r="GKM137" s="371"/>
      <c r="GKN137" s="371"/>
      <c r="GKO137" s="371"/>
      <c r="GKP137" s="371"/>
      <c r="GKQ137" s="371"/>
      <c r="GKR137" s="371"/>
      <c r="GKS137" s="371"/>
      <c r="GKT137" s="371"/>
      <c r="GKU137" s="371"/>
      <c r="GKV137" s="371"/>
      <c r="GKW137" s="371"/>
      <c r="GKX137" s="371"/>
      <c r="GKY137" s="371"/>
      <c r="GKZ137" s="371"/>
      <c r="GLA137" s="371"/>
      <c r="GLB137" s="371"/>
      <c r="GLC137" s="371"/>
      <c r="GLD137" s="371"/>
      <c r="GLE137" s="371"/>
      <c r="GLF137" s="371"/>
      <c r="GLG137" s="371"/>
      <c r="GLH137" s="371"/>
      <c r="GLI137" s="371"/>
      <c r="GLJ137" s="371"/>
      <c r="GLK137" s="371"/>
      <c r="GLL137" s="371"/>
      <c r="GLM137" s="371"/>
      <c r="GLN137" s="371"/>
      <c r="GLO137" s="371"/>
      <c r="GLP137" s="371"/>
      <c r="GLQ137" s="371"/>
      <c r="GLR137" s="371"/>
      <c r="GLS137" s="371"/>
      <c r="GLT137" s="371"/>
      <c r="GLU137" s="371"/>
      <c r="GLV137" s="371"/>
      <c r="GLW137" s="371"/>
      <c r="GLX137" s="371"/>
      <c r="GLY137" s="371"/>
      <c r="GLZ137" s="371"/>
      <c r="GMA137" s="371"/>
      <c r="GMB137" s="371"/>
      <c r="GMC137" s="371"/>
      <c r="GMD137" s="371"/>
      <c r="GME137" s="371"/>
      <c r="GMF137" s="371"/>
      <c r="GMG137" s="371"/>
      <c r="GMH137" s="371"/>
      <c r="GMI137" s="371"/>
      <c r="GMJ137" s="371"/>
      <c r="GMK137" s="371"/>
      <c r="GML137" s="371"/>
      <c r="GMM137" s="371"/>
      <c r="GMN137" s="371"/>
      <c r="GMO137" s="371"/>
      <c r="GMP137" s="371"/>
      <c r="GMQ137" s="371"/>
      <c r="GMR137" s="371"/>
      <c r="GMS137" s="371"/>
      <c r="GMT137" s="371"/>
      <c r="GMU137" s="371"/>
      <c r="GMV137" s="371"/>
      <c r="GMW137" s="371"/>
      <c r="GMX137" s="371"/>
      <c r="GMY137" s="371"/>
      <c r="GMZ137" s="371"/>
      <c r="GNA137" s="371"/>
      <c r="GNB137" s="371"/>
      <c r="GNC137" s="371"/>
      <c r="GND137" s="371"/>
      <c r="GNE137" s="371"/>
      <c r="GNF137" s="371"/>
      <c r="GNG137" s="371"/>
      <c r="GNH137" s="371"/>
      <c r="GNI137" s="371"/>
      <c r="GNJ137" s="371"/>
      <c r="GNK137" s="371"/>
      <c r="GNL137" s="371"/>
      <c r="GNM137" s="371"/>
      <c r="GNN137" s="371"/>
      <c r="GNO137" s="371"/>
      <c r="GNP137" s="371"/>
      <c r="GNQ137" s="371"/>
      <c r="GNR137" s="371"/>
      <c r="GNS137" s="371"/>
      <c r="GNT137" s="371"/>
      <c r="GNU137" s="371"/>
      <c r="GNV137" s="371"/>
      <c r="GNW137" s="371"/>
      <c r="GNX137" s="371"/>
      <c r="GNY137" s="371"/>
      <c r="GNZ137" s="371"/>
      <c r="GOA137" s="371"/>
      <c r="GOB137" s="371"/>
      <c r="GOC137" s="371"/>
      <c r="GOD137" s="371"/>
      <c r="GOE137" s="371"/>
      <c r="GOF137" s="371"/>
      <c r="GOG137" s="371"/>
      <c r="GOH137" s="371"/>
      <c r="GOI137" s="371"/>
      <c r="GOJ137" s="371"/>
      <c r="GOK137" s="371"/>
      <c r="GOL137" s="371"/>
      <c r="GOM137" s="371"/>
      <c r="GON137" s="371"/>
      <c r="GOO137" s="371"/>
      <c r="GOP137" s="371"/>
      <c r="GOQ137" s="371"/>
      <c r="GOR137" s="371"/>
      <c r="GOS137" s="371"/>
      <c r="GOT137" s="371"/>
      <c r="GOU137" s="371"/>
      <c r="GOV137" s="371"/>
      <c r="GOW137" s="371"/>
      <c r="GOX137" s="371"/>
      <c r="GOY137" s="371"/>
      <c r="GOZ137" s="371"/>
      <c r="GPA137" s="371"/>
      <c r="GPB137" s="371"/>
      <c r="GPC137" s="371"/>
      <c r="GPD137" s="371"/>
      <c r="GPE137" s="371"/>
      <c r="GPF137" s="371"/>
      <c r="GPG137" s="371"/>
      <c r="GPH137" s="371"/>
      <c r="GPI137" s="371"/>
      <c r="GPJ137" s="371"/>
      <c r="GPK137" s="371"/>
      <c r="GPL137" s="371"/>
      <c r="GPM137" s="371"/>
      <c r="GPN137" s="371"/>
      <c r="GPO137" s="371"/>
      <c r="GPP137" s="371"/>
      <c r="GPQ137" s="371"/>
      <c r="GPR137" s="371"/>
      <c r="GPS137" s="371"/>
      <c r="GPT137" s="371"/>
      <c r="GPU137" s="371"/>
      <c r="GPV137" s="371"/>
      <c r="GPW137" s="371"/>
      <c r="GPX137" s="371"/>
      <c r="GPY137" s="371"/>
      <c r="GPZ137" s="371"/>
      <c r="GQA137" s="371"/>
      <c r="GQB137" s="371"/>
      <c r="GQC137" s="371"/>
      <c r="GQD137" s="371"/>
      <c r="GQE137" s="371"/>
      <c r="GQF137" s="371"/>
      <c r="GQG137" s="371"/>
      <c r="GQH137" s="371"/>
      <c r="GQI137" s="371"/>
      <c r="GQJ137" s="371"/>
      <c r="GQK137" s="371"/>
      <c r="GQL137" s="371"/>
      <c r="GQM137" s="371"/>
      <c r="GQN137" s="371"/>
      <c r="GQO137" s="371"/>
      <c r="GQP137" s="371"/>
      <c r="GQQ137" s="371"/>
      <c r="GQR137" s="371"/>
      <c r="GQS137" s="371"/>
      <c r="GQT137" s="371"/>
      <c r="GQU137" s="371"/>
      <c r="GQV137" s="371"/>
      <c r="GQW137" s="371"/>
      <c r="GQX137" s="371"/>
      <c r="GQY137" s="371"/>
      <c r="GQZ137" s="371"/>
      <c r="GRA137" s="371"/>
      <c r="GRB137" s="371"/>
      <c r="GRC137" s="371"/>
      <c r="GRD137" s="371"/>
      <c r="GRE137" s="371"/>
      <c r="GRF137" s="371"/>
      <c r="GRG137" s="371"/>
      <c r="GRH137" s="371"/>
      <c r="GRI137" s="371"/>
      <c r="GRJ137" s="371"/>
      <c r="GRK137" s="371"/>
      <c r="GRL137" s="371"/>
      <c r="GRM137" s="371"/>
      <c r="GRN137" s="371"/>
      <c r="GRO137" s="371"/>
      <c r="GRP137" s="371"/>
      <c r="GRQ137" s="371"/>
      <c r="GRR137" s="371"/>
      <c r="GRS137" s="371"/>
      <c r="GRT137" s="371"/>
      <c r="GRU137" s="371"/>
      <c r="GRV137" s="371"/>
      <c r="GRW137" s="371"/>
      <c r="GRX137" s="371"/>
      <c r="GRY137" s="371"/>
      <c r="GRZ137" s="371"/>
      <c r="GSA137" s="371"/>
      <c r="GSB137" s="371"/>
      <c r="GSC137" s="371"/>
      <c r="GSD137" s="371"/>
      <c r="GSE137" s="371"/>
      <c r="GSF137" s="371"/>
      <c r="GSG137" s="371"/>
      <c r="GSH137" s="371"/>
      <c r="GSI137" s="371"/>
      <c r="GSJ137" s="371"/>
      <c r="GSK137" s="371"/>
      <c r="GSL137" s="371"/>
      <c r="GSM137" s="371"/>
      <c r="GSN137" s="371"/>
      <c r="GSO137" s="371"/>
      <c r="GSP137" s="371"/>
      <c r="GSQ137" s="371"/>
      <c r="GSR137" s="371"/>
      <c r="GSS137" s="371"/>
      <c r="GST137" s="371"/>
      <c r="GSU137" s="371"/>
      <c r="GSV137" s="371"/>
      <c r="GSW137" s="371"/>
      <c r="GSX137" s="371"/>
      <c r="GSY137" s="371"/>
      <c r="GSZ137" s="371"/>
      <c r="GTA137" s="371"/>
      <c r="GTB137" s="371"/>
      <c r="GTC137" s="371"/>
      <c r="GTD137" s="371"/>
      <c r="GTE137" s="371"/>
      <c r="GTF137" s="371"/>
      <c r="GTG137" s="371"/>
      <c r="GTH137" s="371"/>
      <c r="GTI137" s="371"/>
      <c r="GTJ137" s="371"/>
      <c r="GTK137" s="371"/>
      <c r="GTL137" s="371"/>
      <c r="GTM137" s="371"/>
      <c r="GTN137" s="371"/>
      <c r="GTO137" s="371"/>
      <c r="GTP137" s="371"/>
      <c r="GTQ137" s="371"/>
      <c r="GTR137" s="371"/>
      <c r="GTS137" s="371"/>
      <c r="GTT137" s="371"/>
      <c r="GTU137" s="371"/>
      <c r="GTV137" s="371"/>
      <c r="GTW137" s="371"/>
      <c r="GTX137" s="371"/>
      <c r="GTY137" s="371"/>
      <c r="GTZ137" s="371"/>
      <c r="GUA137" s="371"/>
      <c r="GUB137" s="371"/>
      <c r="GUC137" s="371"/>
      <c r="GUD137" s="371"/>
      <c r="GUE137" s="371"/>
      <c r="GUF137" s="371"/>
      <c r="GUG137" s="371"/>
      <c r="GUH137" s="371"/>
      <c r="GUI137" s="371"/>
      <c r="GUJ137" s="371"/>
      <c r="GUK137" s="371"/>
      <c r="GUL137" s="371"/>
      <c r="GUM137" s="371"/>
      <c r="GUN137" s="371"/>
      <c r="GUO137" s="371"/>
      <c r="GUP137" s="371"/>
      <c r="GUQ137" s="371"/>
      <c r="GUR137" s="371"/>
      <c r="GUS137" s="371"/>
      <c r="GUT137" s="371"/>
      <c r="GUU137" s="371"/>
      <c r="GUV137" s="371"/>
      <c r="GUW137" s="371"/>
      <c r="GUX137" s="371"/>
      <c r="GUY137" s="371"/>
      <c r="GUZ137" s="371"/>
      <c r="GVA137" s="371"/>
      <c r="GVB137" s="371"/>
      <c r="GVC137" s="371"/>
      <c r="GVD137" s="371"/>
      <c r="GVE137" s="371"/>
      <c r="GVF137" s="371"/>
      <c r="GVG137" s="371"/>
      <c r="GVH137" s="371"/>
      <c r="GVI137" s="371"/>
      <c r="GVJ137" s="371"/>
      <c r="GVK137" s="371"/>
      <c r="GVL137" s="371"/>
      <c r="GVM137" s="371"/>
      <c r="GVN137" s="371"/>
      <c r="GVO137" s="371"/>
      <c r="GVP137" s="371"/>
      <c r="GVQ137" s="371"/>
      <c r="GVR137" s="371"/>
      <c r="GVS137" s="371"/>
      <c r="GVT137" s="371"/>
      <c r="GVU137" s="371"/>
      <c r="GVV137" s="371"/>
      <c r="GVW137" s="371"/>
      <c r="GVX137" s="371"/>
      <c r="GVY137" s="371"/>
      <c r="GVZ137" s="371"/>
      <c r="GWA137" s="371"/>
      <c r="GWB137" s="371"/>
      <c r="GWC137" s="371"/>
      <c r="GWD137" s="371"/>
      <c r="GWE137" s="371"/>
      <c r="GWF137" s="371"/>
      <c r="GWG137" s="371"/>
      <c r="GWH137" s="371"/>
      <c r="GWI137" s="371"/>
      <c r="GWJ137" s="371"/>
      <c r="GWK137" s="371"/>
      <c r="GWL137" s="371"/>
      <c r="GWM137" s="371"/>
      <c r="GWN137" s="371"/>
      <c r="GWO137" s="371"/>
      <c r="GWP137" s="371"/>
      <c r="GWQ137" s="371"/>
      <c r="GWR137" s="371"/>
      <c r="GWS137" s="371"/>
      <c r="GWT137" s="371"/>
      <c r="GWU137" s="371"/>
      <c r="GWV137" s="371"/>
      <c r="GWW137" s="371"/>
      <c r="GWX137" s="371"/>
      <c r="GWY137" s="371"/>
      <c r="GWZ137" s="371"/>
      <c r="GXA137" s="371"/>
      <c r="GXB137" s="371"/>
      <c r="GXC137" s="371"/>
      <c r="GXD137" s="371"/>
      <c r="GXE137" s="371"/>
      <c r="GXF137" s="371"/>
      <c r="GXG137" s="371"/>
      <c r="GXH137" s="371"/>
      <c r="GXI137" s="371"/>
      <c r="GXJ137" s="371"/>
      <c r="GXK137" s="371"/>
      <c r="GXL137" s="371"/>
      <c r="GXM137" s="371"/>
      <c r="GXN137" s="371"/>
      <c r="GXO137" s="371"/>
      <c r="GXP137" s="371"/>
      <c r="GXQ137" s="371"/>
      <c r="GXR137" s="371"/>
      <c r="GXS137" s="371"/>
      <c r="GXT137" s="371"/>
      <c r="GXU137" s="371"/>
      <c r="GXV137" s="371"/>
      <c r="GXW137" s="371"/>
      <c r="GXX137" s="371"/>
      <c r="GXY137" s="371"/>
      <c r="GXZ137" s="371"/>
      <c r="GYA137" s="371"/>
      <c r="GYB137" s="371"/>
      <c r="GYC137" s="371"/>
      <c r="GYD137" s="371"/>
      <c r="GYE137" s="371"/>
      <c r="GYF137" s="371"/>
      <c r="GYG137" s="371"/>
      <c r="GYH137" s="371"/>
      <c r="GYI137" s="371"/>
      <c r="GYJ137" s="371"/>
      <c r="GYK137" s="371"/>
      <c r="GYL137" s="371"/>
      <c r="GYM137" s="371"/>
      <c r="GYN137" s="371"/>
      <c r="GYO137" s="371"/>
      <c r="GYP137" s="371"/>
      <c r="GYQ137" s="371"/>
      <c r="GYR137" s="371"/>
      <c r="GYS137" s="371"/>
      <c r="GYT137" s="371"/>
      <c r="GYU137" s="371"/>
      <c r="GYV137" s="371"/>
      <c r="GYW137" s="371"/>
      <c r="GYX137" s="371"/>
      <c r="GYY137" s="371"/>
      <c r="GYZ137" s="371"/>
      <c r="GZA137" s="371"/>
      <c r="GZB137" s="371"/>
      <c r="GZC137" s="371"/>
      <c r="GZD137" s="371"/>
      <c r="GZE137" s="371"/>
      <c r="GZF137" s="371"/>
      <c r="GZG137" s="371"/>
      <c r="GZH137" s="371"/>
      <c r="GZI137" s="371"/>
      <c r="GZJ137" s="371"/>
      <c r="GZK137" s="371"/>
      <c r="GZL137" s="371"/>
      <c r="GZM137" s="371"/>
      <c r="GZN137" s="371"/>
      <c r="GZO137" s="371"/>
      <c r="GZP137" s="371"/>
      <c r="GZQ137" s="371"/>
      <c r="GZR137" s="371"/>
      <c r="GZS137" s="371"/>
      <c r="GZT137" s="371"/>
      <c r="GZU137" s="371"/>
      <c r="GZV137" s="371"/>
      <c r="GZW137" s="371"/>
      <c r="GZX137" s="371"/>
      <c r="GZY137" s="371"/>
      <c r="GZZ137" s="371"/>
      <c r="HAA137" s="371"/>
      <c r="HAB137" s="371"/>
      <c r="HAC137" s="371"/>
      <c r="HAD137" s="371"/>
      <c r="HAE137" s="371"/>
      <c r="HAF137" s="371"/>
      <c r="HAG137" s="371"/>
      <c r="HAH137" s="371"/>
      <c r="HAI137" s="371"/>
      <c r="HAJ137" s="371"/>
      <c r="HAK137" s="371"/>
      <c r="HAL137" s="371"/>
      <c r="HAM137" s="371"/>
      <c r="HAN137" s="371"/>
      <c r="HAO137" s="371"/>
      <c r="HAP137" s="371"/>
      <c r="HAQ137" s="371"/>
      <c r="HAR137" s="371"/>
      <c r="HAS137" s="371"/>
      <c r="HAT137" s="371"/>
      <c r="HAU137" s="371"/>
      <c r="HAV137" s="371"/>
      <c r="HAW137" s="371"/>
      <c r="HAX137" s="371"/>
      <c r="HAY137" s="371"/>
      <c r="HAZ137" s="371"/>
      <c r="HBA137" s="371"/>
      <c r="HBB137" s="371"/>
      <c r="HBC137" s="371"/>
      <c r="HBD137" s="371"/>
      <c r="HBE137" s="371"/>
      <c r="HBF137" s="371"/>
      <c r="HBG137" s="371"/>
      <c r="HBH137" s="371"/>
      <c r="HBI137" s="371"/>
      <c r="HBJ137" s="371"/>
      <c r="HBK137" s="371"/>
      <c r="HBL137" s="371"/>
      <c r="HBM137" s="371"/>
      <c r="HBN137" s="371"/>
      <c r="HBO137" s="371"/>
      <c r="HBP137" s="371"/>
      <c r="HBQ137" s="371"/>
      <c r="HBR137" s="371"/>
      <c r="HBS137" s="371"/>
      <c r="HBT137" s="371"/>
      <c r="HBU137" s="371"/>
      <c r="HBV137" s="371"/>
      <c r="HBW137" s="371"/>
      <c r="HBX137" s="371"/>
      <c r="HBY137" s="371"/>
      <c r="HBZ137" s="371"/>
      <c r="HCA137" s="371"/>
      <c r="HCB137" s="371"/>
      <c r="HCC137" s="371"/>
      <c r="HCD137" s="371"/>
      <c r="HCE137" s="371"/>
      <c r="HCF137" s="371"/>
      <c r="HCG137" s="371"/>
      <c r="HCH137" s="371"/>
      <c r="HCI137" s="371"/>
      <c r="HCJ137" s="371"/>
      <c r="HCK137" s="371"/>
      <c r="HCL137" s="371"/>
      <c r="HCM137" s="371"/>
      <c r="HCN137" s="371"/>
      <c r="HCO137" s="371"/>
      <c r="HCP137" s="371"/>
      <c r="HCQ137" s="371"/>
      <c r="HCR137" s="371"/>
      <c r="HCS137" s="371"/>
      <c r="HCT137" s="371"/>
      <c r="HCU137" s="371"/>
      <c r="HCV137" s="371"/>
      <c r="HCW137" s="371"/>
      <c r="HCX137" s="371"/>
      <c r="HCY137" s="371"/>
      <c r="HCZ137" s="371"/>
      <c r="HDA137" s="371"/>
      <c r="HDB137" s="371"/>
      <c r="HDC137" s="371"/>
      <c r="HDD137" s="371"/>
      <c r="HDE137" s="371"/>
      <c r="HDF137" s="371"/>
      <c r="HDG137" s="371"/>
      <c r="HDH137" s="371"/>
      <c r="HDI137" s="371"/>
      <c r="HDJ137" s="371"/>
      <c r="HDK137" s="371"/>
      <c r="HDL137" s="371"/>
      <c r="HDM137" s="371"/>
      <c r="HDN137" s="371"/>
      <c r="HDO137" s="371"/>
      <c r="HDP137" s="371"/>
      <c r="HDQ137" s="371"/>
      <c r="HDR137" s="371"/>
      <c r="HDS137" s="371"/>
      <c r="HDT137" s="371"/>
      <c r="HDU137" s="371"/>
      <c r="HDV137" s="371"/>
      <c r="HDW137" s="371"/>
      <c r="HDX137" s="371"/>
      <c r="HDY137" s="371"/>
      <c r="HDZ137" s="371"/>
      <c r="HEA137" s="371"/>
      <c r="HEB137" s="371"/>
      <c r="HEC137" s="371"/>
      <c r="HED137" s="371"/>
      <c r="HEE137" s="371"/>
      <c r="HEF137" s="371"/>
      <c r="HEG137" s="371"/>
      <c r="HEH137" s="371"/>
      <c r="HEI137" s="371"/>
      <c r="HEJ137" s="371"/>
      <c r="HEK137" s="371"/>
      <c r="HEL137" s="371"/>
      <c r="HEM137" s="371"/>
      <c r="HEN137" s="371"/>
      <c r="HEO137" s="371"/>
      <c r="HEP137" s="371"/>
      <c r="HEQ137" s="371"/>
      <c r="HER137" s="371"/>
      <c r="HES137" s="371"/>
      <c r="HET137" s="371"/>
      <c r="HEU137" s="371"/>
      <c r="HEV137" s="371"/>
      <c r="HEW137" s="371"/>
      <c r="HEX137" s="371"/>
      <c r="HEY137" s="371"/>
      <c r="HEZ137" s="371"/>
      <c r="HFA137" s="371"/>
      <c r="HFB137" s="371"/>
      <c r="HFC137" s="371"/>
      <c r="HFD137" s="371"/>
      <c r="HFE137" s="371"/>
      <c r="HFF137" s="371"/>
      <c r="HFG137" s="371"/>
      <c r="HFH137" s="371"/>
      <c r="HFI137" s="371"/>
      <c r="HFJ137" s="371"/>
      <c r="HFK137" s="371"/>
      <c r="HFL137" s="371"/>
      <c r="HFM137" s="371"/>
      <c r="HFN137" s="371"/>
      <c r="HFO137" s="371"/>
      <c r="HFP137" s="371"/>
      <c r="HFQ137" s="371"/>
      <c r="HFR137" s="371"/>
      <c r="HFS137" s="371"/>
      <c r="HFT137" s="371"/>
      <c r="HFU137" s="371"/>
      <c r="HFV137" s="371"/>
      <c r="HFW137" s="371"/>
      <c r="HFX137" s="371"/>
      <c r="HFY137" s="371"/>
      <c r="HFZ137" s="371"/>
      <c r="HGA137" s="371"/>
      <c r="HGB137" s="371"/>
      <c r="HGC137" s="371"/>
      <c r="HGD137" s="371"/>
      <c r="HGE137" s="371"/>
      <c r="HGF137" s="371"/>
      <c r="HGG137" s="371"/>
      <c r="HGH137" s="371"/>
      <c r="HGI137" s="371"/>
      <c r="HGJ137" s="371"/>
      <c r="HGK137" s="371"/>
      <c r="HGL137" s="371"/>
      <c r="HGM137" s="371"/>
      <c r="HGN137" s="371"/>
      <c r="HGO137" s="371"/>
      <c r="HGP137" s="371"/>
      <c r="HGQ137" s="371"/>
      <c r="HGR137" s="371"/>
      <c r="HGS137" s="371"/>
      <c r="HGT137" s="371"/>
      <c r="HGU137" s="371"/>
      <c r="HGV137" s="371"/>
      <c r="HGW137" s="371"/>
      <c r="HGX137" s="371"/>
      <c r="HGY137" s="371"/>
      <c r="HGZ137" s="371"/>
      <c r="HHA137" s="371"/>
      <c r="HHB137" s="371"/>
      <c r="HHC137" s="371"/>
      <c r="HHD137" s="371"/>
      <c r="HHE137" s="371"/>
      <c r="HHF137" s="371"/>
      <c r="HHG137" s="371"/>
      <c r="HHH137" s="371"/>
      <c r="HHI137" s="371"/>
      <c r="HHJ137" s="371"/>
      <c r="HHK137" s="371"/>
      <c r="HHL137" s="371"/>
      <c r="HHM137" s="371"/>
      <c r="HHN137" s="371"/>
      <c r="HHO137" s="371"/>
      <c r="HHP137" s="371"/>
      <c r="HHQ137" s="371"/>
      <c r="HHR137" s="371"/>
      <c r="HHS137" s="371"/>
      <c r="HHT137" s="371"/>
      <c r="HHU137" s="371"/>
      <c r="HHV137" s="371"/>
      <c r="HHW137" s="371"/>
      <c r="HHX137" s="371"/>
      <c r="HHY137" s="371"/>
      <c r="HHZ137" s="371"/>
      <c r="HIA137" s="371"/>
      <c r="HIB137" s="371"/>
      <c r="HIC137" s="371"/>
      <c r="HID137" s="371"/>
      <c r="HIE137" s="371"/>
      <c r="HIF137" s="371"/>
      <c r="HIG137" s="371"/>
      <c r="HIH137" s="371"/>
      <c r="HII137" s="371"/>
      <c r="HIJ137" s="371"/>
      <c r="HIK137" s="371"/>
      <c r="HIL137" s="371"/>
      <c r="HIM137" s="371"/>
      <c r="HIN137" s="371"/>
      <c r="HIO137" s="371"/>
      <c r="HIP137" s="371"/>
      <c r="HIQ137" s="371"/>
      <c r="HIR137" s="371"/>
      <c r="HIS137" s="371"/>
      <c r="HIT137" s="371"/>
      <c r="HIU137" s="371"/>
      <c r="HIV137" s="371"/>
      <c r="HIW137" s="371"/>
      <c r="HIX137" s="371"/>
      <c r="HIY137" s="371"/>
      <c r="HIZ137" s="371"/>
      <c r="HJA137" s="371"/>
      <c r="HJB137" s="371"/>
      <c r="HJC137" s="371"/>
      <c r="HJD137" s="371"/>
      <c r="HJE137" s="371"/>
      <c r="HJF137" s="371"/>
      <c r="HJG137" s="371"/>
      <c r="HJH137" s="371"/>
      <c r="HJI137" s="371"/>
      <c r="HJJ137" s="371"/>
      <c r="HJK137" s="371"/>
      <c r="HJL137" s="371"/>
      <c r="HJM137" s="371"/>
      <c r="HJN137" s="371"/>
      <c r="HJO137" s="371"/>
      <c r="HJP137" s="371"/>
      <c r="HJQ137" s="371"/>
      <c r="HJR137" s="371"/>
      <c r="HJS137" s="371"/>
      <c r="HJT137" s="371"/>
      <c r="HJU137" s="371"/>
      <c r="HJV137" s="371"/>
      <c r="HJW137" s="371"/>
      <c r="HJX137" s="371"/>
      <c r="HJY137" s="371"/>
      <c r="HJZ137" s="371"/>
      <c r="HKA137" s="371"/>
      <c r="HKB137" s="371"/>
      <c r="HKC137" s="371"/>
      <c r="HKD137" s="371"/>
      <c r="HKE137" s="371"/>
      <c r="HKF137" s="371"/>
      <c r="HKG137" s="371"/>
      <c r="HKH137" s="371"/>
      <c r="HKI137" s="371"/>
      <c r="HKJ137" s="371"/>
      <c r="HKK137" s="371"/>
      <c r="HKL137" s="371"/>
      <c r="HKM137" s="371"/>
      <c r="HKN137" s="371"/>
      <c r="HKO137" s="371"/>
      <c r="HKP137" s="371"/>
      <c r="HKQ137" s="371"/>
      <c r="HKR137" s="371"/>
      <c r="HKS137" s="371"/>
      <c r="HKT137" s="371"/>
      <c r="HKU137" s="371"/>
      <c r="HKV137" s="371"/>
      <c r="HKW137" s="371"/>
      <c r="HKX137" s="371"/>
      <c r="HKY137" s="371"/>
      <c r="HKZ137" s="371"/>
      <c r="HLA137" s="371"/>
      <c r="HLB137" s="371"/>
      <c r="HLC137" s="371"/>
      <c r="HLD137" s="371"/>
      <c r="HLE137" s="371"/>
      <c r="HLF137" s="371"/>
      <c r="HLG137" s="371"/>
      <c r="HLH137" s="371"/>
      <c r="HLI137" s="371"/>
      <c r="HLJ137" s="371"/>
      <c r="HLK137" s="371"/>
      <c r="HLL137" s="371"/>
      <c r="HLM137" s="371"/>
      <c r="HLN137" s="371"/>
      <c r="HLO137" s="371"/>
      <c r="HLP137" s="371"/>
      <c r="HLQ137" s="371"/>
      <c r="HLR137" s="371"/>
      <c r="HLS137" s="371"/>
      <c r="HLT137" s="371"/>
      <c r="HLU137" s="371"/>
      <c r="HLV137" s="371"/>
      <c r="HLW137" s="371"/>
      <c r="HLX137" s="371"/>
      <c r="HLY137" s="371"/>
      <c r="HLZ137" s="371"/>
      <c r="HMA137" s="371"/>
      <c r="HMB137" s="371"/>
      <c r="HMC137" s="371"/>
      <c r="HMD137" s="371"/>
      <c r="HME137" s="371"/>
      <c r="HMF137" s="371"/>
      <c r="HMG137" s="371"/>
      <c r="HMH137" s="371"/>
      <c r="HMI137" s="371"/>
      <c r="HMJ137" s="371"/>
      <c r="HMK137" s="371"/>
      <c r="HML137" s="371"/>
      <c r="HMM137" s="371"/>
      <c r="HMN137" s="371"/>
      <c r="HMO137" s="371"/>
      <c r="HMP137" s="371"/>
      <c r="HMQ137" s="371"/>
      <c r="HMR137" s="371"/>
      <c r="HMS137" s="371"/>
      <c r="HMT137" s="371"/>
      <c r="HMU137" s="371"/>
      <c r="HMV137" s="371"/>
      <c r="HMW137" s="371"/>
      <c r="HMX137" s="371"/>
      <c r="HMY137" s="371"/>
      <c r="HMZ137" s="371"/>
      <c r="HNA137" s="371"/>
      <c r="HNB137" s="371"/>
      <c r="HNC137" s="371"/>
      <c r="HND137" s="371"/>
      <c r="HNE137" s="371"/>
      <c r="HNF137" s="371"/>
      <c r="HNG137" s="371"/>
      <c r="HNH137" s="371"/>
      <c r="HNI137" s="371"/>
      <c r="HNJ137" s="371"/>
      <c r="HNK137" s="371"/>
      <c r="HNL137" s="371"/>
      <c r="HNM137" s="371"/>
      <c r="HNN137" s="371"/>
      <c r="HNO137" s="371"/>
      <c r="HNP137" s="371"/>
      <c r="HNQ137" s="371"/>
      <c r="HNR137" s="371"/>
      <c r="HNS137" s="371"/>
      <c r="HNT137" s="371"/>
      <c r="HNU137" s="371"/>
      <c r="HNV137" s="371"/>
      <c r="HNW137" s="371"/>
      <c r="HNX137" s="371"/>
      <c r="HNY137" s="371"/>
      <c r="HNZ137" s="371"/>
      <c r="HOA137" s="371"/>
      <c r="HOB137" s="371"/>
      <c r="HOC137" s="371"/>
      <c r="HOD137" s="371"/>
      <c r="HOE137" s="371"/>
      <c r="HOF137" s="371"/>
      <c r="HOG137" s="371"/>
      <c r="HOH137" s="371"/>
      <c r="HOI137" s="371"/>
      <c r="HOJ137" s="371"/>
      <c r="HOK137" s="371"/>
      <c r="HOL137" s="371"/>
      <c r="HOM137" s="371"/>
      <c r="HON137" s="371"/>
      <c r="HOO137" s="371"/>
      <c r="HOP137" s="371"/>
      <c r="HOQ137" s="371"/>
      <c r="HOR137" s="371"/>
      <c r="HOS137" s="371"/>
      <c r="HOT137" s="371"/>
      <c r="HOU137" s="371"/>
      <c r="HOV137" s="371"/>
      <c r="HOW137" s="371"/>
      <c r="HOX137" s="371"/>
      <c r="HOY137" s="371"/>
      <c r="HOZ137" s="371"/>
      <c r="HPA137" s="371"/>
      <c r="HPB137" s="371"/>
      <c r="HPC137" s="371"/>
      <c r="HPD137" s="371"/>
      <c r="HPE137" s="371"/>
      <c r="HPF137" s="371"/>
      <c r="HPG137" s="371"/>
      <c r="HPH137" s="371"/>
      <c r="HPI137" s="371"/>
      <c r="HPJ137" s="371"/>
      <c r="HPK137" s="371"/>
      <c r="HPL137" s="371"/>
      <c r="HPM137" s="371"/>
      <c r="HPN137" s="371"/>
      <c r="HPO137" s="371"/>
      <c r="HPP137" s="371"/>
      <c r="HPQ137" s="371"/>
      <c r="HPR137" s="371"/>
      <c r="HPS137" s="371"/>
      <c r="HPT137" s="371"/>
      <c r="HPU137" s="371"/>
      <c r="HPV137" s="371"/>
      <c r="HPW137" s="371"/>
      <c r="HPX137" s="371"/>
      <c r="HPY137" s="371"/>
      <c r="HPZ137" s="371"/>
      <c r="HQA137" s="371"/>
      <c r="HQB137" s="371"/>
      <c r="HQC137" s="371"/>
      <c r="HQD137" s="371"/>
      <c r="HQE137" s="371"/>
      <c r="HQF137" s="371"/>
      <c r="HQG137" s="371"/>
      <c r="HQH137" s="371"/>
      <c r="HQI137" s="371"/>
      <c r="HQJ137" s="371"/>
      <c r="HQK137" s="371"/>
      <c r="HQL137" s="371"/>
      <c r="HQM137" s="371"/>
      <c r="HQN137" s="371"/>
      <c r="HQO137" s="371"/>
      <c r="HQP137" s="371"/>
      <c r="HQQ137" s="371"/>
      <c r="HQR137" s="371"/>
      <c r="HQS137" s="371"/>
      <c r="HQT137" s="371"/>
      <c r="HQU137" s="371"/>
      <c r="HQV137" s="371"/>
      <c r="HQW137" s="371"/>
      <c r="HQX137" s="371"/>
      <c r="HQY137" s="371"/>
      <c r="HQZ137" s="371"/>
      <c r="HRA137" s="371"/>
      <c r="HRB137" s="371"/>
      <c r="HRC137" s="371"/>
      <c r="HRD137" s="371"/>
      <c r="HRE137" s="371"/>
      <c r="HRF137" s="371"/>
      <c r="HRG137" s="371"/>
      <c r="HRH137" s="371"/>
      <c r="HRI137" s="371"/>
      <c r="HRJ137" s="371"/>
      <c r="HRK137" s="371"/>
      <c r="HRL137" s="371"/>
      <c r="HRM137" s="371"/>
      <c r="HRN137" s="371"/>
      <c r="HRO137" s="371"/>
      <c r="HRP137" s="371"/>
      <c r="HRQ137" s="371"/>
      <c r="HRR137" s="371"/>
      <c r="HRS137" s="371"/>
      <c r="HRT137" s="371"/>
      <c r="HRU137" s="371"/>
      <c r="HRV137" s="371"/>
      <c r="HRW137" s="371"/>
      <c r="HRX137" s="371"/>
      <c r="HRY137" s="371"/>
      <c r="HRZ137" s="371"/>
      <c r="HSA137" s="371"/>
      <c r="HSB137" s="371"/>
      <c r="HSC137" s="371"/>
      <c r="HSD137" s="371"/>
      <c r="HSE137" s="371"/>
      <c r="HSF137" s="371"/>
      <c r="HSG137" s="371"/>
      <c r="HSH137" s="371"/>
      <c r="HSI137" s="371"/>
      <c r="HSJ137" s="371"/>
      <c r="HSK137" s="371"/>
      <c r="HSL137" s="371"/>
      <c r="HSM137" s="371"/>
      <c r="HSN137" s="371"/>
      <c r="HSO137" s="371"/>
      <c r="HSP137" s="371"/>
      <c r="HSQ137" s="371"/>
      <c r="HSR137" s="371"/>
      <c r="HSS137" s="371"/>
      <c r="HST137" s="371"/>
      <c r="HSU137" s="371"/>
      <c r="HSV137" s="371"/>
      <c r="HSW137" s="371"/>
      <c r="HSX137" s="371"/>
      <c r="HSY137" s="371"/>
      <c r="HSZ137" s="371"/>
      <c r="HTA137" s="371"/>
      <c r="HTB137" s="371"/>
      <c r="HTC137" s="371"/>
      <c r="HTD137" s="371"/>
      <c r="HTE137" s="371"/>
      <c r="HTF137" s="371"/>
      <c r="HTG137" s="371"/>
      <c r="HTH137" s="371"/>
      <c r="HTI137" s="371"/>
      <c r="HTJ137" s="371"/>
      <c r="HTK137" s="371"/>
      <c r="HTL137" s="371"/>
      <c r="HTM137" s="371"/>
      <c r="HTN137" s="371"/>
      <c r="HTO137" s="371"/>
      <c r="HTP137" s="371"/>
      <c r="HTQ137" s="371"/>
      <c r="HTR137" s="371"/>
      <c r="HTS137" s="371"/>
      <c r="HTT137" s="371"/>
      <c r="HTU137" s="371"/>
      <c r="HTV137" s="371"/>
      <c r="HTW137" s="371"/>
      <c r="HTX137" s="371"/>
      <c r="HTY137" s="371"/>
      <c r="HTZ137" s="371"/>
      <c r="HUA137" s="371"/>
      <c r="HUB137" s="371"/>
      <c r="HUC137" s="371"/>
      <c r="HUD137" s="371"/>
      <c r="HUE137" s="371"/>
      <c r="HUF137" s="371"/>
      <c r="HUG137" s="371"/>
      <c r="HUH137" s="371"/>
      <c r="HUI137" s="371"/>
      <c r="HUJ137" s="371"/>
      <c r="HUK137" s="371"/>
      <c r="HUL137" s="371"/>
      <c r="HUM137" s="371"/>
      <c r="HUN137" s="371"/>
      <c r="HUO137" s="371"/>
      <c r="HUP137" s="371"/>
      <c r="HUQ137" s="371"/>
      <c r="HUR137" s="371"/>
      <c r="HUS137" s="371"/>
      <c r="HUT137" s="371"/>
      <c r="HUU137" s="371"/>
      <c r="HUV137" s="371"/>
      <c r="HUW137" s="371"/>
      <c r="HUX137" s="371"/>
      <c r="HUY137" s="371"/>
      <c r="HUZ137" s="371"/>
      <c r="HVA137" s="371"/>
      <c r="HVB137" s="371"/>
      <c r="HVC137" s="371"/>
      <c r="HVD137" s="371"/>
      <c r="HVE137" s="371"/>
      <c r="HVF137" s="371"/>
      <c r="HVG137" s="371"/>
      <c r="HVH137" s="371"/>
      <c r="HVI137" s="371"/>
      <c r="HVJ137" s="371"/>
      <c r="HVK137" s="371"/>
      <c r="HVL137" s="371"/>
      <c r="HVM137" s="371"/>
      <c r="HVN137" s="371"/>
      <c r="HVO137" s="371"/>
      <c r="HVP137" s="371"/>
      <c r="HVQ137" s="371"/>
      <c r="HVR137" s="371"/>
      <c r="HVS137" s="371"/>
      <c r="HVT137" s="371"/>
      <c r="HVU137" s="371"/>
      <c r="HVV137" s="371"/>
      <c r="HVW137" s="371"/>
      <c r="HVX137" s="371"/>
      <c r="HVY137" s="371"/>
      <c r="HVZ137" s="371"/>
      <c r="HWA137" s="371"/>
      <c r="HWB137" s="371"/>
      <c r="HWC137" s="371"/>
      <c r="HWD137" s="371"/>
      <c r="HWE137" s="371"/>
      <c r="HWF137" s="371"/>
      <c r="HWG137" s="371"/>
      <c r="HWH137" s="371"/>
      <c r="HWI137" s="371"/>
      <c r="HWJ137" s="371"/>
      <c r="HWK137" s="371"/>
      <c r="HWL137" s="371"/>
      <c r="HWM137" s="371"/>
      <c r="HWN137" s="371"/>
      <c r="HWO137" s="371"/>
      <c r="HWP137" s="371"/>
      <c r="HWQ137" s="371"/>
      <c r="HWR137" s="371"/>
      <c r="HWS137" s="371"/>
      <c r="HWT137" s="371"/>
      <c r="HWU137" s="371"/>
      <c r="HWV137" s="371"/>
      <c r="HWW137" s="371"/>
      <c r="HWX137" s="371"/>
      <c r="HWY137" s="371"/>
      <c r="HWZ137" s="371"/>
      <c r="HXA137" s="371"/>
      <c r="HXB137" s="371"/>
      <c r="HXC137" s="371"/>
      <c r="HXD137" s="371"/>
      <c r="HXE137" s="371"/>
      <c r="HXF137" s="371"/>
      <c r="HXG137" s="371"/>
      <c r="HXH137" s="371"/>
      <c r="HXI137" s="371"/>
      <c r="HXJ137" s="371"/>
      <c r="HXK137" s="371"/>
      <c r="HXL137" s="371"/>
      <c r="HXM137" s="371"/>
      <c r="HXN137" s="371"/>
      <c r="HXO137" s="371"/>
      <c r="HXP137" s="371"/>
      <c r="HXQ137" s="371"/>
      <c r="HXR137" s="371"/>
      <c r="HXS137" s="371"/>
      <c r="HXT137" s="371"/>
      <c r="HXU137" s="371"/>
      <c r="HXV137" s="371"/>
      <c r="HXW137" s="371"/>
      <c r="HXX137" s="371"/>
      <c r="HXY137" s="371"/>
      <c r="HXZ137" s="371"/>
      <c r="HYA137" s="371"/>
      <c r="HYB137" s="371"/>
      <c r="HYC137" s="371"/>
      <c r="HYD137" s="371"/>
      <c r="HYE137" s="371"/>
      <c r="HYF137" s="371"/>
      <c r="HYG137" s="371"/>
      <c r="HYH137" s="371"/>
      <c r="HYI137" s="371"/>
      <c r="HYJ137" s="371"/>
      <c r="HYK137" s="371"/>
      <c r="HYL137" s="371"/>
      <c r="HYM137" s="371"/>
      <c r="HYN137" s="371"/>
      <c r="HYO137" s="371"/>
      <c r="HYP137" s="371"/>
      <c r="HYQ137" s="371"/>
      <c r="HYR137" s="371"/>
      <c r="HYS137" s="371"/>
      <c r="HYT137" s="371"/>
      <c r="HYU137" s="371"/>
      <c r="HYV137" s="371"/>
      <c r="HYW137" s="371"/>
      <c r="HYX137" s="371"/>
      <c r="HYY137" s="371"/>
      <c r="HYZ137" s="371"/>
      <c r="HZA137" s="371"/>
      <c r="HZB137" s="371"/>
      <c r="HZC137" s="371"/>
      <c r="HZD137" s="371"/>
      <c r="HZE137" s="371"/>
      <c r="HZF137" s="371"/>
      <c r="HZG137" s="371"/>
      <c r="HZH137" s="371"/>
      <c r="HZI137" s="371"/>
      <c r="HZJ137" s="371"/>
      <c r="HZK137" s="371"/>
      <c r="HZL137" s="371"/>
      <c r="HZM137" s="371"/>
      <c r="HZN137" s="371"/>
      <c r="HZO137" s="371"/>
      <c r="HZP137" s="371"/>
      <c r="HZQ137" s="371"/>
      <c r="HZR137" s="371"/>
      <c r="HZS137" s="371"/>
      <c r="HZT137" s="371"/>
      <c r="HZU137" s="371"/>
      <c r="HZV137" s="371"/>
      <c r="HZW137" s="371"/>
      <c r="HZX137" s="371"/>
      <c r="HZY137" s="371"/>
      <c r="HZZ137" s="371"/>
      <c r="IAA137" s="371"/>
      <c r="IAB137" s="371"/>
      <c r="IAC137" s="371"/>
      <c r="IAD137" s="371"/>
      <c r="IAE137" s="371"/>
      <c r="IAF137" s="371"/>
      <c r="IAG137" s="371"/>
      <c r="IAH137" s="371"/>
      <c r="IAI137" s="371"/>
      <c r="IAJ137" s="371"/>
      <c r="IAK137" s="371"/>
      <c r="IAL137" s="371"/>
      <c r="IAM137" s="371"/>
      <c r="IAN137" s="371"/>
      <c r="IAO137" s="371"/>
      <c r="IAP137" s="371"/>
      <c r="IAQ137" s="371"/>
      <c r="IAR137" s="371"/>
      <c r="IAS137" s="371"/>
      <c r="IAT137" s="371"/>
      <c r="IAU137" s="371"/>
      <c r="IAV137" s="371"/>
      <c r="IAW137" s="371"/>
      <c r="IAX137" s="371"/>
      <c r="IAY137" s="371"/>
      <c r="IAZ137" s="371"/>
      <c r="IBA137" s="371"/>
      <c r="IBB137" s="371"/>
      <c r="IBC137" s="371"/>
      <c r="IBD137" s="371"/>
      <c r="IBE137" s="371"/>
      <c r="IBF137" s="371"/>
      <c r="IBG137" s="371"/>
      <c r="IBH137" s="371"/>
      <c r="IBI137" s="371"/>
      <c r="IBJ137" s="371"/>
      <c r="IBK137" s="371"/>
      <c r="IBL137" s="371"/>
      <c r="IBM137" s="371"/>
      <c r="IBN137" s="371"/>
      <c r="IBO137" s="371"/>
      <c r="IBP137" s="371"/>
      <c r="IBQ137" s="371"/>
      <c r="IBR137" s="371"/>
      <c r="IBS137" s="371"/>
      <c r="IBT137" s="371"/>
      <c r="IBU137" s="371"/>
      <c r="IBV137" s="371"/>
      <c r="IBW137" s="371"/>
      <c r="IBX137" s="371"/>
      <c r="IBY137" s="371"/>
      <c r="IBZ137" s="371"/>
      <c r="ICA137" s="371"/>
      <c r="ICB137" s="371"/>
      <c r="ICC137" s="371"/>
      <c r="ICD137" s="371"/>
      <c r="ICE137" s="371"/>
      <c r="ICF137" s="371"/>
      <c r="ICG137" s="371"/>
      <c r="ICH137" s="371"/>
      <c r="ICI137" s="371"/>
      <c r="ICJ137" s="371"/>
      <c r="ICK137" s="371"/>
      <c r="ICL137" s="371"/>
      <c r="ICM137" s="371"/>
      <c r="ICN137" s="371"/>
      <c r="ICO137" s="371"/>
      <c r="ICP137" s="371"/>
      <c r="ICQ137" s="371"/>
      <c r="ICR137" s="371"/>
      <c r="ICS137" s="371"/>
      <c r="ICT137" s="371"/>
      <c r="ICU137" s="371"/>
      <c r="ICV137" s="371"/>
      <c r="ICW137" s="371"/>
      <c r="ICX137" s="371"/>
      <c r="ICY137" s="371"/>
      <c r="ICZ137" s="371"/>
      <c r="IDA137" s="371"/>
      <c r="IDB137" s="371"/>
      <c r="IDC137" s="371"/>
      <c r="IDD137" s="371"/>
      <c r="IDE137" s="371"/>
      <c r="IDF137" s="371"/>
      <c r="IDG137" s="371"/>
      <c r="IDH137" s="371"/>
      <c r="IDI137" s="371"/>
      <c r="IDJ137" s="371"/>
      <c r="IDK137" s="371"/>
      <c r="IDL137" s="371"/>
      <c r="IDM137" s="371"/>
      <c r="IDN137" s="371"/>
      <c r="IDO137" s="371"/>
      <c r="IDP137" s="371"/>
      <c r="IDQ137" s="371"/>
      <c r="IDR137" s="371"/>
      <c r="IDS137" s="371"/>
      <c r="IDT137" s="371"/>
      <c r="IDU137" s="371"/>
      <c r="IDV137" s="371"/>
      <c r="IDW137" s="371"/>
      <c r="IDX137" s="371"/>
      <c r="IDY137" s="371"/>
      <c r="IDZ137" s="371"/>
      <c r="IEA137" s="371"/>
      <c r="IEB137" s="371"/>
      <c r="IEC137" s="371"/>
      <c r="IED137" s="371"/>
      <c r="IEE137" s="371"/>
      <c r="IEF137" s="371"/>
      <c r="IEG137" s="371"/>
      <c r="IEH137" s="371"/>
      <c r="IEI137" s="371"/>
      <c r="IEJ137" s="371"/>
      <c r="IEK137" s="371"/>
      <c r="IEL137" s="371"/>
      <c r="IEM137" s="371"/>
      <c r="IEN137" s="371"/>
      <c r="IEO137" s="371"/>
      <c r="IEP137" s="371"/>
      <c r="IEQ137" s="371"/>
      <c r="IER137" s="371"/>
      <c r="IES137" s="371"/>
      <c r="IET137" s="371"/>
      <c r="IEU137" s="371"/>
      <c r="IEV137" s="371"/>
      <c r="IEW137" s="371"/>
      <c r="IEX137" s="371"/>
      <c r="IEY137" s="371"/>
      <c r="IEZ137" s="371"/>
      <c r="IFA137" s="371"/>
      <c r="IFB137" s="371"/>
      <c r="IFC137" s="371"/>
      <c r="IFD137" s="371"/>
      <c r="IFE137" s="371"/>
      <c r="IFF137" s="371"/>
      <c r="IFG137" s="371"/>
      <c r="IFH137" s="371"/>
      <c r="IFI137" s="371"/>
      <c r="IFJ137" s="371"/>
      <c r="IFK137" s="371"/>
      <c r="IFL137" s="371"/>
      <c r="IFM137" s="371"/>
      <c r="IFN137" s="371"/>
      <c r="IFO137" s="371"/>
      <c r="IFP137" s="371"/>
      <c r="IFQ137" s="371"/>
      <c r="IFR137" s="371"/>
      <c r="IFS137" s="371"/>
      <c r="IFT137" s="371"/>
      <c r="IFU137" s="371"/>
      <c r="IFV137" s="371"/>
      <c r="IFW137" s="371"/>
      <c r="IFX137" s="371"/>
      <c r="IFY137" s="371"/>
      <c r="IFZ137" s="371"/>
      <c r="IGA137" s="371"/>
      <c r="IGB137" s="371"/>
      <c r="IGC137" s="371"/>
      <c r="IGD137" s="371"/>
      <c r="IGE137" s="371"/>
      <c r="IGF137" s="371"/>
      <c r="IGG137" s="371"/>
      <c r="IGH137" s="371"/>
      <c r="IGI137" s="371"/>
      <c r="IGJ137" s="371"/>
      <c r="IGK137" s="371"/>
      <c r="IGL137" s="371"/>
      <c r="IGM137" s="371"/>
      <c r="IGN137" s="371"/>
      <c r="IGO137" s="371"/>
      <c r="IGP137" s="371"/>
      <c r="IGQ137" s="371"/>
      <c r="IGR137" s="371"/>
      <c r="IGS137" s="371"/>
      <c r="IGT137" s="371"/>
      <c r="IGU137" s="371"/>
      <c r="IGV137" s="371"/>
      <c r="IGW137" s="371"/>
      <c r="IGX137" s="371"/>
      <c r="IGY137" s="371"/>
      <c r="IGZ137" s="371"/>
      <c r="IHA137" s="371"/>
      <c r="IHB137" s="371"/>
      <c r="IHC137" s="371"/>
      <c r="IHD137" s="371"/>
      <c r="IHE137" s="371"/>
      <c r="IHF137" s="371"/>
      <c r="IHG137" s="371"/>
      <c r="IHH137" s="371"/>
      <c r="IHI137" s="371"/>
      <c r="IHJ137" s="371"/>
      <c r="IHK137" s="371"/>
      <c r="IHL137" s="371"/>
      <c r="IHM137" s="371"/>
      <c r="IHN137" s="371"/>
      <c r="IHO137" s="371"/>
      <c r="IHP137" s="371"/>
      <c r="IHQ137" s="371"/>
      <c r="IHR137" s="371"/>
      <c r="IHS137" s="371"/>
      <c r="IHT137" s="371"/>
      <c r="IHU137" s="371"/>
      <c r="IHV137" s="371"/>
      <c r="IHW137" s="371"/>
      <c r="IHX137" s="371"/>
      <c r="IHY137" s="371"/>
      <c r="IHZ137" s="371"/>
      <c r="IIA137" s="371"/>
      <c r="IIB137" s="371"/>
      <c r="IIC137" s="371"/>
      <c r="IID137" s="371"/>
      <c r="IIE137" s="371"/>
      <c r="IIF137" s="371"/>
      <c r="IIG137" s="371"/>
      <c r="IIH137" s="371"/>
      <c r="III137" s="371"/>
      <c r="IIJ137" s="371"/>
      <c r="IIK137" s="371"/>
      <c r="IIL137" s="371"/>
      <c r="IIM137" s="371"/>
      <c r="IIN137" s="371"/>
      <c r="IIO137" s="371"/>
      <c r="IIP137" s="371"/>
      <c r="IIQ137" s="371"/>
      <c r="IIR137" s="371"/>
      <c r="IIS137" s="371"/>
      <c r="IIT137" s="371"/>
      <c r="IIU137" s="371"/>
      <c r="IIV137" s="371"/>
      <c r="IIW137" s="371"/>
      <c r="IIX137" s="371"/>
      <c r="IIY137" s="371"/>
      <c r="IIZ137" s="371"/>
      <c r="IJA137" s="371"/>
      <c r="IJB137" s="371"/>
      <c r="IJC137" s="371"/>
      <c r="IJD137" s="371"/>
      <c r="IJE137" s="371"/>
      <c r="IJF137" s="371"/>
      <c r="IJG137" s="371"/>
      <c r="IJH137" s="371"/>
      <c r="IJI137" s="371"/>
      <c r="IJJ137" s="371"/>
      <c r="IJK137" s="371"/>
      <c r="IJL137" s="371"/>
      <c r="IJM137" s="371"/>
      <c r="IJN137" s="371"/>
      <c r="IJO137" s="371"/>
      <c r="IJP137" s="371"/>
      <c r="IJQ137" s="371"/>
      <c r="IJR137" s="371"/>
      <c r="IJS137" s="371"/>
      <c r="IJT137" s="371"/>
      <c r="IJU137" s="371"/>
      <c r="IJV137" s="371"/>
      <c r="IJW137" s="371"/>
      <c r="IJX137" s="371"/>
      <c r="IJY137" s="371"/>
      <c r="IJZ137" s="371"/>
      <c r="IKA137" s="371"/>
      <c r="IKB137" s="371"/>
      <c r="IKC137" s="371"/>
      <c r="IKD137" s="371"/>
      <c r="IKE137" s="371"/>
      <c r="IKF137" s="371"/>
      <c r="IKG137" s="371"/>
      <c r="IKH137" s="371"/>
      <c r="IKI137" s="371"/>
      <c r="IKJ137" s="371"/>
      <c r="IKK137" s="371"/>
      <c r="IKL137" s="371"/>
      <c r="IKM137" s="371"/>
      <c r="IKN137" s="371"/>
      <c r="IKO137" s="371"/>
      <c r="IKP137" s="371"/>
      <c r="IKQ137" s="371"/>
      <c r="IKR137" s="371"/>
      <c r="IKS137" s="371"/>
      <c r="IKT137" s="371"/>
      <c r="IKU137" s="371"/>
      <c r="IKV137" s="371"/>
      <c r="IKW137" s="371"/>
      <c r="IKX137" s="371"/>
      <c r="IKY137" s="371"/>
      <c r="IKZ137" s="371"/>
      <c r="ILA137" s="371"/>
      <c r="ILB137" s="371"/>
      <c r="ILC137" s="371"/>
      <c r="ILD137" s="371"/>
      <c r="ILE137" s="371"/>
      <c r="ILF137" s="371"/>
      <c r="ILG137" s="371"/>
      <c r="ILH137" s="371"/>
      <c r="ILI137" s="371"/>
      <c r="ILJ137" s="371"/>
      <c r="ILK137" s="371"/>
      <c r="ILL137" s="371"/>
      <c r="ILM137" s="371"/>
      <c r="ILN137" s="371"/>
      <c r="ILO137" s="371"/>
      <c r="ILP137" s="371"/>
      <c r="ILQ137" s="371"/>
      <c r="ILR137" s="371"/>
      <c r="ILS137" s="371"/>
      <c r="ILT137" s="371"/>
      <c r="ILU137" s="371"/>
      <c r="ILV137" s="371"/>
      <c r="ILW137" s="371"/>
      <c r="ILX137" s="371"/>
      <c r="ILY137" s="371"/>
      <c r="ILZ137" s="371"/>
      <c r="IMA137" s="371"/>
      <c r="IMB137" s="371"/>
      <c r="IMC137" s="371"/>
      <c r="IMD137" s="371"/>
      <c r="IME137" s="371"/>
      <c r="IMF137" s="371"/>
      <c r="IMG137" s="371"/>
      <c r="IMH137" s="371"/>
      <c r="IMI137" s="371"/>
      <c r="IMJ137" s="371"/>
      <c r="IMK137" s="371"/>
      <c r="IML137" s="371"/>
      <c r="IMM137" s="371"/>
      <c r="IMN137" s="371"/>
      <c r="IMO137" s="371"/>
      <c r="IMP137" s="371"/>
      <c r="IMQ137" s="371"/>
      <c r="IMR137" s="371"/>
      <c r="IMS137" s="371"/>
      <c r="IMT137" s="371"/>
      <c r="IMU137" s="371"/>
      <c r="IMV137" s="371"/>
      <c r="IMW137" s="371"/>
      <c r="IMX137" s="371"/>
      <c r="IMY137" s="371"/>
      <c r="IMZ137" s="371"/>
      <c r="INA137" s="371"/>
      <c r="INB137" s="371"/>
      <c r="INC137" s="371"/>
      <c r="IND137" s="371"/>
      <c r="INE137" s="371"/>
      <c r="INF137" s="371"/>
      <c r="ING137" s="371"/>
      <c r="INH137" s="371"/>
      <c r="INI137" s="371"/>
      <c r="INJ137" s="371"/>
      <c r="INK137" s="371"/>
      <c r="INL137" s="371"/>
      <c r="INM137" s="371"/>
      <c r="INN137" s="371"/>
      <c r="INO137" s="371"/>
      <c r="INP137" s="371"/>
      <c r="INQ137" s="371"/>
      <c r="INR137" s="371"/>
      <c r="INS137" s="371"/>
      <c r="INT137" s="371"/>
      <c r="INU137" s="371"/>
      <c r="INV137" s="371"/>
      <c r="INW137" s="371"/>
      <c r="INX137" s="371"/>
      <c r="INY137" s="371"/>
      <c r="INZ137" s="371"/>
      <c r="IOA137" s="371"/>
      <c r="IOB137" s="371"/>
      <c r="IOC137" s="371"/>
      <c r="IOD137" s="371"/>
      <c r="IOE137" s="371"/>
      <c r="IOF137" s="371"/>
      <c r="IOG137" s="371"/>
      <c r="IOH137" s="371"/>
      <c r="IOI137" s="371"/>
      <c r="IOJ137" s="371"/>
      <c r="IOK137" s="371"/>
      <c r="IOL137" s="371"/>
      <c r="IOM137" s="371"/>
      <c r="ION137" s="371"/>
      <c r="IOO137" s="371"/>
      <c r="IOP137" s="371"/>
      <c r="IOQ137" s="371"/>
      <c r="IOR137" s="371"/>
      <c r="IOS137" s="371"/>
      <c r="IOT137" s="371"/>
      <c r="IOU137" s="371"/>
      <c r="IOV137" s="371"/>
      <c r="IOW137" s="371"/>
      <c r="IOX137" s="371"/>
      <c r="IOY137" s="371"/>
      <c r="IOZ137" s="371"/>
      <c r="IPA137" s="371"/>
      <c r="IPB137" s="371"/>
      <c r="IPC137" s="371"/>
      <c r="IPD137" s="371"/>
      <c r="IPE137" s="371"/>
      <c r="IPF137" s="371"/>
      <c r="IPG137" s="371"/>
      <c r="IPH137" s="371"/>
      <c r="IPI137" s="371"/>
      <c r="IPJ137" s="371"/>
      <c r="IPK137" s="371"/>
      <c r="IPL137" s="371"/>
      <c r="IPM137" s="371"/>
      <c r="IPN137" s="371"/>
      <c r="IPO137" s="371"/>
      <c r="IPP137" s="371"/>
      <c r="IPQ137" s="371"/>
      <c r="IPR137" s="371"/>
      <c r="IPS137" s="371"/>
      <c r="IPT137" s="371"/>
      <c r="IPU137" s="371"/>
      <c r="IPV137" s="371"/>
      <c r="IPW137" s="371"/>
      <c r="IPX137" s="371"/>
      <c r="IPY137" s="371"/>
      <c r="IPZ137" s="371"/>
      <c r="IQA137" s="371"/>
      <c r="IQB137" s="371"/>
      <c r="IQC137" s="371"/>
      <c r="IQD137" s="371"/>
      <c r="IQE137" s="371"/>
      <c r="IQF137" s="371"/>
      <c r="IQG137" s="371"/>
      <c r="IQH137" s="371"/>
      <c r="IQI137" s="371"/>
      <c r="IQJ137" s="371"/>
      <c r="IQK137" s="371"/>
      <c r="IQL137" s="371"/>
      <c r="IQM137" s="371"/>
      <c r="IQN137" s="371"/>
      <c r="IQO137" s="371"/>
      <c r="IQP137" s="371"/>
      <c r="IQQ137" s="371"/>
      <c r="IQR137" s="371"/>
      <c r="IQS137" s="371"/>
      <c r="IQT137" s="371"/>
      <c r="IQU137" s="371"/>
      <c r="IQV137" s="371"/>
      <c r="IQW137" s="371"/>
      <c r="IQX137" s="371"/>
      <c r="IQY137" s="371"/>
      <c r="IQZ137" s="371"/>
      <c r="IRA137" s="371"/>
      <c r="IRB137" s="371"/>
      <c r="IRC137" s="371"/>
      <c r="IRD137" s="371"/>
      <c r="IRE137" s="371"/>
      <c r="IRF137" s="371"/>
      <c r="IRG137" s="371"/>
      <c r="IRH137" s="371"/>
      <c r="IRI137" s="371"/>
      <c r="IRJ137" s="371"/>
      <c r="IRK137" s="371"/>
      <c r="IRL137" s="371"/>
      <c r="IRM137" s="371"/>
      <c r="IRN137" s="371"/>
      <c r="IRO137" s="371"/>
      <c r="IRP137" s="371"/>
      <c r="IRQ137" s="371"/>
      <c r="IRR137" s="371"/>
      <c r="IRS137" s="371"/>
      <c r="IRT137" s="371"/>
      <c r="IRU137" s="371"/>
      <c r="IRV137" s="371"/>
      <c r="IRW137" s="371"/>
      <c r="IRX137" s="371"/>
      <c r="IRY137" s="371"/>
      <c r="IRZ137" s="371"/>
      <c r="ISA137" s="371"/>
      <c r="ISB137" s="371"/>
      <c r="ISC137" s="371"/>
      <c r="ISD137" s="371"/>
      <c r="ISE137" s="371"/>
      <c r="ISF137" s="371"/>
      <c r="ISG137" s="371"/>
      <c r="ISH137" s="371"/>
      <c r="ISI137" s="371"/>
      <c r="ISJ137" s="371"/>
      <c r="ISK137" s="371"/>
      <c r="ISL137" s="371"/>
      <c r="ISM137" s="371"/>
      <c r="ISN137" s="371"/>
      <c r="ISO137" s="371"/>
      <c r="ISP137" s="371"/>
      <c r="ISQ137" s="371"/>
      <c r="ISR137" s="371"/>
      <c r="ISS137" s="371"/>
      <c r="IST137" s="371"/>
      <c r="ISU137" s="371"/>
      <c r="ISV137" s="371"/>
      <c r="ISW137" s="371"/>
      <c r="ISX137" s="371"/>
      <c r="ISY137" s="371"/>
      <c r="ISZ137" s="371"/>
      <c r="ITA137" s="371"/>
      <c r="ITB137" s="371"/>
      <c r="ITC137" s="371"/>
      <c r="ITD137" s="371"/>
      <c r="ITE137" s="371"/>
      <c r="ITF137" s="371"/>
      <c r="ITG137" s="371"/>
      <c r="ITH137" s="371"/>
      <c r="ITI137" s="371"/>
      <c r="ITJ137" s="371"/>
      <c r="ITK137" s="371"/>
      <c r="ITL137" s="371"/>
      <c r="ITM137" s="371"/>
      <c r="ITN137" s="371"/>
      <c r="ITO137" s="371"/>
      <c r="ITP137" s="371"/>
      <c r="ITQ137" s="371"/>
      <c r="ITR137" s="371"/>
      <c r="ITS137" s="371"/>
      <c r="ITT137" s="371"/>
      <c r="ITU137" s="371"/>
      <c r="ITV137" s="371"/>
      <c r="ITW137" s="371"/>
      <c r="ITX137" s="371"/>
      <c r="ITY137" s="371"/>
      <c r="ITZ137" s="371"/>
      <c r="IUA137" s="371"/>
      <c r="IUB137" s="371"/>
      <c r="IUC137" s="371"/>
      <c r="IUD137" s="371"/>
      <c r="IUE137" s="371"/>
      <c r="IUF137" s="371"/>
      <c r="IUG137" s="371"/>
      <c r="IUH137" s="371"/>
      <c r="IUI137" s="371"/>
      <c r="IUJ137" s="371"/>
      <c r="IUK137" s="371"/>
      <c r="IUL137" s="371"/>
      <c r="IUM137" s="371"/>
      <c r="IUN137" s="371"/>
      <c r="IUO137" s="371"/>
      <c r="IUP137" s="371"/>
      <c r="IUQ137" s="371"/>
      <c r="IUR137" s="371"/>
      <c r="IUS137" s="371"/>
      <c r="IUT137" s="371"/>
      <c r="IUU137" s="371"/>
      <c r="IUV137" s="371"/>
      <c r="IUW137" s="371"/>
      <c r="IUX137" s="371"/>
      <c r="IUY137" s="371"/>
      <c r="IUZ137" s="371"/>
      <c r="IVA137" s="371"/>
      <c r="IVB137" s="371"/>
      <c r="IVC137" s="371"/>
      <c r="IVD137" s="371"/>
      <c r="IVE137" s="371"/>
      <c r="IVF137" s="371"/>
      <c r="IVG137" s="371"/>
      <c r="IVH137" s="371"/>
      <c r="IVI137" s="371"/>
      <c r="IVJ137" s="371"/>
      <c r="IVK137" s="371"/>
      <c r="IVL137" s="371"/>
      <c r="IVM137" s="371"/>
      <c r="IVN137" s="371"/>
      <c r="IVO137" s="371"/>
      <c r="IVP137" s="371"/>
      <c r="IVQ137" s="371"/>
      <c r="IVR137" s="371"/>
      <c r="IVS137" s="371"/>
      <c r="IVT137" s="371"/>
      <c r="IVU137" s="371"/>
      <c r="IVV137" s="371"/>
      <c r="IVW137" s="371"/>
      <c r="IVX137" s="371"/>
      <c r="IVY137" s="371"/>
      <c r="IVZ137" s="371"/>
      <c r="IWA137" s="371"/>
      <c r="IWB137" s="371"/>
      <c r="IWC137" s="371"/>
      <c r="IWD137" s="371"/>
      <c r="IWE137" s="371"/>
      <c r="IWF137" s="371"/>
      <c r="IWG137" s="371"/>
      <c r="IWH137" s="371"/>
      <c r="IWI137" s="371"/>
      <c r="IWJ137" s="371"/>
      <c r="IWK137" s="371"/>
      <c r="IWL137" s="371"/>
      <c r="IWM137" s="371"/>
      <c r="IWN137" s="371"/>
      <c r="IWO137" s="371"/>
      <c r="IWP137" s="371"/>
      <c r="IWQ137" s="371"/>
      <c r="IWR137" s="371"/>
      <c r="IWS137" s="371"/>
      <c r="IWT137" s="371"/>
      <c r="IWU137" s="371"/>
      <c r="IWV137" s="371"/>
      <c r="IWW137" s="371"/>
      <c r="IWX137" s="371"/>
      <c r="IWY137" s="371"/>
      <c r="IWZ137" s="371"/>
      <c r="IXA137" s="371"/>
      <c r="IXB137" s="371"/>
      <c r="IXC137" s="371"/>
      <c r="IXD137" s="371"/>
      <c r="IXE137" s="371"/>
      <c r="IXF137" s="371"/>
      <c r="IXG137" s="371"/>
      <c r="IXH137" s="371"/>
      <c r="IXI137" s="371"/>
      <c r="IXJ137" s="371"/>
      <c r="IXK137" s="371"/>
      <c r="IXL137" s="371"/>
      <c r="IXM137" s="371"/>
      <c r="IXN137" s="371"/>
      <c r="IXO137" s="371"/>
      <c r="IXP137" s="371"/>
      <c r="IXQ137" s="371"/>
      <c r="IXR137" s="371"/>
      <c r="IXS137" s="371"/>
      <c r="IXT137" s="371"/>
      <c r="IXU137" s="371"/>
      <c r="IXV137" s="371"/>
      <c r="IXW137" s="371"/>
      <c r="IXX137" s="371"/>
      <c r="IXY137" s="371"/>
      <c r="IXZ137" s="371"/>
      <c r="IYA137" s="371"/>
      <c r="IYB137" s="371"/>
      <c r="IYC137" s="371"/>
      <c r="IYD137" s="371"/>
      <c r="IYE137" s="371"/>
      <c r="IYF137" s="371"/>
      <c r="IYG137" s="371"/>
      <c r="IYH137" s="371"/>
      <c r="IYI137" s="371"/>
      <c r="IYJ137" s="371"/>
      <c r="IYK137" s="371"/>
      <c r="IYL137" s="371"/>
      <c r="IYM137" s="371"/>
      <c r="IYN137" s="371"/>
      <c r="IYO137" s="371"/>
      <c r="IYP137" s="371"/>
      <c r="IYQ137" s="371"/>
      <c r="IYR137" s="371"/>
      <c r="IYS137" s="371"/>
      <c r="IYT137" s="371"/>
      <c r="IYU137" s="371"/>
      <c r="IYV137" s="371"/>
      <c r="IYW137" s="371"/>
      <c r="IYX137" s="371"/>
      <c r="IYY137" s="371"/>
      <c r="IYZ137" s="371"/>
      <c r="IZA137" s="371"/>
      <c r="IZB137" s="371"/>
      <c r="IZC137" s="371"/>
      <c r="IZD137" s="371"/>
      <c r="IZE137" s="371"/>
      <c r="IZF137" s="371"/>
      <c r="IZG137" s="371"/>
      <c r="IZH137" s="371"/>
      <c r="IZI137" s="371"/>
      <c r="IZJ137" s="371"/>
      <c r="IZK137" s="371"/>
      <c r="IZL137" s="371"/>
      <c r="IZM137" s="371"/>
      <c r="IZN137" s="371"/>
      <c r="IZO137" s="371"/>
      <c r="IZP137" s="371"/>
      <c r="IZQ137" s="371"/>
      <c r="IZR137" s="371"/>
      <c r="IZS137" s="371"/>
      <c r="IZT137" s="371"/>
      <c r="IZU137" s="371"/>
      <c r="IZV137" s="371"/>
      <c r="IZW137" s="371"/>
      <c r="IZX137" s="371"/>
      <c r="IZY137" s="371"/>
      <c r="IZZ137" s="371"/>
      <c r="JAA137" s="371"/>
      <c r="JAB137" s="371"/>
      <c r="JAC137" s="371"/>
      <c r="JAD137" s="371"/>
      <c r="JAE137" s="371"/>
      <c r="JAF137" s="371"/>
      <c r="JAG137" s="371"/>
      <c r="JAH137" s="371"/>
      <c r="JAI137" s="371"/>
      <c r="JAJ137" s="371"/>
      <c r="JAK137" s="371"/>
      <c r="JAL137" s="371"/>
      <c r="JAM137" s="371"/>
      <c r="JAN137" s="371"/>
      <c r="JAO137" s="371"/>
      <c r="JAP137" s="371"/>
      <c r="JAQ137" s="371"/>
      <c r="JAR137" s="371"/>
      <c r="JAS137" s="371"/>
      <c r="JAT137" s="371"/>
      <c r="JAU137" s="371"/>
      <c r="JAV137" s="371"/>
      <c r="JAW137" s="371"/>
      <c r="JAX137" s="371"/>
      <c r="JAY137" s="371"/>
      <c r="JAZ137" s="371"/>
      <c r="JBA137" s="371"/>
      <c r="JBB137" s="371"/>
      <c r="JBC137" s="371"/>
      <c r="JBD137" s="371"/>
      <c r="JBE137" s="371"/>
      <c r="JBF137" s="371"/>
      <c r="JBG137" s="371"/>
      <c r="JBH137" s="371"/>
      <c r="JBI137" s="371"/>
      <c r="JBJ137" s="371"/>
      <c r="JBK137" s="371"/>
      <c r="JBL137" s="371"/>
      <c r="JBM137" s="371"/>
      <c r="JBN137" s="371"/>
      <c r="JBO137" s="371"/>
      <c r="JBP137" s="371"/>
      <c r="JBQ137" s="371"/>
      <c r="JBR137" s="371"/>
      <c r="JBS137" s="371"/>
      <c r="JBT137" s="371"/>
      <c r="JBU137" s="371"/>
      <c r="JBV137" s="371"/>
      <c r="JBW137" s="371"/>
      <c r="JBX137" s="371"/>
      <c r="JBY137" s="371"/>
      <c r="JBZ137" s="371"/>
      <c r="JCA137" s="371"/>
      <c r="JCB137" s="371"/>
      <c r="JCC137" s="371"/>
      <c r="JCD137" s="371"/>
      <c r="JCE137" s="371"/>
      <c r="JCF137" s="371"/>
      <c r="JCG137" s="371"/>
      <c r="JCH137" s="371"/>
      <c r="JCI137" s="371"/>
      <c r="JCJ137" s="371"/>
      <c r="JCK137" s="371"/>
      <c r="JCL137" s="371"/>
      <c r="JCM137" s="371"/>
      <c r="JCN137" s="371"/>
      <c r="JCO137" s="371"/>
      <c r="JCP137" s="371"/>
      <c r="JCQ137" s="371"/>
      <c r="JCR137" s="371"/>
      <c r="JCS137" s="371"/>
      <c r="JCT137" s="371"/>
      <c r="JCU137" s="371"/>
      <c r="JCV137" s="371"/>
      <c r="JCW137" s="371"/>
      <c r="JCX137" s="371"/>
      <c r="JCY137" s="371"/>
      <c r="JCZ137" s="371"/>
      <c r="JDA137" s="371"/>
      <c r="JDB137" s="371"/>
      <c r="JDC137" s="371"/>
      <c r="JDD137" s="371"/>
      <c r="JDE137" s="371"/>
      <c r="JDF137" s="371"/>
      <c r="JDG137" s="371"/>
      <c r="JDH137" s="371"/>
      <c r="JDI137" s="371"/>
      <c r="JDJ137" s="371"/>
      <c r="JDK137" s="371"/>
      <c r="JDL137" s="371"/>
      <c r="JDM137" s="371"/>
      <c r="JDN137" s="371"/>
      <c r="JDO137" s="371"/>
      <c r="JDP137" s="371"/>
      <c r="JDQ137" s="371"/>
      <c r="JDR137" s="371"/>
      <c r="JDS137" s="371"/>
      <c r="JDT137" s="371"/>
      <c r="JDU137" s="371"/>
      <c r="JDV137" s="371"/>
      <c r="JDW137" s="371"/>
      <c r="JDX137" s="371"/>
      <c r="JDY137" s="371"/>
      <c r="JDZ137" s="371"/>
      <c r="JEA137" s="371"/>
      <c r="JEB137" s="371"/>
      <c r="JEC137" s="371"/>
      <c r="JED137" s="371"/>
      <c r="JEE137" s="371"/>
      <c r="JEF137" s="371"/>
      <c r="JEG137" s="371"/>
      <c r="JEH137" s="371"/>
      <c r="JEI137" s="371"/>
      <c r="JEJ137" s="371"/>
      <c r="JEK137" s="371"/>
      <c r="JEL137" s="371"/>
      <c r="JEM137" s="371"/>
      <c r="JEN137" s="371"/>
      <c r="JEO137" s="371"/>
      <c r="JEP137" s="371"/>
      <c r="JEQ137" s="371"/>
      <c r="JER137" s="371"/>
      <c r="JES137" s="371"/>
      <c r="JET137" s="371"/>
      <c r="JEU137" s="371"/>
      <c r="JEV137" s="371"/>
      <c r="JEW137" s="371"/>
      <c r="JEX137" s="371"/>
      <c r="JEY137" s="371"/>
      <c r="JEZ137" s="371"/>
      <c r="JFA137" s="371"/>
      <c r="JFB137" s="371"/>
      <c r="JFC137" s="371"/>
      <c r="JFD137" s="371"/>
      <c r="JFE137" s="371"/>
      <c r="JFF137" s="371"/>
      <c r="JFG137" s="371"/>
      <c r="JFH137" s="371"/>
      <c r="JFI137" s="371"/>
      <c r="JFJ137" s="371"/>
      <c r="JFK137" s="371"/>
      <c r="JFL137" s="371"/>
      <c r="JFM137" s="371"/>
      <c r="JFN137" s="371"/>
      <c r="JFO137" s="371"/>
      <c r="JFP137" s="371"/>
      <c r="JFQ137" s="371"/>
      <c r="JFR137" s="371"/>
      <c r="JFS137" s="371"/>
      <c r="JFT137" s="371"/>
      <c r="JFU137" s="371"/>
      <c r="JFV137" s="371"/>
      <c r="JFW137" s="371"/>
      <c r="JFX137" s="371"/>
      <c r="JFY137" s="371"/>
      <c r="JFZ137" s="371"/>
      <c r="JGA137" s="371"/>
      <c r="JGB137" s="371"/>
      <c r="JGC137" s="371"/>
      <c r="JGD137" s="371"/>
      <c r="JGE137" s="371"/>
      <c r="JGF137" s="371"/>
      <c r="JGG137" s="371"/>
      <c r="JGH137" s="371"/>
      <c r="JGI137" s="371"/>
      <c r="JGJ137" s="371"/>
      <c r="JGK137" s="371"/>
      <c r="JGL137" s="371"/>
      <c r="JGM137" s="371"/>
      <c r="JGN137" s="371"/>
      <c r="JGO137" s="371"/>
      <c r="JGP137" s="371"/>
      <c r="JGQ137" s="371"/>
      <c r="JGR137" s="371"/>
      <c r="JGS137" s="371"/>
      <c r="JGT137" s="371"/>
      <c r="JGU137" s="371"/>
      <c r="JGV137" s="371"/>
      <c r="JGW137" s="371"/>
      <c r="JGX137" s="371"/>
      <c r="JGY137" s="371"/>
      <c r="JGZ137" s="371"/>
      <c r="JHA137" s="371"/>
      <c r="JHB137" s="371"/>
      <c r="JHC137" s="371"/>
      <c r="JHD137" s="371"/>
      <c r="JHE137" s="371"/>
      <c r="JHF137" s="371"/>
      <c r="JHG137" s="371"/>
      <c r="JHH137" s="371"/>
      <c r="JHI137" s="371"/>
      <c r="JHJ137" s="371"/>
      <c r="JHK137" s="371"/>
      <c r="JHL137" s="371"/>
      <c r="JHM137" s="371"/>
      <c r="JHN137" s="371"/>
      <c r="JHO137" s="371"/>
      <c r="JHP137" s="371"/>
      <c r="JHQ137" s="371"/>
      <c r="JHR137" s="371"/>
      <c r="JHS137" s="371"/>
      <c r="JHT137" s="371"/>
      <c r="JHU137" s="371"/>
      <c r="JHV137" s="371"/>
      <c r="JHW137" s="371"/>
      <c r="JHX137" s="371"/>
      <c r="JHY137" s="371"/>
      <c r="JHZ137" s="371"/>
      <c r="JIA137" s="371"/>
      <c r="JIB137" s="371"/>
      <c r="JIC137" s="371"/>
      <c r="JID137" s="371"/>
      <c r="JIE137" s="371"/>
      <c r="JIF137" s="371"/>
      <c r="JIG137" s="371"/>
      <c r="JIH137" s="371"/>
      <c r="JII137" s="371"/>
      <c r="JIJ137" s="371"/>
      <c r="JIK137" s="371"/>
      <c r="JIL137" s="371"/>
      <c r="JIM137" s="371"/>
      <c r="JIN137" s="371"/>
      <c r="JIO137" s="371"/>
      <c r="JIP137" s="371"/>
      <c r="JIQ137" s="371"/>
      <c r="JIR137" s="371"/>
      <c r="JIS137" s="371"/>
      <c r="JIT137" s="371"/>
      <c r="JIU137" s="371"/>
      <c r="JIV137" s="371"/>
      <c r="JIW137" s="371"/>
      <c r="JIX137" s="371"/>
      <c r="JIY137" s="371"/>
      <c r="JIZ137" s="371"/>
      <c r="JJA137" s="371"/>
      <c r="JJB137" s="371"/>
      <c r="JJC137" s="371"/>
      <c r="JJD137" s="371"/>
      <c r="JJE137" s="371"/>
      <c r="JJF137" s="371"/>
      <c r="JJG137" s="371"/>
      <c r="JJH137" s="371"/>
      <c r="JJI137" s="371"/>
      <c r="JJJ137" s="371"/>
      <c r="JJK137" s="371"/>
      <c r="JJL137" s="371"/>
      <c r="JJM137" s="371"/>
      <c r="JJN137" s="371"/>
      <c r="JJO137" s="371"/>
      <c r="JJP137" s="371"/>
      <c r="JJQ137" s="371"/>
      <c r="JJR137" s="371"/>
      <c r="JJS137" s="371"/>
      <c r="JJT137" s="371"/>
      <c r="JJU137" s="371"/>
      <c r="JJV137" s="371"/>
      <c r="JJW137" s="371"/>
      <c r="JJX137" s="371"/>
      <c r="JJY137" s="371"/>
      <c r="JJZ137" s="371"/>
      <c r="JKA137" s="371"/>
      <c r="JKB137" s="371"/>
      <c r="JKC137" s="371"/>
      <c r="JKD137" s="371"/>
      <c r="JKE137" s="371"/>
      <c r="JKF137" s="371"/>
      <c r="JKG137" s="371"/>
      <c r="JKH137" s="371"/>
      <c r="JKI137" s="371"/>
      <c r="JKJ137" s="371"/>
      <c r="JKK137" s="371"/>
      <c r="JKL137" s="371"/>
      <c r="JKM137" s="371"/>
      <c r="JKN137" s="371"/>
      <c r="JKO137" s="371"/>
      <c r="JKP137" s="371"/>
      <c r="JKQ137" s="371"/>
      <c r="JKR137" s="371"/>
      <c r="JKS137" s="371"/>
      <c r="JKT137" s="371"/>
      <c r="JKU137" s="371"/>
      <c r="JKV137" s="371"/>
      <c r="JKW137" s="371"/>
      <c r="JKX137" s="371"/>
      <c r="JKY137" s="371"/>
      <c r="JKZ137" s="371"/>
      <c r="JLA137" s="371"/>
      <c r="JLB137" s="371"/>
      <c r="JLC137" s="371"/>
      <c r="JLD137" s="371"/>
      <c r="JLE137" s="371"/>
      <c r="JLF137" s="371"/>
      <c r="JLG137" s="371"/>
      <c r="JLH137" s="371"/>
      <c r="JLI137" s="371"/>
      <c r="JLJ137" s="371"/>
      <c r="JLK137" s="371"/>
      <c r="JLL137" s="371"/>
      <c r="JLM137" s="371"/>
      <c r="JLN137" s="371"/>
      <c r="JLO137" s="371"/>
      <c r="JLP137" s="371"/>
      <c r="JLQ137" s="371"/>
      <c r="JLR137" s="371"/>
      <c r="JLS137" s="371"/>
      <c r="JLT137" s="371"/>
      <c r="JLU137" s="371"/>
      <c r="JLV137" s="371"/>
      <c r="JLW137" s="371"/>
      <c r="JLX137" s="371"/>
      <c r="JLY137" s="371"/>
      <c r="JLZ137" s="371"/>
      <c r="JMA137" s="371"/>
      <c r="JMB137" s="371"/>
      <c r="JMC137" s="371"/>
      <c r="JMD137" s="371"/>
      <c r="JME137" s="371"/>
      <c r="JMF137" s="371"/>
      <c r="JMG137" s="371"/>
      <c r="JMH137" s="371"/>
      <c r="JMI137" s="371"/>
      <c r="JMJ137" s="371"/>
      <c r="JMK137" s="371"/>
      <c r="JML137" s="371"/>
      <c r="JMM137" s="371"/>
      <c r="JMN137" s="371"/>
      <c r="JMO137" s="371"/>
      <c r="JMP137" s="371"/>
      <c r="JMQ137" s="371"/>
      <c r="JMR137" s="371"/>
      <c r="JMS137" s="371"/>
      <c r="JMT137" s="371"/>
      <c r="JMU137" s="371"/>
      <c r="JMV137" s="371"/>
      <c r="JMW137" s="371"/>
      <c r="JMX137" s="371"/>
      <c r="JMY137" s="371"/>
      <c r="JMZ137" s="371"/>
      <c r="JNA137" s="371"/>
      <c r="JNB137" s="371"/>
      <c r="JNC137" s="371"/>
      <c r="JND137" s="371"/>
      <c r="JNE137" s="371"/>
      <c r="JNF137" s="371"/>
      <c r="JNG137" s="371"/>
      <c r="JNH137" s="371"/>
      <c r="JNI137" s="371"/>
      <c r="JNJ137" s="371"/>
      <c r="JNK137" s="371"/>
      <c r="JNL137" s="371"/>
      <c r="JNM137" s="371"/>
      <c r="JNN137" s="371"/>
      <c r="JNO137" s="371"/>
      <c r="JNP137" s="371"/>
      <c r="JNQ137" s="371"/>
      <c r="JNR137" s="371"/>
      <c r="JNS137" s="371"/>
      <c r="JNT137" s="371"/>
      <c r="JNU137" s="371"/>
      <c r="JNV137" s="371"/>
      <c r="JNW137" s="371"/>
      <c r="JNX137" s="371"/>
      <c r="JNY137" s="371"/>
      <c r="JNZ137" s="371"/>
      <c r="JOA137" s="371"/>
      <c r="JOB137" s="371"/>
      <c r="JOC137" s="371"/>
      <c r="JOD137" s="371"/>
      <c r="JOE137" s="371"/>
      <c r="JOF137" s="371"/>
      <c r="JOG137" s="371"/>
      <c r="JOH137" s="371"/>
      <c r="JOI137" s="371"/>
      <c r="JOJ137" s="371"/>
      <c r="JOK137" s="371"/>
      <c r="JOL137" s="371"/>
      <c r="JOM137" s="371"/>
      <c r="JON137" s="371"/>
      <c r="JOO137" s="371"/>
      <c r="JOP137" s="371"/>
      <c r="JOQ137" s="371"/>
      <c r="JOR137" s="371"/>
      <c r="JOS137" s="371"/>
      <c r="JOT137" s="371"/>
      <c r="JOU137" s="371"/>
      <c r="JOV137" s="371"/>
      <c r="JOW137" s="371"/>
      <c r="JOX137" s="371"/>
      <c r="JOY137" s="371"/>
      <c r="JOZ137" s="371"/>
      <c r="JPA137" s="371"/>
      <c r="JPB137" s="371"/>
      <c r="JPC137" s="371"/>
      <c r="JPD137" s="371"/>
      <c r="JPE137" s="371"/>
      <c r="JPF137" s="371"/>
      <c r="JPG137" s="371"/>
      <c r="JPH137" s="371"/>
      <c r="JPI137" s="371"/>
      <c r="JPJ137" s="371"/>
      <c r="JPK137" s="371"/>
      <c r="JPL137" s="371"/>
      <c r="JPM137" s="371"/>
      <c r="JPN137" s="371"/>
      <c r="JPO137" s="371"/>
      <c r="JPP137" s="371"/>
      <c r="JPQ137" s="371"/>
      <c r="JPR137" s="371"/>
      <c r="JPS137" s="371"/>
      <c r="JPT137" s="371"/>
      <c r="JPU137" s="371"/>
      <c r="JPV137" s="371"/>
      <c r="JPW137" s="371"/>
      <c r="JPX137" s="371"/>
      <c r="JPY137" s="371"/>
      <c r="JPZ137" s="371"/>
      <c r="JQA137" s="371"/>
      <c r="JQB137" s="371"/>
      <c r="JQC137" s="371"/>
      <c r="JQD137" s="371"/>
      <c r="JQE137" s="371"/>
      <c r="JQF137" s="371"/>
      <c r="JQG137" s="371"/>
      <c r="JQH137" s="371"/>
      <c r="JQI137" s="371"/>
      <c r="JQJ137" s="371"/>
      <c r="JQK137" s="371"/>
      <c r="JQL137" s="371"/>
      <c r="JQM137" s="371"/>
      <c r="JQN137" s="371"/>
      <c r="JQO137" s="371"/>
      <c r="JQP137" s="371"/>
      <c r="JQQ137" s="371"/>
      <c r="JQR137" s="371"/>
      <c r="JQS137" s="371"/>
      <c r="JQT137" s="371"/>
      <c r="JQU137" s="371"/>
      <c r="JQV137" s="371"/>
      <c r="JQW137" s="371"/>
      <c r="JQX137" s="371"/>
      <c r="JQY137" s="371"/>
      <c r="JQZ137" s="371"/>
      <c r="JRA137" s="371"/>
      <c r="JRB137" s="371"/>
      <c r="JRC137" s="371"/>
      <c r="JRD137" s="371"/>
      <c r="JRE137" s="371"/>
      <c r="JRF137" s="371"/>
      <c r="JRG137" s="371"/>
      <c r="JRH137" s="371"/>
      <c r="JRI137" s="371"/>
      <c r="JRJ137" s="371"/>
      <c r="JRK137" s="371"/>
      <c r="JRL137" s="371"/>
      <c r="JRM137" s="371"/>
      <c r="JRN137" s="371"/>
      <c r="JRO137" s="371"/>
      <c r="JRP137" s="371"/>
      <c r="JRQ137" s="371"/>
      <c r="JRR137" s="371"/>
      <c r="JRS137" s="371"/>
      <c r="JRT137" s="371"/>
      <c r="JRU137" s="371"/>
      <c r="JRV137" s="371"/>
      <c r="JRW137" s="371"/>
      <c r="JRX137" s="371"/>
      <c r="JRY137" s="371"/>
      <c r="JRZ137" s="371"/>
      <c r="JSA137" s="371"/>
      <c r="JSB137" s="371"/>
      <c r="JSC137" s="371"/>
      <c r="JSD137" s="371"/>
      <c r="JSE137" s="371"/>
      <c r="JSF137" s="371"/>
      <c r="JSG137" s="371"/>
      <c r="JSH137" s="371"/>
      <c r="JSI137" s="371"/>
      <c r="JSJ137" s="371"/>
      <c r="JSK137" s="371"/>
      <c r="JSL137" s="371"/>
      <c r="JSM137" s="371"/>
      <c r="JSN137" s="371"/>
      <c r="JSO137" s="371"/>
      <c r="JSP137" s="371"/>
      <c r="JSQ137" s="371"/>
      <c r="JSR137" s="371"/>
      <c r="JSS137" s="371"/>
      <c r="JST137" s="371"/>
      <c r="JSU137" s="371"/>
      <c r="JSV137" s="371"/>
      <c r="JSW137" s="371"/>
      <c r="JSX137" s="371"/>
      <c r="JSY137" s="371"/>
      <c r="JSZ137" s="371"/>
      <c r="JTA137" s="371"/>
      <c r="JTB137" s="371"/>
      <c r="JTC137" s="371"/>
      <c r="JTD137" s="371"/>
      <c r="JTE137" s="371"/>
      <c r="JTF137" s="371"/>
      <c r="JTG137" s="371"/>
      <c r="JTH137" s="371"/>
      <c r="JTI137" s="371"/>
      <c r="JTJ137" s="371"/>
      <c r="JTK137" s="371"/>
      <c r="JTL137" s="371"/>
      <c r="JTM137" s="371"/>
      <c r="JTN137" s="371"/>
      <c r="JTO137" s="371"/>
      <c r="JTP137" s="371"/>
      <c r="JTQ137" s="371"/>
      <c r="JTR137" s="371"/>
      <c r="JTS137" s="371"/>
      <c r="JTT137" s="371"/>
      <c r="JTU137" s="371"/>
      <c r="JTV137" s="371"/>
      <c r="JTW137" s="371"/>
      <c r="JTX137" s="371"/>
      <c r="JTY137" s="371"/>
      <c r="JTZ137" s="371"/>
      <c r="JUA137" s="371"/>
      <c r="JUB137" s="371"/>
      <c r="JUC137" s="371"/>
      <c r="JUD137" s="371"/>
      <c r="JUE137" s="371"/>
      <c r="JUF137" s="371"/>
      <c r="JUG137" s="371"/>
      <c r="JUH137" s="371"/>
      <c r="JUI137" s="371"/>
      <c r="JUJ137" s="371"/>
      <c r="JUK137" s="371"/>
      <c r="JUL137" s="371"/>
      <c r="JUM137" s="371"/>
      <c r="JUN137" s="371"/>
      <c r="JUO137" s="371"/>
      <c r="JUP137" s="371"/>
      <c r="JUQ137" s="371"/>
      <c r="JUR137" s="371"/>
      <c r="JUS137" s="371"/>
      <c r="JUT137" s="371"/>
      <c r="JUU137" s="371"/>
      <c r="JUV137" s="371"/>
      <c r="JUW137" s="371"/>
      <c r="JUX137" s="371"/>
      <c r="JUY137" s="371"/>
      <c r="JUZ137" s="371"/>
      <c r="JVA137" s="371"/>
      <c r="JVB137" s="371"/>
      <c r="JVC137" s="371"/>
      <c r="JVD137" s="371"/>
      <c r="JVE137" s="371"/>
      <c r="JVF137" s="371"/>
      <c r="JVG137" s="371"/>
      <c r="JVH137" s="371"/>
      <c r="JVI137" s="371"/>
      <c r="JVJ137" s="371"/>
      <c r="JVK137" s="371"/>
      <c r="JVL137" s="371"/>
      <c r="JVM137" s="371"/>
      <c r="JVN137" s="371"/>
      <c r="JVO137" s="371"/>
      <c r="JVP137" s="371"/>
      <c r="JVQ137" s="371"/>
      <c r="JVR137" s="371"/>
      <c r="JVS137" s="371"/>
      <c r="JVT137" s="371"/>
      <c r="JVU137" s="371"/>
      <c r="JVV137" s="371"/>
      <c r="JVW137" s="371"/>
      <c r="JVX137" s="371"/>
      <c r="JVY137" s="371"/>
      <c r="JVZ137" s="371"/>
      <c r="JWA137" s="371"/>
      <c r="JWB137" s="371"/>
      <c r="JWC137" s="371"/>
      <c r="JWD137" s="371"/>
      <c r="JWE137" s="371"/>
      <c r="JWF137" s="371"/>
      <c r="JWG137" s="371"/>
      <c r="JWH137" s="371"/>
      <c r="JWI137" s="371"/>
      <c r="JWJ137" s="371"/>
      <c r="JWK137" s="371"/>
      <c r="JWL137" s="371"/>
      <c r="JWM137" s="371"/>
      <c r="JWN137" s="371"/>
      <c r="JWO137" s="371"/>
      <c r="JWP137" s="371"/>
      <c r="JWQ137" s="371"/>
      <c r="JWR137" s="371"/>
      <c r="JWS137" s="371"/>
      <c r="JWT137" s="371"/>
      <c r="JWU137" s="371"/>
      <c r="JWV137" s="371"/>
      <c r="JWW137" s="371"/>
      <c r="JWX137" s="371"/>
      <c r="JWY137" s="371"/>
      <c r="JWZ137" s="371"/>
      <c r="JXA137" s="371"/>
      <c r="JXB137" s="371"/>
      <c r="JXC137" s="371"/>
      <c r="JXD137" s="371"/>
      <c r="JXE137" s="371"/>
      <c r="JXF137" s="371"/>
      <c r="JXG137" s="371"/>
      <c r="JXH137" s="371"/>
      <c r="JXI137" s="371"/>
      <c r="JXJ137" s="371"/>
      <c r="JXK137" s="371"/>
      <c r="JXL137" s="371"/>
      <c r="JXM137" s="371"/>
      <c r="JXN137" s="371"/>
      <c r="JXO137" s="371"/>
      <c r="JXP137" s="371"/>
      <c r="JXQ137" s="371"/>
      <c r="JXR137" s="371"/>
      <c r="JXS137" s="371"/>
      <c r="JXT137" s="371"/>
      <c r="JXU137" s="371"/>
      <c r="JXV137" s="371"/>
      <c r="JXW137" s="371"/>
      <c r="JXX137" s="371"/>
      <c r="JXY137" s="371"/>
      <c r="JXZ137" s="371"/>
      <c r="JYA137" s="371"/>
      <c r="JYB137" s="371"/>
      <c r="JYC137" s="371"/>
      <c r="JYD137" s="371"/>
      <c r="JYE137" s="371"/>
      <c r="JYF137" s="371"/>
      <c r="JYG137" s="371"/>
      <c r="JYH137" s="371"/>
      <c r="JYI137" s="371"/>
      <c r="JYJ137" s="371"/>
      <c r="JYK137" s="371"/>
      <c r="JYL137" s="371"/>
      <c r="JYM137" s="371"/>
      <c r="JYN137" s="371"/>
      <c r="JYO137" s="371"/>
      <c r="JYP137" s="371"/>
      <c r="JYQ137" s="371"/>
      <c r="JYR137" s="371"/>
      <c r="JYS137" s="371"/>
      <c r="JYT137" s="371"/>
      <c r="JYU137" s="371"/>
      <c r="JYV137" s="371"/>
      <c r="JYW137" s="371"/>
      <c r="JYX137" s="371"/>
      <c r="JYY137" s="371"/>
      <c r="JYZ137" s="371"/>
      <c r="JZA137" s="371"/>
      <c r="JZB137" s="371"/>
      <c r="JZC137" s="371"/>
      <c r="JZD137" s="371"/>
      <c r="JZE137" s="371"/>
      <c r="JZF137" s="371"/>
      <c r="JZG137" s="371"/>
      <c r="JZH137" s="371"/>
      <c r="JZI137" s="371"/>
      <c r="JZJ137" s="371"/>
      <c r="JZK137" s="371"/>
      <c r="JZL137" s="371"/>
      <c r="JZM137" s="371"/>
      <c r="JZN137" s="371"/>
      <c r="JZO137" s="371"/>
      <c r="JZP137" s="371"/>
      <c r="JZQ137" s="371"/>
      <c r="JZR137" s="371"/>
      <c r="JZS137" s="371"/>
      <c r="JZT137" s="371"/>
      <c r="JZU137" s="371"/>
      <c r="JZV137" s="371"/>
      <c r="JZW137" s="371"/>
      <c r="JZX137" s="371"/>
      <c r="JZY137" s="371"/>
      <c r="JZZ137" s="371"/>
      <c r="KAA137" s="371"/>
      <c r="KAB137" s="371"/>
      <c r="KAC137" s="371"/>
      <c r="KAD137" s="371"/>
      <c r="KAE137" s="371"/>
      <c r="KAF137" s="371"/>
      <c r="KAG137" s="371"/>
      <c r="KAH137" s="371"/>
      <c r="KAI137" s="371"/>
      <c r="KAJ137" s="371"/>
      <c r="KAK137" s="371"/>
      <c r="KAL137" s="371"/>
      <c r="KAM137" s="371"/>
      <c r="KAN137" s="371"/>
      <c r="KAO137" s="371"/>
      <c r="KAP137" s="371"/>
      <c r="KAQ137" s="371"/>
      <c r="KAR137" s="371"/>
      <c r="KAS137" s="371"/>
      <c r="KAT137" s="371"/>
      <c r="KAU137" s="371"/>
      <c r="KAV137" s="371"/>
      <c r="KAW137" s="371"/>
      <c r="KAX137" s="371"/>
      <c r="KAY137" s="371"/>
      <c r="KAZ137" s="371"/>
      <c r="KBA137" s="371"/>
      <c r="KBB137" s="371"/>
      <c r="KBC137" s="371"/>
      <c r="KBD137" s="371"/>
      <c r="KBE137" s="371"/>
      <c r="KBF137" s="371"/>
      <c r="KBG137" s="371"/>
      <c r="KBH137" s="371"/>
      <c r="KBI137" s="371"/>
      <c r="KBJ137" s="371"/>
      <c r="KBK137" s="371"/>
      <c r="KBL137" s="371"/>
      <c r="KBM137" s="371"/>
      <c r="KBN137" s="371"/>
      <c r="KBO137" s="371"/>
      <c r="KBP137" s="371"/>
      <c r="KBQ137" s="371"/>
      <c r="KBR137" s="371"/>
      <c r="KBS137" s="371"/>
      <c r="KBT137" s="371"/>
      <c r="KBU137" s="371"/>
      <c r="KBV137" s="371"/>
      <c r="KBW137" s="371"/>
      <c r="KBX137" s="371"/>
      <c r="KBY137" s="371"/>
      <c r="KBZ137" s="371"/>
      <c r="KCA137" s="371"/>
      <c r="KCB137" s="371"/>
      <c r="KCC137" s="371"/>
      <c r="KCD137" s="371"/>
      <c r="KCE137" s="371"/>
      <c r="KCF137" s="371"/>
      <c r="KCG137" s="371"/>
      <c r="KCH137" s="371"/>
      <c r="KCI137" s="371"/>
      <c r="KCJ137" s="371"/>
      <c r="KCK137" s="371"/>
      <c r="KCL137" s="371"/>
      <c r="KCM137" s="371"/>
      <c r="KCN137" s="371"/>
      <c r="KCO137" s="371"/>
      <c r="KCP137" s="371"/>
      <c r="KCQ137" s="371"/>
      <c r="KCR137" s="371"/>
      <c r="KCS137" s="371"/>
      <c r="KCT137" s="371"/>
      <c r="KCU137" s="371"/>
      <c r="KCV137" s="371"/>
      <c r="KCW137" s="371"/>
      <c r="KCX137" s="371"/>
      <c r="KCY137" s="371"/>
      <c r="KCZ137" s="371"/>
      <c r="KDA137" s="371"/>
      <c r="KDB137" s="371"/>
      <c r="KDC137" s="371"/>
      <c r="KDD137" s="371"/>
      <c r="KDE137" s="371"/>
      <c r="KDF137" s="371"/>
      <c r="KDG137" s="371"/>
      <c r="KDH137" s="371"/>
      <c r="KDI137" s="371"/>
      <c r="KDJ137" s="371"/>
      <c r="KDK137" s="371"/>
      <c r="KDL137" s="371"/>
      <c r="KDM137" s="371"/>
      <c r="KDN137" s="371"/>
      <c r="KDO137" s="371"/>
      <c r="KDP137" s="371"/>
      <c r="KDQ137" s="371"/>
      <c r="KDR137" s="371"/>
      <c r="KDS137" s="371"/>
      <c r="KDT137" s="371"/>
      <c r="KDU137" s="371"/>
      <c r="KDV137" s="371"/>
      <c r="KDW137" s="371"/>
      <c r="KDX137" s="371"/>
      <c r="KDY137" s="371"/>
      <c r="KDZ137" s="371"/>
      <c r="KEA137" s="371"/>
      <c r="KEB137" s="371"/>
      <c r="KEC137" s="371"/>
      <c r="KED137" s="371"/>
      <c r="KEE137" s="371"/>
      <c r="KEF137" s="371"/>
      <c r="KEG137" s="371"/>
      <c r="KEH137" s="371"/>
      <c r="KEI137" s="371"/>
      <c r="KEJ137" s="371"/>
      <c r="KEK137" s="371"/>
      <c r="KEL137" s="371"/>
      <c r="KEM137" s="371"/>
      <c r="KEN137" s="371"/>
      <c r="KEO137" s="371"/>
      <c r="KEP137" s="371"/>
      <c r="KEQ137" s="371"/>
      <c r="KER137" s="371"/>
      <c r="KES137" s="371"/>
      <c r="KET137" s="371"/>
      <c r="KEU137" s="371"/>
      <c r="KEV137" s="371"/>
      <c r="KEW137" s="371"/>
      <c r="KEX137" s="371"/>
      <c r="KEY137" s="371"/>
      <c r="KEZ137" s="371"/>
      <c r="KFA137" s="371"/>
      <c r="KFB137" s="371"/>
      <c r="KFC137" s="371"/>
      <c r="KFD137" s="371"/>
      <c r="KFE137" s="371"/>
      <c r="KFF137" s="371"/>
      <c r="KFG137" s="371"/>
      <c r="KFH137" s="371"/>
      <c r="KFI137" s="371"/>
      <c r="KFJ137" s="371"/>
      <c r="KFK137" s="371"/>
      <c r="KFL137" s="371"/>
      <c r="KFM137" s="371"/>
      <c r="KFN137" s="371"/>
      <c r="KFO137" s="371"/>
      <c r="KFP137" s="371"/>
      <c r="KFQ137" s="371"/>
      <c r="KFR137" s="371"/>
      <c r="KFS137" s="371"/>
      <c r="KFT137" s="371"/>
      <c r="KFU137" s="371"/>
      <c r="KFV137" s="371"/>
      <c r="KFW137" s="371"/>
      <c r="KFX137" s="371"/>
      <c r="KFY137" s="371"/>
      <c r="KFZ137" s="371"/>
      <c r="KGA137" s="371"/>
      <c r="KGB137" s="371"/>
      <c r="KGC137" s="371"/>
      <c r="KGD137" s="371"/>
      <c r="KGE137" s="371"/>
      <c r="KGF137" s="371"/>
      <c r="KGG137" s="371"/>
      <c r="KGH137" s="371"/>
      <c r="KGI137" s="371"/>
      <c r="KGJ137" s="371"/>
      <c r="KGK137" s="371"/>
      <c r="KGL137" s="371"/>
      <c r="KGM137" s="371"/>
      <c r="KGN137" s="371"/>
      <c r="KGO137" s="371"/>
      <c r="KGP137" s="371"/>
      <c r="KGQ137" s="371"/>
      <c r="KGR137" s="371"/>
      <c r="KGS137" s="371"/>
      <c r="KGT137" s="371"/>
      <c r="KGU137" s="371"/>
      <c r="KGV137" s="371"/>
      <c r="KGW137" s="371"/>
      <c r="KGX137" s="371"/>
      <c r="KGY137" s="371"/>
      <c r="KGZ137" s="371"/>
      <c r="KHA137" s="371"/>
      <c r="KHB137" s="371"/>
      <c r="KHC137" s="371"/>
      <c r="KHD137" s="371"/>
      <c r="KHE137" s="371"/>
      <c r="KHF137" s="371"/>
      <c r="KHG137" s="371"/>
      <c r="KHH137" s="371"/>
      <c r="KHI137" s="371"/>
      <c r="KHJ137" s="371"/>
      <c r="KHK137" s="371"/>
      <c r="KHL137" s="371"/>
      <c r="KHM137" s="371"/>
      <c r="KHN137" s="371"/>
      <c r="KHO137" s="371"/>
      <c r="KHP137" s="371"/>
      <c r="KHQ137" s="371"/>
      <c r="KHR137" s="371"/>
      <c r="KHS137" s="371"/>
      <c r="KHT137" s="371"/>
      <c r="KHU137" s="371"/>
      <c r="KHV137" s="371"/>
      <c r="KHW137" s="371"/>
      <c r="KHX137" s="371"/>
      <c r="KHY137" s="371"/>
      <c r="KHZ137" s="371"/>
      <c r="KIA137" s="371"/>
      <c r="KIB137" s="371"/>
      <c r="KIC137" s="371"/>
      <c r="KID137" s="371"/>
      <c r="KIE137" s="371"/>
      <c r="KIF137" s="371"/>
      <c r="KIG137" s="371"/>
      <c r="KIH137" s="371"/>
      <c r="KII137" s="371"/>
      <c r="KIJ137" s="371"/>
      <c r="KIK137" s="371"/>
      <c r="KIL137" s="371"/>
      <c r="KIM137" s="371"/>
      <c r="KIN137" s="371"/>
      <c r="KIO137" s="371"/>
      <c r="KIP137" s="371"/>
      <c r="KIQ137" s="371"/>
      <c r="KIR137" s="371"/>
      <c r="KIS137" s="371"/>
      <c r="KIT137" s="371"/>
      <c r="KIU137" s="371"/>
      <c r="KIV137" s="371"/>
      <c r="KIW137" s="371"/>
      <c r="KIX137" s="371"/>
      <c r="KIY137" s="371"/>
      <c r="KIZ137" s="371"/>
      <c r="KJA137" s="371"/>
      <c r="KJB137" s="371"/>
      <c r="KJC137" s="371"/>
      <c r="KJD137" s="371"/>
      <c r="KJE137" s="371"/>
      <c r="KJF137" s="371"/>
      <c r="KJG137" s="371"/>
      <c r="KJH137" s="371"/>
      <c r="KJI137" s="371"/>
      <c r="KJJ137" s="371"/>
      <c r="KJK137" s="371"/>
      <c r="KJL137" s="371"/>
      <c r="KJM137" s="371"/>
      <c r="KJN137" s="371"/>
      <c r="KJO137" s="371"/>
      <c r="KJP137" s="371"/>
      <c r="KJQ137" s="371"/>
      <c r="KJR137" s="371"/>
      <c r="KJS137" s="371"/>
      <c r="KJT137" s="371"/>
      <c r="KJU137" s="371"/>
      <c r="KJV137" s="371"/>
      <c r="KJW137" s="371"/>
      <c r="KJX137" s="371"/>
      <c r="KJY137" s="371"/>
      <c r="KJZ137" s="371"/>
      <c r="KKA137" s="371"/>
      <c r="KKB137" s="371"/>
      <c r="KKC137" s="371"/>
      <c r="KKD137" s="371"/>
      <c r="KKE137" s="371"/>
      <c r="KKF137" s="371"/>
      <c r="KKG137" s="371"/>
      <c r="KKH137" s="371"/>
      <c r="KKI137" s="371"/>
      <c r="KKJ137" s="371"/>
      <c r="KKK137" s="371"/>
      <c r="KKL137" s="371"/>
      <c r="KKM137" s="371"/>
      <c r="KKN137" s="371"/>
      <c r="KKO137" s="371"/>
      <c r="KKP137" s="371"/>
      <c r="KKQ137" s="371"/>
      <c r="KKR137" s="371"/>
      <c r="KKS137" s="371"/>
      <c r="KKT137" s="371"/>
      <c r="KKU137" s="371"/>
      <c r="KKV137" s="371"/>
      <c r="KKW137" s="371"/>
      <c r="KKX137" s="371"/>
      <c r="KKY137" s="371"/>
      <c r="KKZ137" s="371"/>
      <c r="KLA137" s="371"/>
      <c r="KLB137" s="371"/>
      <c r="KLC137" s="371"/>
      <c r="KLD137" s="371"/>
      <c r="KLE137" s="371"/>
      <c r="KLF137" s="371"/>
      <c r="KLG137" s="371"/>
      <c r="KLH137" s="371"/>
      <c r="KLI137" s="371"/>
      <c r="KLJ137" s="371"/>
      <c r="KLK137" s="371"/>
      <c r="KLL137" s="371"/>
      <c r="KLM137" s="371"/>
      <c r="KLN137" s="371"/>
      <c r="KLO137" s="371"/>
      <c r="KLP137" s="371"/>
      <c r="KLQ137" s="371"/>
      <c r="KLR137" s="371"/>
      <c r="KLS137" s="371"/>
      <c r="KLT137" s="371"/>
      <c r="KLU137" s="371"/>
      <c r="KLV137" s="371"/>
      <c r="KLW137" s="371"/>
      <c r="KLX137" s="371"/>
      <c r="KLY137" s="371"/>
      <c r="KLZ137" s="371"/>
      <c r="KMA137" s="371"/>
      <c r="KMB137" s="371"/>
      <c r="KMC137" s="371"/>
      <c r="KMD137" s="371"/>
      <c r="KME137" s="371"/>
      <c r="KMF137" s="371"/>
      <c r="KMG137" s="371"/>
      <c r="KMH137" s="371"/>
      <c r="KMI137" s="371"/>
      <c r="KMJ137" s="371"/>
      <c r="KMK137" s="371"/>
      <c r="KML137" s="371"/>
      <c r="KMM137" s="371"/>
      <c r="KMN137" s="371"/>
      <c r="KMO137" s="371"/>
      <c r="KMP137" s="371"/>
      <c r="KMQ137" s="371"/>
      <c r="KMR137" s="371"/>
      <c r="KMS137" s="371"/>
      <c r="KMT137" s="371"/>
      <c r="KMU137" s="371"/>
      <c r="KMV137" s="371"/>
      <c r="KMW137" s="371"/>
      <c r="KMX137" s="371"/>
      <c r="KMY137" s="371"/>
      <c r="KMZ137" s="371"/>
      <c r="KNA137" s="371"/>
      <c r="KNB137" s="371"/>
      <c r="KNC137" s="371"/>
      <c r="KND137" s="371"/>
      <c r="KNE137" s="371"/>
      <c r="KNF137" s="371"/>
      <c r="KNG137" s="371"/>
      <c r="KNH137" s="371"/>
      <c r="KNI137" s="371"/>
      <c r="KNJ137" s="371"/>
      <c r="KNK137" s="371"/>
      <c r="KNL137" s="371"/>
      <c r="KNM137" s="371"/>
      <c r="KNN137" s="371"/>
      <c r="KNO137" s="371"/>
      <c r="KNP137" s="371"/>
      <c r="KNQ137" s="371"/>
      <c r="KNR137" s="371"/>
      <c r="KNS137" s="371"/>
      <c r="KNT137" s="371"/>
      <c r="KNU137" s="371"/>
      <c r="KNV137" s="371"/>
      <c r="KNW137" s="371"/>
      <c r="KNX137" s="371"/>
      <c r="KNY137" s="371"/>
      <c r="KNZ137" s="371"/>
      <c r="KOA137" s="371"/>
      <c r="KOB137" s="371"/>
      <c r="KOC137" s="371"/>
      <c r="KOD137" s="371"/>
      <c r="KOE137" s="371"/>
      <c r="KOF137" s="371"/>
      <c r="KOG137" s="371"/>
      <c r="KOH137" s="371"/>
      <c r="KOI137" s="371"/>
      <c r="KOJ137" s="371"/>
      <c r="KOK137" s="371"/>
      <c r="KOL137" s="371"/>
      <c r="KOM137" s="371"/>
      <c r="KON137" s="371"/>
      <c r="KOO137" s="371"/>
      <c r="KOP137" s="371"/>
      <c r="KOQ137" s="371"/>
      <c r="KOR137" s="371"/>
      <c r="KOS137" s="371"/>
      <c r="KOT137" s="371"/>
      <c r="KOU137" s="371"/>
      <c r="KOV137" s="371"/>
      <c r="KOW137" s="371"/>
      <c r="KOX137" s="371"/>
      <c r="KOY137" s="371"/>
      <c r="KOZ137" s="371"/>
      <c r="KPA137" s="371"/>
      <c r="KPB137" s="371"/>
      <c r="KPC137" s="371"/>
      <c r="KPD137" s="371"/>
      <c r="KPE137" s="371"/>
      <c r="KPF137" s="371"/>
      <c r="KPG137" s="371"/>
      <c r="KPH137" s="371"/>
      <c r="KPI137" s="371"/>
      <c r="KPJ137" s="371"/>
      <c r="KPK137" s="371"/>
      <c r="KPL137" s="371"/>
      <c r="KPM137" s="371"/>
      <c r="KPN137" s="371"/>
      <c r="KPO137" s="371"/>
      <c r="KPP137" s="371"/>
      <c r="KPQ137" s="371"/>
      <c r="KPR137" s="371"/>
      <c r="KPS137" s="371"/>
      <c r="KPT137" s="371"/>
      <c r="KPU137" s="371"/>
      <c r="KPV137" s="371"/>
      <c r="KPW137" s="371"/>
      <c r="KPX137" s="371"/>
      <c r="KPY137" s="371"/>
      <c r="KPZ137" s="371"/>
      <c r="KQA137" s="371"/>
      <c r="KQB137" s="371"/>
      <c r="KQC137" s="371"/>
      <c r="KQD137" s="371"/>
      <c r="KQE137" s="371"/>
      <c r="KQF137" s="371"/>
      <c r="KQG137" s="371"/>
      <c r="KQH137" s="371"/>
      <c r="KQI137" s="371"/>
      <c r="KQJ137" s="371"/>
      <c r="KQK137" s="371"/>
      <c r="KQL137" s="371"/>
      <c r="KQM137" s="371"/>
      <c r="KQN137" s="371"/>
      <c r="KQO137" s="371"/>
      <c r="KQP137" s="371"/>
      <c r="KQQ137" s="371"/>
      <c r="KQR137" s="371"/>
      <c r="KQS137" s="371"/>
      <c r="KQT137" s="371"/>
      <c r="KQU137" s="371"/>
      <c r="KQV137" s="371"/>
      <c r="KQW137" s="371"/>
      <c r="KQX137" s="371"/>
      <c r="KQY137" s="371"/>
      <c r="KQZ137" s="371"/>
      <c r="KRA137" s="371"/>
      <c r="KRB137" s="371"/>
      <c r="KRC137" s="371"/>
      <c r="KRD137" s="371"/>
      <c r="KRE137" s="371"/>
      <c r="KRF137" s="371"/>
      <c r="KRG137" s="371"/>
      <c r="KRH137" s="371"/>
      <c r="KRI137" s="371"/>
      <c r="KRJ137" s="371"/>
      <c r="KRK137" s="371"/>
      <c r="KRL137" s="371"/>
      <c r="KRM137" s="371"/>
      <c r="KRN137" s="371"/>
      <c r="KRO137" s="371"/>
      <c r="KRP137" s="371"/>
      <c r="KRQ137" s="371"/>
      <c r="KRR137" s="371"/>
      <c r="KRS137" s="371"/>
      <c r="KRT137" s="371"/>
      <c r="KRU137" s="371"/>
      <c r="KRV137" s="371"/>
      <c r="KRW137" s="371"/>
      <c r="KRX137" s="371"/>
      <c r="KRY137" s="371"/>
      <c r="KRZ137" s="371"/>
      <c r="KSA137" s="371"/>
      <c r="KSB137" s="371"/>
      <c r="KSC137" s="371"/>
      <c r="KSD137" s="371"/>
      <c r="KSE137" s="371"/>
      <c r="KSF137" s="371"/>
      <c r="KSG137" s="371"/>
      <c r="KSH137" s="371"/>
      <c r="KSI137" s="371"/>
      <c r="KSJ137" s="371"/>
      <c r="KSK137" s="371"/>
      <c r="KSL137" s="371"/>
      <c r="KSM137" s="371"/>
      <c r="KSN137" s="371"/>
      <c r="KSO137" s="371"/>
      <c r="KSP137" s="371"/>
      <c r="KSQ137" s="371"/>
      <c r="KSR137" s="371"/>
      <c r="KSS137" s="371"/>
      <c r="KST137" s="371"/>
      <c r="KSU137" s="371"/>
      <c r="KSV137" s="371"/>
      <c r="KSW137" s="371"/>
      <c r="KSX137" s="371"/>
      <c r="KSY137" s="371"/>
      <c r="KSZ137" s="371"/>
      <c r="KTA137" s="371"/>
      <c r="KTB137" s="371"/>
      <c r="KTC137" s="371"/>
      <c r="KTD137" s="371"/>
      <c r="KTE137" s="371"/>
      <c r="KTF137" s="371"/>
      <c r="KTG137" s="371"/>
      <c r="KTH137" s="371"/>
      <c r="KTI137" s="371"/>
      <c r="KTJ137" s="371"/>
      <c r="KTK137" s="371"/>
      <c r="KTL137" s="371"/>
      <c r="KTM137" s="371"/>
      <c r="KTN137" s="371"/>
      <c r="KTO137" s="371"/>
      <c r="KTP137" s="371"/>
      <c r="KTQ137" s="371"/>
      <c r="KTR137" s="371"/>
      <c r="KTS137" s="371"/>
      <c r="KTT137" s="371"/>
      <c r="KTU137" s="371"/>
      <c r="KTV137" s="371"/>
      <c r="KTW137" s="371"/>
      <c r="KTX137" s="371"/>
      <c r="KTY137" s="371"/>
      <c r="KTZ137" s="371"/>
      <c r="KUA137" s="371"/>
      <c r="KUB137" s="371"/>
      <c r="KUC137" s="371"/>
      <c r="KUD137" s="371"/>
      <c r="KUE137" s="371"/>
      <c r="KUF137" s="371"/>
      <c r="KUG137" s="371"/>
      <c r="KUH137" s="371"/>
      <c r="KUI137" s="371"/>
      <c r="KUJ137" s="371"/>
      <c r="KUK137" s="371"/>
      <c r="KUL137" s="371"/>
      <c r="KUM137" s="371"/>
      <c r="KUN137" s="371"/>
      <c r="KUO137" s="371"/>
      <c r="KUP137" s="371"/>
      <c r="KUQ137" s="371"/>
      <c r="KUR137" s="371"/>
      <c r="KUS137" s="371"/>
      <c r="KUT137" s="371"/>
      <c r="KUU137" s="371"/>
      <c r="KUV137" s="371"/>
      <c r="KUW137" s="371"/>
      <c r="KUX137" s="371"/>
      <c r="KUY137" s="371"/>
      <c r="KUZ137" s="371"/>
      <c r="KVA137" s="371"/>
      <c r="KVB137" s="371"/>
      <c r="KVC137" s="371"/>
      <c r="KVD137" s="371"/>
      <c r="KVE137" s="371"/>
      <c r="KVF137" s="371"/>
      <c r="KVG137" s="371"/>
      <c r="KVH137" s="371"/>
      <c r="KVI137" s="371"/>
      <c r="KVJ137" s="371"/>
      <c r="KVK137" s="371"/>
      <c r="KVL137" s="371"/>
      <c r="KVM137" s="371"/>
      <c r="KVN137" s="371"/>
      <c r="KVO137" s="371"/>
      <c r="KVP137" s="371"/>
      <c r="KVQ137" s="371"/>
      <c r="KVR137" s="371"/>
      <c r="KVS137" s="371"/>
      <c r="KVT137" s="371"/>
      <c r="KVU137" s="371"/>
      <c r="KVV137" s="371"/>
      <c r="KVW137" s="371"/>
      <c r="KVX137" s="371"/>
      <c r="KVY137" s="371"/>
      <c r="KVZ137" s="371"/>
      <c r="KWA137" s="371"/>
      <c r="KWB137" s="371"/>
      <c r="KWC137" s="371"/>
      <c r="KWD137" s="371"/>
      <c r="KWE137" s="371"/>
      <c r="KWF137" s="371"/>
      <c r="KWG137" s="371"/>
      <c r="KWH137" s="371"/>
      <c r="KWI137" s="371"/>
      <c r="KWJ137" s="371"/>
      <c r="KWK137" s="371"/>
      <c r="KWL137" s="371"/>
      <c r="KWM137" s="371"/>
      <c r="KWN137" s="371"/>
      <c r="KWO137" s="371"/>
      <c r="KWP137" s="371"/>
      <c r="KWQ137" s="371"/>
      <c r="KWR137" s="371"/>
      <c r="KWS137" s="371"/>
      <c r="KWT137" s="371"/>
      <c r="KWU137" s="371"/>
      <c r="KWV137" s="371"/>
      <c r="KWW137" s="371"/>
      <c r="KWX137" s="371"/>
      <c r="KWY137" s="371"/>
      <c r="KWZ137" s="371"/>
      <c r="KXA137" s="371"/>
      <c r="KXB137" s="371"/>
      <c r="KXC137" s="371"/>
      <c r="KXD137" s="371"/>
      <c r="KXE137" s="371"/>
      <c r="KXF137" s="371"/>
      <c r="KXG137" s="371"/>
      <c r="KXH137" s="371"/>
      <c r="KXI137" s="371"/>
      <c r="KXJ137" s="371"/>
      <c r="KXK137" s="371"/>
      <c r="KXL137" s="371"/>
      <c r="KXM137" s="371"/>
      <c r="KXN137" s="371"/>
      <c r="KXO137" s="371"/>
      <c r="KXP137" s="371"/>
      <c r="KXQ137" s="371"/>
      <c r="KXR137" s="371"/>
      <c r="KXS137" s="371"/>
      <c r="KXT137" s="371"/>
      <c r="KXU137" s="371"/>
      <c r="KXV137" s="371"/>
      <c r="KXW137" s="371"/>
      <c r="KXX137" s="371"/>
      <c r="KXY137" s="371"/>
      <c r="KXZ137" s="371"/>
      <c r="KYA137" s="371"/>
      <c r="KYB137" s="371"/>
      <c r="KYC137" s="371"/>
      <c r="KYD137" s="371"/>
      <c r="KYE137" s="371"/>
      <c r="KYF137" s="371"/>
      <c r="KYG137" s="371"/>
      <c r="KYH137" s="371"/>
      <c r="KYI137" s="371"/>
      <c r="KYJ137" s="371"/>
      <c r="KYK137" s="371"/>
      <c r="KYL137" s="371"/>
      <c r="KYM137" s="371"/>
      <c r="KYN137" s="371"/>
      <c r="KYO137" s="371"/>
      <c r="KYP137" s="371"/>
      <c r="KYQ137" s="371"/>
      <c r="KYR137" s="371"/>
      <c r="KYS137" s="371"/>
      <c r="KYT137" s="371"/>
      <c r="KYU137" s="371"/>
      <c r="KYV137" s="371"/>
      <c r="KYW137" s="371"/>
      <c r="KYX137" s="371"/>
      <c r="KYY137" s="371"/>
      <c r="KYZ137" s="371"/>
      <c r="KZA137" s="371"/>
      <c r="KZB137" s="371"/>
      <c r="KZC137" s="371"/>
      <c r="KZD137" s="371"/>
      <c r="KZE137" s="371"/>
      <c r="KZF137" s="371"/>
      <c r="KZG137" s="371"/>
      <c r="KZH137" s="371"/>
      <c r="KZI137" s="371"/>
      <c r="KZJ137" s="371"/>
      <c r="KZK137" s="371"/>
      <c r="KZL137" s="371"/>
      <c r="KZM137" s="371"/>
      <c r="KZN137" s="371"/>
      <c r="KZO137" s="371"/>
      <c r="KZP137" s="371"/>
      <c r="KZQ137" s="371"/>
      <c r="KZR137" s="371"/>
      <c r="KZS137" s="371"/>
      <c r="KZT137" s="371"/>
      <c r="KZU137" s="371"/>
      <c r="KZV137" s="371"/>
      <c r="KZW137" s="371"/>
      <c r="KZX137" s="371"/>
      <c r="KZY137" s="371"/>
      <c r="KZZ137" s="371"/>
      <c r="LAA137" s="371"/>
      <c r="LAB137" s="371"/>
      <c r="LAC137" s="371"/>
      <c r="LAD137" s="371"/>
      <c r="LAE137" s="371"/>
      <c r="LAF137" s="371"/>
      <c r="LAG137" s="371"/>
      <c r="LAH137" s="371"/>
      <c r="LAI137" s="371"/>
      <c r="LAJ137" s="371"/>
      <c r="LAK137" s="371"/>
      <c r="LAL137" s="371"/>
      <c r="LAM137" s="371"/>
      <c r="LAN137" s="371"/>
      <c r="LAO137" s="371"/>
      <c r="LAP137" s="371"/>
      <c r="LAQ137" s="371"/>
      <c r="LAR137" s="371"/>
      <c r="LAS137" s="371"/>
      <c r="LAT137" s="371"/>
      <c r="LAU137" s="371"/>
      <c r="LAV137" s="371"/>
      <c r="LAW137" s="371"/>
      <c r="LAX137" s="371"/>
      <c r="LAY137" s="371"/>
      <c r="LAZ137" s="371"/>
      <c r="LBA137" s="371"/>
      <c r="LBB137" s="371"/>
      <c r="LBC137" s="371"/>
      <c r="LBD137" s="371"/>
      <c r="LBE137" s="371"/>
      <c r="LBF137" s="371"/>
      <c r="LBG137" s="371"/>
      <c r="LBH137" s="371"/>
      <c r="LBI137" s="371"/>
      <c r="LBJ137" s="371"/>
      <c r="LBK137" s="371"/>
      <c r="LBL137" s="371"/>
      <c r="LBM137" s="371"/>
      <c r="LBN137" s="371"/>
      <c r="LBO137" s="371"/>
      <c r="LBP137" s="371"/>
      <c r="LBQ137" s="371"/>
      <c r="LBR137" s="371"/>
      <c r="LBS137" s="371"/>
      <c r="LBT137" s="371"/>
      <c r="LBU137" s="371"/>
      <c r="LBV137" s="371"/>
      <c r="LBW137" s="371"/>
      <c r="LBX137" s="371"/>
      <c r="LBY137" s="371"/>
      <c r="LBZ137" s="371"/>
      <c r="LCA137" s="371"/>
      <c r="LCB137" s="371"/>
      <c r="LCC137" s="371"/>
      <c r="LCD137" s="371"/>
      <c r="LCE137" s="371"/>
      <c r="LCF137" s="371"/>
      <c r="LCG137" s="371"/>
      <c r="LCH137" s="371"/>
      <c r="LCI137" s="371"/>
      <c r="LCJ137" s="371"/>
      <c r="LCK137" s="371"/>
      <c r="LCL137" s="371"/>
      <c r="LCM137" s="371"/>
      <c r="LCN137" s="371"/>
      <c r="LCO137" s="371"/>
      <c r="LCP137" s="371"/>
      <c r="LCQ137" s="371"/>
      <c r="LCR137" s="371"/>
      <c r="LCS137" s="371"/>
      <c r="LCT137" s="371"/>
      <c r="LCU137" s="371"/>
      <c r="LCV137" s="371"/>
      <c r="LCW137" s="371"/>
      <c r="LCX137" s="371"/>
      <c r="LCY137" s="371"/>
      <c r="LCZ137" s="371"/>
      <c r="LDA137" s="371"/>
      <c r="LDB137" s="371"/>
      <c r="LDC137" s="371"/>
      <c r="LDD137" s="371"/>
      <c r="LDE137" s="371"/>
      <c r="LDF137" s="371"/>
      <c r="LDG137" s="371"/>
      <c r="LDH137" s="371"/>
      <c r="LDI137" s="371"/>
      <c r="LDJ137" s="371"/>
      <c r="LDK137" s="371"/>
      <c r="LDL137" s="371"/>
      <c r="LDM137" s="371"/>
      <c r="LDN137" s="371"/>
      <c r="LDO137" s="371"/>
      <c r="LDP137" s="371"/>
      <c r="LDQ137" s="371"/>
      <c r="LDR137" s="371"/>
      <c r="LDS137" s="371"/>
      <c r="LDT137" s="371"/>
      <c r="LDU137" s="371"/>
      <c r="LDV137" s="371"/>
      <c r="LDW137" s="371"/>
      <c r="LDX137" s="371"/>
      <c r="LDY137" s="371"/>
      <c r="LDZ137" s="371"/>
      <c r="LEA137" s="371"/>
      <c r="LEB137" s="371"/>
      <c r="LEC137" s="371"/>
      <c r="LED137" s="371"/>
      <c r="LEE137" s="371"/>
      <c r="LEF137" s="371"/>
      <c r="LEG137" s="371"/>
      <c r="LEH137" s="371"/>
      <c r="LEI137" s="371"/>
      <c r="LEJ137" s="371"/>
      <c r="LEK137" s="371"/>
      <c r="LEL137" s="371"/>
      <c r="LEM137" s="371"/>
      <c r="LEN137" s="371"/>
      <c r="LEO137" s="371"/>
      <c r="LEP137" s="371"/>
      <c r="LEQ137" s="371"/>
      <c r="LER137" s="371"/>
      <c r="LES137" s="371"/>
      <c r="LET137" s="371"/>
      <c r="LEU137" s="371"/>
      <c r="LEV137" s="371"/>
      <c r="LEW137" s="371"/>
      <c r="LEX137" s="371"/>
      <c r="LEY137" s="371"/>
      <c r="LEZ137" s="371"/>
      <c r="LFA137" s="371"/>
      <c r="LFB137" s="371"/>
      <c r="LFC137" s="371"/>
      <c r="LFD137" s="371"/>
      <c r="LFE137" s="371"/>
      <c r="LFF137" s="371"/>
      <c r="LFG137" s="371"/>
      <c r="LFH137" s="371"/>
      <c r="LFI137" s="371"/>
      <c r="LFJ137" s="371"/>
      <c r="LFK137" s="371"/>
      <c r="LFL137" s="371"/>
      <c r="LFM137" s="371"/>
      <c r="LFN137" s="371"/>
      <c r="LFO137" s="371"/>
      <c r="LFP137" s="371"/>
      <c r="LFQ137" s="371"/>
      <c r="LFR137" s="371"/>
      <c r="LFS137" s="371"/>
      <c r="LFT137" s="371"/>
      <c r="LFU137" s="371"/>
      <c r="LFV137" s="371"/>
      <c r="LFW137" s="371"/>
      <c r="LFX137" s="371"/>
      <c r="LFY137" s="371"/>
      <c r="LFZ137" s="371"/>
      <c r="LGA137" s="371"/>
      <c r="LGB137" s="371"/>
      <c r="LGC137" s="371"/>
      <c r="LGD137" s="371"/>
      <c r="LGE137" s="371"/>
      <c r="LGF137" s="371"/>
      <c r="LGG137" s="371"/>
      <c r="LGH137" s="371"/>
      <c r="LGI137" s="371"/>
      <c r="LGJ137" s="371"/>
      <c r="LGK137" s="371"/>
      <c r="LGL137" s="371"/>
      <c r="LGM137" s="371"/>
      <c r="LGN137" s="371"/>
      <c r="LGO137" s="371"/>
      <c r="LGP137" s="371"/>
      <c r="LGQ137" s="371"/>
      <c r="LGR137" s="371"/>
      <c r="LGS137" s="371"/>
      <c r="LGT137" s="371"/>
      <c r="LGU137" s="371"/>
      <c r="LGV137" s="371"/>
      <c r="LGW137" s="371"/>
      <c r="LGX137" s="371"/>
      <c r="LGY137" s="371"/>
      <c r="LGZ137" s="371"/>
      <c r="LHA137" s="371"/>
      <c r="LHB137" s="371"/>
      <c r="LHC137" s="371"/>
      <c r="LHD137" s="371"/>
      <c r="LHE137" s="371"/>
      <c r="LHF137" s="371"/>
      <c r="LHG137" s="371"/>
      <c r="LHH137" s="371"/>
      <c r="LHI137" s="371"/>
      <c r="LHJ137" s="371"/>
      <c r="LHK137" s="371"/>
      <c r="LHL137" s="371"/>
      <c r="LHM137" s="371"/>
      <c r="LHN137" s="371"/>
      <c r="LHO137" s="371"/>
      <c r="LHP137" s="371"/>
      <c r="LHQ137" s="371"/>
      <c r="LHR137" s="371"/>
      <c r="LHS137" s="371"/>
      <c r="LHT137" s="371"/>
      <c r="LHU137" s="371"/>
      <c r="LHV137" s="371"/>
      <c r="LHW137" s="371"/>
      <c r="LHX137" s="371"/>
      <c r="LHY137" s="371"/>
      <c r="LHZ137" s="371"/>
      <c r="LIA137" s="371"/>
      <c r="LIB137" s="371"/>
      <c r="LIC137" s="371"/>
      <c r="LID137" s="371"/>
      <c r="LIE137" s="371"/>
      <c r="LIF137" s="371"/>
      <c r="LIG137" s="371"/>
      <c r="LIH137" s="371"/>
      <c r="LII137" s="371"/>
      <c r="LIJ137" s="371"/>
      <c r="LIK137" s="371"/>
      <c r="LIL137" s="371"/>
      <c r="LIM137" s="371"/>
      <c r="LIN137" s="371"/>
      <c r="LIO137" s="371"/>
      <c r="LIP137" s="371"/>
      <c r="LIQ137" s="371"/>
      <c r="LIR137" s="371"/>
      <c r="LIS137" s="371"/>
      <c r="LIT137" s="371"/>
      <c r="LIU137" s="371"/>
      <c r="LIV137" s="371"/>
      <c r="LIW137" s="371"/>
      <c r="LIX137" s="371"/>
      <c r="LIY137" s="371"/>
      <c r="LIZ137" s="371"/>
      <c r="LJA137" s="371"/>
      <c r="LJB137" s="371"/>
      <c r="LJC137" s="371"/>
      <c r="LJD137" s="371"/>
      <c r="LJE137" s="371"/>
      <c r="LJF137" s="371"/>
      <c r="LJG137" s="371"/>
      <c r="LJH137" s="371"/>
      <c r="LJI137" s="371"/>
      <c r="LJJ137" s="371"/>
      <c r="LJK137" s="371"/>
      <c r="LJL137" s="371"/>
      <c r="LJM137" s="371"/>
      <c r="LJN137" s="371"/>
      <c r="LJO137" s="371"/>
      <c r="LJP137" s="371"/>
      <c r="LJQ137" s="371"/>
      <c r="LJR137" s="371"/>
      <c r="LJS137" s="371"/>
      <c r="LJT137" s="371"/>
      <c r="LJU137" s="371"/>
      <c r="LJV137" s="371"/>
      <c r="LJW137" s="371"/>
      <c r="LJX137" s="371"/>
      <c r="LJY137" s="371"/>
      <c r="LJZ137" s="371"/>
      <c r="LKA137" s="371"/>
      <c r="LKB137" s="371"/>
      <c r="LKC137" s="371"/>
      <c r="LKD137" s="371"/>
      <c r="LKE137" s="371"/>
      <c r="LKF137" s="371"/>
      <c r="LKG137" s="371"/>
      <c r="LKH137" s="371"/>
      <c r="LKI137" s="371"/>
      <c r="LKJ137" s="371"/>
      <c r="LKK137" s="371"/>
      <c r="LKL137" s="371"/>
      <c r="LKM137" s="371"/>
      <c r="LKN137" s="371"/>
      <c r="LKO137" s="371"/>
      <c r="LKP137" s="371"/>
      <c r="LKQ137" s="371"/>
      <c r="LKR137" s="371"/>
      <c r="LKS137" s="371"/>
      <c r="LKT137" s="371"/>
      <c r="LKU137" s="371"/>
      <c r="LKV137" s="371"/>
      <c r="LKW137" s="371"/>
      <c r="LKX137" s="371"/>
      <c r="LKY137" s="371"/>
      <c r="LKZ137" s="371"/>
      <c r="LLA137" s="371"/>
      <c r="LLB137" s="371"/>
      <c r="LLC137" s="371"/>
      <c r="LLD137" s="371"/>
      <c r="LLE137" s="371"/>
      <c r="LLF137" s="371"/>
      <c r="LLG137" s="371"/>
      <c r="LLH137" s="371"/>
      <c r="LLI137" s="371"/>
      <c r="LLJ137" s="371"/>
      <c r="LLK137" s="371"/>
      <c r="LLL137" s="371"/>
      <c r="LLM137" s="371"/>
      <c r="LLN137" s="371"/>
      <c r="LLO137" s="371"/>
      <c r="LLP137" s="371"/>
      <c r="LLQ137" s="371"/>
      <c r="LLR137" s="371"/>
      <c r="LLS137" s="371"/>
      <c r="LLT137" s="371"/>
      <c r="LLU137" s="371"/>
      <c r="LLV137" s="371"/>
      <c r="LLW137" s="371"/>
      <c r="LLX137" s="371"/>
      <c r="LLY137" s="371"/>
      <c r="LLZ137" s="371"/>
      <c r="LMA137" s="371"/>
      <c r="LMB137" s="371"/>
      <c r="LMC137" s="371"/>
      <c r="LMD137" s="371"/>
      <c r="LME137" s="371"/>
      <c r="LMF137" s="371"/>
      <c r="LMG137" s="371"/>
      <c r="LMH137" s="371"/>
      <c r="LMI137" s="371"/>
      <c r="LMJ137" s="371"/>
      <c r="LMK137" s="371"/>
      <c r="LML137" s="371"/>
      <c r="LMM137" s="371"/>
      <c r="LMN137" s="371"/>
      <c r="LMO137" s="371"/>
      <c r="LMP137" s="371"/>
      <c r="LMQ137" s="371"/>
      <c r="LMR137" s="371"/>
      <c r="LMS137" s="371"/>
      <c r="LMT137" s="371"/>
      <c r="LMU137" s="371"/>
      <c r="LMV137" s="371"/>
      <c r="LMW137" s="371"/>
      <c r="LMX137" s="371"/>
      <c r="LMY137" s="371"/>
      <c r="LMZ137" s="371"/>
      <c r="LNA137" s="371"/>
      <c r="LNB137" s="371"/>
      <c r="LNC137" s="371"/>
      <c r="LND137" s="371"/>
      <c r="LNE137" s="371"/>
      <c r="LNF137" s="371"/>
      <c r="LNG137" s="371"/>
      <c r="LNH137" s="371"/>
      <c r="LNI137" s="371"/>
      <c r="LNJ137" s="371"/>
      <c r="LNK137" s="371"/>
      <c r="LNL137" s="371"/>
      <c r="LNM137" s="371"/>
      <c r="LNN137" s="371"/>
      <c r="LNO137" s="371"/>
      <c r="LNP137" s="371"/>
      <c r="LNQ137" s="371"/>
      <c r="LNR137" s="371"/>
      <c r="LNS137" s="371"/>
      <c r="LNT137" s="371"/>
      <c r="LNU137" s="371"/>
      <c r="LNV137" s="371"/>
      <c r="LNW137" s="371"/>
      <c r="LNX137" s="371"/>
      <c r="LNY137" s="371"/>
      <c r="LNZ137" s="371"/>
      <c r="LOA137" s="371"/>
      <c r="LOB137" s="371"/>
      <c r="LOC137" s="371"/>
      <c r="LOD137" s="371"/>
      <c r="LOE137" s="371"/>
      <c r="LOF137" s="371"/>
      <c r="LOG137" s="371"/>
      <c r="LOH137" s="371"/>
      <c r="LOI137" s="371"/>
      <c r="LOJ137" s="371"/>
      <c r="LOK137" s="371"/>
      <c r="LOL137" s="371"/>
      <c r="LOM137" s="371"/>
      <c r="LON137" s="371"/>
      <c r="LOO137" s="371"/>
      <c r="LOP137" s="371"/>
      <c r="LOQ137" s="371"/>
      <c r="LOR137" s="371"/>
      <c r="LOS137" s="371"/>
      <c r="LOT137" s="371"/>
      <c r="LOU137" s="371"/>
      <c r="LOV137" s="371"/>
      <c r="LOW137" s="371"/>
      <c r="LOX137" s="371"/>
      <c r="LOY137" s="371"/>
      <c r="LOZ137" s="371"/>
      <c r="LPA137" s="371"/>
      <c r="LPB137" s="371"/>
      <c r="LPC137" s="371"/>
      <c r="LPD137" s="371"/>
      <c r="LPE137" s="371"/>
      <c r="LPF137" s="371"/>
      <c r="LPG137" s="371"/>
      <c r="LPH137" s="371"/>
      <c r="LPI137" s="371"/>
      <c r="LPJ137" s="371"/>
      <c r="LPK137" s="371"/>
      <c r="LPL137" s="371"/>
      <c r="LPM137" s="371"/>
      <c r="LPN137" s="371"/>
      <c r="LPO137" s="371"/>
      <c r="LPP137" s="371"/>
      <c r="LPQ137" s="371"/>
      <c r="LPR137" s="371"/>
      <c r="LPS137" s="371"/>
      <c r="LPT137" s="371"/>
      <c r="LPU137" s="371"/>
      <c r="LPV137" s="371"/>
      <c r="LPW137" s="371"/>
      <c r="LPX137" s="371"/>
      <c r="LPY137" s="371"/>
      <c r="LPZ137" s="371"/>
      <c r="LQA137" s="371"/>
      <c r="LQB137" s="371"/>
      <c r="LQC137" s="371"/>
      <c r="LQD137" s="371"/>
      <c r="LQE137" s="371"/>
      <c r="LQF137" s="371"/>
      <c r="LQG137" s="371"/>
      <c r="LQH137" s="371"/>
      <c r="LQI137" s="371"/>
      <c r="LQJ137" s="371"/>
      <c r="LQK137" s="371"/>
      <c r="LQL137" s="371"/>
      <c r="LQM137" s="371"/>
      <c r="LQN137" s="371"/>
      <c r="LQO137" s="371"/>
      <c r="LQP137" s="371"/>
      <c r="LQQ137" s="371"/>
      <c r="LQR137" s="371"/>
      <c r="LQS137" s="371"/>
      <c r="LQT137" s="371"/>
      <c r="LQU137" s="371"/>
      <c r="LQV137" s="371"/>
      <c r="LQW137" s="371"/>
      <c r="LQX137" s="371"/>
      <c r="LQY137" s="371"/>
      <c r="LQZ137" s="371"/>
      <c r="LRA137" s="371"/>
      <c r="LRB137" s="371"/>
      <c r="LRC137" s="371"/>
      <c r="LRD137" s="371"/>
      <c r="LRE137" s="371"/>
      <c r="LRF137" s="371"/>
      <c r="LRG137" s="371"/>
      <c r="LRH137" s="371"/>
      <c r="LRI137" s="371"/>
      <c r="LRJ137" s="371"/>
      <c r="LRK137" s="371"/>
      <c r="LRL137" s="371"/>
      <c r="LRM137" s="371"/>
      <c r="LRN137" s="371"/>
      <c r="LRO137" s="371"/>
      <c r="LRP137" s="371"/>
      <c r="LRQ137" s="371"/>
      <c r="LRR137" s="371"/>
      <c r="LRS137" s="371"/>
      <c r="LRT137" s="371"/>
      <c r="LRU137" s="371"/>
      <c r="LRV137" s="371"/>
      <c r="LRW137" s="371"/>
      <c r="LRX137" s="371"/>
      <c r="LRY137" s="371"/>
      <c r="LRZ137" s="371"/>
      <c r="LSA137" s="371"/>
      <c r="LSB137" s="371"/>
      <c r="LSC137" s="371"/>
      <c r="LSD137" s="371"/>
      <c r="LSE137" s="371"/>
      <c r="LSF137" s="371"/>
      <c r="LSG137" s="371"/>
      <c r="LSH137" s="371"/>
      <c r="LSI137" s="371"/>
      <c r="LSJ137" s="371"/>
      <c r="LSK137" s="371"/>
      <c r="LSL137" s="371"/>
      <c r="LSM137" s="371"/>
      <c r="LSN137" s="371"/>
      <c r="LSO137" s="371"/>
      <c r="LSP137" s="371"/>
      <c r="LSQ137" s="371"/>
      <c r="LSR137" s="371"/>
      <c r="LSS137" s="371"/>
      <c r="LST137" s="371"/>
      <c r="LSU137" s="371"/>
      <c r="LSV137" s="371"/>
      <c r="LSW137" s="371"/>
      <c r="LSX137" s="371"/>
      <c r="LSY137" s="371"/>
      <c r="LSZ137" s="371"/>
      <c r="LTA137" s="371"/>
      <c r="LTB137" s="371"/>
      <c r="LTC137" s="371"/>
      <c r="LTD137" s="371"/>
      <c r="LTE137" s="371"/>
      <c r="LTF137" s="371"/>
      <c r="LTG137" s="371"/>
      <c r="LTH137" s="371"/>
      <c r="LTI137" s="371"/>
      <c r="LTJ137" s="371"/>
      <c r="LTK137" s="371"/>
      <c r="LTL137" s="371"/>
      <c r="LTM137" s="371"/>
      <c r="LTN137" s="371"/>
      <c r="LTO137" s="371"/>
      <c r="LTP137" s="371"/>
      <c r="LTQ137" s="371"/>
      <c r="LTR137" s="371"/>
      <c r="LTS137" s="371"/>
      <c r="LTT137" s="371"/>
      <c r="LTU137" s="371"/>
      <c r="LTV137" s="371"/>
      <c r="LTW137" s="371"/>
      <c r="LTX137" s="371"/>
      <c r="LTY137" s="371"/>
      <c r="LTZ137" s="371"/>
      <c r="LUA137" s="371"/>
      <c r="LUB137" s="371"/>
      <c r="LUC137" s="371"/>
      <c r="LUD137" s="371"/>
      <c r="LUE137" s="371"/>
      <c r="LUF137" s="371"/>
      <c r="LUG137" s="371"/>
      <c r="LUH137" s="371"/>
      <c r="LUI137" s="371"/>
      <c r="LUJ137" s="371"/>
      <c r="LUK137" s="371"/>
      <c r="LUL137" s="371"/>
      <c r="LUM137" s="371"/>
      <c r="LUN137" s="371"/>
      <c r="LUO137" s="371"/>
      <c r="LUP137" s="371"/>
      <c r="LUQ137" s="371"/>
      <c r="LUR137" s="371"/>
      <c r="LUS137" s="371"/>
      <c r="LUT137" s="371"/>
      <c r="LUU137" s="371"/>
      <c r="LUV137" s="371"/>
      <c r="LUW137" s="371"/>
      <c r="LUX137" s="371"/>
      <c r="LUY137" s="371"/>
      <c r="LUZ137" s="371"/>
      <c r="LVA137" s="371"/>
      <c r="LVB137" s="371"/>
      <c r="LVC137" s="371"/>
      <c r="LVD137" s="371"/>
      <c r="LVE137" s="371"/>
      <c r="LVF137" s="371"/>
      <c r="LVG137" s="371"/>
      <c r="LVH137" s="371"/>
      <c r="LVI137" s="371"/>
      <c r="LVJ137" s="371"/>
      <c r="LVK137" s="371"/>
      <c r="LVL137" s="371"/>
      <c r="LVM137" s="371"/>
      <c r="LVN137" s="371"/>
      <c r="LVO137" s="371"/>
      <c r="LVP137" s="371"/>
      <c r="LVQ137" s="371"/>
      <c r="LVR137" s="371"/>
      <c r="LVS137" s="371"/>
      <c r="LVT137" s="371"/>
      <c r="LVU137" s="371"/>
      <c r="LVV137" s="371"/>
      <c r="LVW137" s="371"/>
      <c r="LVX137" s="371"/>
      <c r="LVY137" s="371"/>
      <c r="LVZ137" s="371"/>
      <c r="LWA137" s="371"/>
      <c r="LWB137" s="371"/>
      <c r="LWC137" s="371"/>
      <c r="LWD137" s="371"/>
      <c r="LWE137" s="371"/>
      <c r="LWF137" s="371"/>
      <c r="LWG137" s="371"/>
      <c r="LWH137" s="371"/>
      <c r="LWI137" s="371"/>
      <c r="LWJ137" s="371"/>
      <c r="LWK137" s="371"/>
      <c r="LWL137" s="371"/>
      <c r="LWM137" s="371"/>
      <c r="LWN137" s="371"/>
      <c r="LWO137" s="371"/>
      <c r="LWP137" s="371"/>
      <c r="LWQ137" s="371"/>
      <c r="LWR137" s="371"/>
      <c r="LWS137" s="371"/>
      <c r="LWT137" s="371"/>
      <c r="LWU137" s="371"/>
      <c r="LWV137" s="371"/>
      <c r="LWW137" s="371"/>
      <c r="LWX137" s="371"/>
      <c r="LWY137" s="371"/>
      <c r="LWZ137" s="371"/>
      <c r="LXA137" s="371"/>
      <c r="LXB137" s="371"/>
      <c r="LXC137" s="371"/>
      <c r="LXD137" s="371"/>
      <c r="LXE137" s="371"/>
      <c r="LXF137" s="371"/>
      <c r="LXG137" s="371"/>
      <c r="LXH137" s="371"/>
      <c r="LXI137" s="371"/>
      <c r="LXJ137" s="371"/>
      <c r="LXK137" s="371"/>
      <c r="LXL137" s="371"/>
      <c r="LXM137" s="371"/>
      <c r="LXN137" s="371"/>
      <c r="LXO137" s="371"/>
      <c r="LXP137" s="371"/>
      <c r="LXQ137" s="371"/>
      <c r="LXR137" s="371"/>
      <c r="LXS137" s="371"/>
      <c r="LXT137" s="371"/>
      <c r="LXU137" s="371"/>
      <c r="LXV137" s="371"/>
      <c r="LXW137" s="371"/>
      <c r="LXX137" s="371"/>
      <c r="LXY137" s="371"/>
      <c r="LXZ137" s="371"/>
      <c r="LYA137" s="371"/>
      <c r="LYB137" s="371"/>
      <c r="LYC137" s="371"/>
      <c r="LYD137" s="371"/>
      <c r="LYE137" s="371"/>
      <c r="LYF137" s="371"/>
      <c r="LYG137" s="371"/>
      <c r="LYH137" s="371"/>
      <c r="LYI137" s="371"/>
      <c r="LYJ137" s="371"/>
      <c r="LYK137" s="371"/>
      <c r="LYL137" s="371"/>
      <c r="LYM137" s="371"/>
      <c r="LYN137" s="371"/>
      <c r="LYO137" s="371"/>
      <c r="LYP137" s="371"/>
      <c r="LYQ137" s="371"/>
      <c r="LYR137" s="371"/>
      <c r="LYS137" s="371"/>
      <c r="LYT137" s="371"/>
      <c r="LYU137" s="371"/>
      <c r="LYV137" s="371"/>
      <c r="LYW137" s="371"/>
      <c r="LYX137" s="371"/>
      <c r="LYY137" s="371"/>
      <c r="LYZ137" s="371"/>
      <c r="LZA137" s="371"/>
      <c r="LZB137" s="371"/>
      <c r="LZC137" s="371"/>
      <c r="LZD137" s="371"/>
      <c r="LZE137" s="371"/>
      <c r="LZF137" s="371"/>
      <c r="LZG137" s="371"/>
      <c r="LZH137" s="371"/>
      <c r="LZI137" s="371"/>
      <c r="LZJ137" s="371"/>
      <c r="LZK137" s="371"/>
      <c r="LZL137" s="371"/>
      <c r="LZM137" s="371"/>
      <c r="LZN137" s="371"/>
      <c r="LZO137" s="371"/>
      <c r="LZP137" s="371"/>
      <c r="LZQ137" s="371"/>
      <c r="LZR137" s="371"/>
      <c r="LZS137" s="371"/>
      <c r="LZT137" s="371"/>
      <c r="LZU137" s="371"/>
      <c r="LZV137" s="371"/>
      <c r="LZW137" s="371"/>
      <c r="LZX137" s="371"/>
      <c r="LZY137" s="371"/>
      <c r="LZZ137" s="371"/>
      <c r="MAA137" s="371"/>
      <c r="MAB137" s="371"/>
      <c r="MAC137" s="371"/>
      <c r="MAD137" s="371"/>
      <c r="MAE137" s="371"/>
      <c r="MAF137" s="371"/>
      <c r="MAG137" s="371"/>
      <c r="MAH137" s="371"/>
      <c r="MAI137" s="371"/>
      <c r="MAJ137" s="371"/>
      <c r="MAK137" s="371"/>
      <c r="MAL137" s="371"/>
      <c r="MAM137" s="371"/>
      <c r="MAN137" s="371"/>
      <c r="MAO137" s="371"/>
      <c r="MAP137" s="371"/>
      <c r="MAQ137" s="371"/>
      <c r="MAR137" s="371"/>
      <c r="MAS137" s="371"/>
      <c r="MAT137" s="371"/>
      <c r="MAU137" s="371"/>
      <c r="MAV137" s="371"/>
      <c r="MAW137" s="371"/>
      <c r="MAX137" s="371"/>
      <c r="MAY137" s="371"/>
      <c r="MAZ137" s="371"/>
      <c r="MBA137" s="371"/>
      <c r="MBB137" s="371"/>
      <c r="MBC137" s="371"/>
      <c r="MBD137" s="371"/>
      <c r="MBE137" s="371"/>
      <c r="MBF137" s="371"/>
      <c r="MBG137" s="371"/>
      <c r="MBH137" s="371"/>
      <c r="MBI137" s="371"/>
      <c r="MBJ137" s="371"/>
      <c r="MBK137" s="371"/>
      <c r="MBL137" s="371"/>
      <c r="MBM137" s="371"/>
      <c r="MBN137" s="371"/>
      <c r="MBO137" s="371"/>
      <c r="MBP137" s="371"/>
      <c r="MBQ137" s="371"/>
      <c r="MBR137" s="371"/>
      <c r="MBS137" s="371"/>
      <c r="MBT137" s="371"/>
      <c r="MBU137" s="371"/>
      <c r="MBV137" s="371"/>
      <c r="MBW137" s="371"/>
      <c r="MBX137" s="371"/>
      <c r="MBY137" s="371"/>
      <c r="MBZ137" s="371"/>
      <c r="MCA137" s="371"/>
      <c r="MCB137" s="371"/>
      <c r="MCC137" s="371"/>
      <c r="MCD137" s="371"/>
      <c r="MCE137" s="371"/>
      <c r="MCF137" s="371"/>
      <c r="MCG137" s="371"/>
      <c r="MCH137" s="371"/>
      <c r="MCI137" s="371"/>
      <c r="MCJ137" s="371"/>
      <c r="MCK137" s="371"/>
      <c r="MCL137" s="371"/>
      <c r="MCM137" s="371"/>
      <c r="MCN137" s="371"/>
      <c r="MCO137" s="371"/>
      <c r="MCP137" s="371"/>
      <c r="MCQ137" s="371"/>
      <c r="MCR137" s="371"/>
      <c r="MCS137" s="371"/>
      <c r="MCT137" s="371"/>
      <c r="MCU137" s="371"/>
      <c r="MCV137" s="371"/>
      <c r="MCW137" s="371"/>
      <c r="MCX137" s="371"/>
      <c r="MCY137" s="371"/>
      <c r="MCZ137" s="371"/>
      <c r="MDA137" s="371"/>
      <c r="MDB137" s="371"/>
      <c r="MDC137" s="371"/>
      <c r="MDD137" s="371"/>
      <c r="MDE137" s="371"/>
      <c r="MDF137" s="371"/>
      <c r="MDG137" s="371"/>
      <c r="MDH137" s="371"/>
      <c r="MDI137" s="371"/>
      <c r="MDJ137" s="371"/>
      <c r="MDK137" s="371"/>
      <c r="MDL137" s="371"/>
      <c r="MDM137" s="371"/>
      <c r="MDN137" s="371"/>
      <c r="MDO137" s="371"/>
      <c r="MDP137" s="371"/>
      <c r="MDQ137" s="371"/>
      <c r="MDR137" s="371"/>
      <c r="MDS137" s="371"/>
      <c r="MDT137" s="371"/>
      <c r="MDU137" s="371"/>
      <c r="MDV137" s="371"/>
      <c r="MDW137" s="371"/>
      <c r="MDX137" s="371"/>
      <c r="MDY137" s="371"/>
      <c r="MDZ137" s="371"/>
      <c r="MEA137" s="371"/>
      <c r="MEB137" s="371"/>
      <c r="MEC137" s="371"/>
      <c r="MED137" s="371"/>
      <c r="MEE137" s="371"/>
      <c r="MEF137" s="371"/>
      <c r="MEG137" s="371"/>
      <c r="MEH137" s="371"/>
      <c r="MEI137" s="371"/>
      <c r="MEJ137" s="371"/>
      <c r="MEK137" s="371"/>
      <c r="MEL137" s="371"/>
      <c r="MEM137" s="371"/>
      <c r="MEN137" s="371"/>
      <c r="MEO137" s="371"/>
      <c r="MEP137" s="371"/>
      <c r="MEQ137" s="371"/>
      <c r="MER137" s="371"/>
      <c r="MES137" s="371"/>
      <c r="MET137" s="371"/>
      <c r="MEU137" s="371"/>
      <c r="MEV137" s="371"/>
      <c r="MEW137" s="371"/>
      <c r="MEX137" s="371"/>
      <c r="MEY137" s="371"/>
      <c r="MEZ137" s="371"/>
      <c r="MFA137" s="371"/>
      <c r="MFB137" s="371"/>
      <c r="MFC137" s="371"/>
      <c r="MFD137" s="371"/>
      <c r="MFE137" s="371"/>
      <c r="MFF137" s="371"/>
      <c r="MFG137" s="371"/>
      <c r="MFH137" s="371"/>
      <c r="MFI137" s="371"/>
      <c r="MFJ137" s="371"/>
      <c r="MFK137" s="371"/>
      <c r="MFL137" s="371"/>
      <c r="MFM137" s="371"/>
      <c r="MFN137" s="371"/>
      <c r="MFO137" s="371"/>
      <c r="MFP137" s="371"/>
      <c r="MFQ137" s="371"/>
      <c r="MFR137" s="371"/>
      <c r="MFS137" s="371"/>
      <c r="MFT137" s="371"/>
      <c r="MFU137" s="371"/>
      <c r="MFV137" s="371"/>
      <c r="MFW137" s="371"/>
      <c r="MFX137" s="371"/>
      <c r="MFY137" s="371"/>
      <c r="MFZ137" s="371"/>
      <c r="MGA137" s="371"/>
      <c r="MGB137" s="371"/>
      <c r="MGC137" s="371"/>
      <c r="MGD137" s="371"/>
      <c r="MGE137" s="371"/>
      <c r="MGF137" s="371"/>
      <c r="MGG137" s="371"/>
      <c r="MGH137" s="371"/>
      <c r="MGI137" s="371"/>
      <c r="MGJ137" s="371"/>
      <c r="MGK137" s="371"/>
      <c r="MGL137" s="371"/>
      <c r="MGM137" s="371"/>
      <c r="MGN137" s="371"/>
      <c r="MGO137" s="371"/>
      <c r="MGP137" s="371"/>
      <c r="MGQ137" s="371"/>
      <c r="MGR137" s="371"/>
      <c r="MGS137" s="371"/>
      <c r="MGT137" s="371"/>
      <c r="MGU137" s="371"/>
      <c r="MGV137" s="371"/>
      <c r="MGW137" s="371"/>
      <c r="MGX137" s="371"/>
      <c r="MGY137" s="371"/>
      <c r="MGZ137" s="371"/>
      <c r="MHA137" s="371"/>
      <c r="MHB137" s="371"/>
      <c r="MHC137" s="371"/>
      <c r="MHD137" s="371"/>
      <c r="MHE137" s="371"/>
      <c r="MHF137" s="371"/>
      <c r="MHG137" s="371"/>
      <c r="MHH137" s="371"/>
      <c r="MHI137" s="371"/>
      <c r="MHJ137" s="371"/>
      <c r="MHK137" s="371"/>
      <c r="MHL137" s="371"/>
      <c r="MHM137" s="371"/>
      <c r="MHN137" s="371"/>
      <c r="MHO137" s="371"/>
      <c r="MHP137" s="371"/>
      <c r="MHQ137" s="371"/>
      <c r="MHR137" s="371"/>
      <c r="MHS137" s="371"/>
      <c r="MHT137" s="371"/>
      <c r="MHU137" s="371"/>
      <c r="MHV137" s="371"/>
      <c r="MHW137" s="371"/>
      <c r="MHX137" s="371"/>
      <c r="MHY137" s="371"/>
      <c r="MHZ137" s="371"/>
      <c r="MIA137" s="371"/>
      <c r="MIB137" s="371"/>
      <c r="MIC137" s="371"/>
      <c r="MID137" s="371"/>
      <c r="MIE137" s="371"/>
      <c r="MIF137" s="371"/>
      <c r="MIG137" s="371"/>
      <c r="MIH137" s="371"/>
      <c r="MII137" s="371"/>
      <c r="MIJ137" s="371"/>
      <c r="MIK137" s="371"/>
      <c r="MIL137" s="371"/>
      <c r="MIM137" s="371"/>
      <c r="MIN137" s="371"/>
      <c r="MIO137" s="371"/>
      <c r="MIP137" s="371"/>
      <c r="MIQ137" s="371"/>
      <c r="MIR137" s="371"/>
      <c r="MIS137" s="371"/>
      <c r="MIT137" s="371"/>
      <c r="MIU137" s="371"/>
      <c r="MIV137" s="371"/>
      <c r="MIW137" s="371"/>
      <c r="MIX137" s="371"/>
      <c r="MIY137" s="371"/>
      <c r="MIZ137" s="371"/>
      <c r="MJA137" s="371"/>
      <c r="MJB137" s="371"/>
      <c r="MJC137" s="371"/>
      <c r="MJD137" s="371"/>
      <c r="MJE137" s="371"/>
      <c r="MJF137" s="371"/>
      <c r="MJG137" s="371"/>
      <c r="MJH137" s="371"/>
      <c r="MJI137" s="371"/>
      <c r="MJJ137" s="371"/>
      <c r="MJK137" s="371"/>
      <c r="MJL137" s="371"/>
      <c r="MJM137" s="371"/>
      <c r="MJN137" s="371"/>
      <c r="MJO137" s="371"/>
      <c r="MJP137" s="371"/>
      <c r="MJQ137" s="371"/>
      <c r="MJR137" s="371"/>
      <c r="MJS137" s="371"/>
      <c r="MJT137" s="371"/>
      <c r="MJU137" s="371"/>
      <c r="MJV137" s="371"/>
      <c r="MJW137" s="371"/>
      <c r="MJX137" s="371"/>
      <c r="MJY137" s="371"/>
      <c r="MJZ137" s="371"/>
      <c r="MKA137" s="371"/>
      <c r="MKB137" s="371"/>
      <c r="MKC137" s="371"/>
      <c r="MKD137" s="371"/>
      <c r="MKE137" s="371"/>
      <c r="MKF137" s="371"/>
      <c r="MKG137" s="371"/>
      <c r="MKH137" s="371"/>
      <c r="MKI137" s="371"/>
      <c r="MKJ137" s="371"/>
      <c r="MKK137" s="371"/>
      <c r="MKL137" s="371"/>
      <c r="MKM137" s="371"/>
      <c r="MKN137" s="371"/>
      <c r="MKO137" s="371"/>
      <c r="MKP137" s="371"/>
      <c r="MKQ137" s="371"/>
      <c r="MKR137" s="371"/>
      <c r="MKS137" s="371"/>
      <c r="MKT137" s="371"/>
      <c r="MKU137" s="371"/>
      <c r="MKV137" s="371"/>
      <c r="MKW137" s="371"/>
      <c r="MKX137" s="371"/>
      <c r="MKY137" s="371"/>
      <c r="MKZ137" s="371"/>
      <c r="MLA137" s="371"/>
      <c r="MLB137" s="371"/>
      <c r="MLC137" s="371"/>
      <c r="MLD137" s="371"/>
      <c r="MLE137" s="371"/>
      <c r="MLF137" s="371"/>
      <c r="MLG137" s="371"/>
      <c r="MLH137" s="371"/>
      <c r="MLI137" s="371"/>
      <c r="MLJ137" s="371"/>
      <c r="MLK137" s="371"/>
      <c r="MLL137" s="371"/>
      <c r="MLM137" s="371"/>
      <c r="MLN137" s="371"/>
      <c r="MLO137" s="371"/>
      <c r="MLP137" s="371"/>
      <c r="MLQ137" s="371"/>
      <c r="MLR137" s="371"/>
      <c r="MLS137" s="371"/>
      <c r="MLT137" s="371"/>
      <c r="MLU137" s="371"/>
      <c r="MLV137" s="371"/>
      <c r="MLW137" s="371"/>
      <c r="MLX137" s="371"/>
      <c r="MLY137" s="371"/>
      <c r="MLZ137" s="371"/>
      <c r="MMA137" s="371"/>
      <c r="MMB137" s="371"/>
      <c r="MMC137" s="371"/>
      <c r="MMD137" s="371"/>
      <c r="MME137" s="371"/>
      <c r="MMF137" s="371"/>
      <c r="MMG137" s="371"/>
      <c r="MMH137" s="371"/>
      <c r="MMI137" s="371"/>
      <c r="MMJ137" s="371"/>
      <c r="MMK137" s="371"/>
      <c r="MML137" s="371"/>
      <c r="MMM137" s="371"/>
      <c r="MMN137" s="371"/>
      <c r="MMO137" s="371"/>
      <c r="MMP137" s="371"/>
      <c r="MMQ137" s="371"/>
      <c r="MMR137" s="371"/>
      <c r="MMS137" s="371"/>
      <c r="MMT137" s="371"/>
      <c r="MMU137" s="371"/>
      <c r="MMV137" s="371"/>
      <c r="MMW137" s="371"/>
      <c r="MMX137" s="371"/>
      <c r="MMY137" s="371"/>
      <c r="MMZ137" s="371"/>
      <c r="MNA137" s="371"/>
      <c r="MNB137" s="371"/>
      <c r="MNC137" s="371"/>
      <c r="MND137" s="371"/>
      <c r="MNE137" s="371"/>
      <c r="MNF137" s="371"/>
      <c r="MNG137" s="371"/>
      <c r="MNH137" s="371"/>
      <c r="MNI137" s="371"/>
      <c r="MNJ137" s="371"/>
      <c r="MNK137" s="371"/>
      <c r="MNL137" s="371"/>
      <c r="MNM137" s="371"/>
      <c r="MNN137" s="371"/>
      <c r="MNO137" s="371"/>
      <c r="MNP137" s="371"/>
      <c r="MNQ137" s="371"/>
      <c r="MNR137" s="371"/>
      <c r="MNS137" s="371"/>
      <c r="MNT137" s="371"/>
      <c r="MNU137" s="371"/>
      <c r="MNV137" s="371"/>
      <c r="MNW137" s="371"/>
      <c r="MNX137" s="371"/>
      <c r="MNY137" s="371"/>
      <c r="MNZ137" s="371"/>
      <c r="MOA137" s="371"/>
      <c r="MOB137" s="371"/>
      <c r="MOC137" s="371"/>
      <c r="MOD137" s="371"/>
      <c r="MOE137" s="371"/>
      <c r="MOF137" s="371"/>
      <c r="MOG137" s="371"/>
      <c r="MOH137" s="371"/>
      <c r="MOI137" s="371"/>
      <c r="MOJ137" s="371"/>
      <c r="MOK137" s="371"/>
      <c r="MOL137" s="371"/>
      <c r="MOM137" s="371"/>
      <c r="MON137" s="371"/>
      <c r="MOO137" s="371"/>
      <c r="MOP137" s="371"/>
      <c r="MOQ137" s="371"/>
      <c r="MOR137" s="371"/>
      <c r="MOS137" s="371"/>
      <c r="MOT137" s="371"/>
      <c r="MOU137" s="371"/>
      <c r="MOV137" s="371"/>
      <c r="MOW137" s="371"/>
      <c r="MOX137" s="371"/>
      <c r="MOY137" s="371"/>
      <c r="MOZ137" s="371"/>
      <c r="MPA137" s="371"/>
      <c r="MPB137" s="371"/>
      <c r="MPC137" s="371"/>
      <c r="MPD137" s="371"/>
      <c r="MPE137" s="371"/>
      <c r="MPF137" s="371"/>
      <c r="MPG137" s="371"/>
      <c r="MPH137" s="371"/>
      <c r="MPI137" s="371"/>
      <c r="MPJ137" s="371"/>
      <c r="MPK137" s="371"/>
      <c r="MPL137" s="371"/>
      <c r="MPM137" s="371"/>
      <c r="MPN137" s="371"/>
      <c r="MPO137" s="371"/>
      <c r="MPP137" s="371"/>
      <c r="MPQ137" s="371"/>
      <c r="MPR137" s="371"/>
      <c r="MPS137" s="371"/>
      <c r="MPT137" s="371"/>
      <c r="MPU137" s="371"/>
      <c r="MPV137" s="371"/>
      <c r="MPW137" s="371"/>
      <c r="MPX137" s="371"/>
      <c r="MPY137" s="371"/>
      <c r="MPZ137" s="371"/>
      <c r="MQA137" s="371"/>
      <c r="MQB137" s="371"/>
      <c r="MQC137" s="371"/>
      <c r="MQD137" s="371"/>
      <c r="MQE137" s="371"/>
      <c r="MQF137" s="371"/>
      <c r="MQG137" s="371"/>
      <c r="MQH137" s="371"/>
      <c r="MQI137" s="371"/>
      <c r="MQJ137" s="371"/>
      <c r="MQK137" s="371"/>
      <c r="MQL137" s="371"/>
      <c r="MQM137" s="371"/>
      <c r="MQN137" s="371"/>
      <c r="MQO137" s="371"/>
      <c r="MQP137" s="371"/>
      <c r="MQQ137" s="371"/>
      <c r="MQR137" s="371"/>
      <c r="MQS137" s="371"/>
      <c r="MQT137" s="371"/>
      <c r="MQU137" s="371"/>
      <c r="MQV137" s="371"/>
      <c r="MQW137" s="371"/>
      <c r="MQX137" s="371"/>
      <c r="MQY137" s="371"/>
      <c r="MQZ137" s="371"/>
      <c r="MRA137" s="371"/>
      <c r="MRB137" s="371"/>
      <c r="MRC137" s="371"/>
      <c r="MRD137" s="371"/>
      <c r="MRE137" s="371"/>
      <c r="MRF137" s="371"/>
      <c r="MRG137" s="371"/>
      <c r="MRH137" s="371"/>
      <c r="MRI137" s="371"/>
      <c r="MRJ137" s="371"/>
      <c r="MRK137" s="371"/>
      <c r="MRL137" s="371"/>
      <c r="MRM137" s="371"/>
      <c r="MRN137" s="371"/>
      <c r="MRO137" s="371"/>
      <c r="MRP137" s="371"/>
      <c r="MRQ137" s="371"/>
      <c r="MRR137" s="371"/>
      <c r="MRS137" s="371"/>
      <c r="MRT137" s="371"/>
      <c r="MRU137" s="371"/>
      <c r="MRV137" s="371"/>
      <c r="MRW137" s="371"/>
      <c r="MRX137" s="371"/>
      <c r="MRY137" s="371"/>
      <c r="MRZ137" s="371"/>
      <c r="MSA137" s="371"/>
      <c r="MSB137" s="371"/>
      <c r="MSC137" s="371"/>
      <c r="MSD137" s="371"/>
      <c r="MSE137" s="371"/>
      <c r="MSF137" s="371"/>
      <c r="MSG137" s="371"/>
      <c r="MSH137" s="371"/>
      <c r="MSI137" s="371"/>
      <c r="MSJ137" s="371"/>
      <c r="MSK137" s="371"/>
      <c r="MSL137" s="371"/>
      <c r="MSM137" s="371"/>
      <c r="MSN137" s="371"/>
      <c r="MSO137" s="371"/>
      <c r="MSP137" s="371"/>
      <c r="MSQ137" s="371"/>
      <c r="MSR137" s="371"/>
      <c r="MSS137" s="371"/>
      <c r="MST137" s="371"/>
      <c r="MSU137" s="371"/>
      <c r="MSV137" s="371"/>
      <c r="MSW137" s="371"/>
      <c r="MSX137" s="371"/>
      <c r="MSY137" s="371"/>
      <c r="MSZ137" s="371"/>
      <c r="MTA137" s="371"/>
      <c r="MTB137" s="371"/>
      <c r="MTC137" s="371"/>
      <c r="MTD137" s="371"/>
      <c r="MTE137" s="371"/>
      <c r="MTF137" s="371"/>
      <c r="MTG137" s="371"/>
      <c r="MTH137" s="371"/>
      <c r="MTI137" s="371"/>
      <c r="MTJ137" s="371"/>
      <c r="MTK137" s="371"/>
      <c r="MTL137" s="371"/>
      <c r="MTM137" s="371"/>
      <c r="MTN137" s="371"/>
      <c r="MTO137" s="371"/>
      <c r="MTP137" s="371"/>
      <c r="MTQ137" s="371"/>
      <c r="MTR137" s="371"/>
      <c r="MTS137" s="371"/>
      <c r="MTT137" s="371"/>
      <c r="MTU137" s="371"/>
      <c r="MTV137" s="371"/>
      <c r="MTW137" s="371"/>
      <c r="MTX137" s="371"/>
      <c r="MTY137" s="371"/>
      <c r="MTZ137" s="371"/>
      <c r="MUA137" s="371"/>
      <c r="MUB137" s="371"/>
      <c r="MUC137" s="371"/>
      <c r="MUD137" s="371"/>
      <c r="MUE137" s="371"/>
      <c r="MUF137" s="371"/>
      <c r="MUG137" s="371"/>
      <c r="MUH137" s="371"/>
      <c r="MUI137" s="371"/>
      <c r="MUJ137" s="371"/>
      <c r="MUK137" s="371"/>
      <c r="MUL137" s="371"/>
      <c r="MUM137" s="371"/>
      <c r="MUN137" s="371"/>
      <c r="MUO137" s="371"/>
      <c r="MUP137" s="371"/>
      <c r="MUQ137" s="371"/>
      <c r="MUR137" s="371"/>
      <c r="MUS137" s="371"/>
      <c r="MUT137" s="371"/>
      <c r="MUU137" s="371"/>
      <c r="MUV137" s="371"/>
      <c r="MUW137" s="371"/>
      <c r="MUX137" s="371"/>
      <c r="MUY137" s="371"/>
      <c r="MUZ137" s="371"/>
      <c r="MVA137" s="371"/>
      <c r="MVB137" s="371"/>
      <c r="MVC137" s="371"/>
      <c r="MVD137" s="371"/>
      <c r="MVE137" s="371"/>
      <c r="MVF137" s="371"/>
      <c r="MVG137" s="371"/>
      <c r="MVH137" s="371"/>
      <c r="MVI137" s="371"/>
      <c r="MVJ137" s="371"/>
      <c r="MVK137" s="371"/>
      <c r="MVL137" s="371"/>
      <c r="MVM137" s="371"/>
      <c r="MVN137" s="371"/>
      <c r="MVO137" s="371"/>
      <c r="MVP137" s="371"/>
      <c r="MVQ137" s="371"/>
      <c r="MVR137" s="371"/>
      <c r="MVS137" s="371"/>
      <c r="MVT137" s="371"/>
      <c r="MVU137" s="371"/>
      <c r="MVV137" s="371"/>
      <c r="MVW137" s="371"/>
      <c r="MVX137" s="371"/>
      <c r="MVY137" s="371"/>
      <c r="MVZ137" s="371"/>
      <c r="MWA137" s="371"/>
      <c r="MWB137" s="371"/>
      <c r="MWC137" s="371"/>
      <c r="MWD137" s="371"/>
      <c r="MWE137" s="371"/>
      <c r="MWF137" s="371"/>
      <c r="MWG137" s="371"/>
      <c r="MWH137" s="371"/>
      <c r="MWI137" s="371"/>
      <c r="MWJ137" s="371"/>
      <c r="MWK137" s="371"/>
      <c r="MWL137" s="371"/>
      <c r="MWM137" s="371"/>
      <c r="MWN137" s="371"/>
      <c r="MWO137" s="371"/>
      <c r="MWP137" s="371"/>
      <c r="MWQ137" s="371"/>
      <c r="MWR137" s="371"/>
      <c r="MWS137" s="371"/>
      <c r="MWT137" s="371"/>
      <c r="MWU137" s="371"/>
      <c r="MWV137" s="371"/>
      <c r="MWW137" s="371"/>
      <c r="MWX137" s="371"/>
      <c r="MWY137" s="371"/>
      <c r="MWZ137" s="371"/>
      <c r="MXA137" s="371"/>
      <c r="MXB137" s="371"/>
      <c r="MXC137" s="371"/>
      <c r="MXD137" s="371"/>
      <c r="MXE137" s="371"/>
      <c r="MXF137" s="371"/>
      <c r="MXG137" s="371"/>
      <c r="MXH137" s="371"/>
      <c r="MXI137" s="371"/>
      <c r="MXJ137" s="371"/>
      <c r="MXK137" s="371"/>
      <c r="MXL137" s="371"/>
      <c r="MXM137" s="371"/>
      <c r="MXN137" s="371"/>
      <c r="MXO137" s="371"/>
      <c r="MXP137" s="371"/>
      <c r="MXQ137" s="371"/>
      <c r="MXR137" s="371"/>
      <c r="MXS137" s="371"/>
      <c r="MXT137" s="371"/>
      <c r="MXU137" s="371"/>
      <c r="MXV137" s="371"/>
      <c r="MXW137" s="371"/>
      <c r="MXX137" s="371"/>
      <c r="MXY137" s="371"/>
      <c r="MXZ137" s="371"/>
      <c r="MYA137" s="371"/>
      <c r="MYB137" s="371"/>
      <c r="MYC137" s="371"/>
      <c r="MYD137" s="371"/>
      <c r="MYE137" s="371"/>
      <c r="MYF137" s="371"/>
      <c r="MYG137" s="371"/>
      <c r="MYH137" s="371"/>
      <c r="MYI137" s="371"/>
      <c r="MYJ137" s="371"/>
      <c r="MYK137" s="371"/>
      <c r="MYL137" s="371"/>
      <c r="MYM137" s="371"/>
      <c r="MYN137" s="371"/>
      <c r="MYO137" s="371"/>
      <c r="MYP137" s="371"/>
      <c r="MYQ137" s="371"/>
      <c r="MYR137" s="371"/>
      <c r="MYS137" s="371"/>
      <c r="MYT137" s="371"/>
      <c r="MYU137" s="371"/>
      <c r="MYV137" s="371"/>
      <c r="MYW137" s="371"/>
      <c r="MYX137" s="371"/>
      <c r="MYY137" s="371"/>
      <c r="MYZ137" s="371"/>
      <c r="MZA137" s="371"/>
      <c r="MZB137" s="371"/>
      <c r="MZC137" s="371"/>
      <c r="MZD137" s="371"/>
      <c r="MZE137" s="371"/>
      <c r="MZF137" s="371"/>
      <c r="MZG137" s="371"/>
      <c r="MZH137" s="371"/>
      <c r="MZI137" s="371"/>
      <c r="MZJ137" s="371"/>
      <c r="MZK137" s="371"/>
      <c r="MZL137" s="371"/>
      <c r="MZM137" s="371"/>
      <c r="MZN137" s="371"/>
      <c r="MZO137" s="371"/>
      <c r="MZP137" s="371"/>
      <c r="MZQ137" s="371"/>
      <c r="MZR137" s="371"/>
      <c r="MZS137" s="371"/>
      <c r="MZT137" s="371"/>
      <c r="MZU137" s="371"/>
      <c r="MZV137" s="371"/>
      <c r="MZW137" s="371"/>
      <c r="MZX137" s="371"/>
      <c r="MZY137" s="371"/>
      <c r="MZZ137" s="371"/>
      <c r="NAA137" s="371"/>
      <c r="NAB137" s="371"/>
      <c r="NAC137" s="371"/>
      <c r="NAD137" s="371"/>
      <c r="NAE137" s="371"/>
      <c r="NAF137" s="371"/>
      <c r="NAG137" s="371"/>
      <c r="NAH137" s="371"/>
      <c r="NAI137" s="371"/>
      <c r="NAJ137" s="371"/>
      <c r="NAK137" s="371"/>
      <c r="NAL137" s="371"/>
      <c r="NAM137" s="371"/>
      <c r="NAN137" s="371"/>
      <c r="NAO137" s="371"/>
      <c r="NAP137" s="371"/>
      <c r="NAQ137" s="371"/>
      <c r="NAR137" s="371"/>
      <c r="NAS137" s="371"/>
      <c r="NAT137" s="371"/>
      <c r="NAU137" s="371"/>
      <c r="NAV137" s="371"/>
      <c r="NAW137" s="371"/>
      <c r="NAX137" s="371"/>
      <c r="NAY137" s="371"/>
      <c r="NAZ137" s="371"/>
      <c r="NBA137" s="371"/>
      <c r="NBB137" s="371"/>
      <c r="NBC137" s="371"/>
      <c r="NBD137" s="371"/>
      <c r="NBE137" s="371"/>
      <c r="NBF137" s="371"/>
      <c r="NBG137" s="371"/>
      <c r="NBH137" s="371"/>
      <c r="NBI137" s="371"/>
      <c r="NBJ137" s="371"/>
      <c r="NBK137" s="371"/>
      <c r="NBL137" s="371"/>
      <c r="NBM137" s="371"/>
      <c r="NBN137" s="371"/>
      <c r="NBO137" s="371"/>
      <c r="NBP137" s="371"/>
      <c r="NBQ137" s="371"/>
      <c r="NBR137" s="371"/>
      <c r="NBS137" s="371"/>
      <c r="NBT137" s="371"/>
      <c r="NBU137" s="371"/>
      <c r="NBV137" s="371"/>
      <c r="NBW137" s="371"/>
      <c r="NBX137" s="371"/>
      <c r="NBY137" s="371"/>
      <c r="NBZ137" s="371"/>
      <c r="NCA137" s="371"/>
      <c r="NCB137" s="371"/>
      <c r="NCC137" s="371"/>
      <c r="NCD137" s="371"/>
      <c r="NCE137" s="371"/>
      <c r="NCF137" s="371"/>
      <c r="NCG137" s="371"/>
      <c r="NCH137" s="371"/>
      <c r="NCI137" s="371"/>
      <c r="NCJ137" s="371"/>
      <c r="NCK137" s="371"/>
      <c r="NCL137" s="371"/>
      <c r="NCM137" s="371"/>
      <c r="NCN137" s="371"/>
      <c r="NCO137" s="371"/>
      <c r="NCP137" s="371"/>
      <c r="NCQ137" s="371"/>
      <c r="NCR137" s="371"/>
      <c r="NCS137" s="371"/>
      <c r="NCT137" s="371"/>
      <c r="NCU137" s="371"/>
      <c r="NCV137" s="371"/>
      <c r="NCW137" s="371"/>
      <c r="NCX137" s="371"/>
      <c r="NCY137" s="371"/>
      <c r="NCZ137" s="371"/>
      <c r="NDA137" s="371"/>
      <c r="NDB137" s="371"/>
      <c r="NDC137" s="371"/>
      <c r="NDD137" s="371"/>
      <c r="NDE137" s="371"/>
      <c r="NDF137" s="371"/>
      <c r="NDG137" s="371"/>
      <c r="NDH137" s="371"/>
      <c r="NDI137" s="371"/>
      <c r="NDJ137" s="371"/>
      <c r="NDK137" s="371"/>
      <c r="NDL137" s="371"/>
      <c r="NDM137" s="371"/>
      <c r="NDN137" s="371"/>
      <c r="NDO137" s="371"/>
      <c r="NDP137" s="371"/>
      <c r="NDQ137" s="371"/>
      <c r="NDR137" s="371"/>
      <c r="NDS137" s="371"/>
      <c r="NDT137" s="371"/>
      <c r="NDU137" s="371"/>
      <c r="NDV137" s="371"/>
      <c r="NDW137" s="371"/>
      <c r="NDX137" s="371"/>
      <c r="NDY137" s="371"/>
      <c r="NDZ137" s="371"/>
      <c r="NEA137" s="371"/>
      <c r="NEB137" s="371"/>
      <c r="NEC137" s="371"/>
      <c r="NED137" s="371"/>
      <c r="NEE137" s="371"/>
      <c r="NEF137" s="371"/>
      <c r="NEG137" s="371"/>
      <c r="NEH137" s="371"/>
      <c r="NEI137" s="371"/>
      <c r="NEJ137" s="371"/>
      <c r="NEK137" s="371"/>
      <c r="NEL137" s="371"/>
      <c r="NEM137" s="371"/>
      <c r="NEN137" s="371"/>
      <c r="NEO137" s="371"/>
      <c r="NEP137" s="371"/>
      <c r="NEQ137" s="371"/>
      <c r="NER137" s="371"/>
      <c r="NES137" s="371"/>
      <c r="NET137" s="371"/>
      <c r="NEU137" s="371"/>
      <c r="NEV137" s="371"/>
      <c r="NEW137" s="371"/>
      <c r="NEX137" s="371"/>
      <c r="NEY137" s="371"/>
      <c r="NEZ137" s="371"/>
      <c r="NFA137" s="371"/>
      <c r="NFB137" s="371"/>
      <c r="NFC137" s="371"/>
      <c r="NFD137" s="371"/>
      <c r="NFE137" s="371"/>
      <c r="NFF137" s="371"/>
      <c r="NFG137" s="371"/>
      <c r="NFH137" s="371"/>
      <c r="NFI137" s="371"/>
      <c r="NFJ137" s="371"/>
      <c r="NFK137" s="371"/>
      <c r="NFL137" s="371"/>
      <c r="NFM137" s="371"/>
      <c r="NFN137" s="371"/>
      <c r="NFO137" s="371"/>
      <c r="NFP137" s="371"/>
      <c r="NFQ137" s="371"/>
      <c r="NFR137" s="371"/>
      <c r="NFS137" s="371"/>
      <c r="NFT137" s="371"/>
      <c r="NFU137" s="371"/>
      <c r="NFV137" s="371"/>
      <c r="NFW137" s="371"/>
      <c r="NFX137" s="371"/>
      <c r="NFY137" s="371"/>
      <c r="NFZ137" s="371"/>
      <c r="NGA137" s="371"/>
      <c r="NGB137" s="371"/>
      <c r="NGC137" s="371"/>
      <c r="NGD137" s="371"/>
      <c r="NGE137" s="371"/>
      <c r="NGF137" s="371"/>
      <c r="NGG137" s="371"/>
      <c r="NGH137" s="371"/>
      <c r="NGI137" s="371"/>
      <c r="NGJ137" s="371"/>
      <c r="NGK137" s="371"/>
      <c r="NGL137" s="371"/>
      <c r="NGM137" s="371"/>
      <c r="NGN137" s="371"/>
      <c r="NGO137" s="371"/>
      <c r="NGP137" s="371"/>
      <c r="NGQ137" s="371"/>
      <c r="NGR137" s="371"/>
      <c r="NGS137" s="371"/>
      <c r="NGT137" s="371"/>
      <c r="NGU137" s="371"/>
      <c r="NGV137" s="371"/>
      <c r="NGW137" s="371"/>
      <c r="NGX137" s="371"/>
      <c r="NGY137" s="371"/>
      <c r="NGZ137" s="371"/>
      <c r="NHA137" s="371"/>
      <c r="NHB137" s="371"/>
      <c r="NHC137" s="371"/>
      <c r="NHD137" s="371"/>
      <c r="NHE137" s="371"/>
      <c r="NHF137" s="371"/>
      <c r="NHG137" s="371"/>
      <c r="NHH137" s="371"/>
      <c r="NHI137" s="371"/>
      <c r="NHJ137" s="371"/>
      <c r="NHK137" s="371"/>
      <c r="NHL137" s="371"/>
      <c r="NHM137" s="371"/>
      <c r="NHN137" s="371"/>
      <c r="NHO137" s="371"/>
      <c r="NHP137" s="371"/>
      <c r="NHQ137" s="371"/>
      <c r="NHR137" s="371"/>
      <c r="NHS137" s="371"/>
      <c r="NHT137" s="371"/>
      <c r="NHU137" s="371"/>
      <c r="NHV137" s="371"/>
      <c r="NHW137" s="371"/>
      <c r="NHX137" s="371"/>
      <c r="NHY137" s="371"/>
      <c r="NHZ137" s="371"/>
      <c r="NIA137" s="371"/>
      <c r="NIB137" s="371"/>
      <c r="NIC137" s="371"/>
      <c r="NID137" s="371"/>
      <c r="NIE137" s="371"/>
      <c r="NIF137" s="371"/>
      <c r="NIG137" s="371"/>
      <c r="NIH137" s="371"/>
      <c r="NII137" s="371"/>
      <c r="NIJ137" s="371"/>
      <c r="NIK137" s="371"/>
      <c r="NIL137" s="371"/>
      <c r="NIM137" s="371"/>
      <c r="NIN137" s="371"/>
      <c r="NIO137" s="371"/>
      <c r="NIP137" s="371"/>
      <c r="NIQ137" s="371"/>
      <c r="NIR137" s="371"/>
      <c r="NIS137" s="371"/>
      <c r="NIT137" s="371"/>
      <c r="NIU137" s="371"/>
      <c r="NIV137" s="371"/>
      <c r="NIW137" s="371"/>
      <c r="NIX137" s="371"/>
      <c r="NIY137" s="371"/>
      <c r="NIZ137" s="371"/>
      <c r="NJA137" s="371"/>
      <c r="NJB137" s="371"/>
      <c r="NJC137" s="371"/>
      <c r="NJD137" s="371"/>
      <c r="NJE137" s="371"/>
      <c r="NJF137" s="371"/>
      <c r="NJG137" s="371"/>
      <c r="NJH137" s="371"/>
      <c r="NJI137" s="371"/>
      <c r="NJJ137" s="371"/>
      <c r="NJK137" s="371"/>
      <c r="NJL137" s="371"/>
      <c r="NJM137" s="371"/>
      <c r="NJN137" s="371"/>
      <c r="NJO137" s="371"/>
      <c r="NJP137" s="371"/>
      <c r="NJQ137" s="371"/>
      <c r="NJR137" s="371"/>
      <c r="NJS137" s="371"/>
      <c r="NJT137" s="371"/>
      <c r="NJU137" s="371"/>
      <c r="NJV137" s="371"/>
      <c r="NJW137" s="371"/>
      <c r="NJX137" s="371"/>
      <c r="NJY137" s="371"/>
      <c r="NJZ137" s="371"/>
      <c r="NKA137" s="371"/>
      <c r="NKB137" s="371"/>
      <c r="NKC137" s="371"/>
      <c r="NKD137" s="371"/>
      <c r="NKE137" s="371"/>
      <c r="NKF137" s="371"/>
      <c r="NKG137" s="371"/>
      <c r="NKH137" s="371"/>
      <c r="NKI137" s="371"/>
      <c r="NKJ137" s="371"/>
      <c r="NKK137" s="371"/>
      <c r="NKL137" s="371"/>
      <c r="NKM137" s="371"/>
      <c r="NKN137" s="371"/>
      <c r="NKO137" s="371"/>
      <c r="NKP137" s="371"/>
      <c r="NKQ137" s="371"/>
      <c r="NKR137" s="371"/>
      <c r="NKS137" s="371"/>
      <c r="NKT137" s="371"/>
      <c r="NKU137" s="371"/>
      <c r="NKV137" s="371"/>
      <c r="NKW137" s="371"/>
      <c r="NKX137" s="371"/>
      <c r="NKY137" s="371"/>
      <c r="NKZ137" s="371"/>
      <c r="NLA137" s="371"/>
      <c r="NLB137" s="371"/>
      <c r="NLC137" s="371"/>
      <c r="NLD137" s="371"/>
      <c r="NLE137" s="371"/>
      <c r="NLF137" s="371"/>
      <c r="NLG137" s="371"/>
      <c r="NLH137" s="371"/>
      <c r="NLI137" s="371"/>
      <c r="NLJ137" s="371"/>
      <c r="NLK137" s="371"/>
      <c r="NLL137" s="371"/>
      <c r="NLM137" s="371"/>
      <c r="NLN137" s="371"/>
      <c r="NLO137" s="371"/>
      <c r="NLP137" s="371"/>
      <c r="NLQ137" s="371"/>
      <c r="NLR137" s="371"/>
      <c r="NLS137" s="371"/>
      <c r="NLT137" s="371"/>
      <c r="NLU137" s="371"/>
      <c r="NLV137" s="371"/>
      <c r="NLW137" s="371"/>
      <c r="NLX137" s="371"/>
      <c r="NLY137" s="371"/>
      <c r="NLZ137" s="371"/>
      <c r="NMA137" s="371"/>
      <c r="NMB137" s="371"/>
      <c r="NMC137" s="371"/>
      <c r="NMD137" s="371"/>
      <c r="NME137" s="371"/>
      <c r="NMF137" s="371"/>
      <c r="NMG137" s="371"/>
      <c r="NMH137" s="371"/>
      <c r="NMI137" s="371"/>
      <c r="NMJ137" s="371"/>
      <c r="NMK137" s="371"/>
      <c r="NML137" s="371"/>
      <c r="NMM137" s="371"/>
      <c r="NMN137" s="371"/>
      <c r="NMO137" s="371"/>
      <c r="NMP137" s="371"/>
      <c r="NMQ137" s="371"/>
      <c r="NMR137" s="371"/>
      <c r="NMS137" s="371"/>
      <c r="NMT137" s="371"/>
      <c r="NMU137" s="371"/>
      <c r="NMV137" s="371"/>
      <c r="NMW137" s="371"/>
      <c r="NMX137" s="371"/>
      <c r="NMY137" s="371"/>
      <c r="NMZ137" s="371"/>
      <c r="NNA137" s="371"/>
      <c r="NNB137" s="371"/>
      <c r="NNC137" s="371"/>
      <c r="NND137" s="371"/>
      <c r="NNE137" s="371"/>
      <c r="NNF137" s="371"/>
      <c r="NNG137" s="371"/>
      <c r="NNH137" s="371"/>
      <c r="NNI137" s="371"/>
      <c r="NNJ137" s="371"/>
      <c r="NNK137" s="371"/>
      <c r="NNL137" s="371"/>
      <c r="NNM137" s="371"/>
      <c r="NNN137" s="371"/>
      <c r="NNO137" s="371"/>
      <c r="NNP137" s="371"/>
      <c r="NNQ137" s="371"/>
      <c r="NNR137" s="371"/>
      <c r="NNS137" s="371"/>
      <c r="NNT137" s="371"/>
      <c r="NNU137" s="371"/>
      <c r="NNV137" s="371"/>
      <c r="NNW137" s="371"/>
      <c r="NNX137" s="371"/>
      <c r="NNY137" s="371"/>
      <c r="NNZ137" s="371"/>
      <c r="NOA137" s="371"/>
      <c r="NOB137" s="371"/>
      <c r="NOC137" s="371"/>
      <c r="NOD137" s="371"/>
      <c r="NOE137" s="371"/>
      <c r="NOF137" s="371"/>
      <c r="NOG137" s="371"/>
      <c r="NOH137" s="371"/>
      <c r="NOI137" s="371"/>
      <c r="NOJ137" s="371"/>
      <c r="NOK137" s="371"/>
      <c r="NOL137" s="371"/>
      <c r="NOM137" s="371"/>
      <c r="NON137" s="371"/>
      <c r="NOO137" s="371"/>
      <c r="NOP137" s="371"/>
      <c r="NOQ137" s="371"/>
      <c r="NOR137" s="371"/>
      <c r="NOS137" s="371"/>
      <c r="NOT137" s="371"/>
      <c r="NOU137" s="371"/>
      <c r="NOV137" s="371"/>
      <c r="NOW137" s="371"/>
      <c r="NOX137" s="371"/>
      <c r="NOY137" s="371"/>
      <c r="NOZ137" s="371"/>
      <c r="NPA137" s="371"/>
      <c r="NPB137" s="371"/>
      <c r="NPC137" s="371"/>
      <c r="NPD137" s="371"/>
      <c r="NPE137" s="371"/>
      <c r="NPF137" s="371"/>
      <c r="NPG137" s="371"/>
      <c r="NPH137" s="371"/>
      <c r="NPI137" s="371"/>
      <c r="NPJ137" s="371"/>
      <c r="NPK137" s="371"/>
      <c r="NPL137" s="371"/>
      <c r="NPM137" s="371"/>
      <c r="NPN137" s="371"/>
      <c r="NPO137" s="371"/>
      <c r="NPP137" s="371"/>
      <c r="NPQ137" s="371"/>
      <c r="NPR137" s="371"/>
      <c r="NPS137" s="371"/>
      <c r="NPT137" s="371"/>
      <c r="NPU137" s="371"/>
      <c r="NPV137" s="371"/>
      <c r="NPW137" s="371"/>
      <c r="NPX137" s="371"/>
      <c r="NPY137" s="371"/>
      <c r="NPZ137" s="371"/>
      <c r="NQA137" s="371"/>
      <c r="NQB137" s="371"/>
      <c r="NQC137" s="371"/>
      <c r="NQD137" s="371"/>
      <c r="NQE137" s="371"/>
      <c r="NQF137" s="371"/>
      <c r="NQG137" s="371"/>
      <c r="NQH137" s="371"/>
      <c r="NQI137" s="371"/>
      <c r="NQJ137" s="371"/>
      <c r="NQK137" s="371"/>
      <c r="NQL137" s="371"/>
      <c r="NQM137" s="371"/>
      <c r="NQN137" s="371"/>
      <c r="NQO137" s="371"/>
      <c r="NQP137" s="371"/>
      <c r="NQQ137" s="371"/>
      <c r="NQR137" s="371"/>
      <c r="NQS137" s="371"/>
      <c r="NQT137" s="371"/>
      <c r="NQU137" s="371"/>
      <c r="NQV137" s="371"/>
      <c r="NQW137" s="371"/>
      <c r="NQX137" s="371"/>
      <c r="NQY137" s="371"/>
      <c r="NQZ137" s="371"/>
      <c r="NRA137" s="371"/>
      <c r="NRB137" s="371"/>
      <c r="NRC137" s="371"/>
      <c r="NRD137" s="371"/>
      <c r="NRE137" s="371"/>
      <c r="NRF137" s="371"/>
      <c r="NRG137" s="371"/>
      <c r="NRH137" s="371"/>
      <c r="NRI137" s="371"/>
      <c r="NRJ137" s="371"/>
      <c r="NRK137" s="371"/>
      <c r="NRL137" s="371"/>
      <c r="NRM137" s="371"/>
      <c r="NRN137" s="371"/>
      <c r="NRO137" s="371"/>
      <c r="NRP137" s="371"/>
      <c r="NRQ137" s="371"/>
      <c r="NRR137" s="371"/>
      <c r="NRS137" s="371"/>
      <c r="NRT137" s="371"/>
      <c r="NRU137" s="371"/>
      <c r="NRV137" s="371"/>
      <c r="NRW137" s="371"/>
      <c r="NRX137" s="371"/>
      <c r="NRY137" s="371"/>
      <c r="NRZ137" s="371"/>
      <c r="NSA137" s="371"/>
      <c r="NSB137" s="371"/>
      <c r="NSC137" s="371"/>
      <c r="NSD137" s="371"/>
      <c r="NSE137" s="371"/>
      <c r="NSF137" s="371"/>
      <c r="NSG137" s="371"/>
      <c r="NSH137" s="371"/>
      <c r="NSI137" s="371"/>
      <c r="NSJ137" s="371"/>
      <c r="NSK137" s="371"/>
      <c r="NSL137" s="371"/>
      <c r="NSM137" s="371"/>
      <c r="NSN137" s="371"/>
      <c r="NSO137" s="371"/>
      <c r="NSP137" s="371"/>
      <c r="NSQ137" s="371"/>
      <c r="NSR137" s="371"/>
      <c r="NSS137" s="371"/>
      <c r="NST137" s="371"/>
      <c r="NSU137" s="371"/>
      <c r="NSV137" s="371"/>
      <c r="NSW137" s="371"/>
      <c r="NSX137" s="371"/>
      <c r="NSY137" s="371"/>
      <c r="NSZ137" s="371"/>
      <c r="NTA137" s="371"/>
      <c r="NTB137" s="371"/>
      <c r="NTC137" s="371"/>
      <c r="NTD137" s="371"/>
      <c r="NTE137" s="371"/>
      <c r="NTF137" s="371"/>
      <c r="NTG137" s="371"/>
      <c r="NTH137" s="371"/>
      <c r="NTI137" s="371"/>
      <c r="NTJ137" s="371"/>
      <c r="NTK137" s="371"/>
      <c r="NTL137" s="371"/>
      <c r="NTM137" s="371"/>
      <c r="NTN137" s="371"/>
      <c r="NTO137" s="371"/>
      <c r="NTP137" s="371"/>
      <c r="NTQ137" s="371"/>
      <c r="NTR137" s="371"/>
      <c r="NTS137" s="371"/>
      <c r="NTT137" s="371"/>
      <c r="NTU137" s="371"/>
      <c r="NTV137" s="371"/>
      <c r="NTW137" s="371"/>
      <c r="NTX137" s="371"/>
      <c r="NTY137" s="371"/>
      <c r="NTZ137" s="371"/>
      <c r="NUA137" s="371"/>
      <c r="NUB137" s="371"/>
      <c r="NUC137" s="371"/>
      <c r="NUD137" s="371"/>
      <c r="NUE137" s="371"/>
      <c r="NUF137" s="371"/>
      <c r="NUG137" s="371"/>
      <c r="NUH137" s="371"/>
      <c r="NUI137" s="371"/>
      <c r="NUJ137" s="371"/>
      <c r="NUK137" s="371"/>
      <c r="NUL137" s="371"/>
      <c r="NUM137" s="371"/>
      <c r="NUN137" s="371"/>
      <c r="NUO137" s="371"/>
      <c r="NUP137" s="371"/>
      <c r="NUQ137" s="371"/>
      <c r="NUR137" s="371"/>
      <c r="NUS137" s="371"/>
      <c r="NUT137" s="371"/>
      <c r="NUU137" s="371"/>
      <c r="NUV137" s="371"/>
      <c r="NUW137" s="371"/>
      <c r="NUX137" s="371"/>
      <c r="NUY137" s="371"/>
      <c r="NUZ137" s="371"/>
      <c r="NVA137" s="371"/>
      <c r="NVB137" s="371"/>
      <c r="NVC137" s="371"/>
      <c r="NVD137" s="371"/>
      <c r="NVE137" s="371"/>
      <c r="NVF137" s="371"/>
      <c r="NVG137" s="371"/>
      <c r="NVH137" s="371"/>
      <c r="NVI137" s="371"/>
      <c r="NVJ137" s="371"/>
      <c r="NVK137" s="371"/>
      <c r="NVL137" s="371"/>
      <c r="NVM137" s="371"/>
      <c r="NVN137" s="371"/>
      <c r="NVO137" s="371"/>
      <c r="NVP137" s="371"/>
      <c r="NVQ137" s="371"/>
      <c r="NVR137" s="371"/>
      <c r="NVS137" s="371"/>
      <c r="NVT137" s="371"/>
      <c r="NVU137" s="371"/>
      <c r="NVV137" s="371"/>
      <c r="NVW137" s="371"/>
      <c r="NVX137" s="371"/>
      <c r="NVY137" s="371"/>
      <c r="NVZ137" s="371"/>
      <c r="NWA137" s="371"/>
      <c r="NWB137" s="371"/>
      <c r="NWC137" s="371"/>
      <c r="NWD137" s="371"/>
      <c r="NWE137" s="371"/>
      <c r="NWF137" s="371"/>
      <c r="NWG137" s="371"/>
      <c r="NWH137" s="371"/>
      <c r="NWI137" s="371"/>
      <c r="NWJ137" s="371"/>
      <c r="NWK137" s="371"/>
      <c r="NWL137" s="371"/>
      <c r="NWM137" s="371"/>
      <c r="NWN137" s="371"/>
      <c r="NWO137" s="371"/>
      <c r="NWP137" s="371"/>
      <c r="NWQ137" s="371"/>
      <c r="NWR137" s="371"/>
      <c r="NWS137" s="371"/>
      <c r="NWT137" s="371"/>
      <c r="NWU137" s="371"/>
      <c r="NWV137" s="371"/>
      <c r="NWW137" s="371"/>
      <c r="NWX137" s="371"/>
      <c r="NWY137" s="371"/>
      <c r="NWZ137" s="371"/>
      <c r="NXA137" s="371"/>
      <c r="NXB137" s="371"/>
      <c r="NXC137" s="371"/>
      <c r="NXD137" s="371"/>
      <c r="NXE137" s="371"/>
      <c r="NXF137" s="371"/>
      <c r="NXG137" s="371"/>
      <c r="NXH137" s="371"/>
      <c r="NXI137" s="371"/>
      <c r="NXJ137" s="371"/>
      <c r="NXK137" s="371"/>
      <c r="NXL137" s="371"/>
      <c r="NXM137" s="371"/>
      <c r="NXN137" s="371"/>
      <c r="NXO137" s="371"/>
      <c r="NXP137" s="371"/>
      <c r="NXQ137" s="371"/>
      <c r="NXR137" s="371"/>
      <c r="NXS137" s="371"/>
      <c r="NXT137" s="371"/>
      <c r="NXU137" s="371"/>
      <c r="NXV137" s="371"/>
      <c r="NXW137" s="371"/>
      <c r="NXX137" s="371"/>
      <c r="NXY137" s="371"/>
      <c r="NXZ137" s="371"/>
      <c r="NYA137" s="371"/>
      <c r="NYB137" s="371"/>
      <c r="NYC137" s="371"/>
      <c r="NYD137" s="371"/>
      <c r="NYE137" s="371"/>
      <c r="NYF137" s="371"/>
      <c r="NYG137" s="371"/>
      <c r="NYH137" s="371"/>
      <c r="NYI137" s="371"/>
      <c r="NYJ137" s="371"/>
      <c r="NYK137" s="371"/>
      <c r="NYL137" s="371"/>
      <c r="NYM137" s="371"/>
      <c r="NYN137" s="371"/>
      <c r="NYO137" s="371"/>
      <c r="NYP137" s="371"/>
      <c r="NYQ137" s="371"/>
      <c r="NYR137" s="371"/>
      <c r="NYS137" s="371"/>
      <c r="NYT137" s="371"/>
      <c r="NYU137" s="371"/>
      <c r="NYV137" s="371"/>
      <c r="NYW137" s="371"/>
      <c r="NYX137" s="371"/>
      <c r="NYY137" s="371"/>
      <c r="NYZ137" s="371"/>
      <c r="NZA137" s="371"/>
      <c r="NZB137" s="371"/>
      <c r="NZC137" s="371"/>
      <c r="NZD137" s="371"/>
      <c r="NZE137" s="371"/>
      <c r="NZF137" s="371"/>
      <c r="NZG137" s="371"/>
      <c r="NZH137" s="371"/>
      <c r="NZI137" s="371"/>
      <c r="NZJ137" s="371"/>
      <c r="NZK137" s="371"/>
      <c r="NZL137" s="371"/>
      <c r="NZM137" s="371"/>
      <c r="NZN137" s="371"/>
      <c r="NZO137" s="371"/>
      <c r="NZP137" s="371"/>
      <c r="NZQ137" s="371"/>
      <c r="NZR137" s="371"/>
      <c r="NZS137" s="371"/>
      <c r="NZT137" s="371"/>
      <c r="NZU137" s="371"/>
      <c r="NZV137" s="371"/>
      <c r="NZW137" s="371"/>
      <c r="NZX137" s="371"/>
      <c r="NZY137" s="371"/>
      <c r="NZZ137" s="371"/>
      <c r="OAA137" s="371"/>
      <c r="OAB137" s="371"/>
      <c r="OAC137" s="371"/>
      <c r="OAD137" s="371"/>
      <c r="OAE137" s="371"/>
      <c r="OAF137" s="371"/>
      <c r="OAG137" s="371"/>
      <c r="OAH137" s="371"/>
      <c r="OAI137" s="371"/>
      <c r="OAJ137" s="371"/>
      <c r="OAK137" s="371"/>
      <c r="OAL137" s="371"/>
      <c r="OAM137" s="371"/>
      <c r="OAN137" s="371"/>
      <c r="OAO137" s="371"/>
      <c r="OAP137" s="371"/>
      <c r="OAQ137" s="371"/>
      <c r="OAR137" s="371"/>
      <c r="OAS137" s="371"/>
      <c r="OAT137" s="371"/>
      <c r="OAU137" s="371"/>
      <c r="OAV137" s="371"/>
      <c r="OAW137" s="371"/>
      <c r="OAX137" s="371"/>
      <c r="OAY137" s="371"/>
      <c r="OAZ137" s="371"/>
      <c r="OBA137" s="371"/>
      <c r="OBB137" s="371"/>
      <c r="OBC137" s="371"/>
      <c r="OBD137" s="371"/>
      <c r="OBE137" s="371"/>
      <c r="OBF137" s="371"/>
      <c r="OBG137" s="371"/>
      <c r="OBH137" s="371"/>
      <c r="OBI137" s="371"/>
      <c r="OBJ137" s="371"/>
      <c r="OBK137" s="371"/>
      <c r="OBL137" s="371"/>
      <c r="OBM137" s="371"/>
      <c r="OBN137" s="371"/>
      <c r="OBO137" s="371"/>
      <c r="OBP137" s="371"/>
      <c r="OBQ137" s="371"/>
      <c r="OBR137" s="371"/>
      <c r="OBS137" s="371"/>
      <c r="OBT137" s="371"/>
      <c r="OBU137" s="371"/>
      <c r="OBV137" s="371"/>
      <c r="OBW137" s="371"/>
      <c r="OBX137" s="371"/>
      <c r="OBY137" s="371"/>
      <c r="OBZ137" s="371"/>
      <c r="OCA137" s="371"/>
      <c r="OCB137" s="371"/>
      <c r="OCC137" s="371"/>
      <c r="OCD137" s="371"/>
      <c r="OCE137" s="371"/>
      <c r="OCF137" s="371"/>
      <c r="OCG137" s="371"/>
      <c r="OCH137" s="371"/>
      <c r="OCI137" s="371"/>
      <c r="OCJ137" s="371"/>
      <c r="OCK137" s="371"/>
      <c r="OCL137" s="371"/>
      <c r="OCM137" s="371"/>
      <c r="OCN137" s="371"/>
      <c r="OCO137" s="371"/>
      <c r="OCP137" s="371"/>
      <c r="OCQ137" s="371"/>
      <c r="OCR137" s="371"/>
      <c r="OCS137" s="371"/>
      <c r="OCT137" s="371"/>
      <c r="OCU137" s="371"/>
      <c r="OCV137" s="371"/>
      <c r="OCW137" s="371"/>
      <c r="OCX137" s="371"/>
      <c r="OCY137" s="371"/>
      <c r="OCZ137" s="371"/>
      <c r="ODA137" s="371"/>
      <c r="ODB137" s="371"/>
      <c r="ODC137" s="371"/>
      <c r="ODD137" s="371"/>
      <c r="ODE137" s="371"/>
      <c r="ODF137" s="371"/>
      <c r="ODG137" s="371"/>
      <c r="ODH137" s="371"/>
      <c r="ODI137" s="371"/>
      <c r="ODJ137" s="371"/>
      <c r="ODK137" s="371"/>
      <c r="ODL137" s="371"/>
      <c r="ODM137" s="371"/>
      <c r="ODN137" s="371"/>
      <c r="ODO137" s="371"/>
      <c r="ODP137" s="371"/>
      <c r="ODQ137" s="371"/>
      <c r="ODR137" s="371"/>
      <c r="ODS137" s="371"/>
      <c r="ODT137" s="371"/>
      <c r="ODU137" s="371"/>
      <c r="ODV137" s="371"/>
      <c r="ODW137" s="371"/>
      <c r="ODX137" s="371"/>
      <c r="ODY137" s="371"/>
      <c r="ODZ137" s="371"/>
      <c r="OEA137" s="371"/>
      <c r="OEB137" s="371"/>
      <c r="OEC137" s="371"/>
      <c r="OED137" s="371"/>
      <c r="OEE137" s="371"/>
      <c r="OEF137" s="371"/>
      <c r="OEG137" s="371"/>
      <c r="OEH137" s="371"/>
      <c r="OEI137" s="371"/>
      <c r="OEJ137" s="371"/>
      <c r="OEK137" s="371"/>
      <c r="OEL137" s="371"/>
      <c r="OEM137" s="371"/>
      <c r="OEN137" s="371"/>
      <c r="OEO137" s="371"/>
      <c r="OEP137" s="371"/>
      <c r="OEQ137" s="371"/>
      <c r="OER137" s="371"/>
      <c r="OES137" s="371"/>
      <c r="OET137" s="371"/>
      <c r="OEU137" s="371"/>
      <c r="OEV137" s="371"/>
      <c r="OEW137" s="371"/>
      <c r="OEX137" s="371"/>
      <c r="OEY137" s="371"/>
      <c r="OEZ137" s="371"/>
      <c r="OFA137" s="371"/>
      <c r="OFB137" s="371"/>
      <c r="OFC137" s="371"/>
      <c r="OFD137" s="371"/>
      <c r="OFE137" s="371"/>
      <c r="OFF137" s="371"/>
      <c r="OFG137" s="371"/>
      <c r="OFH137" s="371"/>
      <c r="OFI137" s="371"/>
      <c r="OFJ137" s="371"/>
      <c r="OFK137" s="371"/>
      <c r="OFL137" s="371"/>
      <c r="OFM137" s="371"/>
      <c r="OFN137" s="371"/>
      <c r="OFO137" s="371"/>
      <c r="OFP137" s="371"/>
      <c r="OFQ137" s="371"/>
      <c r="OFR137" s="371"/>
      <c r="OFS137" s="371"/>
      <c r="OFT137" s="371"/>
      <c r="OFU137" s="371"/>
      <c r="OFV137" s="371"/>
      <c r="OFW137" s="371"/>
      <c r="OFX137" s="371"/>
      <c r="OFY137" s="371"/>
      <c r="OFZ137" s="371"/>
      <c r="OGA137" s="371"/>
      <c r="OGB137" s="371"/>
      <c r="OGC137" s="371"/>
      <c r="OGD137" s="371"/>
      <c r="OGE137" s="371"/>
      <c r="OGF137" s="371"/>
      <c r="OGG137" s="371"/>
      <c r="OGH137" s="371"/>
      <c r="OGI137" s="371"/>
      <c r="OGJ137" s="371"/>
      <c r="OGK137" s="371"/>
      <c r="OGL137" s="371"/>
      <c r="OGM137" s="371"/>
      <c r="OGN137" s="371"/>
      <c r="OGO137" s="371"/>
      <c r="OGP137" s="371"/>
      <c r="OGQ137" s="371"/>
      <c r="OGR137" s="371"/>
      <c r="OGS137" s="371"/>
      <c r="OGT137" s="371"/>
      <c r="OGU137" s="371"/>
      <c r="OGV137" s="371"/>
      <c r="OGW137" s="371"/>
      <c r="OGX137" s="371"/>
      <c r="OGY137" s="371"/>
      <c r="OGZ137" s="371"/>
      <c r="OHA137" s="371"/>
      <c r="OHB137" s="371"/>
      <c r="OHC137" s="371"/>
      <c r="OHD137" s="371"/>
      <c r="OHE137" s="371"/>
      <c r="OHF137" s="371"/>
      <c r="OHG137" s="371"/>
      <c r="OHH137" s="371"/>
      <c r="OHI137" s="371"/>
      <c r="OHJ137" s="371"/>
      <c r="OHK137" s="371"/>
      <c r="OHL137" s="371"/>
      <c r="OHM137" s="371"/>
      <c r="OHN137" s="371"/>
      <c r="OHO137" s="371"/>
      <c r="OHP137" s="371"/>
      <c r="OHQ137" s="371"/>
      <c r="OHR137" s="371"/>
      <c r="OHS137" s="371"/>
      <c r="OHT137" s="371"/>
      <c r="OHU137" s="371"/>
      <c r="OHV137" s="371"/>
      <c r="OHW137" s="371"/>
      <c r="OHX137" s="371"/>
      <c r="OHY137" s="371"/>
      <c r="OHZ137" s="371"/>
      <c r="OIA137" s="371"/>
      <c r="OIB137" s="371"/>
      <c r="OIC137" s="371"/>
      <c r="OID137" s="371"/>
      <c r="OIE137" s="371"/>
      <c r="OIF137" s="371"/>
      <c r="OIG137" s="371"/>
      <c r="OIH137" s="371"/>
      <c r="OII137" s="371"/>
      <c r="OIJ137" s="371"/>
      <c r="OIK137" s="371"/>
      <c r="OIL137" s="371"/>
      <c r="OIM137" s="371"/>
      <c r="OIN137" s="371"/>
      <c r="OIO137" s="371"/>
      <c r="OIP137" s="371"/>
      <c r="OIQ137" s="371"/>
      <c r="OIR137" s="371"/>
      <c r="OIS137" s="371"/>
      <c r="OIT137" s="371"/>
      <c r="OIU137" s="371"/>
      <c r="OIV137" s="371"/>
      <c r="OIW137" s="371"/>
      <c r="OIX137" s="371"/>
      <c r="OIY137" s="371"/>
      <c r="OIZ137" s="371"/>
      <c r="OJA137" s="371"/>
      <c r="OJB137" s="371"/>
      <c r="OJC137" s="371"/>
      <c r="OJD137" s="371"/>
      <c r="OJE137" s="371"/>
      <c r="OJF137" s="371"/>
      <c r="OJG137" s="371"/>
      <c r="OJH137" s="371"/>
      <c r="OJI137" s="371"/>
      <c r="OJJ137" s="371"/>
      <c r="OJK137" s="371"/>
      <c r="OJL137" s="371"/>
      <c r="OJM137" s="371"/>
      <c r="OJN137" s="371"/>
      <c r="OJO137" s="371"/>
      <c r="OJP137" s="371"/>
      <c r="OJQ137" s="371"/>
      <c r="OJR137" s="371"/>
      <c r="OJS137" s="371"/>
      <c r="OJT137" s="371"/>
      <c r="OJU137" s="371"/>
      <c r="OJV137" s="371"/>
      <c r="OJW137" s="371"/>
      <c r="OJX137" s="371"/>
      <c r="OJY137" s="371"/>
      <c r="OJZ137" s="371"/>
      <c r="OKA137" s="371"/>
      <c r="OKB137" s="371"/>
      <c r="OKC137" s="371"/>
      <c r="OKD137" s="371"/>
      <c r="OKE137" s="371"/>
      <c r="OKF137" s="371"/>
      <c r="OKG137" s="371"/>
      <c r="OKH137" s="371"/>
      <c r="OKI137" s="371"/>
      <c r="OKJ137" s="371"/>
      <c r="OKK137" s="371"/>
      <c r="OKL137" s="371"/>
      <c r="OKM137" s="371"/>
      <c r="OKN137" s="371"/>
      <c r="OKO137" s="371"/>
      <c r="OKP137" s="371"/>
      <c r="OKQ137" s="371"/>
      <c r="OKR137" s="371"/>
      <c r="OKS137" s="371"/>
      <c r="OKT137" s="371"/>
      <c r="OKU137" s="371"/>
      <c r="OKV137" s="371"/>
      <c r="OKW137" s="371"/>
      <c r="OKX137" s="371"/>
      <c r="OKY137" s="371"/>
      <c r="OKZ137" s="371"/>
      <c r="OLA137" s="371"/>
      <c r="OLB137" s="371"/>
      <c r="OLC137" s="371"/>
      <c r="OLD137" s="371"/>
      <c r="OLE137" s="371"/>
      <c r="OLF137" s="371"/>
      <c r="OLG137" s="371"/>
      <c r="OLH137" s="371"/>
      <c r="OLI137" s="371"/>
      <c r="OLJ137" s="371"/>
      <c r="OLK137" s="371"/>
      <c r="OLL137" s="371"/>
      <c r="OLM137" s="371"/>
      <c r="OLN137" s="371"/>
      <c r="OLO137" s="371"/>
      <c r="OLP137" s="371"/>
      <c r="OLQ137" s="371"/>
      <c r="OLR137" s="371"/>
      <c r="OLS137" s="371"/>
      <c r="OLT137" s="371"/>
      <c r="OLU137" s="371"/>
      <c r="OLV137" s="371"/>
      <c r="OLW137" s="371"/>
      <c r="OLX137" s="371"/>
      <c r="OLY137" s="371"/>
      <c r="OLZ137" s="371"/>
      <c r="OMA137" s="371"/>
      <c r="OMB137" s="371"/>
      <c r="OMC137" s="371"/>
      <c r="OMD137" s="371"/>
      <c r="OME137" s="371"/>
      <c r="OMF137" s="371"/>
      <c r="OMG137" s="371"/>
      <c r="OMH137" s="371"/>
      <c r="OMI137" s="371"/>
      <c r="OMJ137" s="371"/>
      <c r="OMK137" s="371"/>
      <c r="OML137" s="371"/>
      <c r="OMM137" s="371"/>
      <c r="OMN137" s="371"/>
      <c r="OMO137" s="371"/>
      <c r="OMP137" s="371"/>
      <c r="OMQ137" s="371"/>
      <c r="OMR137" s="371"/>
      <c r="OMS137" s="371"/>
      <c r="OMT137" s="371"/>
      <c r="OMU137" s="371"/>
      <c r="OMV137" s="371"/>
      <c r="OMW137" s="371"/>
      <c r="OMX137" s="371"/>
      <c r="OMY137" s="371"/>
      <c r="OMZ137" s="371"/>
      <c r="ONA137" s="371"/>
      <c r="ONB137" s="371"/>
      <c r="ONC137" s="371"/>
      <c r="OND137" s="371"/>
      <c r="ONE137" s="371"/>
      <c r="ONF137" s="371"/>
      <c r="ONG137" s="371"/>
      <c r="ONH137" s="371"/>
      <c r="ONI137" s="371"/>
      <c r="ONJ137" s="371"/>
      <c r="ONK137" s="371"/>
      <c r="ONL137" s="371"/>
      <c r="ONM137" s="371"/>
      <c r="ONN137" s="371"/>
      <c r="ONO137" s="371"/>
      <c r="ONP137" s="371"/>
      <c r="ONQ137" s="371"/>
      <c r="ONR137" s="371"/>
      <c r="ONS137" s="371"/>
      <c r="ONT137" s="371"/>
      <c r="ONU137" s="371"/>
      <c r="ONV137" s="371"/>
      <c r="ONW137" s="371"/>
      <c r="ONX137" s="371"/>
      <c r="ONY137" s="371"/>
      <c r="ONZ137" s="371"/>
      <c r="OOA137" s="371"/>
      <c r="OOB137" s="371"/>
      <c r="OOC137" s="371"/>
      <c r="OOD137" s="371"/>
      <c r="OOE137" s="371"/>
      <c r="OOF137" s="371"/>
      <c r="OOG137" s="371"/>
      <c r="OOH137" s="371"/>
      <c r="OOI137" s="371"/>
      <c r="OOJ137" s="371"/>
      <c r="OOK137" s="371"/>
      <c r="OOL137" s="371"/>
      <c r="OOM137" s="371"/>
      <c r="OON137" s="371"/>
      <c r="OOO137" s="371"/>
      <c r="OOP137" s="371"/>
      <c r="OOQ137" s="371"/>
      <c r="OOR137" s="371"/>
      <c r="OOS137" s="371"/>
      <c r="OOT137" s="371"/>
      <c r="OOU137" s="371"/>
      <c r="OOV137" s="371"/>
      <c r="OOW137" s="371"/>
      <c r="OOX137" s="371"/>
      <c r="OOY137" s="371"/>
      <c r="OOZ137" s="371"/>
      <c r="OPA137" s="371"/>
      <c r="OPB137" s="371"/>
      <c r="OPC137" s="371"/>
      <c r="OPD137" s="371"/>
      <c r="OPE137" s="371"/>
      <c r="OPF137" s="371"/>
      <c r="OPG137" s="371"/>
      <c r="OPH137" s="371"/>
      <c r="OPI137" s="371"/>
      <c r="OPJ137" s="371"/>
      <c r="OPK137" s="371"/>
      <c r="OPL137" s="371"/>
      <c r="OPM137" s="371"/>
      <c r="OPN137" s="371"/>
      <c r="OPO137" s="371"/>
      <c r="OPP137" s="371"/>
      <c r="OPQ137" s="371"/>
      <c r="OPR137" s="371"/>
      <c r="OPS137" s="371"/>
      <c r="OPT137" s="371"/>
      <c r="OPU137" s="371"/>
      <c r="OPV137" s="371"/>
      <c r="OPW137" s="371"/>
      <c r="OPX137" s="371"/>
      <c r="OPY137" s="371"/>
      <c r="OPZ137" s="371"/>
      <c r="OQA137" s="371"/>
      <c r="OQB137" s="371"/>
      <c r="OQC137" s="371"/>
      <c r="OQD137" s="371"/>
      <c r="OQE137" s="371"/>
      <c r="OQF137" s="371"/>
      <c r="OQG137" s="371"/>
      <c r="OQH137" s="371"/>
      <c r="OQI137" s="371"/>
      <c r="OQJ137" s="371"/>
      <c r="OQK137" s="371"/>
      <c r="OQL137" s="371"/>
      <c r="OQM137" s="371"/>
      <c r="OQN137" s="371"/>
      <c r="OQO137" s="371"/>
      <c r="OQP137" s="371"/>
      <c r="OQQ137" s="371"/>
      <c r="OQR137" s="371"/>
      <c r="OQS137" s="371"/>
      <c r="OQT137" s="371"/>
      <c r="OQU137" s="371"/>
      <c r="OQV137" s="371"/>
      <c r="OQW137" s="371"/>
      <c r="OQX137" s="371"/>
      <c r="OQY137" s="371"/>
      <c r="OQZ137" s="371"/>
      <c r="ORA137" s="371"/>
      <c r="ORB137" s="371"/>
      <c r="ORC137" s="371"/>
      <c r="ORD137" s="371"/>
      <c r="ORE137" s="371"/>
      <c r="ORF137" s="371"/>
      <c r="ORG137" s="371"/>
      <c r="ORH137" s="371"/>
      <c r="ORI137" s="371"/>
      <c r="ORJ137" s="371"/>
      <c r="ORK137" s="371"/>
      <c r="ORL137" s="371"/>
      <c r="ORM137" s="371"/>
      <c r="ORN137" s="371"/>
      <c r="ORO137" s="371"/>
      <c r="ORP137" s="371"/>
      <c r="ORQ137" s="371"/>
      <c r="ORR137" s="371"/>
      <c r="ORS137" s="371"/>
      <c r="ORT137" s="371"/>
      <c r="ORU137" s="371"/>
      <c r="ORV137" s="371"/>
      <c r="ORW137" s="371"/>
      <c r="ORX137" s="371"/>
      <c r="ORY137" s="371"/>
      <c r="ORZ137" s="371"/>
      <c r="OSA137" s="371"/>
      <c r="OSB137" s="371"/>
      <c r="OSC137" s="371"/>
      <c r="OSD137" s="371"/>
      <c r="OSE137" s="371"/>
      <c r="OSF137" s="371"/>
      <c r="OSG137" s="371"/>
      <c r="OSH137" s="371"/>
      <c r="OSI137" s="371"/>
      <c r="OSJ137" s="371"/>
      <c r="OSK137" s="371"/>
      <c r="OSL137" s="371"/>
      <c r="OSM137" s="371"/>
      <c r="OSN137" s="371"/>
      <c r="OSO137" s="371"/>
      <c r="OSP137" s="371"/>
      <c r="OSQ137" s="371"/>
      <c r="OSR137" s="371"/>
      <c r="OSS137" s="371"/>
      <c r="OST137" s="371"/>
      <c r="OSU137" s="371"/>
      <c r="OSV137" s="371"/>
      <c r="OSW137" s="371"/>
      <c r="OSX137" s="371"/>
      <c r="OSY137" s="371"/>
      <c r="OSZ137" s="371"/>
      <c r="OTA137" s="371"/>
      <c r="OTB137" s="371"/>
      <c r="OTC137" s="371"/>
      <c r="OTD137" s="371"/>
      <c r="OTE137" s="371"/>
      <c r="OTF137" s="371"/>
      <c r="OTG137" s="371"/>
      <c r="OTH137" s="371"/>
      <c r="OTI137" s="371"/>
      <c r="OTJ137" s="371"/>
      <c r="OTK137" s="371"/>
      <c r="OTL137" s="371"/>
      <c r="OTM137" s="371"/>
      <c r="OTN137" s="371"/>
      <c r="OTO137" s="371"/>
      <c r="OTP137" s="371"/>
      <c r="OTQ137" s="371"/>
      <c r="OTR137" s="371"/>
      <c r="OTS137" s="371"/>
      <c r="OTT137" s="371"/>
      <c r="OTU137" s="371"/>
      <c r="OTV137" s="371"/>
      <c r="OTW137" s="371"/>
      <c r="OTX137" s="371"/>
      <c r="OTY137" s="371"/>
      <c r="OTZ137" s="371"/>
      <c r="OUA137" s="371"/>
      <c r="OUB137" s="371"/>
      <c r="OUC137" s="371"/>
      <c r="OUD137" s="371"/>
      <c r="OUE137" s="371"/>
      <c r="OUF137" s="371"/>
      <c r="OUG137" s="371"/>
      <c r="OUH137" s="371"/>
      <c r="OUI137" s="371"/>
      <c r="OUJ137" s="371"/>
      <c r="OUK137" s="371"/>
      <c r="OUL137" s="371"/>
      <c r="OUM137" s="371"/>
      <c r="OUN137" s="371"/>
      <c r="OUO137" s="371"/>
      <c r="OUP137" s="371"/>
      <c r="OUQ137" s="371"/>
      <c r="OUR137" s="371"/>
      <c r="OUS137" s="371"/>
      <c r="OUT137" s="371"/>
      <c r="OUU137" s="371"/>
      <c r="OUV137" s="371"/>
      <c r="OUW137" s="371"/>
      <c r="OUX137" s="371"/>
      <c r="OUY137" s="371"/>
      <c r="OUZ137" s="371"/>
      <c r="OVA137" s="371"/>
      <c r="OVB137" s="371"/>
      <c r="OVC137" s="371"/>
      <c r="OVD137" s="371"/>
      <c r="OVE137" s="371"/>
      <c r="OVF137" s="371"/>
      <c r="OVG137" s="371"/>
      <c r="OVH137" s="371"/>
      <c r="OVI137" s="371"/>
      <c r="OVJ137" s="371"/>
      <c r="OVK137" s="371"/>
      <c r="OVL137" s="371"/>
      <c r="OVM137" s="371"/>
      <c r="OVN137" s="371"/>
      <c r="OVO137" s="371"/>
      <c r="OVP137" s="371"/>
      <c r="OVQ137" s="371"/>
      <c r="OVR137" s="371"/>
      <c r="OVS137" s="371"/>
      <c r="OVT137" s="371"/>
      <c r="OVU137" s="371"/>
      <c r="OVV137" s="371"/>
      <c r="OVW137" s="371"/>
      <c r="OVX137" s="371"/>
      <c r="OVY137" s="371"/>
      <c r="OVZ137" s="371"/>
      <c r="OWA137" s="371"/>
      <c r="OWB137" s="371"/>
      <c r="OWC137" s="371"/>
      <c r="OWD137" s="371"/>
      <c r="OWE137" s="371"/>
      <c r="OWF137" s="371"/>
      <c r="OWG137" s="371"/>
      <c r="OWH137" s="371"/>
      <c r="OWI137" s="371"/>
      <c r="OWJ137" s="371"/>
      <c r="OWK137" s="371"/>
      <c r="OWL137" s="371"/>
      <c r="OWM137" s="371"/>
      <c r="OWN137" s="371"/>
      <c r="OWO137" s="371"/>
      <c r="OWP137" s="371"/>
      <c r="OWQ137" s="371"/>
      <c r="OWR137" s="371"/>
      <c r="OWS137" s="371"/>
      <c r="OWT137" s="371"/>
      <c r="OWU137" s="371"/>
      <c r="OWV137" s="371"/>
      <c r="OWW137" s="371"/>
      <c r="OWX137" s="371"/>
      <c r="OWY137" s="371"/>
      <c r="OWZ137" s="371"/>
      <c r="OXA137" s="371"/>
      <c r="OXB137" s="371"/>
      <c r="OXC137" s="371"/>
      <c r="OXD137" s="371"/>
      <c r="OXE137" s="371"/>
      <c r="OXF137" s="371"/>
      <c r="OXG137" s="371"/>
      <c r="OXH137" s="371"/>
      <c r="OXI137" s="371"/>
      <c r="OXJ137" s="371"/>
      <c r="OXK137" s="371"/>
      <c r="OXL137" s="371"/>
      <c r="OXM137" s="371"/>
      <c r="OXN137" s="371"/>
      <c r="OXO137" s="371"/>
      <c r="OXP137" s="371"/>
      <c r="OXQ137" s="371"/>
      <c r="OXR137" s="371"/>
      <c r="OXS137" s="371"/>
      <c r="OXT137" s="371"/>
      <c r="OXU137" s="371"/>
      <c r="OXV137" s="371"/>
      <c r="OXW137" s="371"/>
      <c r="OXX137" s="371"/>
      <c r="OXY137" s="371"/>
      <c r="OXZ137" s="371"/>
      <c r="OYA137" s="371"/>
      <c r="OYB137" s="371"/>
      <c r="OYC137" s="371"/>
      <c r="OYD137" s="371"/>
      <c r="OYE137" s="371"/>
      <c r="OYF137" s="371"/>
      <c r="OYG137" s="371"/>
      <c r="OYH137" s="371"/>
      <c r="OYI137" s="371"/>
      <c r="OYJ137" s="371"/>
      <c r="OYK137" s="371"/>
      <c r="OYL137" s="371"/>
      <c r="OYM137" s="371"/>
      <c r="OYN137" s="371"/>
      <c r="OYO137" s="371"/>
      <c r="OYP137" s="371"/>
      <c r="OYQ137" s="371"/>
      <c r="OYR137" s="371"/>
      <c r="OYS137" s="371"/>
      <c r="OYT137" s="371"/>
      <c r="OYU137" s="371"/>
      <c r="OYV137" s="371"/>
      <c r="OYW137" s="371"/>
      <c r="OYX137" s="371"/>
      <c r="OYY137" s="371"/>
      <c r="OYZ137" s="371"/>
      <c r="OZA137" s="371"/>
      <c r="OZB137" s="371"/>
      <c r="OZC137" s="371"/>
      <c r="OZD137" s="371"/>
      <c r="OZE137" s="371"/>
      <c r="OZF137" s="371"/>
      <c r="OZG137" s="371"/>
      <c r="OZH137" s="371"/>
      <c r="OZI137" s="371"/>
      <c r="OZJ137" s="371"/>
      <c r="OZK137" s="371"/>
      <c r="OZL137" s="371"/>
      <c r="OZM137" s="371"/>
      <c r="OZN137" s="371"/>
      <c r="OZO137" s="371"/>
      <c r="OZP137" s="371"/>
      <c r="OZQ137" s="371"/>
      <c r="OZR137" s="371"/>
      <c r="OZS137" s="371"/>
      <c r="OZT137" s="371"/>
      <c r="OZU137" s="371"/>
      <c r="OZV137" s="371"/>
      <c r="OZW137" s="371"/>
      <c r="OZX137" s="371"/>
      <c r="OZY137" s="371"/>
      <c r="OZZ137" s="371"/>
      <c r="PAA137" s="371"/>
      <c r="PAB137" s="371"/>
      <c r="PAC137" s="371"/>
      <c r="PAD137" s="371"/>
      <c r="PAE137" s="371"/>
      <c r="PAF137" s="371"/>
      <c r="PAG137" s="371"/>
      <c r="PAH137" s="371"/>
      <c r="PAI137" s="371"/>
      <c r="PAJ137" s="371"/>
      <c r="PAK137" s="371"/>
      <c r="PAL137" s="371"/>
      <c r="PAM137" s="371"/>
      <c r="PAN137" s="371"/>
      <c r="PAO137" s="371"/>
      <c r="PAP137" s="371"/>
      <c r="PAQ137" s="371"/>
      <c r="PAR137" s="371"/>
      <c r="PAS137" s="371"/>
      <c r="PAT137" s="371"/>
      <c r="PAU137" s="371"/>
      <c r="PAV137" s="371"/>
      <c r="PAW137" s="371"/>
      <c r="PAX137" s="371"/>
      <c r="PAY137" s="371"/>
      <c r="PAZ137" s="371"/>
      <c r="PBA137" s="371"/>
      <c r="PBB137" s="371"/>
      <c r="PBC137" s="371"/>
      <c r="PBD137" s="371"/>
      <c r="PBE137" s="371"/>
      <c r="PBF137" s="371"/>
      <c r="PBG137" s="371"/>
      <c r="PBH137" s="371"/>
      <c r="PBI137" s="371"/>
      <c r="PBJ137" s="371"/>
      <c r="PBK137" s="371"/>
      <c r="PBL137" s="371"/>
      <c r="PBM137" s="371"/>
      <c r="PBN137" s="371"/>
      <c r="PBO137" s="371"/>
      <c r="PBP137" s="371"/>
      <c r="PBQ137" s="371"/>
      <c r="PBR137" s="371"/>
      <c r="PBS137" s="371"/>
      <c r="PBT137" s="371"/>
      <c r="PBU137" s="371"/>
      <c r="PBV137" s="371"/>
      <c r="PBW137" s="371"/>
      <c r="PBX137" s="371"/>
      <c r="PBY137" s="371"/>
      <c r="PBZ137" s="371"/>
      <c r="PCA137" s="371"/>
      <c r="PCB137" s="371"/>
      <c r="PCC137" s="371"/>
      <c r="PCD137" s="371"/>
      <c r="PCE137" s="371"/>
      <c r="PCF137" s="371"/>
      <c r="PCG137" s="371"/>
      <c r="PCH137" s="371"/>
      <c r="PCI137" s="371"/>
      <c r="PCJ137" s="371"/>
      <c r="PCK137" s="371"/>
      <c r="PCL137" s="371"/>
      <c r="PCM137" s="371"/>
      <c r="PCN137" s="371"/>
      <c r="PCO137" s="371"/>
      <c r="PCP137" s="371"/>
      <c r="PCQ137" s="371"/>
      <c r="PCR137" s="371"/>
      <c r="PCS137" s="371"/>
      <c r="PCT137" s="371"/>
      <c r="PCU137" s="371"/>
      <c r="PCV137" s="371"/>
      <c r="PCW137" s="371"/>
      <c r="PCX137" s="371"/>
      <c r="PCY137" s="371"/>
      <c r="PCZ137" s="371"/>
      <c r="PDA137" s="371"/>
      <c r="PDB137" s="371"/>
      <c r="PDC137" s="371"/>
      <c r="PDD137" s="371"/>
      <c r="PDE137" s="371"/>
      <c r="PDF137" s="371"/>
      <c r="PDG137" s="371"/>
      <c r="PDH137" s="371"/>
      <c r="PDI137" s="371"/>
      <c r="PDJ137" s="371"/>
      <c r="PDK137" s="371"/>
      <c r="PDL137" s="371"/>
      <c r="PDM137" s="371"/>
      <c r="PDN137" s="371"/>
      <c r="PDO137" s="371"/>
      <c r="PDP137" s="371"/>
      <c r="PDQ137" s="371"/>
      <c r="PDR137" s="371"/>
      <c r="PDS137" s="371"/>
      <c r="PDT137" s="371"/>
      <c r="PDU137" s="371"/>
      <c r="PDV137" s="371"/>
      <c r="PDW137" s="371"/>
      <c r="PDX137" s="371"/>
      <c r="PDY137" s="371"/>
      <c r="PDZ137" s="371"/>
      <c r="PEA137" s="371"/>
      <c r="PEB137" s="371"/>
      <c r="PEC137" s="371"/>
      <c r="PED137" s="371"/>
      <c r="PEE137" s="371"/>
      <c r="PEF137" s="371"/>
      <c r="PEG137" s="371"/>
      <c r="PEH137" s="371"/>
      <c r="PEI137" s="371"/>
      <c r="PEJ137" s="371"/>
      <c r="PEK137" s="371"/>
      <c r="PEL137" s="371"/>
      <c r="PEM137" s="371"/>
      <c r="PEN137" s="371"/>
      <c r="PEO137" s="371"/>
      <c r="PEP137" s="371"/>
      <c r="PEQ137" s="371"/>
      <c r="PER137" s="371"/>
      <c r="PES137" s="371"/>
      <c r="PET137" s="371"/>
      <c r="PEU137" s="371"/>
      <c r="PEV137" s="371"/>
      <c r="PEW137" s="371"/>
      <c r="PEX137" s="371"/>
      <c r="PEY137" s="371"/>
      <c r="PEZ137" s="371"/>
      <c r="PFA137" s="371"/>
      <c r="PFB137" s="371"/>
      <c r="PFC137" s="371"/>
      <c r="PFD137" s="371"/>
      <c r="PFE137" s="371"/>
      <c r="PFF137" s="371"/>
      <c r="PFG137" s="371"/>
      <c r="PFH137" s="371"/>
      <c r="PFI137" s="371"/>
      <c r="PFJ137" s="371"/>
      <c r="PFK137" s="371"/>
      <c r="PFL137" s="371"/>
      <c r="PFM137" s="371"/>
      <c r="PFN137" s="371"/>
      <c r="PFO137" s="371"/>
      <c r="PFP137" s="371"/>
      <c r="PFQ137" s="371"/>
      <c r="PFR137" s="371"/>
      <c r="PFS137" s="371"/>
      <c r="PFT137" s="371"/>
      <c r="PFU137" s="371"/>
      <c r="PFV137" s="371"/>
      <c r="PFW137" s="371"/>
      <c r="PFX137" s="371"/>
      <c r="PFY137" s="371"/>
      <c r="PFZ137" s="371"/>
      <c r="PGA137" s="371"/>
      <c r="PGB137" s="371"/>
      <c r="PGC137" s="371"/>
      <c r="PGD137" s="371"/>
      <c r="PGE137" s="371"/>
      <c r="PGF137" s="371"/>
      <c r="PGG137" s="371"/>
      <c r="PGH137" s="371"/>
      <c r="PGI137" s="371"/>
      <c r="PGJ137" s="371"/>
      <c r="PGK137" s="371"/>
      <c r="PGL137" s="371"/>
      <c r="PGM137" s="371"/>
      <c r="PGN137" s="371"/>
      <c r="PGO137" s="371"/>
      <c r="PGP137" s="371"/>
      <c r="PGQ137" s="371"/>
      <c r="PGR137" s="371"/>
      <c r="PGS137" s="371"/>
      <c r="PGT137" s="371"/>
      <c r="PGU137" s="371"/>
      <c r="PGV137" s="371"/>
      <c r="PGW137" s="371"/>
      <c r="PGX137" s="371"/>
      <c r="PGY137" s="371"/>
      <c r="PGZ137" s="371"/>
      <c r="PHA137" s="371"/>
      <c r="PHB137" s="371"/>
      <c r="PHC137" s="371"/>
      <c r="PHD137" s="371"/>
      <c r="PHE137" s="371"/>
      <c r="PHF137" s="371"/>
      <c r="PHG137" s="371"/>
      <c r="PHH137" s="371"/>
      <c r="PHI137" s="371"/>
      <c r="PHJ137" s="371"/>
      <c r="PHK137" s="371"/>
      <c r="PHL137" s="371"/>
      <c r="PHM137" s="371"/>
      <c r="PHN137" s="371"/>
      <c r="PHO137" s="371"/>
      <c r="PHP137" s="371"/>
      <c r="PHQ137" s="371"/>
      <c r="PHR137" s="371"/>
      <c r="PHS137" s="371"/>
      <c r="PHT137" s="371"/>
      <c r="PHU137" s="371"/>
      <c r="PHV137" s="371"/>
      <c r="PHW137" s="371"/>
      <c r="PHX137" s="371"/>
      <c r="PHY137" s="371"/>
      <c r="PHZ137" s="371"/>
      <c r="PIA137" s="371"/>
      <c r="PIB137" s="371"/>
      <c r="PIC137" s="371"/>
      <c r="PID137" s="371"/>
      <c r="PIE137" s="371"/>
      <c r="PIF137" s="371"/>
      <c r="PIG137" s="371"/>
      <c r="PIH137" s="371"/>
      <c r="PII137" s="371"/>
      <c r="PIJ137" s="371"/>
      <c r="PIK137" s="371"/>
      <c r="PIL137" s="371"/>
      <c r="PIM137" s="371"/>
      <c r="PIN137" s="371"/>
      <c r="PIO137" s="371"/>
      <c r="PIP137" s="371"/>
      <c r="PIQ137" s="371"/>
      <c r="PIR137" s="371"/>
      <c r="PIS137" s="371"/>
      <c r="PIT137" s="371"/>
      <c r="PIU137" s="371"/>
      <c r="PIV137" s="371"/>
      <c r="PIW137" s="371"/>
      <c r="PIX137" s="371"/>
      <c r="PIY137" s="371"/>
      <c r="PIZ137" s="371"/>
      <c r="PJA137" s="371"/>
      <c r="PJB137" s="371"/>
      <c r="PJC137" s="371"/>
      <c r="PJD137" s="371"/>
      <c r="PJE137" s="371"/>
      <c r="PJF137" s="371"/>
      <c r="PJG137" s="371"/>
      <c r="PJH137" s="371"/>
      <c r="PJI137" s="371"/>
      <c r="PJJ137" s="371"/>
      <c r="PJK137" s="371"/>
      <c r="PJL137" s="371"/>
      <c r="PJM137" s="371"/>
      <c r="PJN137" s="371"/>
      <c r="PJO137" s="371"/>
      <c r="PJP137" s="371"/>
      <c r="PJQ137" s="371"/>
      <c r="PJR137" s="371"/>
      <c r="PJS137" s="371"/>
      <c r="PJT137" s="371"/>
      <c r="PJU137" s="371"/>
      <c r="PJV137" s="371"/>
      <c r="PJW137" s="371"/>
      <c r="PJX137" s="371"/>
      <c r="PJY137" s="371"/>
      <c r="PJZ137" s="371"/>
      <c r="PKA137" s="371"/>
      <c r="PKB137" s="371"/>
      <c r="PKC137" s="371"/>
      <c r="PKD137" s="371"/>
      <c r="PKE137" s="371"/>
      <c r="PKF137" s="371"/>
      <c r="PKG137" s="371"/>
      <c r="PKH137" s="371"/>
      <c r="PKI137" s="371"/>
      <c r="PKJ137" s="371"/>
      <c r="PKK137" s="371"/>
      <c r="PKL137" s="371"/>
      <c r="PKM137" s="371"/>
      <c r="PKN137" s="371"/>
      <c r="PKO137" s="371"/>
      <c r="PKP137" s="371"/>
      <c r="PKQ137" s="371"/>
      <c r="PKR137" s="371"/>
      <c r="PKS137" s="371"/>
      <c r="PKT137" s="371"/>
      <c r="PKU137" s="371"/>
      <c r="PKV137" s="371"/>
      <c r="PKW137" s="371"/>
      <c r="PKX137" s="371"/>
      <c r="PKY137" s="371"/>
      <c r="PKZ137" s="371"/>
      <c r="PLA137" s="371"/>
      <c r="PLB137" s="371"/>
      <c r="PLC137" s="371"/>
      <c r="PLD137" s="371"/>
      <c r="PLE137" s="371"/>
      <c r="PLF137" s="371"/>
      <c r="PLG137" s="371"/>
      <c r="PLH137" s="371"/>
      <c r="PLI137" s="371"/>
      <c r="PLJ137" s="371"/>
      <c r="PLK137" s="371"/>
      <c r="PLL137" s="371"/>
      <c r="PLM137" s="371"/>
      <c r="PLN137" s="371"/>
      <c r="PLO137" s="371"/>
      <c r="PLP137" s="371"/>
      <c r="PLQ137" s="371"/>
      <c r="PLR137" s="371"/>
      <c r="PLS137" s="371"/>
      <c r="PLT137" s="371"/>
      <c r="PLU137" s="371"/>
      <c r="PLV137" s="371"/>
      <c r="PLW137" s="371"/>
      <c r="PLX137" s="371"/>
      <c r="PLY137" s="371"/>
      <c r="PLZ137" s="371"/>
      <c r="PMA137" s="371"/>
      <c r="PMB137" s="371"/>
      <c r="PMC137" s="371"/>
      <c r="PMD137" s="371"/>
      <c r="PME137" s="371"/>
      <c r="PMF137" s="371"/>
      <c r="PMG137" s="371"/>
      <c r="PMH137" s="371"/>
      <c r="PMI137" s="371"/>
      <c r="PMJ137" s="371"/>
      <c r="PMK137" s="371"/>
      <c r="PML137" s="371"/>
      <c r="PMM137" s="371"/>
      <c r="PMN137" s="371"/>
      <c r="PMO137" s="371"/>
      <c r="PMP137" s="371"/>
      <c r="PMQ137" s="371"/>
      <c r="PMR137" s="371"/>
      <c r="PMS137" s="371"/>
      <c r="PMT137" s="371"/>
      <c r="PMU137" s="371"/>
      <c r="PMV137" s="371"/>
      <c r="PMW137" s="371"/>
      <c r="PMX137" s="371"/>
      <c r="PMY137" s="371"/>
      <c r="PMZ137" s="371"/>
      <c r="PNA137" s="371"/>
      <c r="PNB137" s="371"/>
      <c r="PNC137" s="371"/>
      <c r="PND137" s="371"/>
      <c r="PNE137" s="371"/>
      <c r="PNF137" s="371"/>
      <c r="PNG137" s="371"/>
      <c r="PNH137" s="371"/>
      <c r="PNI137" s="371"/>
      <c r="PNJ137" s="371"/>
      <c r="PNK137" s="371"/>
      <c r="PNL137" s="371"/>
      <c r="PNM137" s="371"/>
      <c r="PNN137" s="371"/>
      <c r="PNO137" s="371"/>
      <c r="PNP137" s="371"/>
      <c r="PNQ137" s="371"/>
      <c r="PNR137" s="371"/>
      <c r="PNS137" s="371"/>
      <c r="PNT137" s="371"/>
      <c r="PNU137" s="371"/>
      <c r="PNV137" s="371"/>
      <c r="PNW137" s="371"/>
      <c r="PNX137" s="371"/>
      <c r="PNY137" s="371"/>
      <c r="PNZ137" s="371"/>
      <c r="POA137" s="371"/>
      <c r="POB137" s="371"/>
      <c r="POC137" s="371"/>
      <c r="POD137" s="371"/>
      <c r="POE137" s="371"/>
      <c r="POF137" s="371"/>
      <c r="POG137" s="371"/>
      <c r="POH137" s="371"/>
      <c r="POI137" s="371"/>
      <c r="POJ137" s="371"/>
      <c r="POK137" s="371"/>
      <c r="POL137" s="371"/>
      <c r="POM137" s="371"/>
      <c r="PON137" s="371"/>
      <c r="POO137" s="371"/>
      <c r="POP137" s="371"/>
      <c r="POQ137" s="371"/>
      <c r="POR137" s="371"/>
      <c r="POS137" s="371"/>
      <c r="POT137" s="371"/>
      <c r="POU137" s="371"/>
      <c r="POV137" s="371"/>
      <c r="POW137" s="371"/>
      <c r="POX137" s="371"/>
      <c r="POY137" s="371"/>
      <c r="POZ137" s="371"/>
      <c r="PPA137" s="371"/>
      <c r="PPB137" s="371"/>
      <c r="PPC137" s="371"/>
      <c r="PPD137" s="371"/>
      <c r="PPE137" s="371"/>
      <c r="PPF137" s="371"/>
      <c r="PPG137" s="371"/>
      <c r="PPH137" s="371"/>
      <c r="PPI137" s="371"/>
      <c r="PPJ137" s="371"/>
      <c r="PPK137" s="371"/>
      <c r="PPL137" s="371"/>
      <c r="PPM137" s="371"/>
      <c r="PPN137" s="371"/>
      <c r="PPO137" s="371"/>
      <c r="PPP137" s="371"/>
      <c r="PPQ137" s="371"/>
      <c r="PPR137" s="371"/>
      <c r="PPS137" s="371"/>
      <c r="PPT137" s="371"/>
      <c r="PPU137" s="371"/>
      <c r="PPV137" s="371"/>
      <c r="PPW137" s="371"/>
      <c r="PPX137" s="371"/>
      <c r="PPY137" s="371"/>
      <c r="PPZ137" s="371"/>
      <c r="PQA137" s="371"/>
      <c r="PQB137" s="371"/>
      <c r="PQC137" s="371"/>
      <c r="PQD137" s="371"/>
      <c r="PQE137" s="371"/>
      <c r="PQF137" s="371"/>
      <c r="PQG137" s="371"/>
      <c r="PQH137" s="371"/>
      <c r="PQI137" s="371"/>
      <c r="PQJ137" s="371"/>
      <c r="PQK137" s="371"/>
      <c r="PQL137" s="371"/>
      <c r="PQM137" s="371"/>
      <c r="PQN137" s="371"/>
      <c r="PQO137" s="371"/>
      <c r="PQP137" s="371"/>
      <c r="PQQ137" s="371"/>
      <c r="PQR137" s="371"/>
      <c r="PQS137" s="371"/>
      <c r="PQT137" s="371"/>
      <c r="PQU137" s="371"/>
      <c r="PQV137" s="371"/>
      <c r="PQW137" s="371"/>
      <c r="PQX137" s="371"/>
      <c r="PQY137" s="371"/>
      <c r="PQZ137" s="371"/>
      <c r="PRA137" s="371"/>
      <c r="PRB137" s="371"/>
      <c r="PRC137" s="371"/>
      <c r="PRD137" s="371"/>
      <c r="PRE137" s="371"/>
      <c r="PRF137" s="371"/>
      <c r="PRG137" s="371"/>
      <c r="PRH137" s="371"/>
      <c r="PRI137" s="371"/>
      <c r="PRJ137" s="371"/>
      <c r="PRK137" s="371"/>
      <c r="PRL137" s="371"/>
      <c r="PRM137" s="371"/>
      <c r="PRN137" s="371"/>
      <c r="PRO137" s="371"/>
      <c r="PRP137" s="371"/>
      <c r="PRQ137" s="371"/>
      <c r="PRR137" s="371"/>
      <c r="PRS137" s="371"/>
      <c r="PRT137" s="371"/>
      <c r="PRU137" s="371"/>
      <c r="PRV137" s="371"/>
      <c r="PRW137" s="371"/>
      <c r="PRX137" s="371"/>
      <c r="PRY137" s="371"/>
      <c r="PRZ137" s="371"/>
      <c r="PSA137" s="371"/>
      <c r="PSB137" s="371"/>
      <c r="PSC137" s="371"/>
      <c r="PSD137" s="371"/>
      <c r="PSE137" s="371"/>
      <c r="PSF137" s="371"/>
      <c r="PSG137" s="371"/>
      <c r="PSH137" s="371"/>
      <c r="PSI137" s="371"/>
      <c r="PSJ137" s="371"/>
      <c r="PSK137" s="371"/>
      <c r="PSL137" s="371"/>
      <c r="PSM137" s="371"/>
      <c r="PSN137" s="371"/>
      <c r="PSO137" s="371"/>
      <c r="PSP137" s="371"/>
      <c r="PSQ137" s="371"/>
      <c r="PSR137" s="371"/>
      <c r="PSS137" s="371"/>
      <c r="PST137" s="371"/>
      <c r="PSU137" s="371"/>
      <c r="PSV137" s="371"/>
      <c r="PSW137" s="371"/>
      <c r="PSX137" s="371"/>
      <c r="PSY137" s="371"/>
      <c r="PSZ137" s="371"/>
      <c r="PTA137" s="371"/>
      <c r="PTB137" s="371"/>
      <c r="PTC137" s="371"/>
      <c r="PTD137" s="371"/>
      <c r="PTE137" s="371"/>
      <c r="PTF137" s="371"/>
      <c r="PTG137" s="371"/>
      <c r="PTH137" s="371"/>
      <c r="PTI137" s="371"/>
      <c r="PTJ137" s="371"/>
      <c r="PTK137" s="371"/>
      <c r="PTL137" s="371"/>
      <c r="PTM137" s="371"/>
      <c r="PTN137" s="371"/>
      <c r="PTO137" s="371"/>
      <c r="PTP137" s="371"/>
      <c r="PTQ137" s="371"/>
      <c r="PTR137" s="371"/>
      <c r="PTS137" s="371"/>
      <c r="PTT137" s="371"/>
      <c r="PTU137" s="371"/>
      <c r="PTV137" s="371"/>
      <c r="PTW137" s="371"/>
      <c r="PTX137" s="371"/>
      <c r="PTY137" s="371"/>
      <c r="PTZ137" s="371"/>
      <c r="PUA137" s="371"/>
      <c r="PUB137" s="371"/>
      <c r="PUC137" s="371"/>
      <c r="PUD137" s="371"/>
      <c r="PUE137" s="371"/>
      <c r="PUF137" s="371"/>
      <c r="PUG137" s="371"/>
      <c r="PUH137" s="371"/>
      <c r="PUI137" s="371"/>
      <c r="PUJ137" s="371"/>
      <c r="PUK137" s="371"/>
      <c r="PUL137" s="371"/>
      <c r="PUM137" s="371"/>
      <c r="PUN137" s="371"/>
      <c r="PUO137" s="371"/>
      <c r="PUP137" s="371"/>
      <c r="PUQ137" s="371"/>
      <c r="PUR137" s="371"/>
      <c r="PUS137" s="371"/>
      <c r="PUT137" s="371"/>
      <c r="PUU137" s="371"/>
      <c r="PUV137" s="371"/>
      <c r="PUW137" s="371"/>
      <c r="PUX137" s="371"/>
      <c r="PUY137" s="371"/>
      <c r="PUZ137" s="371"/>
      <c r="PVA137" s="371"/>
      <c r="PVB137" s="371"/>
      <c r="PVC137" s="371"/>
      <c r="PVD137" s="371"/>
      <c r="PVE137" s="371"/>
      <c r="PVF137" s="371"/>
      <c r="PVG137" s="371"/>
      <c r="PVH137" s="371"/>
      <c r="PVI137" s="371"/>
      <c r="PVJ137" s="371"/>
      <c r="PVK137" s="371"/>
      <c r="PVL137" s="371"/>
      <c r="PVM137" s="371"/>
      <c r="PVN137" s="371"/>
      <c r="PVO137" s="371"/>
      <c r="PVP137" s="371"/>
      <c r="PVQ137" s="371"/>
      <c r="PVR137" s="371"/>
      <c r="PVS137" s="371"/>
      <c r="PVT137" s="371"/>
      <c r="PVU137" s="371"/>
      <c r="PVV137" s="371"/>
      <c r="PVW137" s="371"/>
      <c r="PVX137" s="371"/>
      <c r="PVY137" s="371"/>
      <c r="PVZ137" s="371"/>
      <c r="PWA137" s="371"/>
      <c r="PWB137" s="371"/>
      <c r="PWC137" s="371"/>
      <c r="PWD137" s="371"/>
      <c r="PWE137" s="371"/>
      <c r="PWF137" s="371"/>
      <c r="PWG137" s="371"/>
      <c r="PWH137" s="371"/>
      <c r="PWI137" s="371"/>
      <c r="PWJ137" s="371"/>
      <c r="PWK137" s="371"/>
      <c r="PWL137" s="371"/>
      <c r="PWM137" s="371"/>
      <c r="PWN137" s="371"/>
      <c r="PWO137" s="371"/>
      <c r="PWP137" s="371"/>
      <c r="PWQ137" s="371"/>
      <c r="PWR137" s="371"/>
      <c r="PWS137" s="371"/>
      <c r="PWT137" s="371"/>
      <c r="PWU137" s="371"/>
      <c r="PWV137" s="371"/>
      <c r="PWW137" s="371"/>
      <c r="PWX137" s="371"/>
      <c r="PWY137" s="371"/>
      <c r="PWZ137" s="371"/>
      <c r="PXA137" s="371"/>
      <c r="PXB137" s="371"/>
      <c r="PXC137" s="371"/>
      <c r="PXD137" s="371"/>
      <c r="PXE137" s="371"/>
      <c r="PXF137" s="371"/>
      <c r="PXG137" s="371"/>
      <c r="PXH137" s="371"/>
      <c r="PXI137" s="371"/>
      <c r="PXJ137" s="371"/>
      <c r="PXK137" s="371"/>
      <c r="PXL137" s="371"/>
      <c r="PXM137" s="371"/>
      <c r="PXN137" s="371"/>
      <c r="PXO137" s="371"/>
      <c r="PXP137" s="371"/>
      <c r="PXQ137" s="371"/>
      <c r="PXR137" s="371"/>
      <c r="PXS137" s="371"/>
      <c r="PXT137" s="371"/>
      <c r="PXU137" s="371"/>
      <c r="PXV137" s="371"/>
      <c r="PXW137" s="371"/>
      <c r="PXX137" s="371"/>
      <c r="PXY137" s="371"/>
      <c r="PXZ137" s="371"/>
      <c r="PYA137" s="371"/>
      <c r="PYB137" s="371"/>
      <c r="PYC137" s="371"/>
      <c r="PYD137" s="371"/>
      <c r="PYE137" s="371"/>
      <c r="PYF137" s="371"/>
      <c r="PYG137" s="371"/>
      <c r="PYH137" s="371"/>
      <c r="PYI137" s="371"/>
      <c r="PYJ137" s="371"/>
      <c r="PYK137" s="371"/>
      <c r="PYL137" s="371"/>
      <c r="PYM137" s="371"/>
      <c r="PYN137" s="371"/>
      <c r="PYO137" s="371"/>
      <c r="PYP137" s="371"/>
      <c r="PYQ137" s="371"/>
      <c r="PYR137" s="371"/>
      <c r="PYS137" s="371"/>
      <c r="PYT137" s="371"/>
      <c r="PYU137" s="371"/>
      <c r="PYV137" s="371"/>
      <c r="PYW137" s="371"/>
      <c r="PYX137" s="371"/>
      <c r="PYY137" s="371"/>
      <c r="PYZ137" s="371"/>
      <c r="PZA137" s="371"/>
      <c r="PZB137" s="371"/>
      <c r="PZC137" s="371"/>
      <c r="PZD137" s="371"/>
      <c r="PZE137" s="371"/>
      <c r="PZF137" s="371"/>
      <c r="PZG137" s="371"/>
      <c r="PZH137" s="371"/>
      <c r="PZI137" s="371"/>
      <c r="PZJ137" s="371"/>
      <c r="PZK137" s="371"/>
      <c r="PZL137" s="371"/>
      <c r="PZM137" s="371"/>
      <c r="PZN137" s="371"/>
      <c r="PZO137" s="371"/>
      <c r="PZP137" s="371"/>
      <c r="PZQ137" s="371"/>
      <c r="PZR137" s="371"/>
      <c r="PZS137" s="371"/>
      <c r="PZT137" s="371"/>
      <c r="PZU137" s="371"/>
      <c r="PZV137" s="371"/>
      <c r="PZW137" s="371"/>
      <c r="PZX137" s="371"/>
      <c r="PZY137" s="371"/>
      <c r="PZZ137" s="371"/>
      <c r="QAA137" s="371"/>
      <c r="QAB137" s="371"/>
      <c r="QAC137" s="371"/>
      <c r="QAD137" s="371"/>
      <c r="QAE137" s="371"/>
      <c r="QAF137" s="371"/>
      <c r="QAG137" s="371"/>
      <c r="QAH137" s="371"/>
      <c r="QAI137" s="371"/>
      <c r="QAJ137" s="371"/>
      <c r="QAK137" s="371"/>
      <c r="QAL137" s="371"/>
      <c r="QAM137" s="371"/>
      <c r="QAN137" s="371"/>
      <c r="QAO137" s="371"/>
      <c r="QAP137" s="371"/>
      <c r="QAQ137" s="371"/>
      <c r="QAR137" s="371"/>
      <c r="QAS137" s="371"/>
      <c r="QAT137" s="371"/>
      <c r="QAU137" s="371"/>
      <c r="QAV137" s="371"/>
      <c r="QAW137" s="371"/>
      <c r="QAX137" s="371"/>
      <c r="QAY137" s="371"/>
      <c r="QAZ137" s="371"/>
      <c r="QBA137" s="371"/>
      <c r="QBB137" s="371"/>
      <c r="QBC137" s="371"/>
      <c r="QBD137" s="371"/>
      <c r="QBE137" s="371"/>
      <c r="QBF137" s="371"/>
      <c r="QBG137" s="371"/>
      <c r="QBH137" s="371"/>
      <c r="QBI137" s="371"/>
      <c r="QBJ137" s="371"/>
      <c r="QBK137" s="371"/>
      <c r="QBL137" s="371"/>
      <c r="QBM137" s="371"/>
      <c r="QBN137" s="371"/>
      <c r="QBO137" s="371"/>
      <c r="QBP137" s="371"/>
      <c r="QBQ137" s="371"/>
      <c r="QBR137" s="371"/>
      <c r="QBS137" s="371"/>
      <c r="QBT137" s="371"/>
      <c r="QBU137" s="371"/>
      <c r="QBV137" s="371"/>
      <c r="QBW137" s="371"/>
      <c r="QBX137" s="371"/>
      <c r="QBY137" s="371"/>
      <c r="QBZ137" s="371"/>
      <c r="QCA137" s="371"/>
      <c r="QCB137" s="371"/>
      <c r="QCC137" s="371"/>
      <c r="QCD137" s="371"/>
      <c r="QCE137" s="371"/>
      <c r="QCF137" s="371"/>
      <c r="QCG137" s="371"/>
      <c r="QCH137" s="371"/>
      <c r="QCI137" s="371"/>
      <c r="QCJ137" s="371"/>
      <c r="QCK137" s="371"/>
      <c r="QCL137" s="371"/>
      <c r="QCM137" s="371"/>
      <c r="QCN137" s="371"/>
      <c r="QCO137" s="371"/>
      <c r="QCP137" s="371"/>
      <c r="QCQ137" s="371"/>
      <c r="QCR137" s="371"/>
      <c r="QCS137" s="371"/>
      <c r="QCT137" s="371"/>
      <c r="QCU137" s="371"/>
      <c r="QCV137" s="371"/>
      <c r="QCW137" s="371"/>
      <c r="QCX137" s="371"/>
      <c r="QCY137" s="371"/>
      <c r="QCZ137" s="371"/>
      <c r="QDA137" s="371"/>
      <c r="QDB137" s="371"/>
      <c r="QDC137" s="371"/>
      <c r="QDD137" s="371"/>
      <c r="QDE137" s="371"/>
      <c r="QDF137" s="371"/>
      <c r="QDG137" s="371"/>
      <c r="QDH137" s="371"/>
      <c r="QDI137" s="371"/>
      <c r="QDJ137" s="371"/>
      <c r="QDK137" s="371"/>
      <c r="QDL137" s="371"/>
      <c r="QDM137" s="371"/>
      <c r="QDN137" s="371"/>
      <c r="QDO137" s="371"/>
      <c r="QDP137" s="371"/>
      <c r="QDQ137" s="371"/>
      <c r="QDR137" s="371"/>
      <c r="QDS137" s="371"/>
      <c r="QDT137" s="371"/>
      <c r="QDU137" s="371"/>
      <c r="QDV137" s="371"/>
      <c r="QDW137" s="371"/>
      <c r="QDX137" s="371"/>
      <c r="QDY137" s="371"/>
      <c r="QDZ137" s="371"/>
      <c r="QEA137" s="371"/>
      <c r="QEB137" s="371"/>
      <c r="QEC137" s="371"/>
      <c r="QED137" s="371"/>
      <c r="QEE137" s="371"/>
      <c r="QEF137" s="371"/>
      <c r="QEG137" s="371"/>
      <c r="QEH137" s="371"/>
      <c r="QEI137" s="371"/>
      <c r="QEJ137" s="371"/>
      <c r="QEK137" s="371"/>
      <c r="QEL137" s="371"/>
      <c r="QEM137" s="371"/>
      <c r="QEN137" s="371"/>
      <c r="QEO137" s="371"/>
      <c r="QEP137" s="371"/>
      <c r="QEQ137" s="371"/>
      <c r="QER137" s="371"/>
      <c r="QES137" s="371"/>
      <c r="QET137" s="371"/>
      <c r="QEU137" s="371"/>
      <c r="QEV137" s="371"/>
      <c r="QEW137" s="371"/>
      <c r="QEX137" s="371"/>
      <c r="QEY137" s="371"/>
      <c r="QEZ137" s="371"/>
      <c r="QFA137" s="371"/>
      <c r="QFB137" s="371"/>
      <c r="QFC137" s="371"/>
      <c r="QFD137" s="371"/>
      <c r="QFE137" s="371"/>
      <c r="QFF137" s="371"/>
      <c r="QFG137" s="371"/>
      <c r="QFH137" s="371"/>
      <c r="QFI137" s="371"/>
      <c r="QFJ137" s="371"/>
      <c r="QFK137" s="371"/>
      <c r="QFL137" s="371"/>
      <c r="QFM137" s="371"/>
      <c r="QFN137" s="371"/>
      <c r="QFO137" s="371"/>
      <c r="QFP137" s="371"/>
      <c r="QFQ137" s="371"/>
      <c r="QFR137" s="371"/>
      <c r="QFS137" s="371"/>
      <c r="QFT137" s="371"/>
      <c r="QFU137" s="371"/>
      <c r="QFV137" s="371"/>
      <c r="QFW137" s="371"/>
      <c r="QFX137" s="371"/>
      <c r="QFY137" s="371"/>
      <c r="QFZ137" s="371"/>
      <c r="QGA137" s="371"/>
      <c r="QGB137" s="371"/>
      <c r="QGC137" s="371"/>
      <c r="QGD137" s="371"/>
      <c r="QGE137" s="371"/>
      <c r="QGF137" s="371"/>
      <c r="QGG137" s="371"/>
      <c r="QGH137" s="371"/>
      <c r="QGI137" s="371"/>
      <c r="QGJ137" s="371"/>
      <c r="QGK137" s="371"/>
      <c r="QGL137" s="371"/>
      <c r="QGM137" s="371"/>
      <c r="QGN137" s="371"/>
      <c r="QGO137" s="371"/>
      <c r="QGP137" s="371"/>
      <c r="QGQ137" s="371"/>
      <c r="QGR137" s="371"/>
      <c r="QGS137" s="371"/>
      <c r="QGT137" s="371"/>
      <c r="QGU137" s="371"/>
      <c r="QGV137" s="371"/>
      <c r="QGW137" s="371"/>
      <c r="QGX137" s="371"/>
      <c r="QGY137" s="371"/>
      <c r="QGZ137" s="371"/>
      <c r="QHA137" s="371"/>
      <c r="QHB137" s="371"/>
      <c r="QHC137" s="371"/>
      <c r="QHD137" s="371"/>
      <c r="QHE137" s="371"/>
      <c r="QHF137" s="371"/>
      <c r="QHG137" s="371"/>
      <c r="QHH137" s="371"/>
      <c r="QHI137" s="371"/>
      <c r="QHJ137" s="371"/>
      <c r="QHK137" s="371"/>
      <c r="QHL137" s="371"/>
      <c r="QHM137" s="371"/>
      <c r="QHN137" s="371"/>
      <c r="QHO137" s="371"/>
      <c r="QHP137" s="371"/>
      <c r="QHQ137" s="371"/>
      <c r="QHR137" s="371"/>
      <c r="QHS137" s="371"/>
      <c r="QHT137" s="371"/>
      <c r="QHU137" s="371"/>
      <c r="QHV137" s="371"/>
      <c r="QHW137" s="371"/>
      <c r="QHX137" s="371"/>
      <c r="QHY137" s="371"/>
      <c r="QHZ137" s="371"/>
      <c r="QIA137" s="371"/>
      <c r="QIB137" s="371"/>
      <c r="QIC137" s="371"/>
      <c r="QID137" s="371"/>
      <c r="QIE137" s="371"/>
      <c r="QIF137" s="371"/>
      <c r="QIG137" s="371"/>
      <c r="QIH137" s="371"/>
      <c r="QII137" s="371"/>
      <c r="QIJ137" s="371"/>
      <c r="QIK137" s="371"/>
      <c r="QIL137" s="371"/>
      <c r="QIM137" s="371"/>
      <c r="QIN137" s="371"/>
      <c r="QIO137" s="371"/>
      <c r="QIP137" s="371"/>
      <c r="QIQ137" s="371"/>
      <c r="QIR137" s="371"/>
      <c r="QIS137" s="371"/>
      <c r="QIT137" s="371"/>
      <c r="QIU137" s="371"/>
      <c r="QIV137" s="371"/>
      <c r="QIW137" s="371"/>
      <c r="QIX137" s="371"/>
      <c r="QIY137" s="371"/>
      <c r="QIZ137" s="371"/>
      <c r="QJA137" s="371"/>
      <c r="QJB137" s="371"/>
      <c r="QJC137" s="371"/>
      <c r="QJD137" s="371"/>
      <c r="QJE137" s="371"/>
      <c r="QJF137" s="371"/>
      <c r="QJG137" s="371"/>
      <c r="QJH137" s="371"/>
      <c r="QJI137" s="371"/>
      <c r="QJJ137" s="371"/>
      <c r="QJK137" s="371"/>
      <c r="QJL137" s="371"/>
      <c r="QJM137" s="371"/>
      <c r="QJN137" s="371"/>
      <c r="QJO137" s="371"/>
      <c r="QJP137" s="371"/>
      <c r="QJQ137" s="371"/>
      <c r="QJR137" s="371"/>
      <c r="QJS137" s="371"/>
      <c r="QJT137" s="371"/>
      <c r="QJU137" s="371"/>
      <c r="QJV137" s="371"/>
      <c r="QJW137" s="371"/>
      <c r="QJX137" s="371"/>
      <c r="QJY137" s="371"/>
      <c r="QJZ137" s="371"/>
      <c r="QKA137" s="371"/>
      <c r="QKB137" s="371"/>
      <c r="QKC137" s="371"/>
      <c r="QKD137" s="371"/>
      <c r="QKE137" s="371"/>
      <c r="QKF137" s="371"/>
      <c r="QKG137" s="371"/>
      <c r="QKH137" s="371"/>
      <c r="QKI137" s="371"/>
      <c r="QKJ137" s="371"/>
      <c r="QKK137" s="371"/>
      <c r="QKL137" s="371"/>
      <c r="QKM137" s="371"/>
      <c r="QKN137" s="371"/>
      <c r="QKO137" s="371"/>
      <c r="QKP137" s="371"/>
      <c r="QKQ137" s="371"/>
      <c r="QKR137" s="371"/>
      <c r="QKS137" s="371"/>
      <c r="QKT137" s="371"/>
      <c r="QKU137" s="371"/>
      <c r="QKV137" s="371"/>
      <c r="QKW137" s="371"/>
      <c r="QKX137" s="371"/>
      <c r="QKY137" s="371"/>
      <c r="QKZ137" s="371"/>
      <c r="QLA137" s="371"/>
      <c r="QLB137" s="371"/>
      <c r="QLC137" s="371"/>
      <c r="QLD137" s="371"/>
      <c r="QLE137" s="371"/>
      <c r="QLF137" s="371"/>
      <c r="QLG137" s="371"/>
      <c r="QLH137" s="371"/>
      <c r="QLI137" s="371"/>
      <c r="QLJ137" s="371"/>
      <c r="QLK137" s="371"/>
      <c r="QLL137" s="371"/>
      <c r="QLM137" s="371"/>
      <c r="QLN137" s="371"/>
      <c r="QLO137" s="371"/>
      <c r="QLP137" s="371"/>
      <c r="QLQ137" s="371"/>
      <c r="QLR137" s="371"/>
      <c r="QLS137" s="371"/>
      <c r="QLT137" s="371"/>
      <c r="QLU137" s="371"/>
      <c r="QLV137" s="371"/>
      <c r="QLW137" s="371"/>
      <c r="QLX137" s="371"/>
      <c r="QLY137" s="371"/>
      <c r="QLZ137" s="371"/>
      <c r="QMA137" s="371"/>
      <c r="QMB137" s="371"/>
      <c r="QMC137" s="371"/>
      <c r="QMD137" s="371"/>
      <c r="QME137" s="371"/>
      <c r="QMF137" s="371"/>
      <c r="QMG137" s="371"/>
      <c r="QMH137" s="371"/>
      <c r="QMI137" s="371"/>
      <c r="QMJ137" s="371"/>
      <c r="QMK137" s="371"/>
      <c r="QML137" s="371"/>
      <c r="QMM137" s="371"/>
      <c r="QMN137" s="371"/>
      <c r="QMO137" s="371"/>
      <c r="QMP137" s="371"/>
      <c r="QMQ137" s="371"/>
      <c r="QMR137" s="371"/>
      <c r="QMS137" s="371"/>
      <c r="QMT137" s="371"/>
      <c r="QMU137" s="371"/>
      <c r="QMV137" s="371"/>
      <c r="QMW137" s="371"/>
      <c r="QMX137" s="371"/>
      <c r="QMY137" s="371"/>
      <c r="QMZ137" s="371"/>
      <c r="QNA137" s="371"/>
      <c r="QNB137" s="371"/>
      <c r="QNC137" s="371"/>
      <c r="QND137" s="371"/>
      <c r="QNE137" s="371"/>
      <c r="QNF137" s="371"/>
      <c r="QNG137" s="371"/>
      <c r="QNH137" s="371"/>
      <c r="QNI137" s="371"/>
      <c r="QNJ137" s="371"/>
      <c r="QNK137" s="371"/>
      <c r="QNL137" s="371"/>
      <c r="QNM137" s="371"/>
      <c r="QNN137" s="371"/>
      <c r="QNO137" s="371"/>
      <c r="QNP137" s="371"/>
      <c r="QNQ137" s="371"/>
      <c r="QNR137" s="371"/>
      <c r="QNS137" s="371"/>
      <c r="QNT137" s="371"/>
      <c r="QNU137" s="371"/>
      <c r="QNV137" s="371"/>
      <c r="QNW137" s="371"/>
      <c r="QNX137" s="371"/>
      <c r="QNY137" s="371"/>
      <c r="QNZ137" s="371"/>
      <c r="QOA137" s="371"/>
      <c r="QOB137" s="371"/>
      <c r="QOC137" s="371"/>
      <c r="QOD137" s="371"/>
      <c r="QOE137" s="371"/>
      <c r="QOF137" s="371"/>
      <c r="QOG137" s="371"/>
      <c r="QOH137" s="371"/>
      <c r="QOI137" s="371"/>
      <c r="QOJ137" s="371"/>
      <c r="QOK137" s="371"/>
      <c r="QOL137" s="371"/>
      <c r="QOM137" s="371"/>
      <c r="QON137" s="371"/>
      <c r="QOO137" s="371"/>
      <c r="QOP137" s="371"/>
      <c r="QOQ137" s="371"/>
      <c r="QOR137" s="371"/>
      <c r="QOS137" s="371"/>
      <c r="QOT137" s="371"/>
      <c r="QOU137" s="371"/>
      <c r="QOV137" s="371"/>
      <c r="QOW137" s="371"/>
      <c r="QOX137" s="371"/>
      <c r="QOY137" s="371"/>
      <c r="QOZ137" s="371"/>
      <c r="QPA137" s="371"/>
      <c r="QPB137" s="371"/>
      <c r="QPC137" s="371"/>
      <c r="QPD137" s="371"/>
      <c r="QPE137" s="371"/>
      <c r="QPF137" s="371"/>
      <c r="QPG137" s="371"/>
      <c r="QPH137" s="371"/>
      <c r="QPI137" s="371"/>
      <c r="QPJ137" s="371"/>
      <c r="QPK137" s="371"/>
      <c r="QPL137" s="371"/>
      <c r="QPM137" s="371"/>
      <c r="QPN137" s="371"/>
      <c r="QPO137" s="371"/>
      <c r="QPP137" s="371"/>
      <c r="QPQ137" s="371"/>
      <c r="QPR137" s="371"/>
      <c r="QPS137" s="371"/>
      <c r="QPT137" s="371"/>
      <c r="QPU137" s="371"/>
      <c r="QPV137" s="371"/>
      <c r="QPW137" s="371"/>
      <c r="QPX137" s="371"/>
      <c r="QPY137" s="371"/>
      <c r="QPZ137" s="371"/>
      <c r="QQA137" s="371"/>
      <c r="QQB137" s="371"/>
      <c r="QQC137" s="371"/>
      <c r="QQD137" s="371"/>
      <c r="QQE137" s="371"/>
      <c r="QQF137" s="371"/>
      <c r="QQG137" s="371"/>
      <c r="QQH137" s="371"/>
      <c r="QQI137" s="371"/>
      <c r="QQJ137" s="371"/>
      <c r="QQK137" s="371"/>
      <c r="QQL137" s="371"/>
      <c r="QQM137" s="371"/>
      <c r="QQN137" s="371"/>
      <c r="QQO137" s="371"/>
      <c r="QQP137" s="371"/>
      <c r="QQQ137" s="371"/>
      <c r="QQR137" s="371"/>
      <c r="QQS137" s="371"/>
      <c r="QQT137" s="371"/>
      <c r="QQU137" s="371"/>
      <c r="QQV137" s="371"/>
      <c r="QQW137" s="371"/>
      <c r="QQX137" s="371"/>
      <c r="QQY137" s="371"/>
      <c r="QQZ137" s="371"/>
      <c r="QRA137" s="371"/>
      <c r="QRB137" s="371"/>
      <c r="QRC137" s="371"/>
      <c r="QRD137" s="371"/>
      <c r="QRE137" s="371"/>
      <c r="QRF137" s="371"/>
      <c r="QRG137" s="371"/>
      <c r="QRH137" s="371"/>
      <c r="QRI137" s="371"/>
      <c r="QRJ137" s="371"/>
      <c r="QRK137" s="371"/>
      <c r="QRL137" s="371"/>
      <c r="QRM137" s="371"/>
      <c r="QRN137" s="371"/>
      <c r="QRO137" s="371"/>
      <c r="QRP137" s="371"/>
      <c r="QRQ137" s="371"/>
      <c r="QRR137" s="371"/>
      <c r="QRS137" s="371"/>
      <c r="QRT137" s="371"/>
      <c r="QRU137" s="371"/>
      <c r="QRV137" s="371"/>
      <c r="QRW137" s="371"/>
      <c r="QRX137" s="371"/>
      <c r="QRY137" s="371"/>
      <c r="QRZ137" s="371"/>
      <c r="QSA137" s="371"/>
      <c r="QSB137" s="371"/>
      <c r="QSC137" s="371"/>
      <c r="QSD137" s="371"/>
      <c r="QSE137" s="371"/>
      <c r="QSF137" s="371"/>
      <c r="QSG137" s="371"/>
      <c r="QSH137" s="371"/>
      <c r="QSI137" s="371"/>
      <c r="QSJ137" s="371"/>
      <c r="QSK137" s="371"/>
      <c r="QSL137" s="371"/>
      <c r="QSM137" s="371"/>
      <c r="QSN137" s="371"/>
      <c r="QSO137" s="371"/>
      <c r="QSP137" s="371"/>
      <c r="QSQ137" s="371"/>
      <c r="QSR137" s="371"/>
      <c r="QSS137" s="371"/>
      <c r="QST137" s="371"/>
      <c r="QSU137" s="371"/>
      <c r="QSV137" s="371"/>
      <c r="QSW137" s="371"/>
      <c r="QSX137" s="371"/>
      <c r="QSY137" s="371"/>
      <c r="QSZ137" s="371"/>
      <c r="QTA137" s="371"/>
      <c r="QTB137" s="371"/>
      <c r="QTC137" s="371"/>
      <c r="QTD137" s="371"/>
      <c r="QTE137" s="371"/>
      <c r="QTF137" s="371"/>
      <c r="QTG137" s="371"/>
      <c r="QTH137" s="371"/>
      <c r="QTI137" s="371"/>
      <c r="QTJ137" s="371"/>
      <c r="QTK137" s="371"/>
      <c r="QTL137" s="371"/>
      <c r="QTM137" s="371"/>
      <c r="QTN137" s="371"/>
      <c r="QTO137" s="371"/>
      <c r="QTP137" s="371"/>
      <c r="QTQ137" s="371"/>
      <c r="QTR137" s="371"/>
      <c r="QTS137" s="371"/>
      <c r="QTT137" s="371"/>
      <c r="QTU137" s="371"/>
      <c r="QTV137" s="371"/>
      <c r="QTW137" s="371"/>
      <c r="QTX137" s="371"/>
      <c r="QTY137" s="371"/>
      <c r="QTZ137" s="371"/>
      <c r="QUA137" s="371"/>
      <c r="QUB137" s="371"/>
      <c r="QUC137" s="371"/>
      <c r="QUD137" s="371"/>
      <c r="QUE137" s="371"/>
      <c r="QUF137" s="371"/>
      <c r="QUG137" s="371"/>
      <c r="QUH137" s="371"/>
      <c r="QUI137" s="371"/>
      <c r="QUJ137" s="371"/>
      <c r="QUK137" s="371"/>
      <c r="QUL137" s="371"/>
      <c r="QUM137" s="371"/>
      <c r="QUN137" s="371"/>
      <c r="QUO137" s="371"/>
      <c r="QUP137" s="371"/>
      <c r="QUQ137" s="371"/>
      <c r="QUR137" s="371"/>
      <c r="QUS137" s="371"/>
      <c r="QUT137" s="371"/>
      <c r="QUU137" s="371"/>
      <c r="QUV137" s="371"/>
      <c r="QUW137" s="371"/>
      <c r="QUX137" s="371"/>
      <c r="QUY137" s="371"/>
      <c r="QUZ137" s="371"/>
      <c r="QVA137" s="371"/>
      <c r="QVB137" s="371"/>
      <c r="QVC137" s="371"/>
      <c r="QVD137" s="371"/>
      <c r="QVE137" s="371"/>
      <c r="QVF137" s="371"/>
      <c r="QVG137" s="371"/>
      <c r="QVH137" s="371"/>
      <c r="QVI137" s="371"/>
      <c r="QVJ137" s="371"/>
      <c r="QVK137" s="371"/>
      <c r="QVL137" s="371"/>
      <c r="QVM137" s="371"/>
      <c r="QVN137" s="371"/>
      <c r="QVO137" s="371"/>
      <c r="QVP137" s="371"/>
      <c r="QVQ137" s="371"/>
      <c r="QVR137" s="371"/>
      <c r="QVS137" s="371"/>
      <c r="QVT137" s="371"/>
      <c r="QVU137" s="371"/>
      <c r="QVV137" s="371"/>
      <c r="QVW137" s="371"/>
      <c r="QVX137" s="371"/>
      <c r="QVY137" s="371"/>
      <c r="QVZ137" s="371"/>
      <c r="QWA137" s="371"/>
      <c r="QWB137" s="371"/>
      <c r="QWC137" s="371"/>
      <c r="QWD137" s="371"/>
      <c r="QWE137" s="371"/>
      <c r="QWF137" s="371"/>
      <c r="QWG137" s="371"/>
      <c r="QWH137" s="371"/>
      <c r="QWI137" s="371"/>
      <c r="QWJ137" s="371"/>
      <c r="QWK137" s="371"/>
      <c r="QWL137" s="371"/>
      <c r="QWM137" s="371"/>
      <c r="QWN137" s="371"/>
      <c r="QWO137" s="371"/>
      <c r="QWP137" s="371"/>
      <c r="QWQ137" s="371"/>
      <c r="QWR137" s="371"/>
      <c r="QWS137" s="371"/>
      <c r="QWT137" s="371"/>
      <c r="QWU137" s="371"/>
      <c r="QWV137" s="371"/>
      <c r="QWW137" s="371"/>
      <c r="QWX137" s="371"/>
      <c r="QWY137" s="371"/>
      <c r="QWZ137" s="371"/>
      <c r="QXA137" s="371"/>
      <c r="QXB137" s="371"/>
      <c r="QXC137" s="371"/>
      <c r="QXD137" s="371"/>
      <c r="QXE137" s="371"/>
      <c r="QXF137" s="371"/>
      <c r="QXG137" s="371"/>
      <c r="QXH137" s="371"/>
      <c r="QXI137" s="371"/>
      <c r="QXJ137" s="371"/>
      <c r="QXK137" s="371"/>
      <c r="QXL137" s="371"/>
      <c r="QXM137" s="371"/>
      <c r="QXN137" s="371"/>
      <c r="QXO137" s="371"/>
      <c r="QXP137" s="371"/>
      <c r="QXQ137" s="371"/>
      <c r="QXR137" s="371"/>
      <c r="QXS137" s="371"/>
      <c r="QXT137" s="371"/>
      <c r="QXU137" s="371"/>
      <c r="QXV137" s="371"/>
      <c r="QXW137" s="371"/>
      <c r="QXX137" s="371"/>
      <c r="QXY137" s="371"/>
      <c r="QXZ137" s="371"/>
      <c r="QYA137" s="371"/>
      <c r="QYB137" s="371"/>
      <c r="QYC137" s="371"/>
      <c r="QYD137" s="371"/>
      <c r="QYE137" s="371"/>
      <c r="QYF137" s="371"/>
      <c r="QYG137" s="371"/>
      <c r="QYH137" s="371"/>
      <c r="QYI137" s="371"/>
      <c r="QYJ137" s="371"/>
      <c r="QYK137" s="371"/>
      <c r="QYL137" s="371"/>
      <c r="QYM137" s="371"/>
      <c r="QYN137" s="371"/>
      <c r="QYO137" s="371"/>
      <c r="QYP137" s="371"/>
      <c r="QYQ137" s="371"/>
      <c r="QYR137" s="371"/>
      <c r="QYS137" s="371"/>
      <c r="QYT137" s="371"/>
      <c r="QYU137" s="371"/>
      <c r="QYV137" s="371"/>
      <c r="QYW137" s="371"/>
      <c r="QYX137" s="371"/>
      <c r="QYY137" s="371"/>
      <c r="QYZ137" s="371"/>
      <c r="QZA137" s="371"/>
      <c r="QZB137" s="371"/>
      <c r="QZC137" s="371"/>
      <c r="QZD137" s="371"/>
      <c r="QZE137" s="371"/>
      <c r="QZF137" s="371"/>
      <c r="QZG137" s="371"/>
      <c r="QZH137" s="371"/>
      <c r="QZI137" s="371"/>
      <c r="QZJ137" s="371"/>
      <c r="QZK137" s="371"/>
      <c r="QZL137" s="371"/>
      <c r="QZM137" s="371"/>
      <c r="QZN137" s="371"/>
      <c r="QZO137" s="371"/>
      <c r="QZP137" s="371"/>
      <c r="QZQ137" s="371"/>
      <c r="QZR137" s="371"/>
      <c r="QZS137" s="371"/>
      <c r="QZT137" s="371"/>
      <c r="QZU137" s="371"/>
      <c r="QZV137" s="371"/>
      <c r="QZW137" s="371"/>
      <c r="QZX137" s="371"/>
      <c r="QZY137" s="371"/>
      <c r="QZZ137" s="371"/>
      <c r="RAA137" s="371"/>
      <c r="RAB137" s="371"/>
      <c r="RAC137" s="371"/>
      <c r="RAD137" s="371"/>
      <c r="RAE137" s="371"/>
      <c r="RAF137" s="371"/>
      <c r="RAG137" s="371"/>
      <c r="RAH137" s="371"/>
      <c r="RAI137" s="371"/>
      <c r="RAJ137" s="371"/>
      <c r="RAK137" s="371"/>
      <c r="RAL137" s="371"/>
      <c r="RAM137" s="371"/>
      <c r="RAN137" s="371"/>
      <c r="RAO137" s="371"/>
      <c r="RAP137" s="371"/>
      <c r="RAQ137" s="371"/>
      <c r="RAR137" s="371"/>
      <c r="RAS137" s="371"/>
      <c r="RAT137" s="371"/>
      <c r="RAU137" s="371"/>
      <c r="RAV137" s="371"/>
      <c r="RAW137" s="371"/>
      <c r="RAX137" s="371"/>
      <c r="RAY137" s="371"/>
      <c r="RAZ137" s="371"/>
      <c r="RBA137" s="371"/>
      <c r="RBB137" s="371"/>
      <c r="RBC137" s="371"/>
      <c r="RBD137" s="371"/>
      <c r="RBE137" s="371"/>
      <c r="RBF137" s="371"/>
      <c r="RBG137" s="371"/>
      <c r="RBH137" s="371"/>
      <c r="RBI137" s="371"/>
      <c r="RBJ137" s="371"/>
      <c r="RBK137" s="371"/>
      <c r="RBL137" s="371"/>
      <c r="RBM137" s="371"/>
      <c r="RBN137" s="371"/>
      <c r="RBO137" s="371"/>
      <c r="RBP137" s="371"/>
      <c r="RBQ137" s="371"/>
      <c r="RBR137" s="371"/>
      <c r="RBS137" s="371"/>
      <c r="RBT137" s="371"/>
      <c r="RBU137" s="371"/>
      <c r="RBV137" s="371"/>
      <c r="RBW137" s="371"/>
      <c r="RBX137" s="371"/>
      <c r="RBY137" s="371"/>
      <c r="RBZ137" s="371"/>
      <c r="RCA137" s="371"/>
      <c r="RCB137" s="371"/>
      <c r="RCC137" s="371"/>
      <c r="RCD137" s="371"/>
      <c r="RCE137" s="371"/>
      <c r="RCF137" s="371"/>
      <c r="RCG137" s="371"/>
      <c r="RCH137" s="371"/>
      <c r="RCI137" s="371"/>
      <c r="RCJ137" s="371"/>
      <c r="RCK137" s="371"/>
      <c r="RCL137" s="371"/>
      <c r="RCM137" s="371"/>
      <c r="RCN137" s="371"/>
      <c r="RCO137" s="371"/>
      <c r="RCP137" s="371"/>
      <c r="RCQ137" s="371"/>
      <c r="RCR137" s="371"/>
      <c r="RCS137" s="371"/>
      <c r="RCT137" s="371"/>
      <c r="RCU137" s="371"/>
      <c r="RCV137" s="371"/>
      <c r="RCW137" s="371"/>
      <c r="RCX137" s="371"/>
      <c r="RCY137" s="371"/>
      <c r="RCZ137" s="371"/>
      <c r="RDA137" s="371"/>
      <c r="RDB137" s="371"/>
      <c r="RDC137" s="371"/>
      <c r="RDD137" s="371"/>
      <c r="RDE137" s="371"/>
      <c r="RDF137" s="371"/>
      <c r="RDG137" s="371"/>
      <c r="RDH137" s="371"/>
      <c r="RDI137" s="371"/>
      <c r="RDJ137" s="371"/>
      <c r="RDK137" s="371"/>
      <c r="RDL137" s="371"/>
      <c r="RDM137" s="371"/>
      <c r="RDN137" s="371"/>
      <c r="RDO137" s="371"/>
      <c r="RDP137" s="371"/>
      <c r="RDQ137" s="371"/>
      <c r="RDR137" s="371"/>
      <c r="RDS137" s="371"/>
      <c r="RDT137" s="371"/>
      <c r="RDU137" s="371"/>
      <c r="RDV137" s="371"/>
      <c r="RDW137" s="371"/>
      <c r="RDX137" s="371"/>
      <c r="RDY137" s="371"/>
      <c r="RDZ137" s="371"/>
      <c r="REA137" s="371"/>
      <c r="REB137" s="371"/>
      <c r="REC137" s="371"/>
      <c r="RED137" s="371"/>
      <c r="REE137" s="371"/>
      <c r="REF137" s="371"/>
      <c r="REG137" s="371"/>
      <c r="REH137" s="371"/>
      <c r="REI137" s="371"/>
      <c r="REJ137" s="371"/>
      <c r="REK137" s="371"/>
      <c r="REL137" s="371"/>
      <c r="REM137" s="371"/>
      <c r="REN137" s="371"/>
      <c r="REO137" s="371"/>
      <c r="REP137" s="371"/>
      <c r="REQ137" s="371"/>
      <c r="RER137" s="371"/>
      <c r="RES137" s="371"/>
      <c r="RET137" s="371"/>
      <c r="REU137" s="371"/>
      <c r="REV137" s="371"/>
      <c r="REW137" s="371"/>
      <c r="REX137" s="371"/>
      <c r="REY137" s="371"/>
      <c r="REZ137" s="371"/>
      <c r="RFA137" s="371"/>
      <c r="RFB137" s="371"/>
      <c r="RFC137" s="371"/>
      <c r="RFD137" s="371"/>
      <c r="RFE137" s="371"/>
      <c r="RFF137" s="371"/>
      <c r="RFG137" s="371"/>
      <c r="RFH137" s="371"/>
      <c r="RFI137" s="371"/>
      <c r="RFJ137" s="371"/>
      <c r="RFK137" s="371"/>
      <c r="RFL137" s="371"/>
      <c r="RFM137" s="371"/>
      <c r="RFN137" s="371"/>
      <c r="RFO137" s="371"/>
      <c r="RFP137" s="371"/>
      <c r="RFQ137" s="371"/>
      <c r="RFR137" s="371"/>
      <c r="RFS137" s="371"/>
      <c r="RFT137" s="371"/>
      <c r="RFU137" s="371"/>
      <c r="RFV137" s="371"/>
      <c r="RFW137" s="371"/>
      <c r="RFX137" s="371"/>
      <c r="RFY137" s="371"/>
      <c r="RFZ137" s="371"/>
      <c r="RGA137" s="371"/>
      <c r="RGB137" s="371"/>
      <c r="RGC137" s="371"/>
      <c r="RGD137" s="371"/>
      <c r="RGE137" s="371"/>
      <c r="RGF137" s="371"/>
      <c r="RGG137" s="371"/>
      <c r="RGH137" s="371"/>
      <c r="RGI137" s="371"/>
      <c r="RGJ137" s="371"/>
      <c r="RGK137" s="371"/>
      <c r="RGL137" s="371"/>
      <c r="RGM137" s="371"/>
      <c r="RGN137" s="371"/>
      <c r="RGO137" s="371"/>
      <c r="RGP137" s="371"/>
      <c r="RGQ137" s="371"/>
      <c r="RGR137" s="371"/>
      <c r="RGS137" s="371"/>
      <c r="RGT137" s="371"/>
      <c r="RGU137" s="371"/>
      <c r="RGV137" s="371"/>
      <c r="RGW137" s="371"/>
      <c r="RGX137" s="371"/>
      <c r="RGY137" s="371"/>
      <c r="RGZ137" s="371"/>
      <c r="RHA137" s="371"/>
      <c r="RHB137" s="371"/>
      <c r="RHC137" s="371"/>
      <c r="RHD137" s="371"/>
      <c r="RHE137" s="371"/>
      <c r="RHF137" s="371"/>
      <c r="RHG137" s="371"/>
      <c r="RHH137" s="371"/>
      <c r="RHI137" s="371"/>
      <c r="RHJ137" s="371"/>
      <c r="RHK137" s="371"/>
      <c r="RHL137" s="371"/>
      <c r="RHM137" s="371"/>
      <c r="RHN137" s="371"/>
      <c r="RHO137" s="371"/>
      <c r="RHP137" s="371"/>
      <c r="RHQ137" s="371"/>
      <c r="RHR137" s="371"/>
      <c r="RHS137" s="371"/>
      <c r="RHT137" s="371"/>
      <c r="RHU137" s="371"/>
      <c r="RHV137" s="371"/>
      <c r="RHW137" s="371"/>
      <c r="RHX137" s="371"/>
      <c r="RHY137" s="371"/>
      <c r="RHZ137" s="371"/>
      <c r="RIA137" s="371"/>
      <c r="RIB137" s="371"/>
      <c r="RIC137" s="371"/>
      <c r="RID137" s="371"/>
      <c r="RIE137" s="371"/>
      <c r="RIF137" s="371"/>
      <c r="RIG137" s="371"/>
      <c r="RIH137" s="371"/>
      <c r="RII137" s="371"/>
      <c r="RIJ137" s="371"/>
      <c r="RIK137" s="371"/>
      <c r="RIL137" s="371"/>
      <c r="RIM137" s="371"/>
      <c r="RIN137" s="371"/>
      <c r="RIO137" s="371"/>
      <c r="RIP137" s="371"/>
      <c r="RIQ137" s="371"/>
      <c r="RIR137" s="371"/>
      <c r="RIS137" s="371"/>
      <c r="RIT137" s="371"/>
      <c r="RIU137" s="371"/>
      <c r="RIV137" s="371"/>
      <c r="RIW137" s="371"/>
      <c r="RIX137" s="371"/>
      <c r="RIY137" s="371"/>
      <c r="RIZ137" s="371"/>
      <c r="RJA137" s="371"/>
      <c r="RJB137" s="371"/>
      <c r="RJC137" s="371"/>
      <c r="RJD137" s="371"/>
      <c r="RJE137" s="371"/>
      <c r="RJF137" s="371"/>
      <c r="RJG137" s="371"/>
      <c r="RJH137" s="371"/>
      <c r="RJI137" s="371"/>
      <c r="RJJ137" s="371"/>
      <c r="RJK137" s="371"/>
      <c r="RJL137" s="371"/>
      <c r="RJM137" s="371"/>
      <c r="RJN137" s="371"/>
      <c r="RJO137" s="371"/>
      <c r="RJP137" s="371"/>
      <c r="RJQ137" s="371"/>
      <c r="RJR137" s="371"/>
      <c r="RJS137" s="371"/>
      <c r="RJT137" s="371"/>
      <c r="RJU137" s="371"/>
      <c r="RJV137" s="371"/>
      <c r="RJW137" s="371"/>
      <c r="RJX137" s="371"/>
      <c r="RJY137" s="371"/>
      <c r="RJZ137" s="371"/>
      <c r="RKA137" s="371"/>
      <c r="RKB137" s="371"/>
      <c r="RKC137" s="371"/>
      <c r="RKD137" s="371"/>
      <c r="RKE137" s="371"/>
      <c r="RKF137" s="371"/>
      <c r="RKG137" s="371"/>
      <c r="RKH137" s="371"/>
      <c r="RKI137" s="371"/>
      <c r="RKJ137" s="371"/>
      <c r="RKK137" s="371"/>
      <c r="RKL137" s="371"/>
      <c r="RKM137" s="371"/>
      <c r="RKN137" s="371"/>
      <c r="RKO137" s="371"/>
      <c r="RKP137" s="371"/>
      <c r="RKQ137" s="371"/>
      <c r="RKR137" s="371"/>
      <c r="RKS137" s="371"/>
      <c r="RKT137" s="371"/>
      <c r="RKU137" s="371"/>
      <c r="RKV137" s="371"/>
      <c r="RKW137" s="371"/>
      <c r="RKX137" s="371"/>
      <c r="RKY137" s="371"/>
      <c r="RKZ137" s="371"/>
      <c r="RLA137" s="371"/>
      <c r="RLB137" s="371"/>
      <c r="RLC137" s="371"/>
      <c r="RLD137" s="371"/>
      <c r="RLE137" s="371"/>
      <c r="RLF137" s="371"/>
      <c r="RLG137" s="371"/>
      <c r="RLH137" s="371"/>
      <c r="RLI137" s="371"/>
      <c r="RLJ137" s="371"/>
      <c r="RLK137" s="371"/>
      <c r="RLL137" s="371"/>
      <c r="RLM137" s="371"/>
      <c r="RLN137" s="371"/>
      <c r="RLO137" s="371"/>
      <c r="RLP137" s="371"/>
      <c r="RLQ137" s="371"/>
      <c r="RLR137" s="371"/>
      <c r="RLS137" s="371"/>
      <c r="RLT137" s="371"/>
      <c r="RLU137" s="371"/>
      <c r="RLV137" s="371"/>
      <c r="RLW137" s="371"/>
      <c r="RLX137" s="371"/>
      <c r="RLY137" s="371"/>
      <c r="RLZ137" s="371"/>
      <c r="RMA137" s="371"/>
      <c r="RMB137" s="371"/>
      <c r="RMC137" s="371"/>
      <c r="RMD137" s="371"/>
      <c r="RME137" s="371"/>
      <c r="RMF137" s="371"/>
      <c r="RMG137" s="371"/>
      <c r="RMH137" s="371"/>
      <c r="RMI137" s="371"/>
      <c r="RMJ137" s="371"/>
      <c r="RMK137" s="371"/>
      <c r="RML137" s="371"/>
      <c r="RMM137" s="371"/>
      <c r="RMN137" s="371"/>
      <c r="RMO137" s="371"/>
      <c r="RMP137" s="371"/>
      <c r="RMQ137" s="371"/>
      <c r="RMR137" s="371"/>
      <c r="RMS137" s="371"/>
      <c r="RMT137" s="371"/>
      <c r="RMU137" s="371"/>
      <c r="RMV137" s="371"/>
      <c r="RMW137" s="371"/>
      <c r="RMX137" s="371"/>
      <c r="RMY137" s="371"/>
      <c r="RMZ137" s="371"/>
      <c r="RNA137" s="371"/>
      <c r="RNB137" s="371"/>
      <c r="RNC137" s="371"/>
      <c r="RND137" s="371"/>
      <c r="RNE137" s="371"/>
      <c r="RNF137" s="371"/>
      <c r="RNG137" s="371"/>
      <c r="RNH137" s="371"/>
      <c r="RNI137" s="371"/>
      <c r="RNJ137" s="371"/>
      <c r="RNK137" s="371"/>
      <c r="RNL137" s="371"/>
      <c r="RNM137" s="371"/>
      <c r="RNN137" s="371"/>
      <c r="RNO137" s="371"/>
      <c r="RNP137" s="371"/>
      <c r="RNQ137" s="371"/>
      <c r="RNR137" s="371"/>
      <c r="RNS137" s="371"/>
      <c r="RNT137" s="371"/>
      <c r="RNU137" s="371"/>
      <c r="RNV137" s="371"/>
      <c r="RNW137" s="371"/>
      <c r="RNX137" s="371"/>
      <c r="RNY137" s="371"/>
      <c r="RNZ137" s="371"/>
      <c r="ROA137" s="371"/>
      <c r="ROB137" s="371"/>
      <c r="ROC137" s="371"/>
      <c r="ROD137" s="371"/>
      <c r="ROE137" s="371"/>
      <c r="ROF137" s="371"/>
      <c r="ROG137" s="371"/>
      <c r="ROH137" s="371"/>
      <c r="ROI137" s="371"/>
      <c r="ROJ137" s="371"/>
      <c r="ROK137" s="371"/>
      <c r="ROL137" s="371"/>
      <c r="ROM137" s="371"/>
      <c r="RON137" s="371"/>
      <c r="ROO137" s="371"/>
      <c r="ROP137" s="371"/>
      <c r="ROQ137" s="371"/>
      <c r="ROR137" s="371"/>
      <c r="ROS137" s="371"/>
      <c r="ROT137" s="371"/>
      <c r="ROU137" s="371"/>
      <c r="ROV137" s="371"/>
      <c r="ROW137" s="371"/>
      <c r="ROX137" s="371"/>
      <c r="ROY137" s="371"/>
      <c r="ROZ137" s="371"/>
      <c r="RPA137" s="371"/>
      <c r="RPB137" s="371"/>
      <c r="RPC137" s="371"/>
      <c r="RPD137" s="371"/>
      <c r="RPE137" s="371"/>
      <c r="RPF137" s="371"/>
      <c r="RPG137" s="371"/>
      <c r="RPH137" s="371"/>
      <c r="RPI137" s="371"/>
      <c r="RPJ137" s="371"/>
      <c r="RPK137" s="371"/>
      <c r="RPL137" s="371"/>
      <c r="RPM137" s="371"/>
      <c r="RPN137" s="371"/>
      <c r="RPO137" s="371"/>
      <c r="RPP137" s="371"/>
      <c r="RPQ137" s="371"/>
      <c r="RPR137" s="371"/>
      <c r="RPS137" s="371"/>
      <c r="RPT137" s="371"/>
      <c r="RPU137" s="371"/>
      <c r="RPV137" s="371"/>
      <c r="RPW137" s="371"/>
      <c r="RPX137" s="371"/>
      <c r="RPY137" s="371"/>
      <c r="RPZ137" s="371"/>
      <c r="RQA137" s="371"/>
      <c r="RQB137" s="371"/>
      <c r="RQC137" s="371"/>
      <c r="RQD137" s="371"/>
      <c r="RQE137" s="371"/>
      <c r="RQF137" s="371"/>
      <c r="RQG137" s="371"/>
      <c r="RQH137" s="371"/>
      <c r="RQI137" s="371"/>
      <c r="RQJ137" s="371"/>
      <c r="RQK137" s="371"/>
      <c r="RQL137" s="371"/>
      <c r="RQM137" s="371"/>
      <c r="RQN137" s="371"/>
      <c r="RQO137" s="371"/>
      <c r="RQP137" s="371"/>
      <c r="RQQ137" s="371"/>
      <c r="RQR137" s="371"/>
      <c r="RQS137" s="371"/>
      <c r="RQT137" s="371"/>
      <c r="RQU137" s="371"/>
      <c r="RQV137" s="371"/>
      <c r="RQW137" s="371"/>
      <c r="RQX137" s="371"/>
      <c r="RQY137" s="371"/>
      <c r="RQZ137" s="371"/>
      <c r="RRA137" s="371"/>
      <c r="RRB137" s="371"/>
      <c r="RRC137" s="371"/>
      <c r="RRD137" s="371"/>
      <c r="RRE137" s="371"/>
      <c r="RRF137" s="371"/>
      <c r="RRG137" s="371"/>
      <c r="RRH137" s="371"/>
      <c r="RRI137" s="371"/>
      <c r="RRJ137" s="371"/>
      <c r="RRK137" s="371"/>
      <c r="RRL137" s="371"/>
      <c r="RRM137" s="371"/>
      <c r="RRN137" s="371"/>
      <c r="RRO137" s="371"/>
      <c r="RRP137" s="371"/>
      <c r="RRQ137" s="371"/>
      <c r="RRR137" s="371"/>
      <c r="RRS137" s="371"/>
      <c r="RRT137" s="371"/>
      <c r="RRU137" s="371"/>
      <c r="RRV137" s="371"/>
      <c r="RRW137" s="371"/>
      <c r="RRX137" s="371"/>
      <c r="RRY137" s="371"/>
      <c r="RRZ137" s="371"/>
      <c r="RSA137" s="371"/>
      <c r="RSB137" s="371"/>
      <c r="RSC137" s="371"/>
      <c r="RSD137" s="371"/>
      <c r="RSE137" s="371"/>
      <c r="RSF137" s="371"/>
      <c r="RSG137" s="371"/>
      <c r="RSH137" s="371"/>
      <c r="RSI137" s="371"/>
      <c r="RSJ137" s="371"/>
      <c r="RSK137" s="371"/>
      <c r="RSL137" s="371"/>
      <c r="RSM137" s="371"/>
      <c r="RSN137" s="371"/>
      <c r="RSO137" s="371"/>
      <c r="RSP137" s="371"/>
      <c r="RSQ137" s="371"/>
      <c r="RSR137" s="371"/>
      <c r="RSS137" s="371"/>
      <c r="RST137" s="371"/>
      <c r="RSU137" s="371"/>
      <c r="RSV137" s="371"/>
      <c r="RSW137" s="371"/>
      <c r="RSX137" s="371"/>
      <c r="RSY137" s="371"/>
      <c r="RSZ137" s="371"/>
      <c r="RTA137" s="371"/>
      <c r="RTB137" s="371"/>
      <c r="RTC137" s="371"/>
      <c r="RTD137" s="371"/>
      <c r="RTE137" s="371"/>
      <c r="RTF137" s="371"/>
      <c r="RTG137" s="371"/>
      <c r="RTH137" s="371"/>
      <c r="RTI137" s="371"/>
      <c r="RTJ137" s="371"/>
      <c r="RTK137" s="371"/>
      <c r="RTL137" s="371"/>
      <c r="RTM137" s="371"/>
      <c r="RTN137" s="371"/>
      <c r="RTO137" s="371"/>
      <c r="RTP137" s="371"/>
      <c r="RTQ137" s="371"/>
      <c r="RTR137" s="371"/>
      <c r="RTS137" s="371"/>
      <c r="RTT137" s="371"/>
      <c r="RTU137" s="371"/>
      <c r="RTV137" s="371"/>
      <c r="RTW137" s="371"/>
      <c r="RTX137" s="371"/>
      <c r="RTY137" s="371"/>
      <c r="RTZ137" s="371"/>
      <c r="RUA137" s="371"/>
      <c r="RUB137" s="371"/>
      <c r="RUC137" s="371"/>
      <c r="RUD137" s="371"/>
      <c r="RUE137" s="371"/>
      <c r="RUF137" s="371"/>
      <c r="RUG137" s="371"/>
      <c r="RUH137" s="371"/>
      <c r="RUI137" s="371"/>
      <c r="RUJ137" s="371"/>
      <c r="RUK137" s="371"/>
      <c r="RUL137" s="371"/>
      <c r="RUM137" s="371"/>
      <c r="RUN137" s="371"/>
      <c r="RUO137" s="371"/>
      <c r="RUP137" s="371"/>
      <c r="RUQ137" s="371"/>
      <c r="RUR137" s="371"/>
      <c r="RUS137" s="371"/>
      <c r="RUT137" s="371"/>
      <c r="RUU137" s="371"/>
      <c r="RUV137" s="371"/>
      <c r="RUW137" s="371"/>
      <c r="RUX137" s="371"/>
      <c r="RUY137" s="371"/>
      <c r="RUZ137" s="371"/>
      <c r="RVA137" s="371"/>
      <c r="RVB137" s="371"/>
      <c r="RVC137" s="371"/>
      <c r="RVD137" s="371"/>
      <c r="RVE137" s="371"/>
      <c r="RVF137" s="371"/>
      <c r="RVG137" s="371"/>
      <c r="RVH137" s="371"/>
      <c r="RVI137" s="371"/>
      <c r="RVJ137" s="371"/>
      <c r="RVK137" s="371"/>
      <c r="RVL137" s="371"/>
      <c r="RVM137" s="371"/>
      <c r="RVN137" s="371"/>
      <c r="RVO137" s="371"/>
      <c r="RVP137" s="371"/>
      <c r="RVQ137" s="371"/>
      <c r="RVR137" s="371"/>
      <c r="RVS137" s="371"/>
      <c r="RVT137" s="371"/>
      <c r="RVU137" s="371"/>
      <c r="RVV137" s="371"/>
      <c r="RVW137" s="371"/>
      <c r="RVX137" s="371"/>
      <c r="RVY137" s="371"/>
      <c r="RVZ137" s="371"/>
      <c r="RWA137" s="371"/>
      <c r="RWB137" s="371"/>
      <c r="RWC137" s="371"/>
      <c r="RWD137" s="371"/>
      <c r="RWE137" s="371"/>
      <c r="RWF137" s="371"/>
      <c r="RWG137" s="371"/>
      <c r="RWH137" s="371"/>
      <c r="RWI137" s="371"/>
      <c r="RWJ137" s="371"/>
      <c r="RWK137" s="371"/>
      <c r="RWL137" s="371"/>
      <c r="RWM137" s="371"/>
      <c r="RWN137" s="371"/>
      <c r="RWO137" s="371"/>
      <c r="RWP137" s="371"/>
      <c r="RWQ137" s="371"/>
      <c r="RWR137" s="371"/>
      <c r="RWS137" s="371"/>
      <c r="RWT137" s="371"/>
      <c r="RWU137" s="371"/>
      <c r="RWV137" s="371"/>
      <c r="RWW137" s="371"/>
      <c r="RWX137" s="371"/>
      <c r="RWY137" s="371"/>
      <c r="RWZ137" s="371"/>
      <c r="RXA137" s="371"/>
      <c r="RXB137" s="371"/>
      <c r="RXC137" s="371"/>
      <c r="RXD137" s="371"/>
      <c r="RXE137" s="371"/>
      <c r="RXF137" s="371"/>
      <c r="RXG137" s="371"/>
      <c r="RXH137" s="371"/>
      <c r="RXI137" s="371"/>
      <c r="RXJ137" s="371"/>
      <c r="RXK137" s="371"/>
      <c r="RXL137" s="371"/>
      <c r="RXM137" s="371"/>
      <c r="RXN137" s="371"/>
      <c r="RXO137" s="371"/>
      <c r="RXP137" s="371"/>
      <c r="RXQ137" s="371"/>
      <c r="RXR137" s="371"/>
      <c r="RXS137" s="371"/>
      <c r="RXT137" s="371"/>
      <c r="RXU137" s="371"/>
      <c r="RXV137" s="371"/>
      <c r="RXW137" s="371"/>
      <c r="RXX137" s="371"/>
      <c r="RXY137" s="371"/>
      <c r="RXZ137" s="371"/>
      <c r="RYA137" s="371"/>
      <c r="RYB137" s="371"/>
      <c r="RYC137" s="371"/>
      <c r="RYD137" s="371"/>
      <c r="RYE137" s="371"/>
      <c r="RYF137" s="371"/>
      <c r="RYG137" s="371"/>
      <c r="RYH137" s="371"/>
      <c r="RYI137" s="371"/>
      <c r="RYJ137" s="371"/>
      <c r="RYK137" s="371"/>
      <c r="RYL137" s="371"/>
      <c r="RYM137" s="371"/>
      <c r="RYN137" s="371"/>
      <c r="RYO137" s="371"/>
      <c r="RYP137" s="371"/>
      <c r="RYQ137" s="371"/>
      <c r="RYR137" s="371"/>
      <c r="RYS137" s="371"/>
      <c r="RYT137" s="371"/>
      <c r="RYU137" s="371"/>
      <c r="RYV137" s="371"/>
      <c r="RYW137" s="371"/>
      <c r="RYX137" s="371"/>
      <c r="RYY137" s="371"/>
      <c r="RYZ137" s="371"/>
      <c r="RZA137" s="371"/>
      <c r="RZB137" s="371"/>
      <c r="RZC137" s="371"/>
      <c r="RZD137" s="371"/>
      <c r="RZE137" s="371"/>
      <c r="RZF137" s="371"/>
      <c r="RZG137" s="371"/>
      <c r="RZH137" s="371"/>
      <c r="RZI137" s="371"/>
      <c r="RZJ137" s="371"/>
      <c r="RZK137" s="371"/>
      <c r="RZL137" s="371"/>
      <c r="RZM137" s="371"/>
      <c r="RZN137" s="371"/>
      <c r="RZO137" s="371"/>
      <c r="RZP137" s="371"/>
      <c r="RZQ137" s="371"/>
      <c r="RZR137" s="371"/>
      <c r="RZS137" s="371"/>
      <c r="RZT137" s="371"/>
      <c r="RZU137" s="371"/>
      <c r="RZV137" s="371"/>
      <c r="RZW137" s="371"/>
      <c r="RZX137" s="371"/>
      <c r="RZY137" s="371"/>
      <c r="RZZ137" s="371"/>
      <c r="SAA137" s="371"/>
      <c r="SAB137" s="371"/>
      <c r="SAC137" s="371"/>
      <c r="SAD137" s="371"/>
      <c r="SAE137" s="371"/>
      <c r="SAF137" s="371"/>
      <c r="SAG137" s="371"/>
      <c r="SAH137" s="371"/>
      <c r="SAI137" s="371"/>
      <c r="SAJ137" s="371"/>
      <c r="SAK137" s="371"/>
      <c r="SAL137" s="371"/>
      <c r="SAM137" s="371"/>
      <c r="SAN137" s="371"/>
      <c r="SAO137" s="371"/>
      <c r="SAP137" s="371"/>
      <c r="SAQ137" s="371"/>
      <c r="SAR137" s="371"/>
      <c r="SAS137" s="371"/>
      <c r="SAT137" s="371"/>
      <c r="SAU137" s="371"/>
      <c r="SAV137" s="371"/>
      <c r="SAW137" s="371"/>
      <c r="SAX137" s="371"/>
      <c r="SAY137" s="371"/>
      <c r="SAZ137" s="371"/>
      <c r="SBA137" s="371"/>
      <c r="SBB137" s="371"/>
      <c r="SBC137" s="371"/>
      <c r="SBD137" s="371"/>
      <c r="SBE137" s="371"/>
      <c r="SBF137" s="371"/>
      <c r="SBG137" s="371"/>
      <c r="SBH137" s="371"/>
      <c r="SBI137" s="371"/>
      <c r="SBJ137" s="371"/>
      <c r="SBK137" s="371"/>
      <c r="SBL137" s="371"/>
      <c r="SBM137" s="371"/>
      <c r="SBN137" s="371"/>
      <c r="SBO137" s="371"/>
      <c r="SBP137" s="371"/>
      <c r="SBQ137" s="371"/>
      <c r="SBR137" s="371"/>
      <c r="SBS137" s="371"/>
      <c r="SBT137" s="371"/>
      <c r="SBU137" s="371"/>
      <c r="SBV137" s="371"/>
      <c r="SBW137" s="371"/>
      <c r="SBX137" s="371"/>
      <c r="SBY137" s="371"/>
      <c r="SBZ137" s="371"/>
      <c r="SCA137" s="371"/>
      <c r="SCB137" s="371"/>
      <c r="SCC137" s="371"/>
      <c r="SCD137" s="371"/>
      <c r="SCE137" s="371"/>
      <c r="SCF137" s="371"/>
      <c r="SCG137" s="371"/>
      <c r="SCH137" s="371"/>
      <c r="SCI137" s="371"/>
      <c r="SCJ137" s="371"/>
      <c r="SCK137" s="371"/>
      <c r="SCL137" s="371"/>
      <c r="SCM137" s="371"/>
      <c r="SCN137" s="371"/>
      <c r="SCO137" s="371"/>
      <c r="SCP137" s="371"/>
      <c r="SCQ137" s="371"/>
      <c r="SCR137" s="371"/>
      <c r="SCS137" s="371"/>
      <c r="SCT137" s="371"/>
      <c r="SCU137" s="371"/>
      <c r="SCV137" s="371"/>
      <c r="SCW137" s="371"/>
      <c r="SCX137" s="371"/>
      <c r="SCY137" s="371"/>
      <c r="SCZ137" s="371"/>
      <c r="SDA137" s="371"/>
      <c r="SDB137" s="371"/>
      <c r="SDC137" s="371"/>
      <c r="SDD137" s="371"/>
      <c r="SDE137" s="371"/>
      <c r="SDF137" s="371"/>
      <c r="SDG137" s="371"/>
      <c r="SDH137" s="371"/>
      <c r="SDI137" s="371"/>
      <c r="SDJ137" s="371"/>
      <c r="SDK137" s="371"/>
      <c r="SDL137" s="371"/>
      <c r="SDM137" s="371"/>
      <c r="SDN137" s="371"/>
      <c r="SDO137" s="371"/>
      <c r="SDP137" s="371"/>
      <c r="SDQ137" s="371"/>
      <c r="SDR137" s="371"/>
      <c r="SDS137" s="371"/>
      <c r="SDT137" s="371"/>
      <c r="SDU137" s="371"/>
      <c r="SDV137" s="371"/>
      <c r="SDW137" s="371"/>
      <c r="SDX137" s="371"/>
      <c r="SDY137" s="371"/>
      <c r="SDZ137" s="371"/>
      <c r="SEA137" s="371"/>
      <c r="SEB137" s="371"/>
      <c r="SEC137" s="371"/>
      <c r="SED137" s="371"/>
      <c r="SEE137" s="371"/>
      <c r="SEF137" s="371"/>
      <c r="SEG137" s="371"/>
      <c r="SEH137" s="371"/>
      <c r="SEI137" s="371"/>
      <c r="SEJ137" s="371"/>
      <c r="SEK137" s="371"/>
      <c r="SEL137" s="371"/>
      <c r="SEM137" s="371"/>
      <c r="SEN137" s="371"/>
      <c r="SEO137" s="371"/>
      <c r="SEP137" s="371"/>
      <c r="SEQ137" s="371"/>
      <c r="SER137" s="371"/>
      <c r="SES137" s="371"/>
      <c r="SET137" s="371"/>
      <c r="SEU137" s="371"/>
      <c r="SEV137" s="371"/>
      <c r="SEW137" s="371"/>
      <c r="SEX137" s="371"/>
      <c r="SEY137" s="371"/>
      <c r="SEZ137" s="371"/>
      <c r="SFA137" s="371"/>
      <c r="SFB137" s="371"/>
      <c r="SFC137" s="371"/>
      <c r="SFD137" s="371"/>
      <c r="SFE137" s="371"/>
      <c r="SFF137" s="371"/>
      <c r="SFG137" s="371"/>
      <c r="SFH137" s="371"/>
      <c r="SFI137" s="371"/>
      <c r="SFJ137" s="371"/>
      <c r="SFK137" s="371"/>
      <c r="SFL137" s="371"/>
      <c r="SFM137" s="371"/>
      <c r="SFN137" s="371"/>
      <c r="SFO137" s="371"/>
      <c r="SFP137" s="371"/>
      <c r="SFQ137" s="371"/>
      <c r="SFR137" s="371"/>
      <c r="SFS137" s="371"/>
      <c r="SFT137" s="371"/>
      <c r="SFU137" s="371"/>
      <c r="SFV137" s="371"/>
      <c r="SFW137" s="371"/>
      <c r="SFX137" s="371"/>
      <c r="SFY137" s="371"/>
      <c r="SFZ137" s="371"/>
      <c r="SGA137" s="371"/>
      <c r="SGB137" s="371"/>
      <c r="SGC137" s="371"/>
      <c r="SGD137" s="371"/>
      <c r="SGE137" s="371"/>
      <c r="SGF137" s="371"/>
      <c r="SGG137" s="371"/>
      <c r="SGH137" s="371"/>
      <c r="SGI137" s="371"/>
      <c r="SGJ137" s="371"/>
      <c r="SGK137" s="371"/>
      <c r="SGL137" s="371"/>
      <c r="SGM137" s="371"/>
      <c r="SGN137" s="371"/>
      <c r="SGO137" s="371"/>
      <c r="SGP137" s="371"/>
      <c r="SGQ137" s="371"/>
      <c r="SGR137" s="371"/>
      <c r="SGS137" s="371"/>
      <c r="SGT137" s="371"/>
      <c r="SGU137" s="371"/>
      <c r="SGV137" s="371"/>
      <c r="SGW137" s="371"/>
      <c r="SGX137" s="371"/>
      <c r="SGY137" s="371"/>
      <c r="SGZ137" s="371"/>
      <c r="SHA137" s="371"/>
      <c r="SHB137" s="371"/>
      <c r="SHC137" s="371"/>
      <c r="SHD137" s="371"/>
      <c r="SHE137" s="371"/>
      <c r="SHF137" s="371"/>
      <c r="SHG137" s="371"/>
      <c r="SHH137" s="371"/>
      <c r="SHI137" s="371"/>
      <c r="SHJ137" s="371"/>
      <c r="SHK137" s="371"/>
      <c r="SHL137" s="371"/>
      <c r="SHM137" s="371"/>
      <c r="SHN137" s="371"/>
      <c r="SHO137" s="371"/>
      <c r="SHP137" s="371"/>
      <c r="SHQ137" s="371"/>
      <c r="SHR137" s="371"/>
      <c r="SHS137" s="371"/>
      <c r="SHT137" s="371"/>
      <c r="SHU137" s="371"/>
      <c r="SHV137" s="371"/>
      <c r="SHW137" s="371"/>
      <c r="SHX137" s="371"/>
      <c r="SHY137" s="371"/>
      <c r="SHZ137" s="371"/>
      <c r="SIA137" s="371"/>
      <c r="SIB137" s="371"/>
      <c r="SIC137" s="371"/>
      <c r="SID137" s="371"/>
      <c r="SIE137" s="371"/>
      <c r="SIF137" s="371"/>
      <c r="SIG137" s="371"/>
      <c r="SIH137" s="371"/>
      <c r="SII137" s="371"/>
      <c r="SIJ137" s="371"/>
      <c r="SIK137" s="371"/>
      <c r="SIL137" s="371"/>
      <c r="SIM137" s="371"/>
      <c r="SIN137" s="371"/>
      <c r="SIO137" s="371"/>
      <c r="SIP137" s="371"/>
      <c r="SIQ137" s="371"/>
      <c r="SIR137" s="371"/>
      <c r="SIS137" s="371"/>
      <c r="SIT137" s="371"/>
      <c r="SIU137" s="371"/>
      <c r="SIV137" s="371"/>
      <c r="SIW137" s="371"/>
      <c r="SIX137" s="371"/>
      <c r="SIY137" s="371"/>
      <c r="SIZ137" s="371"/>
      <c r="SJA137" s="371"/>
      <c r="SJB137" s="371"/>
      <c r="SJC137" s="371"/>
      <c r="SJD137" s="371"/>
      <c r="SJE137" s="371"/>
      <c r="SJF137" s="371"/>
      <c r="SJG137" s="371"/>
      <c r="SJH137" s="371"/>
      <c r="SJI137" s="371"/>
      <c r="SJJ137" s="371"/>
      <c r="SJK137" s="371"/>
      <c r="SJL137" s="371"/>
      <c r="SJM137" s="371"/>
      <c r="SJN137" s="371"/>
      <c r="SJO137" s="371"/>
      <c r="SJP137" s="371"/>
      <c r="SJQ137" s="371"/>
      <c r="SJR137" s="371"/>
      <c r="SJS137" s="371"/>
      <c r="SJT137" s="371"/>
      <c r="SJU137" s="371"/>
      <c r="SJV137" s="371"/>
      <c r="SJW137" s="371"/>
      <c r="SJX137" s="371"/>
      <c r="SJY137" s="371"/>
      <c r="SJZ137" s="371"/>
      <c r="SKA137" s="371"/>
      <c r="SKB137" s="371"/>
      <c r="SKC137" s="371"/>
      <c r="SKD137" s="371"/>
      <c r="SKE137" s="371"/>
      <c r="SKF137" s="371"/>
      <c r="SKG137" s="371"/>
      <c r="SKH137" s="371"/>
      <c r="SKI137" s="371"/>
      <c r="SKJ137" s="371"/>
      <c r="SKK137" s="371"/>
      <c r="SKL137" s="371"/>
      <c r="SKM137" s="371"/>
      <c r="SKN137" s="371"/>
      <c r="SKO137" s="371"/>
      <c r="SKP137" s="371"/>
      <c r="SKQ137" s="371"/>
      <c r="SKR137" s="371"/>
      <c r="SKS137" s="371"/>
      <c r="SKT137" s="371"/>
      <c r="SKU137" s="371"/>
      <c r="SKV137" s="371"/>
      <c r="SKW137" s="371"/>
      <c r="SKX137" s="371"/>
      <c r="SKY137" s="371"/>
      <c r="SKZ137" s="371"/>
      <c r="SLA137" s="371"/>
      <c r="SLB137" s="371"/>
      <c r="SLC137" s="371"/>
      <c r="SLD137" s="371"/>
      <c r="SLE137" s="371"/>
      <c r="SLF137" s="371"/>
      <c r="SLG137" s="371"/>
      <c r="SLH137" s="371"/>
      <c r="SLI137" s="371"/>
      <c r="SLJ137" s="371"/>
      <c r="SLK137" s="371"/>
      <c r="SLL137" s="371"/>
      <c r="SLM137" s="371"/>
      <c r="SLN137" s="371"/>
      <c r="SLO137" s="371"/>
      <c r="SLP137" s="371"/>
      <c r="SLQ137" s="371"/>
      <c r="SLR137" s="371"/>
      <c r="SLS137" s="371"/>
      <c r="SLT137" s="371"/>
      <c r="SLU137" s="371"/>
      <c r="SLV137" s="371"/>
      <c r="SLW137" s="371"/>
      <c r="SLX137" s="371"/>
      <c r="SLY137" s="371"/>
      <c r="SLZ137" s="371"/>
      <c r="SMA137" s="371"/>
      <c r="SMB137" s="371"/>
      <c r="SMC137" s="371"/>
      <c r="SMD137" s="371"/>
      <c r="SME137" s="371"/>
      <c r="SMF137" s="371"/>
      <c r="SMG137" s="371"/>
      <c r="SMH137" s="371"/>
      <c r="SMI137" s="371"/>
      <c r="SMJ137" s="371"/>
      <c r="SMK137" s="371"/>
      <c r="SML137" s="371"/>
      <c r="SMM137" s="371"/>
      <c r="SMN137" s="371"/>
      <c r="SMO137" s="371"/>
      <c r="SMP137" s="371"/>
      <c r="SMQ137" s="371"/>
      <c r="SMR137" s="371"/>
      <c r="SMS137" s="371"/>
      <c r="SMT137" s="371"/>
      <c r="SMU137" s="371"/>
      <c r="SMV137" s="371"/>
      <c r="SMW137" s="371"/>
      <c r="SMX137" s="371"/>
      <c r="SMY137" s="371"/>
      <c r="SMZ137" s="371"/>
      <c r="SNA137" s="371"/>
      <c r="SNB137" s="371"/>
      <c r="SNC137" s="371"/>
      <c r="SND137" s="371"/>
      <c r="SNE137" s="371"/>
      <c r="SNF137" s="371"/>
      <c r="SNG137" s="371"/>
      <c r="SNH137" s="371"/>
      <c r="SNI137" s="371"/>
      <c r="SNJ137" s="371"/>
      <c r="SNK137" s="371"/>
      <c r="SNL137" s="371"/>
      <c r="SNM137" s="371"/>
      <c r="SNN137" s="371"/>
      <c r="SNO137" s="371"/>
      <c r="SNP137" s="371"/>
      <c r="SNQ137" s="371"/>
      <c r="SNR137" s="371"/>
      <c r="SNS137" s="371"/>
      <c r="SNT137" s="371"/>
      <c r="SNU137" s="371"/>
      <c r="SNV137" s="371"/>
      <c r="SNW137" s="371"/>
      <c r="SNX137" s="371"/>
      <c r="SNY137" s="371"/>
      <c r="SNZ137" s="371"/>
      <c r="SOA137" s="371"/>
      <c r="SOB137" s="371"/>
      <c r="SOC137" s="371"/>
      <c r="SOD137" s="371"/>
      <c r="SOE137" s="371"/>
      <c r="SOF137" s="371"/>
      <c r="SOG137" s="371"/>
      <c r="SOH137" s="371"/>
      <c r="SOI137" s="371"/>
      <c r="SOJ137" s="371"/>
      <c r="SOK137" s="371"/>
      <c r="SOL137" s="371"/>
      <c r="SOM137" s="371"/>
      <c r="SON137" s="371"/>
      <c r="SOO137" s="371"/>
      <c r="SOP137" s="371"/>
      <c r="SOQ137" s="371"/>
      <c r="SOR137" s="371"/>
      <c r="SOS137" s="371"/>
      <c r="SOT137" s="371"/>
      <c r="SOU137" s="371"/>
      <c r="SOV137" s="371"/>
      <c r="SOW137" s="371"/>
      <c r="SOX137" s="371"/>
      <c r="SOY137" s="371"/>
      <c r="SOZ137" s="371"/>
      <c r="SPA137" s="371"/>
      <c r="SPB137" s="371"/>
      <c r="SPC137" s="371"/>
      <c r="SPD137" s="371"/>
      <c r="SPE137" s="371"/>
      <c r="SPF137" s="371"/>
      <c r="SPG137" s="371"/>
      <c r="SPH137" s="371"/>
      <c r="SPI137" s="371"/>
      <c r="SPJ137" s="371"/>
      <c r="SPK137" s="371"/>
      <c r="SPL137" s="371"/>
      <c r="SPM137" s="371"/>
      <c r="SPN137" s="371"/>
      <c r="SPO137" s="371"/>
      <c r="SPP137" s="371"/>
      <c r="SPQ137" s="371"/>
      <c r="SPR137" s="371"/>
      <c r="SPS137" s="371"/>
      <c r="SPT137" s="371"/>
      <c r="SPU137" s="371"/>
      <c r="SPV137" s="371"/>
      <c r="SPW137" s="371"/>
      <c r="SPX137" s="371"/>
      <c r="SPY137" s="371"/>
      <c r="SPZ137" s="371"/>
      <c r="SQA137" s="371"/>
      <c r="SQB137" s="371"/>
      <c r="SQC137" s="371"/>
      <c r="SQD137" s="371"/>
      <c r="SQE137" s="371"/>
      <c r="SQF137" s="371"/>
      <c r="SQG137" s="371"/>
      <c r="SQH137" s="371"/>
      <c r="SQI137" s="371"/>
      <c r="SQJ137" s="371"/>
      <c r="SQK137" s="371"/>
      <c r="SQL137" s="371"/>
      <c r="SQM137" s="371"/>
      <c r="SQN137" s="371"/>
      <c r="SQO137" s="371"/>
      <c r="SQP137" s="371"/>
      <c r="SQQ137" s="371"/>
      <c r="SQR137" s="371"/>
      <c r="SQS137" s="371"/>
      <c r="SQT137" s="371"/>
      <c r="SQU137" s="371"/>
      <c r="SQV137" s="371"/>
      <c r="SQW137" s="371"/>
      <c r="SQX137" s="371"/>
      <c r="SQY137" s="371"/>
      <c r="SQZ137" s="371"/>
      <c r="SRA137" s="371"/>
      <c r="SRB137" s="371"/>
      <c r="SRC137" s="371"/>
      <c r="SRD137" s="371"/>
      <c r="SRE137" s="371"/>
      <c r="SRF137" s="371"/>
      <c r="SRG137" s="371"/>
      <c r="SRH137" s="371"/>
      <c r="SRI137" s="371"/>
      <c r="SRJ137" s="371"/>
      <c r="SRK137" s="371"/>
      <c r="SRL137" s="371"/>
      <c r="SRM137" s="371"/>
      <c r="SRN137" s="371"/>
      <c r="SRO137" s="371"/>
      <c r="SRP137" s="371"/>
      <c r="SRQ137" s="371"/>
      <c r="SRR137" s="371"/>
      <c r="SRS137" s="371"/>
      <c r="SRT137" s="371"/>
      <c r="SRU137" s="371"/>
      <c r="SRV137" s="371"/>
      <c r="SRW137" s="371"/>
      <c r="SRX137" s="371"/>
      <c r="SRY137" s="371"/>
      <c r="SRZ137" s="371"/>
      <c r="SSA137" s="371"/>
      <c r="SSB137" s="371"/>
      <c r="SSC137" s="371"/>
      <c r="SSD137" s="371"/>
      <c r="SSE137" s="371"/>
      <c r="SSF137" s="371"/>
      <c r="SSG137" s="371"/>
      <c r="SSH137" s="371"/>
      <c r="SSI137" s="371"/>
      <c r="SSJ137" s="371"/>
      <c r="SSK137" s="371"/>
      <c r="SSL137" s="371"/>
      <c r="SSM137" s="371"/>
      <c r="SSN137" s="371"/>
      <c r="SSO137" s="371"/>
      <c r="SSP137" s="371"/>
      <c r="SSQ137" s="371"/>
      <c r="SSR137" s="371"/>
      <c r="SSS137" s="371"/>
      <c r="SST137" s="371"/>
      <c r="SSU137" s="371"/>
      <c r="SSV137" s="371"/>
      <c r="SSW137" s="371"/>
      <c r="SSX137" s="371"/>
      <c r="SSY137" s="371"/>
      <c r="SSZ137" s="371"/>
      <c r="STA137" s="371"/>
      <c r="STB137" s="371"/>
      <c r="STC137" s="371"/>
      <c r="STD137" s="371"/>
      <c r="STE137" s="371"/>
      <c r="STF137" s="371"/>
      <c r="STG137" s="371"/>
      <c r="STH137" s="371"/>
      <c r="STI137" s="371"/>
      <c r="STJ137" s="371"/>
      <c r="STK137" s="371"/>
      <c r="STL137" s="371"/>
      <c r="STM137" s="371"/>
      <c r="STN137" s="371"/>
      <c r="STO137" s="371"/>
      <c r="STP137" s="371"/>
      <c r="STQ137" s="371"/>
      <c r="STR137" s="371"/>
      <c r="STS137" s="371"/>
      <c r="STT137" s="371"/>
      <c r="STU137" s="371"/>
      <c r="STV137" s="371"/>
      <c r="STW137" s="371"/>
      <c r="STX137" s="371"/>
      <c r="STY137" s="371"/>
      <c r="STZ137" s="371"/>
      <c r="SUA137" s="371"/>
      <c r="SUB137" s="371"/>
      <c r="SUC137" s="371"/>
      <c r="SUD137" s="371"/>
      <c r="SUE137" s="371"/>
      <c r="SUF137" s="371"/>
      <c r="SUG137" s="371"/>
      <c r="SUH137" s="371"/>
      <c r="SUI137" s="371"/>
      <c r="SUJ137" s="371"/>
      <c r="SUK137" s="371"/>
      <c r="SUL137" s="371"/>
      <c r="SUM137" s="371"/>
      <c r="SUN137" s="371"/>
      <c r="SUO137" s="371"/>
      <c r="SUP137" s="371"/>
      <c r="SUQ137" s="371"/>
      <c r="SUR137" s="371"/>
      <c r="SUS137" s="371"/>
      <c r="SUT137" s="371"/>
      <c r="SUU137" s="371"/>
      <c r="SUV137" s="371"/>
      <c r="SUW137" s="371"/>
      <c r="SUX137" s="371"/>
      <c r="SUY137" s="371"/>
      <c r="SUZ137" s="371"/>
      <c r="SVA137" s="371"/>
      <c r="SVB137" s="371"/>
      <c r="SVC137" s="371"/>
      <c r="SVD137" s="371"/>
      <c r="SVE137" s="371"/>
      <c r="SVF137" s="371"/>
      <c r="SVG137" s="371"/>
      <c r="SVH137" s="371"/>
      <c r="SVI137" s="371"/>
      <c r="SVJ137" s="371"/>
      <c r="SVK137" s="371"/>
      <c r="SVL137" s="371"/>
      <c r="SVM137" s="371"/>
      <c r="SVN137" s="371"/>
      <c r="SVO137" s="371"/>
      <c r="SVP137" s="371"/>
      <c r="SVQ137" s="371"/>
      <c r="SVR137" s="371"/>
      <c r="SVS137" s="371"/>
      <c r="SVT137" s="371"/>
      <c r="SVU137" s="371"/>
      <c r="SVV137" s="371"/>
      <c r="SVW137" s="371"/>
      <c r="SVX137" s="371"/>
      <c r="SVY137" s="371"/>
      <c r="SVZ137" s="371"/>
      <c r="SWA137" s="371"/>
      <c r="SWB137" s="371"/>
      <c r="SWC137" s="371"/>
      <c r="SWD137" s="371"/>
      <c r="SWE137" s="371"/>
      <c r="SWF137" s="371"/>
      <c r="SWG137" s="371"/>
      <c r="SWH137" s="371"/>
      <c r="SWI137" s="371"/>
      <c r="SWJ137" s="371"/>
      <c r="SWK137" s="371"/>
      <c r="SWL137" s="371"/>
      <c r="SWM137" s="371"/>
      <c r="SWN137" s="371"/>
      <c r="SWO137" s="371"/>
      <c r="SWP137" s="371"/>
      <c r="SWQ137" s="371"/>
      <c r="SWR137" s="371"/>
      <c r="SWS137" s="371"/>
      <c r="SWT137" s="371"/>
      <c r="SWU137" s="371"/>
      <c r="SWV137" s="371"/>
      <c r="SWW137" s="371"/>
      <c r="SWX137" s="371"/>
      <c r="SWY137" s="371"/>
      <c r="SWZ137" s="371"/>
      <c r="SXA137" s="371"/>
      <c r="SXB137" s="371"/>
      <c r="SXC137" s="371"/>
      <c r="SXD137" s="371"/>
      <c r="SXE137" s="371"/>
      <c r="SXF137" s="371"/>
      <c r="SXG137" s="371"/>
      <c r="SXH137" s="371"/>
      <c r="SXI137" s="371"/>
      <c r="SXJ137" s="371"/>
      <c r="SXK137" s="371"/>
      <c r="SXL137" s="371"/>
      <c r="SXM137" s="371"/>
      <c r="SXN137" s="371"/>
      <c r="SXO137" s="371"/>
      <c r="SXP137" s="371"/>
      <c r="SXQ137" s="371"/>
      <c r="SXR137" s="371"/>
      <c r="SXS137" s="371"/>
      <c r="SXT137" s="371"/>
      <c r="SXU137" s="371"/>
      <c r="SXV137" s="371"/>
      <c r="SXW137" s="371"/>
      <c r="SXX137" s="371"/>
      <c r="SXY137" s="371"/>
      <c r="SXZ137" s="371"/>
      <c r="SYA137" s="371"/>
      <c r="SYB137" s="371"/>
      <c r="SYC137" s="371"/>
      <c r="SYD137" s="371"/>
      <c r="SYE137" s="371"/>
      <c r="SYF137" s="371"/>
      <c r="SYG137" s="371"/>
      <c r="SYH137" s="371"/>
      <c r="SYI137" s="371"/>
      <c r="SYJ137" s="371"/>
      <c r="SYK137" s="371"/>
      <c r="SYL137" s="371"/>
      <c r="SYM137" s="371"/>
      <c r="SYN137" s="371"/>
      <c r="SYO137" s="371"/>
      <c r="SYP137" s="371"/>
      <c r="SYQ137" s="371"/>
      <c r="SYR137" s="371"/>
      <c r="SYS137" s="371"/>
      <c r="SYT137" s="371"/>
      <c r="SYU137" s="371"/>
      <c r="SYV137" s="371"/>
      <c r="SYW137" s="371"/>
      <c r="SYX137" s="371"/>
      <c r="SYY137" s="371"/>
      <c r="SYZ137" s="371"/>
      <c r="SZA137" s="371"/>
      <c r="SZB137" s="371"/>
      <c r="SZC137" s="371"/>
      <c r="SZD137" s="371"/>
      <c r="SZE137" s="371"/>
      <c r="SZF137" s="371"/>
      <c r="SZG137" s="371"/>
      <c r="SZH137" s="371"/>
      <c r="SZI137" s="371"/>
      <c r="SZJ137" s="371"/>
      <c r="SZK137" s="371"/>
      <c r="SZL137" s="371"/>
      <c r="SZM137" s="371"/>
      <c r="SZN137" s="371"/>
      <c r="SZO137" s="371"/>
      <c r="SZP137" s="371"/>
      <c r="SZQ137" s="371"/>
      <c r="SZR137" s="371"/>
      <c r="SZS137" s="371"/>
      <c r="SZT137" s="371"/>
      <c r="SZU137" s="371"/>
      <c r="SZV137" s="371"/>
      <c r="SZW137" s="371"/>
      <c r="SZX137" s="371"/>
      <c r="SZY137" s="371"/>
      <c r="SZZ137" s="371"/>
      <c r="TAA137" s="371"/>
      <c r="TAB137" s="371"/>
      <c r="TAC137" s="371"/>
      <c r="TAD137" s="371"/>
      <c r="TAE137" s="371"/>
      <c r="TAF137" s="371"/>
      <c r="TAG137" s="371"/>
      <c r="TAH137" s="371"/>
      <c r="TAI137" s="371"/>
      <c r="TAJ137" s="371"/>
      <c r="TAK137" s="371"/>
      <c r="TAL137" s="371"/>
      <c r="TAM137" s="371"/>
      <c r="TAN137" s="371"/>
      <c r="TAO137" s="371"/>
      <c r="TAP137" s="371"/>
      <c r="TAQ137" s="371"/>
      <c r="TAR137" s="371"/>
      <c r="TAS137" s="371"/>
      <c r="TAT137" s="371"/>
      <c r="TAU137" s="371"/>
      <c r="TAV137" s="371"/>
      <c r="TAW137" s="371"/>
      <c r="TAX137" s="371"/>
      <c r="TAY137" s="371"/>
      <c r="TAZ137" s="371"/>
      <c r="TBA137" s="371"/>
      <c r="TBB137" s="371"/>
      <c r="TBC137" s="371"/>
      <c r="TBD137" s="371"/>
      <c r="TBE137" s="371"/>
      <c r="TBF137" s="371"/>
      <c r="TBG137" s="371"/>
      <c r="TBH137" s="371"/>
      <c r="TBI137" s="371"/>
      <c r="TBJ137" s="371"/>
      <c r="TBK137" s="371"/>
      <c r="TBL137" s="371"/>
      <c r="TBM137" s="371"/>
      <c r="TBN137" s="371"/>
      <c r="TBO137" s="371"/>
      <c r="TBP137" s="371"/>
      <c r="TBQ137" s="371"/>
      <c r="TBR137" s="371"/>
      <c r="TBS137" s="371"/>
      <c r="TBT137" s="371"/>
      <c r="TBU137" s="371"/>
      <c r="TBV137" s="371"/>
      <c r="TBW137" s="371"/>
      <c r="TBX137" s="371"/>
      <c r="TBY137" s="371"/>
      <c r="TBZ137" s="371"/>
      <c r="TCA137" s="371"/>
      <c r="TCB137" s="371"/>
      <c r="TCC137" s="371"/>
      <c r="TCD137" s="371"/>
      <c r="TCE137" s="371"/>
      <c r="TCF137" s="371"/>
      <c r="TCG137" s="371"/>
      <c r="TCH137" s="371"/>
      <c r="TCI137" s="371"/>
      <c r="TCJ137" s="371"/>
      <c r="TCK137" s="371"/>
      <c r="TCL137" s="371"/>
      <c r="TCM137" s="371"/>
      <c r="TCN137" s="371"/>
      <c r="TCO137" s="371"/>
      <c r="TCP137" s="371"/>
      <c r="TCQ137" s="371"/>
      <c r="TCR137" s="371"/>
      <c r="TCS137" s="371"/>
      <c r="TCT137" s="371"/>
      <c r="TCU137" s="371"/>
      <c r="TCV137" s="371"/>
      <c r="TCW137" s="371"/>
      <c r="TCX137" s="371"/>
      <c r="TCY137" s="371"/>
      <c r="TCZ137" s="371"/>
      <c r="TDA137" s="371"/>
      <c r="TDB137" s="371"/>
      <c r="TDC137" s="371"/>
      <c r="TDD137" s="371"/>
      <c r="TDE137" s="371"/>
      <c r="TDF137" s="371"/>
      <c r="TDG137" s="371"/>
      <c r="TDH137" s="371"/>
      <c r="TDI137" s="371"/>
      <c r="TDJ137" s="371"/>
      <c r="TDK137" s="371"/>
      <c r="TDL137" s="371"/>
      <c r="TDM137" s="371"/>
      <c r="TDN137" s="371"/>
      <c r="TDO137" s="371"/>
      <c r="TDP137" s="371"/>
      <c r="TDQ137" s="371"/>
      <c r="TDR137" s="371"/>
      <c r="TDS137" s="371"/>
      <c r="TDT137" s="371"/>
      <c r="TDU137" s="371"/>
      <c r="TDV137" s="371"/>
      <c r="TDW137" s="371"/>
      <c r="TDX137" s="371"/>
      <c r="TDY137" s="371"/>
      <c r="TDZ137" s="371"/>
      <c r="TEA137" s="371"/>
      <c r="TEB137" s="371"/>
      <c r="TEC137" s="371"/>
      <c r="TED137" s="371"/>
      <c r="TEE137" s="371"/>
      <c r="TEF137" s="371"/>
      <c r="TEG137" s="371"/>
      <c r="TEH137" s="371"/>
      <c r="TEI137" s="371"/>
      <c r="TEJ137" s="371"/>
      <c r="TEK137" s="371"/>
      <c r="TEL137" s="371"/>
      <c r="TEM137" s="371"/>
      <c r="TEN137" s="371"/>
      <c r="TEO137" s="371"/>
      <c r="TEP137" s="371"/>
      <c r="TEQ137" s="371"/>
      <c r="TER137" s="371"/>
      <c r="TES137" s="371"/>
      <c r="TET137" s="371"/>
      <c r="TEU137" s="371"/>
      <c r="TEV137" s="371"/>
      <c r="TEW137" s="371"/>
      <c r="TEX137" s="371"/>
      <c r="TEY137" s="371"/>
      <c r="TEZ137" s="371"/>
      <c r="TFA137" s="371"/>
      <c r="TFB137" s="371"/>
      <c r="TFC137" s="371"/>
      <c r="TFD137" s="371"/>
      <c r="TFE137" s="371"/>
      <c r="TFF137" s="371"/>
      <c r="TFG137" s="371"/>
      <c r="TFH137" s="371"/>
      <c r="TFI137" s="371"/>
      <c r="TFJ137" s="371"/>
      <c r="TFK137" s="371"/>
      <c r="TFL137" s="371"/>
      <c r="TFM137" s="371"/>
      <c r="TFN137" s="371"/>
      <c r="TFO137" s="371"/>
      <c r="TFP137" s="371"/>
      <c r="TFQ137" s="371"/>
      <c r="TFR137" s="371"/>
      <c r="TFS137" s="371"/>
      <c r="TFT137" s="371"/>
      <c r="TFU137" s="371"/>
      <c r="TFV137" s="371"/>
      <c r="TFW137" s="371"/>
      <c r="TFX137" s="371"/>
      <c r="TFY137" s="371"/>
      <c r="TFZ137" s="371"/>
      <c r="TGA137" s="371"/>
      <c r="TGB137" s="371"/>
      <c r="TGC137" s="371"/>
      <c r="TGD137" s="371"/>
      <c r="TGE137" s="371"/>
      <c r="TGF137" s="371"/>
      <c r="TGG137" s="371"/>
      <c r="TGH137" s="371"/>
      <c r="TGI137" s="371"/>
      <c r="TGJ137" s="371"/>
      <c r="TGK137" s="371"/>
      <c r="TGL137" s="371"/>
      <c r="TGM137" s="371"/>
      <c r="TGN137" s="371"/>
      <c r="TGO137" s="371"/>
      <c r="TGP137" s="371"/>
      <c r="TGQ137" s="371"/>
      <c r="TGR137" s="371"/>
      <c r="TGS137" s="371"/>
      <c r="TGT137" s="371"/>
      <c r="TGU137" s="371"/>
      <c r="TGV137" s="371"/>
      <c r="TGW137" s="371"/>
      <c r="TGX137" s="371"/>
      <c r="TGY137" s="371"/>
      <c r="TGZ137" s="371"/>
      <c r="THA137" s="371"/>
      <c r="THB137" s="371"/>
      <c r="THC137" s="371"/>
      <c r="THD137" s="371"/>
      <c r="THE137" s="371"/>
      <c r="THF137" s="371"/>
      <c r="THG137" s="371"/>
      <c r="THH137" s="371"/>
      <c r="THI137" s="371"/>
      <c r="THJ137" s="371"/>
      <c r="THK137" s="371"/>
      <c r="THL137" s="371"/>
      <c r="THM137" s="371"/>
      <c r="THN137" s="371"/>
      <c r="THO137" s="371"/>
      <c r="THP137" s="371"/>
      <c r="THQ137" s="371"/>
      <c r="THR137" s="371"/>
      <c r="THS137" s="371"/>
      <c r="THT137" s="371"/>
      <c r="THU137" s="371"/>
      <c r="THV137" s="371"/>
      <c r="THW137" s="371"/>
      <c r="THX137" s="371"/>
      <c r="THY137" s="371"/>
      <c r="THZ137" s="371"/>
      <c r="TIA137" s="371"/>
      <c r="TIB137" s="371"/>
      <c r="TIC137" s="371"/>
      <c r="TID137" s="371"/>
      <c r="TIE137" s="371"/>
      <c r="TIF137" s="371"/>
      <c r="TIG137" s="371"/>
      <c r="TIH137" s="371"/>
      <c r="TII137" s="371"/>
      <c r="TIJ137" s="371"/>
      <c r="TIK137" s="371"/>
      <c r="TIL137" s="371"/>
      <c r="TIM137" s="371"/>
      <c r="TIN137" s="371"/>
      <c r="TIO137" s="371"/>
      <c r="TIP137" s="371"/>
      <c r="TIQ137" s="371"/>
      <c r="TIR137" s="371"/>
      <c r="TIS137" s="371"/>
      <c r="TIT137" s="371"/>
      <c r="TIU137" s="371"/>
      <c r="TIV137" s="371"/>
      <c r="TIW137" s="371"/>
      <c r="TIX137" s="371"/>
      <c r="TIY137" s="371"/>
      <c r="TIZ137" s="371"/>
      <c r="TJA137" s="371"/>
      <c r="TJB137" s="371"/>
      <c r="TJC137" s="371"/>
      <c r="TJD137" s="371"/>
      <c r="TJE137" s="371"/>
      <c r="TJF137" s="371"/>
      <c r="TJG137" s="371"/>
      <c r="TJH137" s="371"/>
      <c r="TJI137" s="371"/>
      <c r="TJJ137" s="371"/>
      <c r="TJK137" s="371"/>
      <c r="TJL137" s="371"/>
      <c r="TJM137" s="371"/>
      <c r="TJN137" s="371"/>
      <c r="TJO137" s="371"/>
      <c r="TJP137" s="371"/>
      <c r="TJQ137" s="371"/>
      <c r="TJR137" s="371"/>
      <c r="TJS137" s="371"/>
      <c r="TJT137" s="371"/>
      <c r="TJU137" s="371"/>
      <c r="TJV137" s="371"/>
      <c r="TJW137" s="371"/>
      <c r="TJX137" s="371"/>
      <c r="TJY137" s="371"/>
      <c r="TJZ137" s="371"/>
      <c r="TKA137" s="371"/>
      <c r="TKB137" s="371"/>
      <c r="TKC137" s="371"/>
      <c r="TKD137" s="371"/>
      <c r="TKE137" s="371"/>
      <c r="TKF137" s="371"/>
      <c r="TKG137" s="371"/>
      <c r="TKH137" s="371"/>
      <c r="TKI137" s="371"/>
      <c r="TKJ137" s="371"/>
      <c r="TKK137" s="371"/>
      <c r="TKL137" s="371"/>
      <c r="TKM137" s="371"/>
      <c r="TKN137" s="371"/>
      <c r="TKO137" s="371"/>
      <c r="TKP137" s="371"/>
      <c r="TKQ137" s="371"/>
      <c r="TKR137" s="371"/>
      <c r="TKS137" s="371"/>
      <c r="TKT137" s="371"/>
      <c r="TKU137" s="371"/>
      <c r="TKV137" s="371"/>
      <c r="TKW137" s="371"/>
      <c r="TKX137" s="371"/>
      <c r="TKY137" s="371"/>
      <c r="TKZ137" s="371"/>
      <c r="TLA137" s="371"/>
      <c r="TLB137" s="371"/>
      <c r="TLC137" s="371"/>
      <c r="TLD137" s="371"/>
      <c r="TLE137" s="371"/>
      <c r="TLF137" s="371"/>
      <c r="TLG137" s="371"/>
      <c r="TLH137" s="371"/>
      <c r="TLI137" s="371"/>
      <c r="TLJ137" s="371"/>
      <c r="TLK137" s="371"/>
      <c r="TLL137" s="371"/>
      <c r="TLM137" s="371"/>
      <c r="TLN137" s="371"/>
      <c r="TLO137" s="371"/>
      <c r="TLP137" s="371"/>
      <c r="TLQ137" s="371"/>
      <c r="TLR137" s="371"/>
      <c r="TLS137" s="371"/>
      <c r="TLT137" s="371"/>
      <c r="TLU137" s="371"/>
      <c r="TLV137" s="371"/>
      <c r="TLW137" s="371"/>
      <c r="TLX137" s="371"/>
      <c r="TLY137" s="371"/>
      <c r="TLZ137" s="371"/>
      <c r="TMA137" s="371"/>
      <c r="TMB137" s="371"/>
      <c r="TMC137" s="371"/>
      <c r="TMD137" s="371"/>
      <c r="TME137" s="371"/>
      <c r="TMF137" s="371"/>
      <c r="TMG137" s="371"/>
      <c r="TMH137" s="371"/>
      <c r="TMI137" s="371"/>
      <c r="TMJ137" s="371"/>
      <c r="TMK137" s="371"/>
      <c r="TML137" s="371"/>
      <c r="TMM137" s="371"/>
      <c r="TMN137" s="371"/>
      <c r="TMO137" s="371"/>
      <c r="TMP137" s="371"/>
      <c r="TMQ137" s="371"/>
      <c r="TMR137" s="371"/>
      <c r="TMS137" s="371"/>
      <c r="TMT137" s="371"/>
      <c r="TMU137" s="371"/>
      <c r="TMV137" s="371"/>
      <c r="TMW137" s="371"/>
      <c r="TMX137" s="371"/>
      <c r="TMY137" s="371"/>
      <c r="TMZ137" s="371"/>
      <c r="TNA137" s="371"/>
      <c r="TNB137" s="371"/>
      <c r="TNC137" s="371"/>
      <c r="TND137" s="371"/>
      <c r="TNE137" s="371"/>
      <c r="TNF137" s="371"/>
      <c r="TNG137" s="371"/>
      <c r="TNH137" s="371"/>
      <c r="TNI137" s="371"/>
      <c r="TNJ137" s="371"/>
      <c r="TNK137" s="371"/>
      <c r="TNL137" s="371"/>
      <c r="TNM137" s="371"/>
      <c r="TNN137" s="371"/>
      <c r="TNO137" s="371"/>
      <c r="TNP137" s="371"/>
      <c r="TNQ137" s="371"/>
      <c r="TNR137" s="371"/>
      <c r="TNS137" s="371"/>
      <c r="TNT137" s="371"/>
      <c r="TNU137" s="371"/>
      <c r="TNV137" s="371"/>
      <c r="TNW137" s="371"/>
      <c r="TNX137" s="371"/>
      <c r="TNY137" s="371"/>
      <c r="TNZ137" s="371"/>
      <c r="TOA137" s="371"/>
      <c r="TOB137" s="371"/>
      <c r="TOC137" s="371"/>
      <c r="TOD137" s="371"/>
      <c r="TOE137" s="371"/>
      <c r="TOF137" s="371"/>
      <c r="TOG137" s="371"/>
      <c r="TOH137" s="371"/>
      <c r="TOI137" s="371"/>
      <c r="TOJ137" s="371"/>
      <c r="TOK137" s="371"/>
      <c r="TOL137" s="371"/>
      <c r="TOM137" s="371"/>
      <c r="TON137" s="371"/>
      <c r="TOO137" s="371"/>
      <c r="TOP137" s="371"/>
      <c r="TOQ137" s="371"/>
      <c r="TOR137" s="371"/>
      <c r="TOS137" s="371"/>
      <c r="TOT137" s="371"/>
      <c r="TOU137" s="371"/>
      <c r="TOV137" s="371"/>
      <c r="TOW137" s="371"/>
      <c r="TOX137" s="371"/>
      <c r="TOY137" s="371"/>
      <c r="TOZ137" s="371"/>
      <c r="TPA137" s="371"/>
      <c r="TPB137" s="371"/>
      <c r="TPC137" s="371"/>
      <c r="TPD137" s="371"/>
      <c r="TPE137" s="371"/>
      <c r="TPF137" s="371"/>
      <c r="TPG137" s="371"/>
      <c r="TPH137" s="371"/>
      <c r="TPI137" s="371"/>
      <c r="TPJ137" s="371"/>
      <c r="TPK137" s="371"/>
      <c r="TPL137" s="371"/>
      <c r="TPM137" s="371"/>
      <c r="TPN137" s="371"/>
      <c r="TPO137" s="371"/>
      <c r="TPP137" s="371"/>
      <c r="TPQ137" s="371"/>
      <c r="TPR137" s="371"/>
      <c r="TPS137" s="371"/>
      <c r="TPT137" s="371"/>
      <c r="TPU137" s="371"/>
      <c r="TPV137" s="371"/>
      <c r="TPW137" s="371"/>
      <c r="TPX137" s="371"/>
      <c r="TPY137" s="371"/>
      <c r="TPZ137" s="371"/>
      <c r="TQA137" s="371"/>
      <c r="TQB137" s="371"/>
      <c r="TQC137" s="371"/>
      <c r="TQD137" s="371"/>
      <c r="TQE137" s="371"/>
      <c r="TQF137" s="371"/>
      <c r="TQG137" s="371"/>
      <c r="TQH137" s="371"/>
      <c r="TQI137" s="371"/>
      <c r="TQJ137" s="371"/>
      <c r="TQK137" s="371"/>
      <c r="TQL137" s="371"/>
      <c r="TQM137" s="371"/>
      <c r="TQN137" s="371"/>
      <c r="TQO137" s="371"/>
      <c r="TQP137" s="371"/>
      <c r="TQQ137" s="371"/>
      <c r="TQR137" s="371"/>
      <c r="TQS137" s="371"/>
      <c r="TQT137" s="371"/>
      <c r="TQU137" s="371"/>
      <c r="TQV137" s="371"/>
      <c r="TQW137" s="371"/>
      <c r="TQX137" s="371"/>
      <c r="TQY137" s="371"/>
      <c r="TQZ137" s="371"/>
      <c r="TRA137" s="371"/>
      <c r="TRB137" s="371"/>
      <c r="TRC137" s="371"/>
      <c r="TRD137" s="371"/>
      <c r="TRE137" s="371"/>
      <c r="TRF137" s="371"/>
      <c r="TRG137" s="371"/>
      <c r="TRH137" s="371"/>
      <c r="TRI137" s="371"/>
      <c r="TRJ137" s="371"/>
      <c r="TRK137" s="371"/>
      <c r="TRL137" s="371"/>
      <c r="TRM137" s="371"/>
      <c r="TRN137" s="371"/>
      <c r="TRO137" s="371"/>
      <c r="TRP137" s="371"/>
      <c r="TRQ137" s="371"/>
      <c r="TRR137" s="371"/>
      <c r="TRS137" s="371"/>
      <c r="TRT137" s="371"/>
      <c r="TRU137" s="371"/>
      <c r="TRV137" s="371"/>
      <c r="TRW137" s="371"/>
      <c r="TRX137" s="371"/>
      <c r="TRY137" s="371"/>
      <c r="TRZ137" s="371"/>
      <c r="TSA137" s="371"/>
      <c r="TSB137" s="371"/>
      <c r="TSC137" s="371"/>
      <c r="TSD137" s="371"/>
      <c r="TSE137" s="371"/>
      <c r="TSF137" s="371"/>
      <c r="TSG137" s="371"/>
      <c r="TSH137" s="371"/>
      <c r="TSI137" s="371"/>
      <c r="TSJ137" s="371"/>
      <c r="TSK137" s="371"/>
      <c r="TSL137" s="371"/>
      <c r="TSM137" s="371"/>
      <c r="TSN137" s="371"/>
      <c r="TSO137" s="371"/>
      <c r="TSP137" s="371"/>
      <c r="TSQ137" s="371"/>
      <c r="TSR137" s="371"/>
      <c r="TSS137" s="371"/>
      <c r="TST137" s="371"/>
      <c r="TSU137" s="371"/>
      <c r="TSV137" s="371"/>
      <c r="TSW137" s="371"/>
      <c r="TSX137" s="371"/>
      <c r="TSY137" s="371"/>
      <c r="TSZ137" s="371"/>
      <c r="TTA137" s="371"/>
      <c r="TTB137" s="371"/>
      <c r="TTC137" s="371"/>
      <c r="TTD137" s="371"/>
      <c r="TTE137" s="371"/>
      <c r="TTF137" s="371"/>
      <c r="TTG137" s="371"/>
      <c r="TTH137" s="371"/>
      <c r="TTI137" s="371"/>
      <c r="TTJ137" s="371"/>
      <c r="TTK137" s="371"/>
      <c r="TTL137" s="371"/>
      <c r="TTM137" s="371"/>
      <c r="TTN137" s="371"/>
      <c r="TTO137" s="371"/>
      <c r="TTP137" s="371"/>
      <c r="TTQ137" s="371"/>
      <c r="TTR137" s="371"/>
      <c r="TTS137" s="371"/>
      <c r="TTT137" s="371"/>
      <c r="TTU137" s="371"/>
      <c r="TTV137" s="371"/>
      <c r="TTW137" s="371"/>
      <c r="TTX137" s="371"/>
      <c r="TTY137" s="371"/>
      <c r="TTZ137" s="371"/>
      <c r="TUA137" s="371"/>
      <c r="TUB137" s="371"/>
      <c r="TUC137" s="371"/>
      <c r="TUD137" s="371"/>
      <c r="TUE137" s="371"/>
      <c r="TUF137" s="371"/>
      <c r="TUG137" s="371"/>
      <c r="TUH137" s="371"/>
      <c r="TUI137" s="371"/>
      <c r="TUJ137" s="371"/>
      <c r="TUK137" s="371"/>
      <c r="TUL137" s="371"/>
      <c r="TUM137" s="371"/>
      <c r="TUN137" s="371"/>
      <c r="TUO137" s="371"/>
      <c r="TUP137" s="371"/>
      <c r="TUQ137" s="371"/>
      <c r="TUR137" s="371"/>
      <c r="TUS137" s="371"/>
      <c r="TUT137" s="371"/>
      <c r="TUU137" s="371"/>
      <c r="TUV137" s="371"/>
      <c r="TUW137" s="371"/>
      <c r="TUX137" s="371"/>
      <c r="TUY137" s="371"/>
      <c r="TUZ137" s="371"/>
      <c r="TVA137" s="371"/>
      <c r="TVB137" s="371"/>
      <c r="TVC137" s="371"/>
      <c r="TVD137" s="371"/>
      <c r="TVE137" s="371"/>
      <c r="TVF137" s="371"/>
      <c r="TVG137" s="371"/>
      <c r="TVH137" s="371"/>
      <c r="TVI137" s="371"/>
      <c r="TVJ137" s="371"/>
      <c r="TVK137" s="371"/>
      <c r="TVL137" s="371"/>
      <c r="TVM137" s="371"/>
      <c r="TVN137" s="371"/>
      <c r="TVO137" s="371"/>
      <c r="TVP137" s="371"/>
      <c r="TVQ137" s="371"/>
      <c r="TVR137" s="371"/>
      <c r="TVS137" s="371"/>
      <c r="TVT137" s="371"/>
      <c r="TVU137" s="371"/>
      <c r="TVV137" s="371"/>
      <c r="TVW137" s="371"/>
      <c r="TVX137" s="371"/>
      <c r="TVY137" s="371"/>
      <c r="TVZ137" s="371"/>
      <c r="TWA137" s="371"/>
      <c r="TWB137" s="371"/>
      <c r="TWC137" s="371"/>
      <c r="TWD137" s="371"/>
      <c r="TWE137" s="371"/>
      <c r="TWF137" s="371"/>
      <c r="TWG137" s="371"/>
      <c r="TWH137" s="371"/>
      <c r="TWI137" s="371"/>
      <c r="TWJ137" s="371"/>
      <c r="TWK137" s="371"/>
      <c r="TWL137" s="371"/>
      <c r="TWM137" s="371"/>
      <c r="TWN137" s="371"/>
      <c r="TWO137" s="371"/>
      <c r="TWP137" s="371"/>
      <c r="TWQ137" s="371"/>
      <c r="TWR137" s="371"/>
      <c r="TWS137" s="371"/>
      <c r="TWT137" s="371"/>
      <c r="TWU137" s="371"/>
      <c r="TWV137" s="371"/>
      <c r="TWW137" s="371"/>
      <c r="TWX137" s="371"/>
      <c r="TWY137" s="371"/>
      <c r="TWZ137" s="371"/>
      <c r="TXA137" s="371"/>
      <c r="TXB137" s="371"/>
      <c r="TXC137" s="371"/>
      <c r="TXD137" s="371"/>
      <c r="TXE137" s="371"/>
      <c r="TXF137" s="371"/>
      <c r="TXG137" s="371"/>
      <c r="TXH137" s="371"/>
      <c r="TXI137" s="371"/>
      <c r="TXJ137" s="371"/>
      <c r="TXK137" s="371"/>
      <c r="TXL137" s="371"/>
      <c r="TXM137" s="371"/>
      <c r="TXN137" s="371"/>
      <c r="TXO137" s="371"/>
      <c r="TXP137" s="371"/>
      <c r="TXQ137" s="371"/>
      <c r="TXR137" s="371"/>
      <c r="TXS137" s="371"/>
      <c r="TXT137" s="371"/>
      <c r="TXU137" s="371"/>
      <c r="TXV137" s="371"/>
      <c r="TXW137" s="371"/>
      <c r="TXX137" s="371"/>
      <c r="TXY137" s="371"/>
      <c r="TXZ137" s="371"/>
      <c r="TYA137" s="371"/>
      <c r="TYB137" s="371"/>
      <c r="TYC137" s="371"/>
      <c r="TYD137" s="371"/>
      <c r="TYE137" s="371"/>
      <c r="TYF137" s="371"/>
      <c r="TYG137" s="371"/>
      <c r="TYH137" s="371"/>
      <c r="TYI137" s="371"/>
      <c r="TYJ137" s="371"/>
      <c r="TYK137" s="371"/>
      <c r="TYL137" s="371"/>
      <c r="TYM137" s="371"/>
      <c r="TYN137" s="371"/>
      <c r="TYO137" s="371"/>
      <c r="TYP137" s="371"/>
      <c r="TYQ137" s="371"/>
      <c r="TYR137" s="371"/>
      <c r="TYS137" s="371"/>
      <c r="TYT137" s="371"/>
      <c r="TYU137" s="371"/>
      <c r="TYV137" s="371"/>
      <c r="TYW137" s="371"/>
      <c r="TYX137" s="371"/>
      <c r="TYY137" s="371"/>
      <c r="TYZ137" s="371"/>
      <c r="TZA137" s="371"/>
      <c r="TZB137" s="371"/>
      <c r="TZC137" s="371"/>
      <c r="TZD137" s="371"/>
      <c r="TZE137" s="371"/>
      <c r="TZF137" s="371"/>
      <c r="TZG137" s="371"/>
      <c r="TZH137" s="371"/>
      <c r="TZI137" s="371"/>
      <c r="TZJ137" s="371"/>
      <c r="TZK137" s="371"/>
      <c r="TZL137" s="371"/>
      <c r="TZM137" s="371"/>
      <c r="TZN137" s="371"/>
      <c r="TZO137" s="371"/>
      <c r="TZP137" s="371"/>
      <c r="TZQ137" s="371"/>
      <c r="TZR137" s="371"/>
      <c r="TZS137" s="371"/>
      <c r="TZT137" s="371"/>
      <c r="TZU137" s="371"/>
      <c r="TZV137" s="371"/>
      <c r="TZW137" s="371"/>
      <c r="TZX137" s="371"/>
      <c r="TZY137" s="371"/>
      <c r="TZZ137" s="371"/>
      <c r="UAA137" s="371"/>
      <c r="UAB137" s="371"/>
      <c r="UAC137" s="371"/>
      <c r="UAD137" s="371"/>
      <c r="UAE137" s="371"/>
      <c r="UAF137" s="371"/>
      <c r="UAG137" s="371"/>
      <c r="UAH137" s="371"/>
      <c r="UAI137" s="371"/>
      <c r="UAJ137" s="371"/>
      <c r="UAK137" s="371"/>
      <c r="UAL137" s="371"/>
      <c r="UAM137" s="371"/>
      <c r="UAN137" s="371"/>
      <c r="UAO137" s="371"/>
      <c r="UAP137" s="371"/>
      <c r="UAQ137" s="371"/>
      <c r="UAR137" s="371"/>
      <c r="UAS137" s="371"/>
      <c r="UAT137" s="371"/>
      <c r="UAU137" s="371"/>
      <c r="UAV137" s="371"/>
      <c r="UAW137" s="371"/>
      <c r="UAX137" s="371"/>
      <c r="UAY137" s="371"/>
      <c r="UAZ137" s="371"/>
      <c r="UBA137" s="371"/>
      <c r="UBB137" s="371"/>
      <c r="UBC137" s="371"/>
      <c r="UBD137" s="371"/>
      <c r="UBE137" s="371"/>
      <c r="UBF137" s="371"/>
      <c r="UBG137" s="371"/>
      <c r="UBH137" s="371"/>
      <c r="UBI137" s="371"/>
      <c r="UBJ137" s="371"/>
      <c r="UBK137" s="371"/>
      <c r="UBL137" s="371"/>
      <c r="UBM137" s="371"/>
      <c r="UBN137" s="371"/>
      <c r="UBO137" s="371"/>
      <c r="UBP137" s="371"/>
      <c r="UBQ137" s="371"/>
      <c r="UBR137" s="371"/>
      <c r="UBS137" s="371"/>
      <c r="UBT137" s="371"/>
      <c r="UBU137" s="371"/>
      <c r="UBV137" s="371"/>
      <c r="UBW137" s="371"/>
      <c r="UBX137" s="371"/>
      <c r="UBY137" s="371"/>
      <c r="UBZ137" s="371"/>
      <c r="UCA137" s="371"/>
      <c r="UCB137" s="371"/>
      <c r="UCC137" s="371"/>
      <c r="UCD137" s="371"/>
      <c r="UCE137" s="371"/>
      <c r="UCF137" s="371"/>
      <c r="UCG137" s="371"/>
      <c r="UCH137" s="371"/>
      <c r="UCI137" s="371"/>
      <c r="UCJ137" s="371"/>
      <c r="UCK137" s="371"/>
      <c r="UCL137" s="371"/>
      <c r="UCM137" s="371"/>
      <c r="UCN137" s="371"/>
      <c r="UCO137" s="371"/>
      <c r="UCP137" s="371"/>
      <c r="UCQ137" s="371"/>
      <c r="UCR137" s="371"/>
      <c r="UCS137" s="371"/>
      <c r="UCT137" s="371"/>
      <c r="UCU137" s="371"/>
      <c r="UCV137" s="371"/>
      <c r="UCW137" s="371"/>
      <c r="UCX137" s="371"/>
      <c r="UCY137" s="371"/>
      <c r="UCZ137" s="371"/>
      <c r="UDA137" s="371"/>
      <c r="UDB137" s="371"/>
      <c r="UDC137" s="371"/>
      <c r="UDD137" s="371"/>
      <c r="UDE137" s="371"/>
      <c r="UDF137" s="371"/>
      <c r="UDG137" s="371"/>
      <c r="UDH137" s="371"/>
      <c r="UDI137" s="371"/>
      <c r="UDJ137" s="371"/>
      <c r="UDK137" s="371"/>
      <c r="UDL137" s="371"/>
      <c r="UDM137" s="371"/>
      <c r="UDN137" s="371"/>
      <c r="UDO137" s="371"/>
      <c r="UDP137" s="371"/>
      <c r="UDQ137" s="371"/>
      <c r="UDR137" s="371"/>
      <c r="UDS137" s="371"/>
      <c r="UDT137" s="371"/>
      <c r="UDU137" s="371"/>
      <c r="UDV137" s="371"/>
      <c r="UDW137" s="371"/>
      <c r="UDX137" s="371"/>
      <c r="UDY137" s="371"/>
      <c r="UDZ137" s="371"/>
      <c r="UEA137" s="371"/>
      <c r="UEB137" s="371"/>
      <c r="UEC137" s="371"/>
      <c r="UED137" s="371"/>
      <c r="UEE137" s="371"/>
      <c r="UEF137" s="371"/>
      <c r="UEG137" s="371"/>
      <c r="UEH137" s="371"/>
      <c r="UEI137" s="371"/>
      <c r="UEJ137" s="371"/>
      <c r="UEK137" s="371"/>
      <c r="UEL137" s="371"/>
      <c r="UEM137" s="371"/>
      <c r="UEN137" s="371"/>
      <c r="UEO137" s="371"/>
      <c r="UEP137" s="371"/>
      <c r="UEQ137" s="371"/>
      <c r="UER137" s="371"/>
      <c r="UES137" s="371"/>
      <c r="UET137" s="371"/>
      <c r="UEU137" s="371"/>
      <c r="UEV137" s="371"/>
      <c r="UEW137" s="371"/>
      <c r="UEX137" s="371"/>
      <c r="UEY137" s="371"/>
      <c r="UEZ137" s="371"/>
      <c r="UFA137" s="371"/>
      <c r="UFB137" s="371"/>
      <c r="UFC137" s="371"/>
      <c r="UFD137" s="371"/>
      <c r="UFE137" s="371"/>
      <c r="UFF137" s="371"/>
      <c r="UFG137" s="371"/>
      <c r="UFH137" s="371"/>
      <c r="UFI137" s="371"/>
      <c r="UFJ137" s="371"/>
      <c r="UFK137" s="371"/>
      <c r="UFL137" s="371"/>
      <c r="UFM137" s="371"/>
      <c r="UFN137" s="371"/>
      <c r="UFO137" s="371"/>
      <c r="UFP137" s="371"/>
      <c r="UFQ137" s="371"/>
      <c r="UFR137" s="371"/>
      <c r="UFS137" s="371"/>
      <c r="UFT137" s="371"/>
      <c r="UFU137" s="371"/>
      <c r="UFV137" s="371"/>
      <c r="UFW137" s="371"/>
      <c r="UFX137" s="371"/>
      <c r="UFY137" s="371"/>
      <c r="UFZ137" s="371"/>
      <c r="UGA137" s="371"/>
      <c r="UGB137" s="371"/>
      <c r="UGC137" s="371"/>
      <c r="UGD137" s="371"/>
      <c r="UGE137" s="371"/>
      <c r="UGF137" s="371"/>
      <c r="UGG137" s="371"/>
      <c r="UGH137" s="371"/>
      <c r="UGI137" s="371"/>
      <c r="UGJ137" s="371"/>
      <c r="UGK137" s="371"/>
      <c r="UGL137" s="371"/>
      <c r="UGM137" s="371"/>
      <c r="UGN137" s="371"/>
      <c r="UGO137" s="371"/>
      <c r="UGP137" s="371"/>
      <c r="UGQ137" s="371"/>
      <c r="UGR137" s="371"/>
      <c r="UGS137" s="371"/>
      <c r="UGT137" s="371"/>
      <c r="UGU137" s="371"/>
      <c r="UGV137" s="371"/>
      <c r="UGW137" s="371"/>
      <c r="UGX137" s="371"/>
      <c r="UGY137" s="371"/>
      <c r="UGZ137" s="371"/>
      <c r="UHA137" s="371"/>
      <c r="UHB137" s="371"/>
      <c r="UHC137" s="371"/>
      <c r="UHD137" s="371"/>
      <c r="UHE137" s="371"/>
      <c r="UHF137" s="371"/>
      <c r="UHG137" s="371"/>
      <c r="UHH137" s="371"/>
      <c r="UHI137" s="371"/>
      <c r="UHJ137" s="371"/>
      <c r="UHK137" s="371"/>
      <c r="UHL137" s="371"/>
      <c r="UHM137" s="371"/>
      <c r="UHN137" s="371"/>
      <c r="UHO137" s="371"/>
      <c r="UHP137" s="371"/>
      <c r="UHQ137" s="371"/>
      <c r="UHR137" s="371"/>
      <c r="UHS137" s="371"/>
      <c r="UHT137" s="371"/>
      <c r="UHU137" s="371"/>
      <c r="UHV137" s="371"/>
      <c r="UHW137" s="371"/>
      <c r="UHX137" s="371"/>
      <c r="UHY137" s="371"/>
      <c r="UHZ137" s="371"/>
      <c r="UIA137" s="371"/>
      <c r="UIB137" s="371"/>
      <c r="UIC137" s="371"/>
      <c r="UID137" s="371"/>
      <c r="UIE137" s="371"/>
      <c r="UIF137" s="371"/>
      <c r="UIG137" s="371"/>
      <c r="UIH137" s="371"/>
      <c r="UII137" s="371"/>
      <c r="UIJ137" s="371"/>
      <c r="UIK137" s="371"/>
      <c r="UIL137" s="371"/>
      <c r="UIM137" s="371"/>
      <c r="UIN137" s="371"/>
      <c r="UIO137" s="371"/>
      <c r="UIP137" s="371"/>
      <c r="UIQ137" s="371"/>
      <c r="UIR137" s="371"/>
      <c r="UIS137" s="371"/>
      <c r="UIT137" s="371"/>
      <c r="UIU137" s="371"/>
      <c r="UIV137" s="371"/>
      <c r="UIW137" s="371"/>
      <c r="UIX137" s="371"/>
      <c r="UIY137" s="371"/>
      <c r="UIZ137" s="371"/>
      <c r="UJA137" s="371"/>
      <c r="UJB137" s="371"/>
      <c r="UJC137" s="371"/>
      <c r="UJD137" s="371"/>
      <c r="UJE137" s="371"/>
      <c r="UJF137" s="371"/>
      <c r="UJG137" s="371"/>
      <c r="UJH137" s="371"/>
      <c r="UJI137" s="371"/>
      <c r="UJJ137" s="371"/>
      <c r="UJK137" s="371"/>
      <c r="UJL137" s="371"/>
      <c r="UJM137" s="371"/>
      <c r="UJN137" s="371"/>
      <c r="UJO137" s="371"/>
      <c r="UJP137" s="371"/>
      <c r="UJQ137" s="371"/>
      <c r="UJR137" s="371"/>
      <c r="UJS137" s="371"/>
      <c r="UJT137" s="371"/>
      <c r="UJU137" s="371"/>
      <c r="UJV137" s="371"/>
      <c r="UJW137" s="371"/>
      <c r="UJX137" s="371"/>
      <c r="UJY137" s="371"/>
      <c r="UJZ137" s="371"/>
      <c r="UKA137" s="371"/>
      <c r="UKB137" s="371"/>
      <c r="UKC137" s="371"/>
      <c r="UKD137" s="371"/>
      <c r="UKE137" s="371"/>
      <c r="UKF137" s="371"/>
      <c r="UKG137" s="371"/>
      <c r="UKH137" s="371"/>
      <c r="UKI137" s="371"/>
      <c r="UKJ137" s="371"/>
      <c r="UKK137" s="371"/>
      <c r="UKL137" s="371"/>
      <c r="UKM137" s="371"/>
      <c r="UKN137" s="371"/>
      <c r="UKO137" s="371"/>
      <c r="UKP137" s="371"/>
      <c r="UKQ137" s="371"/>
      <c r="UKR137" s="371"/>
      <c r="UKS137" s="371"/>
      <c r="UKT137" s="371"/>
      <c r="UKU137" s="371"/>
      <c r="UKV137" s="371"/>
      <c r="UKW137" s="371"/>
      <c r="UKX137" s="371"/>
      <c r="UKY137" s="371"/>
      <c r="UKZ137" s="371"/>
      <c r="ULA137" s="371"/>
      <c r="ULB137" s="371"/>
      <c r="ULC137" s="371"/>
      <c r="ULD137" s="371"/>
      <c r="ULE137" s="371"/>
      <c r="ULF137" s="371"/>
      <c r="ULG137" s="371"/>
      <c r="ULH137" s="371"/>
      <c r="ULI137" s="371"/>
      <c r="ULJ137" s="371"/>
      <c r="ULK137" s="371"/>
      <c r="ULL137" s="371"/>
      <c r="ULM137" s="371"/>
      <c r="ULN137" s="371"/>
      <c r="ULO137" s="371"/>
      <c r="ULP137" s="371"/>
      <c r="ULQ137" s="371"/>
      <c r="ULR137" s="371"/>
      <c r="ULS137" s="371"/>
      <c r="ULT137" s="371"/>
      <c r="ULU137" s="371"/>
      <c r="ULV137" s="371"/>
      <c r="ULW137" s="371"/>
      <c r="ULX137" s="371"/>
      <c r="ULY137" s="371"/>
      <c r="ULZ137" s="371"/>
      <c r="UMA137" s="371"/>
      <c r="UMB137" s="371"/>
      <c r="UMC137" s="371"/>
      <c r="UMD137" s="371"/>
      <c r="UME137" s="371"/>
      <c r="UMF137" s="371"/>
      <c r="UMG137" s="371"/>
      <c r="UMH137" s="371"/>
      <c r="UMI137" s="371"/>
      <c r="UMJ137" s="371"/>
      <c r="UMK137" s="371"/>
      <c r="UML137" s="371"/>
      <c r="UMM137" s="371"/>
      <c r="UMN137" s="371"/>
      <c r="UMO137" s="371"/>
      <c r="UMP137" s="371"/>
      <c r="UMQ137" s="371"/>
      <c r="UMR137" s="371"/>
      <c r="UMS137" s="371"/>
      <c r="UMT137" s="371"/>
      <c r="UMU137" s="371"/>
      <c r="UMV137" s="371"/>
      <c r="UMW137" s="371"/>
      <c r="UMX137" s="371"/>
      <c r="UMY137" s="371"/>
      <c r="UMZ137" s="371"/>
      <c r="UNA137" s="371"/>
      <c r="UNB137" s="371"/>
      <c r="UNC137" s="371"/>
      <c r="UND137" s="371"/>
      <c r="UNE137" s="371"/>
      <c r="UNF137" s="371"/>
      <c r="UNG137" s="371"/>
      <c r="UNH137" s="371"/>
      <c r="UNI137" s="371"/>
      <c r="UNJ137" s="371"/>
      <c r="UNK137" s="371"/>
      <c r="UNL137" s="371"/>
      <c r="UNM137" s="371"/>
      <c r="UNN137" s="371"/>
      <c r="UNO137" s="371"/>
      <c r="UNP137" s="371"/>
      <c r="UNQ137" s="371"/>
      <c r="UNR137" s="371"/>
      <c r="UNS137" s="371"/>
      <c r="UNT137" s="371"/>
      <c r="UNU137" s="371"/>
      <c r="UNV137" s="371"/>
      <c r="UNW137" s="371"/>
      <c r="UNX137" s="371"/>
      <c r="UNY137" s="371"/>
      <c r="UNZ137" s="371"/>
      <c r="UOA137" s="371"/>
      <c r="UOB137" s="371"/>
      <c r="UOC137" s="371"/>
      <c r="UOD137" s="371"/>
      <c r="UOE137" s="371"/>
      <c r="UOF137" s="371"/>
      <c r="UOG137" s="371"/>
      <c r="UOH137" s="371"/>
      <c r="UOI137" s="371"/>
      <c r="UOJ137" s="371"/>
      <c r="UOK137" s="371"/>
      <c r="UOL137" s="371"/>
      <c r="UOM137" s="371"/>
      <c r="UON137" s="371"/>
      <c r="UOO137" s="371"/>
      <c r="UOP137" s="371"/>
      <c r="UOQ137" s="371"/>
      <c r="UOR137" s="371"/>
      <c r="UOS137" s="371"/>
      <c r="UOT137" s="371"/>
      <c r="UOU137" s="371"/>
      <c r="UOV137" s="371"/>
      <c r="UOW137" s="371"/>
      <c r="UOX137" s="371"/>
      <c r="UOY137" s="371"/>
      <c r="UOZ137" s="371"/>
      <c r="UPA137" s="371"/>
      <c r="UPB137" s="371"/>
      <c r="UPC137" s="371"/>
      <c r="UPD137" s="371"/>
      <c r="UPE137" s="371"/>
      <c r="UPF137" s="371"/>
      <c r="UPG137" s="371"/>
      <c r="UPH137" s="371"/>
      <c r="UPI137" s="371"/>
      <c r="UPJ137" s="371"/>
      <c r="UPK137" s="371"/>
      <c r="UPL137" s="371"/>
      <c r="UPM137" s="371"/>
      <c r="UPN137" s="371"/>
      <c r="UPO137" s="371"/>
      <c r="UPP137" s="371"/>
      <c r="UPQ137" s="371"/>
      <c r="UPR137" s="371"/>
      <c r="UPS137" s="371"/>
      <c r="UPT137" s="371"/>
      <c r="UPU137" s="371"/>
      <c r="UPV137" s="371"/>
      <c r="UPW137" s="371"/>
      <c r="UPX137" s="371"/>
      <c r="UPY137" s="371"/>
      <c r="UPZ137" s="371"/>
      <c r="UQA137" s="371"/>
      <c r="UQB137" s="371"/>
      <c r="UQC137" s="371"/>
      <c r="UQD137" s="371"/>
      <c r="UQE137" s="371"/>
      <c r="UQF137" s="371"/>
      <c r="UQG137" s="371"/>
      <c r="UQH137" s="371"/>
      <c r="UQI137" s="371"/>
      <c r="UQJ137" s="371"/>
      <c r="UQK137" s="371"/>
      <c r="UQL137" s="371"/>
      <c r="UQM137" s="371"/>
      <c r="UQN137" s="371"/>
      <c r="UQO137" s="371"/>
      <c r="UQP137" s="371"/>
      <c r="UQQ137" s="371"/>
      <c r="UQR137" s="371"/>
      <c r="UQS137" s="371"/>
      <c r="UQT137" s="371"/>
      <c r="UQU137" s="371"/>
      <c r="UQV137" s="371"/>
      <c r="UQW137" s="371"/>
      <c r="UQX137" s="371"/>
      <c r="UQY137" s="371"/>
      <c r="UQZ137" s="371"/>
      <c r="URA137" s="371"/>
      <c r="URB137" s="371"/>
      <c r="URC137" s="371"/>
      <c r="URD137" s="371"/>
      <c r="URE137" s="371"/>
      <c r="URF137" s="371"/>
      <c r="URG137" s="371"/>
      <c r="URH137" s="371"/>
      <c r="URI137" s="371"/>
      <c r="URJ137" s="371"/>
      <c r="URK137" s="371"/>
      <c r="URL137" s="371"/>
      <c r="URM137" s="371"/>
      <c r="URN137" s="371"/>
      <c r="URO137" s="371"/>
      <c r="URP137" s="371"/>
      <c r="URQ137" s="371"/>
      <c r="URR137" s="371"/>
      <c r="URS137" s="371"/>
      <c r="URT137" s="371"/>
      <c r="URU137" s="371"/>
      <c r="URV137" s="371"/>
      <c r="URW137" s="371"/>
      <c r="URX137" s="371"/>
      <c r="URY137" s="371"/>
      <c r="URZ137" s="371"/>
      <c r="USA137" s="371"/>
      <c r="USB137" s="371"/>
      <c r="USC137" s="371"/>
      <c r="USD137" s="371"/>
      <c r="USE137" s="371"/>
      <c r="USF137" s="371"/>
      <c r="USG137" s="371"/>
      <c r="USH137" s="371"/>
      <c r="USI137" s="371"/>
      <c r="USJ137" s="371"/>
      <c r="USK137" s="371"/>
      <c r="USL137" s="371"/>
      <c r="USM137" s="371"/>
      <c r="USN137" s="371"/>
      <c r="USO137" s="371"/>
      <c r="USP137" s="371"/>
      <c r="USQ137" s="371"/>
      <c r="USR137" s="371"/>
      <c r="USS137" s="371"/>
      <c r="UST137" s="371"/>
      <c r="USU137" s="371"/>
      <c r="USV137" s="371"/>
      <c r="USW137" s="371"/>
      <c r="USX137" s="371"/>
      <c r="USY137" s="371"/>
      <c r="USZ137" s="371"/>
      <c r="UTA137" s="371"/>
      <c r="UTB137" s="371"/>
      <c r="UTC137" s="371"/>
      <c r="UTD137" s="371"/>
      <c r="UTE137" s="371"/>
      <c r="UTF137" s="371"/>
      <c r="UTG137" s="371"/>
      <c r="UTH137" s="371"/>
      <c r="UTI137" s="371"/>
      <c r="UTJ137" s="371"/>
      <c r="UTK137" s="371"/>
      <c r="UTL137" s="371"/>
      <c r="UTM137" s="371"/>
      <c r="UTN137" s="371"/>
      <c r="UTO137" s="371"/>
      <c r="UTP137" s="371"/>
      <c r="UTQ137" s="371"/>
      <c r="UTR137" s="371"/>
      <c r="UTS137" s="371"/>
      <c r="UTT137" s="371"/>
      <c r="UTU137" s="371"/>
      <c r="UTV137" s="371"/>
      <c r="UTW137" s="371"/>
      <c r="UTX137" s="371"/>
      <c r="UTY137" s="371"/>
      <c r="UTZ137" s="371"/>
      <c r="UUA137" s="371"/>
      <c r="UUB137" s="371"/>
      <c r="UUC137" s="371"/>
      <c r="UUD137" s="371"/>
      <c r="UUE137" s="371"/>
      <c r="UUF137" s="371"/>
      <c r="UUG137" s="371"/>
      <c r="UUH137" s="371"/>
      <c r="UUI137" s="371"/>
      <c r="UUJ137" s="371"/>
      <c r="UUK137" s="371"/>
      <c r="UUL137" s="371"/>
      <c r="UUM137" s="371"/>
      <c r="UUN137" s="371"/>
      <c r="UUO137" s="371"/>
      <c r="UUP137" s="371"/>
      <c r="UUQ137" s="371"/>
      <c r="UUR137" s="371"/>
      <c r="UUS137" s="371"/>
      <c r="UUT137" s="371"/>
      <c r="UUU137" s="371"/>
      <c r="UUV137" s="371"/>
      <c r="UUW137" s="371"/>
      <c r="UUX137" s="371"/>
      <c r="UUY137" s="371"/>
      <c r="UUZ137" s="371"/>
      <c r="UVA137" s="371"/>
      <c r="UVB137" s="371"/>
      <c r="UVC137" s="371"/>
      <c r="UVD137" s="371"/>
      <c r="UVE137" s="371"/>
      <c r="UVF137" s="371"/>
      <c r="UVG137" s="371"/>
      <c r="UVH137" s="371"/>
      <c r="UVI137" s="371"/>
      <c r="UVJ137" s="371"/>
      <c r="UVK137" s="371"/>
      <c r="UVL137" s="371"/>
      <c r="UVM137" s="371"/>
      <c r="UVN137" s="371"/>
      <c r="UVO137" s="371"/>
      <c r="UVP137" s="371"/>
      <c r="UVQ137" s="371"/>
      <c r="UVR137" s="371"/>
      <c r="UVS137" s="371"/>
      <c r="UVT137" s="371"/>
      <c r="UVU137" s="371"/>
      <c r="UVV137" s="371"/>
      <c r="UVW137" s="371"/>
      <c r="UVX137" s="371"/>
      <c r="UVY137" s="371"/>
      <c r="UVZ137" s="371"/>
      <c r="UWA137" s="371"/>
      <c r="UWB137" s="371"/>
      <c r="UWC137" s="371"/>
      <c r="UWD137" s="371"/>
      <c r="UWE137" s="371"/>
      <c r="UWF137" s="371"/>
      <c r="UWG137" s="371"/>
      <c r="UWH137" s="371"/>
      <c r="UWI137" s="371"/>
      <c r="UWJ137" s="371"/>
      <c r="UWK137" s="371"/>
      <c r="UWL137" s="371"/>
      <c r="UWM137" s="371"/>
      <c r="UWN137" s="371"/>
      <c r="UWO137" s="371"/>
      <c r="UWP137" s="371"/>
      <c r="UWQ137" s="371"/>
      <c r="UWR137" s="371"/>
      <c r="UWS137" s="371"/>
      <c r="UWT137" s="371"/>
      <c r="UWU137" s="371"/>
      <c r="UWV137" s="371"/>
      <c r="UWW137" s="371"/>
      <c r="UWX137" s="371"/>
      <c r="UWY137" s="371"/>
      <c r="UWZ137" s="371"/>
      <c r="UXA137" s="371"/>
      <c r="UXB137" s="371"/>
      <c r="UXC137" s="371"/>
      <c r="UXD137" s="371"/>
      <c r="UXE137" s="371"/>
      <c r="UXF137" s="371"/>
      <c r="UXG137" s="371"/>
      <c r="UXH137" s="371"/>
      <c r="UXI137" s="371"/>
      <c r="UXJ137" s="371"/>
      <c r="UXK137" s="371"/>
      <c r="UXL137" s="371"/>
      <c r="UXM137" s="371"/>
      <c r="UXN137" s="371"/>
      <c r="UXO137" s="371"/>
      <c r="UXP137" s="371"/>
      <c r="UXQ137" s="371"/>
      <c r="UXR137" s="371"/>
      <c r="UXS137" s="371"/>
      <c r="UXT137" s="371"/>
      <c r="UXU137" s="371"/>
      <c r="UXV137" s="371"/>
      <c r="UXW137" s="371"/>
      <c r="UXX137" s="371"/>
      <c r="UXY137" s="371"/>
      <c r="UXZ137" s="371"/>
      <c r="UYA137" s="371"/>
      <c r="UYB137" s="371"/>
      <c r="UYC137" s="371"/>
      <c r="UYD137" s="371"/>
      <c r="UYE137" s="371"/>
      <c r="UYF137" s="371"/>
      <c r="UYG137" s="371"/>
      <c r="UYH137" s="371"/>
      <c r="UYI137" s="371"/>
      <c r="UYJ137" s="371"/>
      <c r="UYK137" s="371"/>
      <c r="UYL137" s="371"/>
      <c r="UYM137" s="371"/>
      <c r="UYN137" s="371"/>
      <c r="UYO137" s="371"/>
      <c r="UYP137" s="371"/>
      <c r="UYQ137" s="371"/>
      <c r="UYR137" s="371"/>
      <c r="UYS137" s="371"/>
      <c r="UYT137" s="371"/>
      <c r="UYU137" s="371"/>
      <c r="UYV137" s="371"/>
      <c r="UYW137" s="371"/>
      <c r="UYX137" s="371"/>
      <c r="UYY137" s="371"/>
      <c r="UYZ137" s="371"/>
      <c r="UZA137" s="371"/>
      <c r="UZB137" s="371"/>
      <c r="UZC137" s="371"/>
      <c r="UZD137" s="371"/>
      <c r="UZE137" s="371"/>
      <c r="UZF137" s="371"/>
      <c r="UZG137" s="371"/>
      <c r="UZH137" s="371"/>
      <c r="UZI137" s="371"/>
      <c r="UZJ137" s="371"/>
      <c r="UZK137" s="371"/>
      <c r="UZL137" s="371"/>
      <c r="UZM137" s="371"/>
      <c r="UZN137" s="371"/>
      <c r="UZO137" s="371"/>
      <c r="UZP137" s="371"/>
      <c r="UZQ137" s="371"/>
      <c r="UZR137" s="371"/>
      <c r="UZS137" s="371"/>
      <c r="UZT137" s="371"/>
      <c r="UZU137" s="371"/>
      <c r="UZV137" s="371"/>
      <c r="UZW137" s="371"/>
      <c r="UZX137" s="371"/>
      <c r="UZY137" s="371"/>
      <c r="UZZ137" s="371"/>
      <c r="VAA137" s="371"/>
      <c r="VAB137" s="371"/>
      <c r="VAC137" s="371"/>
      <c r="VAD137" s="371"/>
      <c r="VAE137" s="371"/>
      <c r="VAF137" s="371"/>
      <c r="VAG137" s="371"/>
      <c r="VAH137" s="371"/>
      <c r="VAI137" s="371"/>
      <c r="VAJ137" s="371"/>
      <c r="VAK137" s="371"/>
      <c r="VAL137" s="371"/>
      <c r="VAM137" s="371"/>
      <c r="VAN137" s="371"/>
      <c r="VAO137" s="371"/>
      <c r="VAP137" s="371"/>
      <c r="VAQ137" s="371"/>
      <c r="VAR137" s="371"/>
      <c r="VAS137" s="371"/>
      <c r="VAT137" s="371"/>
      <c r="VAU137" s="371"/>
      <c r="VAV137" s="371"/>
      <c r="VAW137" s="371"/>
      <c r="VAX137" s="371"/>
      <c r="VAY137" s="371"/>
      <c r="VAZ137" s="371"/>
      <c r="VBA137" s="371"/>
      <c r="VBB137" s="371"/>
      <c r="VBC137" s="371"/>
      <c r="VBD137" s="371"/>
      <c r="VBE137" s="371"/>
      <c r="VBF137" s="371"/>
      <c r="VBG137" s="371"/>
      <c r="VBH137" s="371"/>
      <c r="VBI137" s="371"/>
      <c r="VBJ137" s="371"/>
      <c r="VBK137" s="371"/>
      <c r="VBL137" s="371"/>
      <c r="VBM137" s="371"/>
      <c r="VBN137" s="371"/>
      <c r="VBO137" s="371"/>
      <c r="VBP137" s="371"/>
      <c r="VBQ137" s="371"/>
      <c r="VBR137" s="371"/>
      <c r="VBS137" s="371"/>
      <c r="VBT137" s="371"/>
      <c r="VBU137" s="371"/>
      <c r="VBV137" s="371"/>
      <c r="VBW137" s="371"/>
      <c r="VBX137" s="371"/>
      <c r="VBY137" s="371"/>
      <c r="VBZ137" s="371"/>
      <c r="VCA137" s="371"/>
      <c r="VCB137" s="371"/>
      <c r="VCC137" s="371"/>
      <c r="VCD137" s="371"/>
      <c r="VCE137" s="371"/>
      <c r="VCF137" s="371"/>
      <c r="VCG137" s="371"/>
      <c r="VCH137" s="371"/>
      <c r="VCI137" s="371"/>
      <c r="VCJ137" s="371"/>
      <c r="VCK137" s="371"/>
      <c r="VCL137" s="371"/>
      <c r="VCM137" s="371"/>
      <c r="VCN137" s="371"/>
      <c r="VCO137" s="371"/>
      <c r="VCP137" s="371"/>
      <c r="VCQ137" s="371"/>
      <c r="VCR137" s="371"/>
      <c r="VCS137" s="371"/>
      <c r="VCT137" s="371"/>
      <c r="VCU137" s="371"/>
      <c r="VCV137" s="371"/>
      <c r="VCW137" s="371"/>
      <c r="VCX137" s="371"/>
      <c r="VCY137" s="371"/>
      <c r="VCZ137" s="371"/>
      <c r="VDA137" s="371"/>
      <c r="VDB137" s="371"/>
      <c r="VDC137" s="371"/>
      <c r="VDD137" s="371"/>
      <c r="VDE137" s="371"/>
      <c r="VDF137" s="371"/>
      <c r="VDG137" s="371"/>
      <c r="VDH137" s="371"/>
      <c r="VDI137" s="371"/>
      <c r="VDJ137" s="371"/>
      <c r="VDK137" s="371"/>
      <c r="VDL137" s="371"/>
      <c r="VDM137" s="371"/>
      <c r="VDN137" s="371"/>
      <c r="VDO137" s="371"/>
      <c r="VDP137" s="371"/>
      <c r="VDQ137" s="371"/>
      <c r="VDR137" s="371"/>
      <c r="VDS137" s="371"/>
      <c r="VDT137" s="371"/>
      <c r="VDU137" s="371"/>
      <c r="VDV137" s="371"/>
      <c r="VDW137" s="371"/>
      <c r="VDX137" s="371"/>
      <c r="VDY137" s="371"/>
      <c r="VDZ137" s="371"/>
      <c r="VEA137" s="371"/>
      <c r="VEB137" s="371"/>
      <c r="VEC137" s="371"/>
      <c r="VED137" s="371"/>
      <c r="VEE137" s="371"/>
      <c r="VEF137" s="371"/>
      <c r="VEG137" s="371"/>
      <c r="VEH137" s="371"/>
      <c r="VEI137" s="371"/>
      <c r="VEJ137" s="371"/>
      <c r="VEK137" s="371"/>
      <c r="VEL137" s="371"/>
      <c r="VEM137" s="371"/>
      <c r="VEN137" s="371"/>
      <c r="VEO137" s="371"/>
      <c r="VEP137" s="371"/>
      <c r="VEQ137" s="371"/>
      <c r="VER137" s="371"/>
      <c r="VES137" s="371"/>
      <c r="VET137" s="371"/>
      <c r="VEU137" s="371"/>
      <c r="VEV137" s="371"/>
      <c r="VEW137" s="371"/>
      <c r="VEX137" s="371"/>
      <c r="VEY137" s="371"/>
      <c r="VEZ137" s="371"/>
      <c r="VFA137" s="371"/>
      <c r="VFB137" s="371"/>
      <c r="VFC137" s="371"/>
      <c r="VFD137" s="371"/>
      <c r="VFE137" s="371"/>
      <c r="VFF137" s="371"/>
      <c r="VFG137" s="371"/>
      <c r="VFH137" s="371"/>
      <c r="VFI137" s="371"/>
      <c r="VFJ137" s="371"/>
      <c r="VFK137" s="371"/>
      <c r="VFL137" s="371"/>
      <c r="VFM137" s="371"/>
      <c r="VFN137" s="371"/>
      <c r="VFO137" s="371"/>
      <c r="VFP137" s="371"/>
      <c r="VFQ137" s="371"/>
      <c r="VFR137" s="371"/>
      <c r="VFS137" s="371"/>
      <c r="VFT137" s="371"/>
      <c r="VFU137" s="371"/>
      <c r="VFV137" s="371"/>
      <c r="VFW137" s="371"/>
      <c r="VFX137" s="371"/>
      <c r="VFY137" s="371"/>
      <c r="VFZ137" s="371"/>
      <c r="VGA137" s="371"/>
      <c r="VGB137" s="371"/>
      <c r="VGC137" s="371"/>
      <c r="VGD137" s="371"/>
      <c r="VGE137" s="371"/>
      <c r="VGF137" s="371"/>
      <c r="VGG137" s="371"/>
      <c r="VGH137" s="371"/>
      <c r="VGI137" s="371"/>
      <c r="VGJ137" s="371"/>
      <c r="VGK137" s="371"/>
      <c r="VGL137" s="371"/>
      <c r="VGM137" s="371"/>
      <c r="VGN137" s="371"/>
      <c r="VGO137" s="371"/>
      <c r="VGP137" s="371"/>
      <c r="VGQ137" s="371"/>
      <c r="VGR137" s="371"/>
      <c r="VGS137" s="371"/>
      <c r="VGT137" s="371"/>
      <c r="VGU137" s="371"/>
      <c r="VGV137" s="371"/>
      <c r="VGW137" s="371"/>
      <c r="VGX137" s="371"/>
      <c r="VGY137" s="371"/>
      <c r="VGZ137" s="371"/>
      <c r="VHA137" s="371"/>
      <c r="VHB137" s="371"/>
      <c r="VHC137" s="371"/>
      <c r="VHD137" s="371"/>
      <c r="VHE137" s="371"/>
      <c r="VHF137" s="371"/>
      <c r="VHG137" s="371"/>
      <c r="VHH137" s="371"/>
      <c r="VHI137" s="371"/>
      <c r="VHJ137" s="371"/>
      <c r="VHK137" s="371"/>
      <c r="VHL137" s="371"/>
      <c r="VHM137" s="371"/>
      <c r="VHN137" s="371"/>
      <c r="VHO137" s="371"/>
      <c r="VHP137" s="371"/>
      <c r="VHQ137" s="371"/>
      <c r="VHR137" s="371"/>
      <c r="VHS137" s="371"/>
      <c r="VHT137" s="371"/>
      <c r="VHU137" s="371"/>
      <c r="VHV137" s="371"/>
      <c r="VHW137" s="371"/>
      <c r="VHX137" s="371"/>
      <c r="VHY137" s="371"/>
      <c r="VHZ137" s="371"/>
      <c r="VIA137" s="371"/>
      <c r="VIB137" s="371"/>
      <c r="VIC137" s="371"/>
      <c r="VID137" s="371"/>
      <c r="VIE137" s="371"/>
      <c r="VIF137" s="371"/>
      <c r="VIG137" s="371"/>
      <c r="VIH137" s="371"/>
      <c r="VII137" s="371"/>
      <c r="VIJ137" s="371"/>
      <c r="VIK137" s="371"/>
      <c r="VIL137" s="371"/>
      <c r="VIM137" s="371"/>
      <c r="VIN137" s="371"/>
      <c r="VIO137" s="371"/>
      <c r="VIP137" s="371"/>
      <c r="VIQ137" s="371"/>
      <c r="VIR137" s="371"/>
      <c r="VIS137" s="371"/>
      <c r="VIT137" s="371"/>
      <c r="VIU137" s="371"/>
      <c r="VIV137" s="371"/>
      <c r="VIW137" s="371"/>
      <c r="VIX137" s="371"/>
      <c r="VIY137" s="371"/>
      <c r="VIZ137" s="371"/>
      <c r="VJA137" s="371"/>
      <c r="VJB137" s="371"/>
      <c r="VJC137" s="371"/>
      <c r="VJD137" s="371"/>
      <c r="VJE137" s="371"/>
      <c r="VJF137" s="371"/>
      <c r="VJG137" s="371"/>
      <c r="VJH137" s="371"/>
      <c r="VJI137" s="371"/>
      <c r="VJJ137" s="371"/>
      <c r="VJK137" s="371"/>
      <c r="VJL137" s="371"/>
      <c r="VJM137" s="371"/>
      <c r="VJN137" s="371"/>
      <c r="VJO137" s="371"/>
      <c r="VJP137" s="371"/>
      <c r="VJQ137" s="371"/>
      <c r="VJR137" s="371"/>
      <c r="VJS137" s="371"/>
      <c r="VJT137" s="371"/>
      <c r="VJU137" s="371"/>
      <c r="VJV137" s="371"/>
      <c r="VJW137" s="371"/>
      <c r="VJX137" s="371"/>
      <c r="VJY137" s="371"/>
      <c r="VJZ137" s="371"/>
      <c r="VKA137" s="371"/>
      <c r="VKB137" s="371"/>
      <c r="VKC137" s="371"/>
      <c r="VKD137" s="371"/>
      <c r="VKE137" s="371"/>
      <c r="VKF137" s="371"/>
      <c r="VKG137" s="371"/>
      <c r="VKH137" s="371"/>
      <c r="VKI137" s="371"/>
      <c r="VKJ137" s="371"/>
      <c r="VKK137" s="371"/>
      <c r="VKL137" s="371"/>
      <c r="VKM137" s="371"/>
      <c r="VKN137" s="371"/>
      <c r="VKO137" s="371"/>
      <c r="VKP137" s="371"/>
      <c r="VKQ137" s="371"/>
      <c r="VKR137" s="371"/>
      <c r="VKS137" s="371"/>
      <c r="VKT137" s="371"/>
      <c r="VKU137" s="371"/>
      <c r="VKV137" s="371"/>
      <c r="VKW137" s="371"/>
      <c r="VKX137" s="371"/>
      <c r="VKY137" s="371"/>
      <c r="VKZ137" s="371"/>
      <c r="VLA137" s="371"/>
      <c r="VLB137" s="371"/>
      <c r="VLC137" s="371"/>
      <c r="VLD137" s="371"/>
      <c r="VLE137" s="371"/>
      <c r="VLF137" s="371"/>
      <c r="VLG137" s="371"/>
      <c r="VLH137" s="371"/>
      <c r="VLI137" s="371"/>
      <c r="VLJ137" s="371"/>
      <c r="VLK137" s="371"/>
      <c r="VLL137" s="371"/>
      <c r="VLM137" s="371"/>
      <c r="VLN137" s="371"/>
      <c r="VLO137" s="371"/>
      <c r="VLP137" s="371"/>
      <c r="VLQ137" s="371"/>
      <c r="VLR137" s="371"/>
      <c r="VLS137" s="371"/>
      <c r="VLT137" s="371"/>
      <c r="VLU137" s="371"/>
      <c r="VLV137" s="371"/>
      <c r="VLW137" s="371"/>
      <c r="VLX137" s="371"/>
      <c r="VLY137" s="371"/>
      <c r="VLZ137" s="371"/>
      <c r="VMA137" s="371"/>
      <c r="VMB137" s="371"/>
      <c r="VMC137" s="371"/>
      <c r="VMD137" s="371"/>
      <c r="VME137" s="371"/>
      <c r="VMF137" s="371"/>
      <c r="VMG137" s="371"/>
      <c r="VMH137" s="371"/>
      <c r="VMI137" s="371"/>
      <c r="VMJ137" s="371"/>
      <c r="VMK137" s="371"/>
      <c r="VML137" s="371"/>
      <c r="VMM137" s="371"/>
      <c r="VMN137" s="371"/>
      <c r="VMO137" s="371"/>
      <c r="VMP137" s="371"/>
      <c r="VMQ137" s="371"/>
      <c r="VMR137" s="371"/>
      <c r="VMS137" s="371"/>
      <c r="VMT137" s="371"/>
      <c r="VMU137" s="371"/>
      <c r="VMV137" s="371"/>
      <c r="VMW137" s="371"/>
      <c r="VMX137" s="371"/>
      <c r="VMY137" s="371"/>
      <c r="VMZ137" s="371"/>
      <c r="VNA137" s="371"/>
      <c r="VNB137" s="371"/>
      <c r="VNC137" s="371"/>
      <c r="VND137" s="371"/>
      <c r="VNE137" s="371"/>
      <c r="VNF137" s="371"/>
      <c r="VNG137" s="371"/>
      <c r="VNH137" s="371"/>
      <c r="VNI137" s="371"/>
      <c r="VNJ137" s="371"/>
      <c r="VNK137" s="371"/>
      <c r="VNL137" s="371"/>
      <c r="VNM137" s="371"/>
      <c r="VNN137" s="371"/>
      <c r="VNO137" s="371"/>
      <c r="VNP137" s="371"/>
      <c r="VNQ137" s="371"/>
      <c r="VNR137" s="371"/>
      <c r="VNS137" s="371"/>
      <c r="VNT137" s="371"/>
      <c r="VNU137" s="371"/>
      <c r="VNV137" s="371"/>
      <c r="VNW137" s="371"/>
      <c r="VNX137" s="371"/>
      <c r="VNY137" s="371"/>
      <c r="VNZ137" s="371"/>
      <c r="VOA137" s="371"/>
      <c r="VOB137" s="371"/>
      <c r="VOC137" s="371"/>
      <c r="VOD137" s="371"/>
      <c r="VOE137" s="371"/>
      <c r="VOF137" s="371"/>
      <c r="VOG137" s="371"/>
      <c r="VOH137" s="371"/>
      <c r="VOI137" s="371"/>
      <c r="VOJ137" s="371"/>
      <c r="VOK137" s="371"/>
      <c r="VOL137" s="371"/>
      <c r="VOM137" s="371"/>
      <c r="VON137" s="371"/>
      <c r="VOO137" s="371"/>
      <c r="VOP137" s="371"/>
      <c r="VOQ137" s="371"/>
      <c r="VOR137" s="371"/>
      <c r="VOS137" s="371"/>
      <c r="VOT137" s="371"/>
      <c r="VOU137" s="371"/>
      <c r="VOV137" s="371"/>
      <c r="VOW137" s="371"/>
      <c r="VOX137" s="371"/>
      <c r="VOY137" s="371"/>
      <c r="VOZ137" s="371"/>
      <c r="VPA137" s="371"/>
      <c r="VPB137" s="371"/>
      <c r="VPC137" s="371"/>
      <c r="VPD137" s="371"/>
      <c r="VPE137" s="371"/>
      <c r="VPF137" s="371"/>
      <c r="VPG137" s="371"/>
      <c r="VPH137" s="371"/>
      <c r="VPI137" s="371"/>
      <c r="VPJ137" s="371"/>
      <c r="VPK137" s="371"/>
      <c r="VPL137" s="371"/>
      <c r="VPM137" s="371"/>
      <c r="VPN137" s="371"/>
      <c r="VPO137" s="371"/>
      <c r="VPP137" s="371"/>
      <c r="VPQ137" s="371"/>
      <c r="VPR137" s="371"/>
      <c r="VPS137" s="371"/>
      <c r="VPT137" s="371"/>
      <c r="VPU137" s="371"/>
      <c r="VPV137" s="371"/>
      <c r="VPW137" s="371"/>
      <c r="VPX137" s="371"/>
      <c r="VPY137" s="371"/>
      <c r="VPZ137" s="371"/>
      <c r="VQA137" s="371"/>
      <c r="VQB137" s="371"/>
      <c r="VQC137" s="371"/>
      <c r="VQD137" s="371"/>
      <c r="VQE137" s="371"/>
      <c r="VQF137" s="371"/>
      <c r="VQG137" s="371"/>
      <c r="VQH137" s="371"/>
      <c r="VQI137" s="371"/>
      <c r="VQJ137" s="371"/>
      <c r="VQK137" s="371"/>
      <c r="VQL137" s="371"/>
      <c r="VQM137" s="371"/>
      <c r="VQN137" s="371"/>
      <c r="VQO137" s="371"/>
      <c r="VQP137" s="371"/>
      <c r="VQQ137" s="371"/>
      <c r="VQR137" s="371"/>
      <c r="VQS137" s="371"/>
      <c r="VQT137" s="371"/>
      <c r="VQU137" s="371"/>
      <c r="VQV137" s="371"/>
      <c r="VQW137" s="371"/>
      <c r="VQX137" s="371"/>
      <c r="VQY137" s="371"/>
      <c r="VQZ137" s="371"/>
      <c r="VRA137" s="371"/>
      <c r="VRB137" s="371"/>
      <c r="VRC137" s="371"/>
      <c r="VRD137" s="371"/>
      <c r="VRE137" s="371"/>
      <c r="VRF137" s="371"/>
      <c r="VRG137" s="371"/>
      <c r="VRH137" s="371"/>
      <c r="VRI137" s="371"/>
      <c r="VRJ137" s="371"/>
      <c r="VRK137" s="371"/>
      <c r="VRL137" s="371"/>
      <c r="VRM137" s="371"/>
      <c r="VRN137" s="371"/>
      <c r="VRO137" s="371"/>
      <c r="VRP137" s="371"/>
      <c r="VRQ137" s="371"/>
      <c r="VRR137" s="371"/>
      <c r="VRS137" s="371"/>
      <c r="VRT137" s="371"/>
      <c r="VRU137" s="371"/>
      <c r="VRV137" s="371"/>
      <c r="VRW137" s="371"/>
      <c r="VRX137" s="371"/>
      <c r="VRY137" s="371"/>
      <c r="VRZ137" s="371"/>
      <c r="VSA137" s="371"/>
      <c r="VSB137" s="371"/>
      <c r="VSC137" s="371"/>
      <c r="VSD137" s="371"/>
      <c r="VSE137" s="371"/>
      <c r="VSF137" s="371"/>
      <c r="VSG137" s="371"/>
      <c r="VSH137" s="371"/>
      <c r="VSI137" s="371"/>
      <c r="VSJ137" s="371"/>
      <c r="VSK137" s="371"/>
      <c r="VSL137" s="371"/>
      <c r="VSM137" s="371"/>
      <c r="VSN137" s="371"/>
      <c r="VSO137" s="371"/>
      <c r="VSP137" s="371"/>
      <c r="VSQ137" s="371"/>
      <c r="VSR137" s="371"/>
      <c r="VSS137" s="371"/>
      <c r="VST137" s="371"/>
      <c r="VSU137" s="371"/>
      <c r="VSV137" s="371"/>
      <c r="VSW137" s="371"/>
      <c r="VSX137" s="371"/>
      <c r="VSY137" s="371"/>
      <c r="VSZ137" s="371"/>
      <c r="VTA137" s="371"/>
      <c r="VTB137" s="371"/>
      <c r="VTC137" s="371"/>
      <c r="VTD137" s="371"/>
      <c r="VTE137" s="371"/>
      <c r="VTF137" s="371"/>
      <c r="VTG137" s="371"/>
      <c r="VTH137" s="371"/>
      <c r="VTI137" s="371"/>
      <c r="VTJ137" s="371"/>
      <c r="VTK137" s="371"/>
      <c r="VTL137" s="371"/>
      <c r="VTM137" s="371"/>
      <c r="VTN137" s="371"/>
      <c r="VTO137" s="371"/>
      <c r="VTP137" s="371"/>
      <c r="VTQ137" s="371"/>
      <c r="VTR137" s="371"/>
      <c r="VTS137" s="371"/>
      <c r="VTT137" s="371"/>
      <c r="VTU137" s="371"/>
      <c r="VTV137" s="371"/>
      <c r="VTW137" s="371"/>
      <c r="VTX137" s="371"/>
      <c r="VTY137" s="371"/>
      <c r="VTZ137" s="371"/>
      <c r="VUA137" s="371"/>
      <c r="VUB137" s="371"/>
      <c r="VUC137" s="371"/>
      <c r="VUD137" s="371"/>
      <c r="VUE137" s="371"/>
      <c r="VUF137" s="371"/>
      <c r="VUG137" s="371"/>
      <c r="VUH137" s="371"/>
      <c r="VUI137" s="371"/>
      <c r="VUJ137" s="371"/>
      <c r="VUK137" s="371"/>
      <c r="VUL137" s="371"/>
      <c r="VUM137" s="371"/>
      <c r="VUN137" s="371"/>
      <c r="VUO137" s="371"/>
      <c r="VUP137" s="371"/>
      <c r="VUQ137" s="371"/>
      <c r="VUR137" s="371"/>
      <c r="VUS137" s="371"/>
      <c r="VUT137" s="371"/>
      <c r="VUU137" s="371"/>
      <c r="VUV137" s="371"/>
      <c r="VUW137" s="371"/>
      <c r="VUX137" s="371"/>
      <c r="VUY137" s="371"/>
      <c r="VUZ137" s="371"/>
      <c r="VVA137" s="371"/>
      <c r="VVB137" s="371"/>
      <c r="VVC137" s="371"/>
      <c r="VVD137" s="371"/>
      <c r="VVE137" s="371"/>
      <c r="VVF137" s="371"/>
      <c r="VVG137" s="371"/>
      <c r="VVH137" s="371"/>
      <c r="VVI137" s="371"/>
      <c r="VVJ137" s="371"/>
      <c r="VVK137" s="371"/>
      <c r="VVL137" s="371"/>
      <c r="VVM137" s="371"/>
      <c r="VVN137" s="371"/>
      <c r="VVO137" s="371"/>
      <c r="VVP137" s="371"/>
      <c r="VVQ137" s="371"/>
      <c r="VVR137" s="371"/>
      <c r="VVS137" s="371"/>
      <c r="VVT137" s="371"/>
      <c r="VVU137" s="371"/>
      <c r="VVV137" s="371"/>
      <c r="VVW137" s="371"/>
      <c r="VVX137" s="371"/>
      <c r="VVY137" s="371"/>
      <c r="VVZ137" s="371"/>
      <c r="VWA137" s="371"/>
      <c r="VWB137" s="371"/>
      <c r="VWC137" s="371"/>
      <c r="VWD137" s="371"/>
      <c r="VWE137" s="371"/>
      <c r="VWF137" s="371"/>
      <c r="VWG137" s="371"/>
      <c r="VWH137" s="371"/>
      <c r="VWI137" s="371"/>
      <c r="VWJ137" s="371"/>
      <c r="VWK137" s="371"/>
      <c r="VWL137" s="371"/>
      <c r="VWM137" s="371"/>
      <c r="VWN137" s="371"/>
      <c r="VWO137" s="371"/>
      <c r="VWP137" s="371"/>
      <c r="VWQ137" s="371"/>
      <c r="VWR137" s="371"/>
      <c r="VWS137" s="371"/>
      <c r="VWT137" s="371"/>
      <c r="VWU137" s="371"/>
      <c r="VWV137" s="371"/>
      <c r="VWW137" s="371"/>
      <c r="VWX137" s="371"/>
      <c r="VWY137" s="371"/>
      <c r="VWZ137" s="371"/>
      <c r="VXA137" s="371"/>
      <c r="VXB137" s="371"/>
      <c r="VXC137" s="371"/>
      <c r="VXD137" s="371"/>
      <c r="VXE137" s="371"/>
      <c r="VXF137" s="371"/>
      <c r="VXG137" s="371"/>
      <c r="VXH137" s="371"/>
      <c r="VXI137" s="371"/>
      <c r="VXJ137" s="371"/>
      <c r="VXK137" s="371"/>
      <c r="VXL137" s="371"/>
      <c r="VXM137" s="371"/>
      <c r="VXN137" s="371"/>
      <c r="VXO137" s="371"/>
      <c r="VXP137" s="371"/>
      <c r="VXQ137" s="371"/>
      <c r="VXR137" s="371"/>
      <c r="VXS137" s="371"/>
      <c r="VXT137" s="371"/>
      <c r="VXU137" s="371"/>
      <c r="VXV137" s="371"/>
      <c r="VXW137" s="371"/>
      <c r="VXX137" s="371"/>
      <c r="VXY137" s="371"/>
      <c r="VXZ137" s="371"/>
      <c r="VYA137" s="371"/>
      <c r="VYB137" s="371"/>
      <c r="VYC137" s="371"/>
      <c r="VYD137" s="371"/>
      <c r="VYE137" s="371"/>
      <c r="VYF137" s="371"/>
      <c r="VYG137" s="371"/>
      <c r="VYH137" s="371"/>
      <c r="VYI137" s="371"/>
      <c r="VYJ137" s="371"/>
      <c r="VYK137" s="371"/>
      <c r="VYL137" s="371"/>
      <c r="VYM137" s="371"/>
      <c r="VYN137" s="371"/>
      <c r="VYO137" s="371"/>
      <c r="VYP137" s="371"/>
      <c r="VYQ137" s="371"/>
      <c r="VYR137" s="371"/>
      <c r="VYS137" s="371"/>
      <c r="VYT137" s="371"/>
      <c r="VYU137" s="371"/>
      <c r="VYV137" s="371"/>
      <c r="VYW137" s="371"/>
      <c r="VYX137" s="371"/>
      <c r="VYY137" s="371"/>
      <c r="VYZ137" s="371"/>
      <c r="VZA137" s="371"/>
      <c r="VZB137" s="371"/>
      <c r="VZC137" s="371"/>
      <c r="VZD137" s="371"/>
      <c r="VZE137" s="371"/>
      <c r="VZF137" s="371"/>
      <c r="VZG137" s="371"/>
      <c r="VZH137" s="371"/>
      <c r="VZI137" s="371"/>
      <c r="VZJ137" s="371"/>
      <c r="VZK137" s="371"/>
      <c r="VZL137" s="371"/>
      <c r="VZM137" s="371"/>
      <c r="VZN137" s="371"/>
      <c r="VZO137" s="371"/>
      <c r="VZP137" s="371"/>
      <c r="VZQ137" s="371"/>
      <c r="VZR137" s="371"/>
      <c r="VZS137" s="371"/>
      <c r="VZT137" s="371"/>
      <c r="VZU137" s="371"/>
      <c r="VZV137" s="371"/>
      <c r="VZW137" s="371"/>
      <c r="VZX137" s="371"/>
      <c r="VZY137" s="371"/>
      <c r="VZZ137" s="371"/>
      <c r="WAA137" s="371"/>
      <c r="WAB137" s="371"/>
      <c r="WAC137" s="371"/>
      <c r="WAD137" s="371"/>
      <c r="WAE137" s="371"/>
      <c r="WAF137" s="371"/>
      <c r="WAG137" s="371"/>
      <c r="WAH137" s="371"/>
      <c r="WAI137" s="371"/>
      <c r="WAJ137" s="371"/>
      <c r="WAK137" s="371"/>
      <c r="WAL137" s="371"/>
      <c r="WAM137" s="371"/>
      <c r="WAN137" s="371"/>
      <c r="WAO137" s="371"/>
      <c r="WAP137" s="371"/>
      <c r="WAQ137" s="371"/>
      <c r="WAR137" s="371"/>
      <c r="WAS137" s="371"/>
      <c r="WAT137" s="371"/>
      <c r="WAU137" s="371"/>
      <c r="WAV137" s="371"/>
      <c r="WAW137" s="371"/>
      <c r="WAX137" s="371"/>
      <c r="WAY137" s="371"/>
      <c r="WAZ137" s="371"/>
      <c r="WBA137" s="371"/>
      <c r="WBB137" s="371"/>
      <c r="WBC137" s="371"/>
      <c r="WBD137" s="371"/>
      <c r="WBE137" s="371"/>
      <c r="WBF137" s="371"/>
      <c r="WBG137" s="371"/>
      <c r="WBH137" s="371"/>
      <c r="WBI137" s="371"/>
      <c r="WBJ137" s="371"/>
      <c r="WBK137" s="371"/>
      <c r="WBL137" s="371"/>
      <c r="WBM137" s="371"/>
      <c r="WBN137" s="371"/>
      <c r="WBO137" s="371"/>
      <c r="WBP137" s="371"/>
      <c r="WBQ137" s="371"/>
      <c r="WBR137" s="371"/>
      <c r="WBS137" s="371"/>
      <c r="WBT137" s="371"/>
      <c r="WBU137" s="371"/>
      <c r="WBV137" s="371"/>
      <c r="WBW137" s="371"/>
      <c r="WBX137" s="371"/>
      <c r="WBY137" s="371"/>
      <c r="WBZ137" s="371"/>
      <c r="WCA137" s="371"/>
      <c r="WCB137" s="371"/>
      <c r="WCC137" s="371"/>
      <c r="WCD137" s="371"/>
      <c r="WCE137" s="371"/>
      <c r="WCF137" s="371"/>
      <c r="WCG137" s="371"/>
      <c r="WCH137" s="371"/>
      <c r="WCI137" s="371"/>
      <c r="WCJ137" s="371"/>
      <c r="WCK137" s="371"/>
      <c r="WCL137" s="371"/>
      <c r="WCM137" s="371"/>
      <c r="WCN137" s="371"/>
      <c r="WCO137" s="371"/>
      <c r="WCP137" s="371"/>
      <c r="WCQ137" s="371"/>
      <c r="WCR137" s="371"/>
      <c r="WCS137" s="371"/>
      <c r="WCT137" s="371"/>
      <c r="WCU137" s="371"/>
      <c r="WCV137" s="371"/>
      <c r="WCW137" s="371"/>
      <c r="WCX137" s="371"/>
      <c r="WCY137" s="371"/>
      <c r="WCZ137" s="371"/>
      <c r="WDA137" s="371"/>
      <c r="WDB137" s="371"/>
      <c r="WDC137" s="371"/>
      <c r="WDD137" s="371"/>
      <c r="WDE137" s="371"/>
      <c r="WDF137" s="371"/>
      <c r="WDG137" s="371"/>
      <c r="WDH137" s="371"/>
      <c r="WDI137" s="371"/>
      <c r="WDJ137" s="371"/>
      <c r="WDK137" s="371"/>
      <c r="WDL137" s="371"/>
      <c r="WDM137" s="371"/>
      <c r="WDN137" s="371"/>
      <c r="WDO137" s="371"/>
      <c r="WDP137" s="371"/>
      <c r="WDQ137" s="371"/>
      <c r="WDR137" s="371"/>
      <c r="WDS137" s="371"/>
      <c r="WDT137" s="371"/>
      <c r="WDU137" s="371"/>
      <c r="WDV137" s="371"/>
      <c r="WDW137" s="371"/>
      <c r="WDX137" s="371"/>
      <c r="WDY137" s="371"/>
      <c r="WDZ137" s="371"/>
      <c r="WEA137" s="371"/>
      <c r="WEB137" s="371"/>
      <c r="WEC137" s="371"/>
      <c r="WED137" s="371"/>
      <c r="WEE137" s="371"/>
      <c r="WEF137" s="371"/>
      <c r="WEG137" s="371"/>
      <c r="WEH137" s="371"/>
      <c r="WEI137" s="371"/>
      <c r="WEJ137" s="371"/>
      <c r="WEK137" s="371"/>
      <c r="WEL137" s="371"/>
      <c r="WEM137" s="371"/>
      <c r="WEN137" s="371"/>
      <c r="WEO137" s="371"/>
      <c r="WEP137" s="371"/>
      <c r="WEQ137" s="371"/>
      <c r="WER137" s="371"/>
      <c r="WES137" s="371"/>
      <c r="WET137" s="371"/>
      <c r="WEU137" s="371"/>
      <c r="WEV137" s="371"/>
      <c r="WEW137" s="371"/>
      <c r="WEX137" s="371"/>
      <c r="WEY137" s="371"/>
      <c r="WEZ137" s="371"/>
      <c r="WFA137" s="371"/>
      <c r="WFB137" s="371"/>
      <c r="WFC137" s="371"/>
      <c r="WFD137" s="371"/>
      <c r="WFE137" s="371"/>
      <c r="WFF137" s="371"/>
      <c r="WFG137" s="371"/>
      <c r="WFH137" s="371"/>
      <c r="WFI137" s="371"/>
      <c r="WFJ137" s="371"/>
      <c r="WFK137" s="371"/>
      <c r="WFL137" s="371"/>
      <c r="WFM137" s="371"/>
      <c r="WFN137" s="371"/>
      <c r="WFO137" s="371"/>
      <c r="WFP137" s="371"/>
      <c r="WFQ137" s="371"/>
      <c r="WFR137" s="371"/>
      <c r="WFS137" s="371"/>
      <c r="WFT137" s="371"/>
      <c r="WFU137" s="371"/>
      <c r="WFV137" s="371"/>
      <c r="WFW137" s="371"/>
      <c r="WFX137" s="371"/>
      <c r="WFY137" s="371"/>
      <c r="WFZ137" s="371"/>
      <c r="WGA137" s="371"/>
      <c r="WGB137" s="371"/>
      <c r="WGC137" s="371"/>
      <c r="WGD137" s="371"/>
      <c r="WGE137" s="371"/>
      <c r="WGF137" s="371"/>
      <c r="WGG137" s="371"/>
      <c r="WGH137" s="371"/>
      <c r="WGI137" s="371"/>
      <c r="WGJ137" s="371"/>
      <c r="WGK137" s="371"/>
      <c r="WGL137" s="371"/>
      <c r="WGM137" s="371"/>
      <c r="WGN137" s="371"/>
      <c r="WGO137" s="371"/>
      <c r="WGP137" s="371"/>
      <c r="WGQ137" s="371"/>
      <c r="WGR137" s="371"/>
      <c r="WGS137" s="371"/>
      <c r="WGT137" s="371"/>
      <c r="WGU137" s="371"/>
      <c r="WGV137" s="371"/>
      <c r="WGW137" s="371"/>
      <c r="WGX137" s="371"/>
      <c r="WGY137" s="371"/>
      <c r="WGZ137" s="371"/>
      <c r="WHA137" s="371"/>
      <c r="WHB137" s="371"/>
      <c r="WHC137" s="371"/>
      <c r="WHD137" s="371"/>
      <c r="WHE137" s="371"/>
      <c r="WHF137" s="371"/>
      <c r="WHG137" s="371"/>
      <c r="WHH137" s="371"/>
      <c r="WHI137" s="371"/>
      <c r="WHJ137" s="371"/>
      <c r="WHK137" s="371"/>
      <c r="WHL137" s="371"/>
      <c r="WHM137" s="371"/>
      <c r="WHN137" s="371"/>
      <c r="WHO137" s="371"/>
      <c r="WHP137" s="371"/>
      <c r="WHQ137" s="371"/>
      <c r="WHR137" s="371"/>
      <c r="WHS137" s="371"/>
      <c r="WHT137" s="371"/>
      <c r="WHU137" s="371"/>
      <c r="WHV137" s="371"/>
      <c r="WHW137" s="371"/>
      <c r="WHX137" s="371"/>
      <c r="WHY137" s="371"/>
      <c r="WHZ137" s="371"/>
      <c r="WIA137" s="371"/>
      <c r="WIB137" s="371"/>
      <c r="WIC137" s="371"/>
      <c r="WID137" s="371"/>
      <c r="WIE137" s="371"/>
      <c r="WIF137" s="371"/>
      <c r="WIG137" s="371"/>
      <c r="WIH137" s="371"/>
      <c r="WII137" s="371"/>
      <c r="WIJ137" s="371"/>
      <c r="WIK137" s="371"/>
      <c r="WIL137" s="371"/>
      <c r="WIM137" s="371"/>
      <c r="WIN137" s="371"/>
      <c r="WIO137" s="371"/>
      <c r="WIP137" s="371"/>
      <c r="WIQ137" s="371"/>
      <c r="WIR137" s="371"/>
      <c r="WIS137" s="371"/>
      <c r="WIT137" s="371"/>
      <c r="WIU137" s="371"/>
      <c r="WIV137" s="371"/>
      <c r="WIW137" s="371"/>
      <c r="WIX137" s="371"/>
      <c r="WIY137" s="371"/>
      <c r="WIZ137" s="371"/>
      <c r="WJA137" s="371"/>
      <c r="WJB137" s="371"/>
      <c r="WJC137" s="371"/>
      <c r="WJD137" s="371"/>
      <c r="WJE137" s="371"/>
      <c r="WJF137" s="371"/>
      <c r="WJG137" s="371"/>
      <c r="WJH137" s="371"/>
      <c r="WJI137" s="371"/>
      <c r="WJJ137" s="371"/>
      <c r="WJK137" s="371"/>
      <c r="WJL137" s="371"/>
      <c r="WJM137" s="371"/>
      <c r="WJN137" s="371"/>
      <c r="WJO137" s="371"/>
      <c r="WJP137" s="371"/>
      <c r="WJQ137" s="371"/>
      <c r="WJR137" s="371"/>
      <c r="WJS137" s="371"/>
      <c r="WJT137" s="371"/>
      <c r="WJU137" s="371"/>
      <c r="WJV137" s="371"/>
      <c r="WJW137" s="371"/>
      <c r="WJX137" s="371"/>
      <c r="WJY137" s="371"/>
      <c r="WJZ137" s="371"/>
      <c r="WKA137" s="371"/>
      <c r="WKB137" s="371"/>
      <c r="WKC137" s="371"/>
      <c r="WKD137" s="371"/>
      <c r="WKE137" s="371"/>
      <c r="WKF137" s="371"/>
      <c r="WKG137" s="371"/>
      <c r="WKH137" s="371"/>
      <c r="WKI137" s="371"/>
      <c r="WKJ137" s="371"/>
      <c r="WKK137" s="371"/>
      <c r="WKL137" s="371"/>
      <c r="WKM137" s="371"/>
      <c r="WKN137" s="371"/>
      <c r="WKO137" s="371"/>
      <c r="WKP137" s="371"/>
      <c r="WKQ137" s="371"/>
      <c r="WKR137" s="371"/>
      <c r="WKS137" s="371"/>
      <c r="WKT137" s="371"/>
      <c r="WKU137" s="371"/>
      <c r="WKV137" s="371"/>
      <c r="WKW137" s="371"/>
      <c r="WKX137" s="371"/>
      <c r="WKY137" s="371"/>
      <c r="WKZ137" s="371"/>
      <c r="WLA137" s="371"/>
      <c r="WLB137" s="371"/>
      <c r="WLC137" s="371"/>
      <c r="WLD137" s="371"/>
      <c r="WLE137" s="371"/>
      <c r="WLF137" s="371"/>
      <c r="WLG137" s="371"/>
      <c r="WLH137" s="371"/>
      <c r="WLI137" s="371"/>
      <c r="WLJ137" s="371"/>
      <c r="WLK137" s="371"/>
      <c r="WLL137" s="371"/>
      <c r="WLM137" s="371"/>
      <c r="WLN137" s="371"/>
      <c r="WLO137" s="371"/>
      <c r="WLP137" s="371"/>
      <c r="WLQ137" s="371"/>
      <c r="WLR137" s="371"/>
      <c r="WLS137" s="371"/>
      <c r="WLT137" s="371"/>
      <c r="WLU137" s="371"/>
      <c r="WLV137" s="371"/>
      <c r="WLW137" s="371"/>
      <c r="WLX137" s="371"/>
      <c r="WLY137" s="371"/>
      <c r="WLZ137" s="371"/>
      <c r="WMA137" s="371"/>
      <c r="WMB137" s="371"/>
      <c r="WMC137" s="371"/>
      <c r="WMD137" s="371"/>
      <c r="WME137" s="371"/>
      <c r="WMF137" s="371"/>
      <c r="WMG137" s="371"/>
      <c r="WMH137" s="371"/>
      <c r="WMI137" s="371"/>
      <c r="WMJ137" s="371"/>
      <c r="WMK137" s="371"/>
      <c r="WML137" s="371"/>
      <c r="WMM137" s="371"/>
      <c r="WMN137" s="371"/>
      <c r="WMO137" s="371"/>
      <c r="WMP137" s="371"/>
      <c r="WMQ137" s="371"/>
      <c r="WMR137" s="371"/>
      <c r="WMS137" s="371"/>
      <c r="WMT137" s="371"/>
      <c r="WMU137" s="371"/>
      <c r="WMV137" s="371"/>
      <c r="WMW137" s="371"/>
      <c r="WMX137" s="371"/>
      <c r="WMY137" s="371"/>
      <c r="WMZ137" s="371"/>
      <c r="WNA137" s="371"/>
      <c r="WNB137" s="371"/>
      <c r="WNC137" s="371"/>
      <c r="WND137" s="371"/>
      <c r="WNE137" s="371"/>
      <c r="WNF137" s="371"/>
      <c r="WNG137" s="371"/>
      <c r="WNH137" s="371"/>
      <c r="WNI137" s="371"/>
      <c r="WNJ137" s="371"/>
      <c r="WNK137" s="371"/>
      <c r="WNL137" s="371"/>
      <c r="WNM137" s="371"/>
      <c r="WNN137" s="371"/>
      <c r="WNO137" s="371"/>
      <c r="WNP137" s="371"/>
      <c r="WNQ137" s="371"/>
      <c r="WNR137" s="371"/>
      <c r="WNS137" s="371"/>
      <c r="WNT137" s="371"/>
      <c r="WNU137" s="371"/>
      <c r="WNV137" s="371"/>
      <c r="WNW137" s="371"/>
      <c r="WNX137" s="371"/>
      <c r="WNY137" s="371"/>
      <c r="WNZ137" s="371"/>
      <c r="WOA137" s="371"/>
      <c r="WOB137" s="371"/>
      <c r="WOC137" s="371"/>
      <c r="WOD137" s="371"/>
      <c r="WOE137" s="371"/>
      <c r="WOF137" s="371"/>
      <c r="WOG137" s="371"/>
      <c r="WOH137" s="371"/>
      <c r="WOI137" s="371"/>
      <c r="WOJ137" s="371"/>
      <c r="WOK137" s="371"/>
      <c r="WOL137" s="371"/>
      <c r="WOM137" s="371"/>
      <c r="WON137" s="371"/>
      <c r="WOO137" s="371"/>
      <c r="WOP137" s="371"/>
      <c r="WOQ137" s="371"/>
      <c r="WOR137" s="371"/>
      <c r="WOS137" s="371"/>
      <c r="WOT137" s="371"/>
      <c r="WOU137" s="371"/>
      <c r="WOV137" s="371"/>
      <c r="WOW137" s="371"/>
      <c r="WOX137" s="371"/>
      <c r="WOY137" s="371"/>
      <c r="WOZ137" s="371"/>
      <c r="WPA137" s="371"/>
      <c r="WPB137" s="371"/>
      <c r="WPC137" s="371"/>
      <c r="WPD137" s="371"/>
      <c r="WPE137" s="371"/>
      <c r="WPF137" s="371"/>
      <c r="WPG137" s="371"/>
      <c r="WPH137" s="371"/>
      <c r="WPI137" s="371"/>
      <c r="WPJ137" s="371"/>
      <c r="WPK137" s="371"/>
      <c r="WPL137" s="371"/>
      <c r="WPM137" s="371"/>
      <c r="WPN137" s="371"/>
      <c r="WPO137" s="371"/>
      <c r="WPP137" s="371"/>
      <c r="WPQ137" s="371"/>
      <c r="WPR137" s="371"/>
      <c r="WPS137" s="371"/>
      <c r="WPT137" s="371"/>
      <c r="WPU137" s="371"/>
      <c r="WPV137" s="371"/>
      <c r="WPW137" s="371"/>
      <c r="WPX137" s="371"/>
      <c r="WPY137" s="371"/>
      <c r="WPZ137" s="371"/>
      <c r="WQA137" s="371"/>
      <c r="WQB137" s="371"/>
      <c r="WQC137" s="371"/>
      <c r="WQD137" s="371"/>
      <c r="WQE137" s="371"/>
      <c r="WQF137" s="371"/>
      <c r="WQG137" s="371"/>
      <c r="WQH137" s="371"/>
      <c r="WQI137" s="371"/>
      <c r="WQJ137" s="371"/>
      <c r="WQK137" s="371"/>
      <c r="WQL137" s="371"/>
      <c r="WQM137" s="371"/>
      <c r="WQN137" s="371"/>
      <c r="WQO137" s="371"/>
      <c r="WQP137" s="371"/>
      <c r="WQQ137" s="371"/>
      <c r="WQR137" s="371"/>
      <c r="WQS137" s="371"/>
      <c r="WQT137" s="371"/>
      <c r="WQU137" s="371"/>
      <c r="WQV137" s="371"/>
      <c r="WQW137" s="371"/>
      <c r="WQX137" s="371"/>
      <c r="WQY137" s="371"/>
      <c r="WQZ137" s="371"/>
      <c r="WRA137" s="371"/>
      <c r="WRB137" s="371"/>
      <c r="WRC137" s="371"/>
      <c r="WRD137" s="371"/>
      <c r="WRE137" s="371"/>
      <c r="WRF137" s="371"/>
      <c r="WRG137" s="371"/>
      <c r="WRH137" s="371"/>
      <c r="WRI137" s="371"/>
      <c r="WRJ137" s="371"/>
      <c r="WRK137" s="371"/>
      <c r="WRL137" s="371"/>
      <c r="WRM137" s="371"/>
      <c r="WRN137" s="371"/>
      <c r="WRO137" s="371"/>
      <c r="WRP137" s="371"/>
      <c r="WRQ137" s="371"/>
      <c r="WRR137" s="371"/>
      <c r="WRS137" s="371"/>
      <c r="WRT137" s="371"/>
      <c r="WRU137" s="371"/>
      <c r="WRV137" s="371"/>
      <c r="WRW137" s="371"/>
      <c r="WRX137" s="371"/>
      <c r="WRY137" s="371"/>
      <c r="WRZ137" s="371"/>
      <c r="WSA137" s="371"/>
      <c r="WSB137" s="371"/>
      <c r="WSC137" s="371"/>
      <c r="WSD137" s="371"/>
      <c r="WSE137" s="371"/>
      <c r="WSF137" s="371"/>
      <c r="WSG137" s="371"/>
      <c r="WSH137" s="371"/>
      <c r="WSI137" s="371"/>
      <c r="WSJ137" s="371"/>
      <c r="WSK137" s="371"/>
      <c r="WSL137" s="371"/>
      <c r="WSM137" s="371"/>
      <c r="WSN137" s="371"/>
      <c r="WSO137" s="371"/>
      <c r="WSP137" s="371"/>
      <c r="WSQ137" s="371"/>
      <c r="WSR137" s="371"/>
      <c r="WSS137" s="371"/>
      <c r="WST137" s="371"/>
      <c r="WSU137" s="371"/>
      <c r="WSV137" s="371"/>
      <c r="WSW137" s="371"/>
      <c r="WSX137" s="371"/>
      <c r="WSY137" s="371"/>
      <c r="WSZ137" s="371"/>
      <c r="WTA137" s="371"/>
      <c r="WTB137" s="371"/>
      <c r="WTC137" s="371"/>
      <c r="WTD137" s="371"/>
      <c r="WTE137" s="371"/>
      <c r="WTF137" s="371"/>
      <c r="WTG137" s="371"/>
      <c r="WTH137" s="371"/>
      <c r="WTI137" s="371"/>
      <c r="WTJ137" s="371"/>
      <c r="WTK137" s="371"/>
      <c r="WTL137" s="371"/>
      <c r="WTM137" s="371"/>
      <c r="WTN137" s="371"/>
      <c r="WTO137" s="371"/>
      <c r="WTP137" s="371"/>
      <c r="WTQ137" s="371"/>
      <c r="WTR137" s="371"/>
      <c r="WTS137" s="371"/>
      <c r="WTT137" s="371"/>
      <c r="WTU137" s="371"/>
      <c r="WTV137" s="371"/>
      <c r="WTW137" s="371"/>
      <c r="WTX137" s="371"/>
      <c r="WTY137" s="371"/>
      <c r="WTZ137" s="371"/>
      <c r="WUA137" s="371"/>
      <c r="WUB137" s="371"/>
      <c r="WUC137" s="371"/>
      <c r="WUD137" s="371"/>
      <c r="WUE137" s="371"/>
      <c r="WUF137" s="371"/>
      <c r="WUG137" s="371"/>
      <c r="WUH137" s="371"/>
      <c r="WUI137" s="371"/>
      <c r="WUJ137" s="371"/>
      <c r="WUK137" s="371"/>
      <c r="WUL137" s="371"/>
      <c r="WUM137" s="371"/>
      <c r="WUN137" s="371"/>
      <c r="WUO137" s="371"/>
      <c r="WUP137" s="371"/>
      <c r="WUQ137" s="371"/>
      <c r="WUR137" s="371"/>
      <c r="WUS137" s="371"/>
      <c r="WUT137" s="371"/>
      <c r="WUU137" s="371"/>
      <c r="WUV137" s="371"/>
      <c r="WUW137" s="371"/>
      <c r="WUX137" s="371"/>
      <c r="WUY137" s="371"/>
      <c r="WUZ137" s="371"/>
      <c r="WVA137" s="371"/>
      <c r="WVB137" s="371"/>
      <c r="WVC137" s="371"/>
      <c r="WVD137" s="371"/>
      <c r="WVE137" s="371"/>
      <c r="WVF137" s="371"/>
      <c r="WVG137" s="371"/>
      <c r="WVH137" s="371"/>
      <c r="WVI137" s="371"/>
      <c r="WVJ137" s="371"/>
      <c r="WVK137" s="371"/>
      <c r="WVL137" s="371"/>
      <c r="WVM137" s="371"/>
      <c r="WVN137" s="371"/>
      <c r="WVO137" s="371"/>
      <c r="WVP137" s="371"/>
      <c r="WVQ137" s="371"/>
      <c r="WVR137" s="371"/>
      <c r="WVS137" s="371"/>
      <c r="WVT137" s="371"/>
      <c r="WVU137" s="371"/>
      <c r="WVV137" s="371"/>
      <c r="WVW137" s="371"/>
      <c r="WVX137" s="371"/>
      <c r="WVY137" s="371"/>
      <c r="WVZ137" s="371"/>
      <c r="WWA137" s="371"/>
      <c r="WWB137" s="371"/>
      <c r="WWC137" s="371"/>
      <c r="WWD137" s="371"/>
      <c r="WWE137" s="371"/>
      <c r="WWF137" s="371"/>
      <c r="WWG137" s="371"/>
      <c r="WWH137" s="371"/>
      <c r="WWI137" s="371"/>
      <c r="WWJ137" s="371"/>
      <c r="WWK137" s="371"/>
      <c r="WWL137" s="371"/>
      <c r="WWM137" s="371"/>
      <c r="WWN137" s="371"/>
      <c r="WWO137" s="371"/>
      <c r="WWP137" s="371"/>
      <c r="WWQ137" s="371"/>
      <c r="WWR137" s="371"/>
      <c r="WWS137" s="371"/>
      <c r="WWT137" s="371"/>
      <c r="WWU137" s="371"/>
      <c r="WWV137" s="371"/>
      <c r="WWW137" s="371"/>
      <c r="WWX137" s="371"/>
      <c r="WWY137" s="371"/>
      <c r="WWZ137" s="371"/>
      <c r="WXA137" s="371"/>
      <c r="WXB137" s="371"/>
      <c r="WXC137" s="371"/>
      <c r="WXD137" s="371"/>
      <c r="WXE137" s="371"/>
      <c r="WXF137" s="371"/>
      <c r="WXG137" s="371"/>
      <c r="WXH137" s="371"/>
      <c r="WXI137" s="371"/>
      <c r="WXJ137" s="371"/>
      <c r="WXK137" s="371"/>
      <c r="WXL137" s="371"/>
      <c r="WXM137" s="371"/>
      <c r="WXN137" s="371"/>
      <c r="WXO137" s="371"/>
      <c r="WXP137" s="371"/>
      <c r="WXQ137" s="371"/>
      <c r="WXR137" s="371"/>
      <c r="WXS137" s="371"/>
      <c r="WXT137" s="371"/>
      <c r="WXU137" s="371"/>
      <c r="WXV137" s="371"/>
      <c r="WXW137" s="371"/>
      <c r="WXX137" s="371"/>
      <c r="WXY137" s="371"/>
      <c r="WXZ137" s="371"/>
      <c r="WYA137" s="371"/>
      <c r="WYB137" s="371"/>
      <c r="WYC137" s="371"/>
      <c r="WYD137" s="371"/>
      <c r="WYE137" s="371"/>
      <c r="WYF137" s="371"/>
      <c r="WYG137" s="371"/>
      <c r="WYH137" s="371"/>
      <c r="WYI137" s="371"/>
      <c r="WYJ137" s="371"/>
      <c r="WYK137" s="371"/>
      <c r="WYL137" s="371"/>
      <c r="WYM137" s="371"/>
      <c r="WYN137" s="371"/>
      <c r="WYO137" s="371"/>
      <c r="WYP137" s="371"/>
      <c r="WYQ137" s="371"/>
      <c r="WYR137" s="371"/>
      <c r="WYS137" s="371"/>
      <c r="WYT137" s="371"/>
      <c r="WYU137" s="371"/>
      <c r="WYV137" s="371"/>
      <c r="WYW137" s="371"/>
      <c r="WYX137" s="371"/>
      <c r="WYY137" s="371"/>
      <c r="WYZ137" s="371"/>
      <c r="WZA137" s="371"/>
      <c r="WZB137" s="371"/>
      <c r="WZC137" s="371"/>
      <c r="WZD137" s="371"/>
      <c r="WZE137" s="371"/>
      <c r="WZF137" s="371"/>
      <c r="WZG137" s="371"/>
      <c r="WZH137" s="371"/>
      <c r="WZI137" s="371"/>
      <c r="WZJ137" s="371"/>
      <c r="WZK137" s="371"/>
      <c r="WZL137" s="371"/>
      <c r="WZM137" s="371"/>
      <c r="WZN137" s="371"/>
      <c r="WZO137" s="371"/>
      <c r="WZP137" s="371"/>
      <c r="WZQ137" s="371"/>
      <c r="WZR137" s="371"/>
      <c r="WZS137" s="371"/>
      <c r="WZT137" s="371"/>
      <c r="WZU137" s="371"/>
      <c r="WZV137" s="371"/>
      <c r="WZW137" s="371"/>
      <c r="WZX137" s="371"/>
      <c r="WZY137" s="371"/>
      <c r="WZZ137" s="371"/>
      <c r="XAA137" s="371"/>
      <c r="XAB137" s="371"/>
      <c r="XAC137" s="371"/>
      <c r="XAD137" s="371"/>
      <c r="XAE137" s="371"/>
      <c r="XAF137" s="371"/>
      <c r="XAG137" s="371"/>
      <c r="XAH137" s="371"/>
      <c r="XAI137" s="371"/>
      <c r="XAJ137" s="371"/>
      <c r="XAK137" s="371"/>
      <c r="XAL137" s="371"/>
      <c r="XAM137" s="371"/>
      <c r="XAN137" s="371"/>
      <c r="XAO137" s="371"/>
      <c r="XAP137" s="371"/>
      <c r="XAQ137" s="371"/>
      <c r="XAR137" s="371"/>
      <c r="XAS137" s="371"/>
      <c r="XAT137" s="371"/>
      <c r="XAU137" s="371"/>
      <c r="XAV137" s="371"/>
      <c r="XAW137" s="371"/>
      <c r="XAX137" s="371"/>
      <c r="XAY137" s="371"/>
      <c r="XAZ137" s="371"/>
      <c r="XBA137" s="371"/>
      <c r="XBB137" s="371"/>
      <c r="XBC137" s="371"/>
      <c r="XBD137" s="371"/>
      <c r="XBE137" s="371"/>
      <c r="XBF137" s="371"/>
      <c r="XBG137" s="371"/>
      <c r="XBH137" s="371"/>
      <c r="XBI137" s="371"/>
      <c r="XBJ137" s="371"/>
      <c r="XBK137" s="371"/>
      <c r="XBL137" s="371"/>
      <c r="XBM137" s="371"/>
      <c r="XBN137" s="371"/>
      <c r="XBO137" s="371"/>
      <c r="XBP137" s="371"/>
      <c r="XBQ137" s="371"/>
      <c r="XBR137" s="371"/>
      <c r="XBS137" s="371"/>
      <c r="XBT137" s="371"/>
      <c r="XBU137" s="371"/>
      <c r="XBV137" s="371"/>
      <c r="XBW137" s="371"/>
      <c r="XBX137" s="371"/>
      <c r="XBY137" s="371"/>
      <c r="XBZ137" s="371"/>
      <c r="XCA137" s="371"/>
      <c r="XCB137" s="371"/>
      <c r="XCC137" s="371"/>
      <c r="XCD137" s="371"/>
      <c r="XCE137" s="371"/>
      <c r="XCF137" s="371"/>
      <c r="XCG137" s="371"/>
      <c r="XCH137" s="371"/>
      <c r="XCI137" s="371"/>
      <c r="XCJ137" s="371"/>
      <c r="XCK137" s="371"/>
      <c r="XCL137" s="371"/>
      <c r="XCM137" s="371"/>
      <c r="XCN137" s="371"/>
      <c r="XCO137" s="371"/>
      <c r="XCP137" s="371"/>
      <c r="XCQ137" s="371"/>
      <c r="XCR137" s="371"/>
      <c r="XCS137" s="371"/>
      <c r="XCT137" s="371"/>
      <c r="XCU137" s="371"/>
      <c r="XCV137" s="371"/>
      <c r="XCW137" s="371"/>
      <c r="XCX137" s="371"/>
      <c r="XCY137" s="371"/>
      <c r="XCZ137" s="371"/>
      <c r="XDA137" s="371"/>
      <c r="XDB137" s="371"/>
      <c r="XDC137" s="371"/>
      <c r="XDD137" s="371"/>
      <c r="XDE137" s="371"/>
      <c r="XDF137" s="371"/>
      <c r="XDG137" s="371"/>
      <c r="XDH137" s="371"/>
      <c r="XDI137" s="371"/>
      <c r="XDJ137" s="371"/>
      <c r="XDK137" s="371"/>
      <c r="XDL137" s="371"/>
      <c r="XDM137" s="371"/>
      <c r="XDN137" s="371"/>
      <c r="XDO137" s="371"/>
      <c r="XDP137" s="371"/>
      <c r="XDQ137" s="371"/>
      <c r="XDR137" s="371"/>
      <c r="XDS137" s="371"/>
      <c r="XDT137" s="371"/>
      <c r="XDU137" s="371"/>
      <c r="XDV137" s="371"/>
      <c r="XDW137" s="371"/>
      <c r="XDX137" s="371"/>
      <c r="XDY137" s="371"/>
      <c r="XDZ137" s="371"/>
      <c r="XEA137" s="371"/>
      <c r="XEB137" s="371"/>
      <c r="XEC137" s="371"/>
      <c r="XED137" s="371"/>
      <c r="XEE137" s="371"/>
      <c r="XEF137" s="371"/>
      <c r="XEG137" s="371"/>
      <c r="XEH137" s="371"/>
      <c r="XEI137" s="371"/>
      <c r="XEJ137" s="371"/>
      <c r="XEK137" s="371"/>
      <c r="XEL137" s="371"/>
      <c r="XEM137" s="371"/>
      <c r="XEN137" s="371"/>
      <c r="XEO137" s="371"/>
      <c r="XEP137" s="371"/>
      <c r="XEQ137" s="371"/>
      <c r="XER137" s="371"/>
      <c r="XES137" s="371"/>
      <c r="XET137" s="371"/>
      <c r="XEU137" s="371"/>
      <c r="XEV137" s="371"/>
      <c r="XEW137" s="371"/>
      <c r="XEX137" s="371"/>
      <c r="XEY137" s="371"/>
      <c r="XEZ137" s="371"/>
      <c r="XFA137" s="371"/>
      <c r="XFB137" s="371"/>
      <c r="XFC137" s="371"/>
      <c r="XFD137" s="371"/>
    </row>
    <row r="138" spans="1:16384" s="276" customFormat="1" ht="21.75" customHeight="1">
      <c r="A138" s="368" t="s">
        <v>16</v>
      </c>
      <c r="B138" s="369"/>
      <c r="C138" s="195">
        <f>'10.'!E47</f>
        <v>-70000</v>
      </c>
      <c r="D138" s="195">
        <f>'10.'!H47</f>
        <v>-70000</v>
      </c>
    </row>
    <row r="139" spans="1:16384" s="276" customFormat="1">
      <c r="A139" s="196"/>
      <c r="B139" s="196"/>
      <c r="C139" s="196"/>
      <c r="D139" s="196"/>
    </row>
    <row r="140" spans="1:16384" s="276" customFormat="1" ht="53.25" customHeight="1">
      <c r="A140" s="77" t="s">
        <v>10</v>
      </c>
      <c r="B140" s="77" t="s">
        <v>529</v>
      </c>
      <c r="C140" s="367" t="s">
        <v>552</v>
      </c>
      <c r="D140" s="358"/>
    </row>
    <row r="141" spans="1:16384" s="276" customFormat="1">
      <c r="A141" s="77" t="s">
        <v>11</v>
      </c>
      <c r="B141" s="77">
        <v>11012</v>
      </c>
      <c r="C141" s="113" t="s">
        <v>57</v>
      </c>
      <c r="D141" s="113" t="s">
        <v>2</v>
      </c>
    </row>
    <row r="142" spans="1:16384" s="276" customFormat="1" ht="51.75">
      <c r="A142" s="77" t="s">
        <v>12</v>
      </c>
      <c r="B142" s="77" t="s">
        <v>539</v>
      </c>
      <c r="C142" s="22"/>
      <c r="D142" s="22"/>
    </row>
    <row r="143" spans="1:16384" s="276" customFormat="1" ht="34.5">
      <c r="A143" s="77" t="s">
        <v>13</v>
      </c>
      <c r="B143" s="77" t="s">
        <v>531</v>
      </c>
      <c r="C143" s="22"/>
      <c r="D143" s="22"/>
    </row>
    <row r="144" spans="1:16384" s="276" customFormat="1">
      <c r="A144" s="77" t="s">
        <v>14</v>
      </c>
      <c r="B144" s="77" t="s">
        <v>83</v>
      </c>
      <c r="C144" s="22"/>
      <c r="D144" s="22"/>
    </row>
    <row r="145" spans="1:4" s="276" customFormat="1" ht="51.75">
      <c r="A145" s="77" t="s">
        <v>50</v>
      </c>
      <c r="B145" s="77" t="s">
        <v>247</v>
      </c>
      <c r="C145" s="22"/>
      <c r="D145" s="22"/>
    </row>
    <row r="146" spans="1:4" s="276" customFormat="1">
      <c r="A146" s="359" t="s">
        <v>15</v>
      </c>
      <c r="B146" s="359"/>
      <c r="C146" s="113"/>
      <c r="D146" s="77"/>
    </row>
    <row r="147" spans="1:4" s="276" customFormat="1">
      <c r="A147" s="368" t="s">
        <v>534</v>
      </c>
      <c r="B147" s="369"/>
      <c r="C147" s="205">
        <v>-1</v>
      </c>
      <c r="D147" s="205">
        <v>-1</v>
      </c>
    </row>
    <row r="148" spans="1:4" s="276" customFormat="1">
      <c r="A148" s="368" t="s">
        <v>16</v>
      </c>
      <c r="B148" s="369"/>
      <c r="C148" s="195">
        <f>'10.'!E55</f>
        <v>-223000</v>
      </c>
      <c r="D148" s="195">
        <f>'10.'!H55</f>
        <v>-223000</v>
      </c>
    </row>
    <row r="149" spans="1:4" s="276" customFormat="1">
      <c r="A149" s="196"/>
      <c r="B149" s="196"/>
      <c r="C149" s="196"/>
      <c r="D149" s="196"/>
    </row>
    <row r="150" spans="1:4" s="276" customFormat="1" ht="59.25" customHeight="1">
      <c r="A150" s="77" t="s">
        <v>10</v>
      </c>
      <c r="B150" s="77" t="s">
        <v>529</v>
      </c>
      <c r="C150" s="367" t="s">
        <v>552</v>
      </c>
      <c r="D150" s="358"/>
    </row>
    <row r="151" spans="1:4" s="276" customFormat="1">
      <c r="A151" s="77" t="s">
        <v>11</v>
      </c>
      <c r="B151" s="77">
        <v>11014</v>
      </c>
      <c r="C151" s="113" t="s">
        <v>57</v>
      </c>
      <c r="D151" s="113" t="s">
        <v>2</v>
      </c>
    </row>
    <row r="152" spans="1:4" s="276" customFormat="1" ht="38.25" customHeight="1">
      <c r="A152" s="77" t="s">
        <v>12</v>
      </c>
      <c r="B152" s="77" t="s">
        <v>503</v>
      </c>
      <c r="C152" s="22"/>
      <c r="D152" s="22"/>
    </row>
    <row r="153" spans="1:4" s="276" customFormat="1" ht="34.5">
      <c r="A153" s="77" t="s">
        <v>13</v>
      </c>
      <c r="B153" s="77" t="s">
        <v>531</v>
      </c>
      <c r="C153" s="22"/>
      <c r="D153" s="22"/>
    </row>
    <row r="154" spans="1:4" s="276" customFormat="1">
      <c r="A154" s="77" t="s">
        <v>14</v>
      </c>
      <c r="B154" s="77" t="s">
        <v>83</v>
      </c>
      <c r="C154" s="22"/>
      <c r="D154" s="22"/>
    </row>
    <row r="155" spans="1:4" s="276" customFormat="1" ht="51.75">
      <c r="A155" s="77" t="s">
        <v>50</v>
      </c>
      <c r="B155" s="77" t="s">
        <v>247</v>
      </c>
      <c r="C155" s="22"/>
      <c r="D155" s="22"/>
    </row>
    <row r="156" spans="1:4" s="276" customFormat="1">
      <c r="A156" s="359" t="s">
        <v>15</v>
      </c>
      <c r="B156" s="359"/>
      <c r="C156" s="113"/>
      <c r="D156" s="77"/>
    </row>
    <row r="157" spans="1:4" s="276" customFormat="1">
      <c r="A157" s="368" t="s">
        <v>16</v>
      </c>
      <c r="B157" s="369"/>
      <c r="C157" s="195">
        <f>'10.'!E63</f>
        <v>-230000</v>
      </c>
      <c r="D157" s="195">
        <f>'10.'!H63</f>
        <v>-230000</v>
      </c>
    </row>
    <row r="158" spans="1:4" s="276" customFormat="1">
      <c r="A158" s="196"/>
      <c r="B158" s="196"/>
      <c r="C158" s="196"/>
      <c r="D158" s="196"/>
    </row>
    <row r="159" spans="1:4" s="276" customFormat="1" ht="55.5" customHeight="1">
      <c r="A159" s="77" t="s">
        <v>10</v>
      </c>
      <c r="B159" s="77" t="s">
        <v>529</v>
      </c>
      <c r="C159" s="367" t="s">
        <v>552</v>
      </c>
      <c r="D159" s="358"/>
    </row>
    <row r="160" spans="1:4" s="276" customFormat="1">
      <c r="A160" s="77" t="s">
        <v>11</v>
      </c>
      <c r="B160" s="77">
        <v>11015</v>
      </c>
      <c r="C160" s="113" t="s">
        <v>57</v>
      </c>
      <c r="D160" s="113" t="s">
        <v>2</v>
      </c>
    </row>
    <row r="161" spans="1:4" s="276" customFormat="1" ht="60" customHeight="1">
      <c r="A161" s="77" t="s">
        <v>12</v>
      </c>
      <c r="B161" s="77" t="s">
        <v>548</v>
      </c>
      <c r="C161" s="22"/>
      <c r="D161" s="22"/>
    </row>
    <row r="162" spans="1:4" s="276" customFormat="1" ht="103.5">
      <c r="A162" s="77" t="s">
        <v>13</v>
      </c>
      <c r="B162" s="77" t="s">
        <v>549</v>
      </c>
      <c r="C162" s="22"/>
      <c r="D162" s="22"/>
    </row>
    <row r="163" spans="1:4" s="276" customFormat="1">
      <c r="A163" s="77" t="s">
        <v>14</v>
      </c>
      <c r="B163" s="77" t="s">
        <v>83</v>
      </c>
      <c r="C163" s="22"/>
      <c r="D163" s="22"/>
    </row>
    <row r="164" spans="1:4" s="276" customFormat="1" ht="51.75">
      <c r="A164" s="77" t="s">
        <v>50</v>
      </c>
      <c r="B164" s="77" t="s">
        <v>247</v>
      </c>
      <c r="C164" s="22"/>
      <c r="D164" s="22"/>
    </row>
    <row r="165" spans="1:4" s="276" customFormat="1">
      <c r="A165" s="359" t="s">
        <v>15</v>
      </c>
      <c r="B165" s="359"/>
      <c r="C165" s="113"/>
      <c r="D165" s="77"/>
    </row>
    <row r="166" spans="1:4" s="276" customFormat="1">
      <c r="A166" s="368" t="s">
        <v>16</v>
      </c>
      <c r="B166" s="369"/>
      <c r="C166" s="195">
        <f>'10.'!E71</f>
        <v>-20000</v>
      </c>
      <c r="D166" s="195">
        <f>'10.'!H71</f>
        <v>-20000</v>
      </c>
    </row>
    <row r="167" spans="1:4" s="276" customFormat="1">
      <c r="A167" s="196"/>
      <c r="B167" s="196"/>
      <c r="C167" s="196"/>
      <c r="D167" s="196"/>
    </row>
    <row r="168" spans="1:4" s="276" customFormat="1" ht="59.25" customHeight="1">
      <c r="A168" s="77" t="s">
        <v>10</v>
      </c>
      <c r="B168" s="77" t="s">
        <v>529</v>
      </c>
      <c r="C168" s="367" t="s">
        <v>552</v>
      </c>
      <c r="D168" s="358"/>
    </row>
    <row r="169" spans="1:4" s="276" customFormat="1">
      <c r="A169" s="77" t="s">
        <v>11</v>
      </c>
      <c r="B169" s="77">
        <v>11016</v>
      </c>
      <c r="C169" s="113" t="s">
        <v>57</v>
      </c>
      <c r="D169" s="113" t="s">
        <v>2</v>
      </c>
    </row>
    <row r="170" spans="1:4" s="276" customFormat="1" ht="37.5" customHeight="1">
      <c r="A170" s="77" t="s">
        <v>12</v>
      </c>
      <c r="B170" s="77" t="s">
        <v>540</v>
      </c>
      <c r="C170" s="22"/>
      <c r="D170" s="22"/>
    </row>
    <row r="171" spans="1:4" s="276" customFormat="1" ht="51.75">
      <c r="A171" s="77" t="s">
        <v>13</v>
      </c>
      <c r="B171" s="77" t="s">
        <v>541</v>
      </c>
      <c r="C171" s="22"/>
      <c r="D171" s="22"/>
    </row>
    <row r="172" spans="1:4" s="276" customFormat="1">
      <c r="A172" s="77" t="s">
        <v>14</v>
      </c>
      <c r="B172" s="77" t="s">
        <v>83</v>
      </c>
      <c r="C172" s="22"/>
      <c r="D172" s="22"/>
    </row>
    <row r="173" spans="1:4" s="276" customFormat="1" ht="51.75">
      <c r="A173" s="77" t="s">
        <v>50</v>
      </c>
      <c r="B173" s="77" t="s">
        <v>247</v>
      </c>
      <c r="C173" s="22"/>
      <c r="D173" s="22"/>
    </row>
    <row r="174" spans="1:4" s="276" customFormat="1">
      <c r="A174" s="359" t="s">
        <v>15</v>
      </c>
      <c r="B174" s="359"/>
      <c r="C174" s="113"/>
      <c r="D174" s="77"/>
    </row>
    <row r="175" spans="1:4" s="276" customFormat="1" ht="17.25" customHeight="1">
      <c r="A175" s="368" t="s">
        <v>16</v>
      </c>
      <c r="B175" s="369"/>
      <c r="C175" s="110">
        <f>'10.'!E79</f>
        <v>0</v>
      </c>
      <c r="D175" s="195">
        <f>'10.'!H79</f>
        <v>-70794</v>
      </c>
    </row>
    <row r="176" spans="1:4" s="276" customFormat="1">
      <c r="A176" s="196"/>
      <c r="B176" s="196"/>
      <c r="C176" s="196"/>
      <c r="D176" s="196"/>
    </row>
    <row r="177" spans="1:4" s="276" customFormat="1" ht="58.5" customHeight="1">
      <c r="A177" s="77" t="s">
        <v>10</v>
      </c>
      <c r="B177" s="77" t="s">
        <v>529</v>
      </c>
      <c r="C177" s="367" t="s">
        <v>553</v>
      </c>
      <c r="D177" s="358"/>
    </row>
    <row r="178" spans="1:4" s="276" customFormat="1">
      <c r="A178" s="77" t="s">
        <v>11</v>
      </c>
      <c r="B178" s="77">
        <v>21004</v>
      </c>
      <c r="C178" s="113" t="s">
        <v>57</v>
      </c>
      <c r="D178" s="113" t="s">
        <v>2</v>
      </c>
    </row>
    <row r="179" spans="1:4" s="276" customFormat="1" ht="55.5" customHeight="1">
      <c r="A179" s="77" t="s">
        <v>12</v>
      </c>
      <c r="B179" s="77" t="s">
        <v>537</v>
      </c>
      <c r="C179" s="22"/>
      <c r="D179" s="22"/>
    </row>
    <row r="180" spans="1:4" s="276" customFormat="1" ht="30.75" customHeight="1">
      <c r="A180" s="77" t="s">
        <v>13</v>
      </c>
      <c r="B180" s="77" t="s">
        <v>538</v>
      </c>
      <c r="C180" s="22"/>
      <c r="D180" s="22"/>
    </row>
    <row r="181" spans="1:4" s="276" customFormat="1" ht="34.5">
      <c r="A181" s="77" t="s">
        <v>14</v>
      </c>
      <c r="B181" s="77" t="s">
        <v>407</v>
      </c>
      <c r="C181" s="22"/>
      <c r="D181" s="22"/>
    </row>
    <row r="182" spans="1:4" s="276" customFormat="1" ht="51.75">
      <c r="A182" s="77" t="s">
        <v>50</v>
      </c>
      <c r="B182" s="77" t="s">
        <v>247</v>
      </c>
      <c r="C182" s="22"/>
      <c r="D182" s="22"/>
    </row>
    <row r="183" spans="1:4" s="276" customFormat="1">
      <c r="A183" s="359" t="s">
        <v>15</v>
      </c>
      <c r="B183" s="359"/>
      <c r="C183" s="113"/>
      <c r="D183" s="77"/>
    </row>
    <row r="184" spans="1:4" s="276" customFormat="1">
      <c r="A184" s="370" t="s">
        <v>16</v>
      </c>
      <c r="B184" s="370"/>
      <c r="C184" s="195">
        <f>'10.'!E88</f>
        <v>357589.4</v>
      </c>
      <c r="D184" s="195">
        <f>'10.'!H88</f>
        <v>1967383.4</v>
      </c>
    </row>
    <row r="185" spans="1:4" s="276" customFormat="1">
      <c r="A185" s="196"/>
      <c r="B185" s="196"/>
      <c r="C185" s="196"/>
      <c r="D185" s="196"/>
    </row>
    <row r="186" spans="1:4" ht="54.75" customHeight="1">
      <c r="A186" s="265" t="s">
        <v>10</v>
      </c>
      <c r="B186" s="265">
        <v>1049</v>
      </c>
      <c r="C186" s="372" t="s">
        <v>36</v>
      </c>
      <c r="D186" s="372"/>
    </row>
    <row r="187" spans="1:4">
      <c r="A187" s="265" t="s">
        <v>11</v>
      </c>
      <c r="B187" s="265">
        <v>21007</v>
      </c>
      <c r="C187" s="274" t="s">
        <v>26</v>
      </c>
      <c r="D187" s="274" t="s">
        <v>2</v>
      </c>
    </row>
    <row r="188" spans="1:4" ht="51.75">
      <c r="A188" s="265" t="s">
        <v>12</v>
      </c>
      <c r="B188" s="265" t="s">
        <v>402</v>
      </c>
      <c r="C188" s="372"/>
      <c r="D188" s="372"/>
    </row>
    <row r="189" spans="1:4" ht="34.5">
      <c r="A189" s="265" t="s">
        <v>13</v>
      </c>
      <c r="B189" s="265" t="s">
        <v>403</v>
      </c>
      <c r="C189" s="372"/>
      <c r="D189" s="372"/>
    </row>
    <row r="190" spans="1:4" ht="34.5">
      <c r="A190" s="265" t="s">
        <v>14</v>
      </c>
      <c r="B190" s="265" t="s">
        <v>407</v>
      </c>
      <c r="C190" s="372"/>
      <c r="D190" s="372"/>
    </row>
    <row r="191" spans="1:4" ht="51.75">
      <c r="A191" s="265" t="s">
        <v>50</v>
      </c>
      <c r="B191" s="265" t="s">
        <v>241</v>
      </c>
      <c r="C191" s="78"/>
      <c r="D191" s="78"/>
    </row>
    <row r="192" spans="1:4">
      <c r="A192" s="372" t="s">
        <v>15</v>
      </c>
      <c r="B192" s="372"/>
      <c r="C192" s="265"/>
      <c r="D192" s="265"/>
    </row>
    <row r="193" spans="1:4">
      <c r="A193" s="375" t="s">
        <v>404</v>
      </c>
      <c r="B193" s="376"/>
      <c r="C193" s="273">
        <v>-1</v>
      </c>
      <c r="D193" s="273">
        <v>-1</v>
      </c>
    </row>
    <row r="194" spans="1:4">
      <c r="A194" s="375" t="s">
        <v>405</v>
      </c>
      <c r="B194" s="376"/>
      <c r="C194" s="272">
        <v>-23.9</v>
      </c>
      <c r="D194" s="272">
        <v>-23.9</v>
      </c>
    </row>
    <row r="195" spans="1:4" ht="19.5" customHeight="1">
      <c r="A195" s="374" t="s">
        <v>38</v>
      </c>
      <c r="B195" s="374"/>
      <c r="C195" s="272">
        <f>'11.'!E89</f>
        <v>-829248.9</v>
      </c>
      <c r="D195" s="272">
        <f>'11.'!H89</f>
        <v>-829248.9</v>
      </c>
    </row>
    <row r="196" spans="1:4" s="276" customFormat="1">
      <c r="A196" s="196"/>
      <c r="B196" s="196"/>
      <c r="C196" s="196"/>
      <c r="D196" s="196"/>
    </row>
    <row r="197" spans="1:4" s="276" customFormat="1" ht="57" customHeight="1">
      <c r="A197" s="77" t="s">
        <v>10</v>
      </c>
      <c r="B197" s="77" t="s">
        <v>529</v>
      </c>
      <c r="C197" s="372" t="s">
        <v>36</v>
      </c>
      <c r="D197" s="372"/>
    </row>
    <row r="198" spans="1:4" s="276" customFormat="1">
      <c r="A198" s="77" t="s">
        <v>11</v>
      </c>
      <c r="B198" s="77">
        <v>21008</v>
      </c>
      <c r="C198" s="274" t="s">
        <v>26</v>
      </c>
      <c r="D198" s="274" t="s">
        <v>2</v>
      </c>
    </row>
    <row r="199" spans="1:4" s="276" customFormat="1" ht="69">
      <c r="A199" s="77" t="s">
        <v>12</v>
      </c>
      <c r="B199" s="77" t="s">
        <v>542</v>
      </c>
      <c r="C199" s="22"/>
      <c r="D199" s="22"/>
    </row>
    <row r="200" spans="1:4" s="276" customFormat="1" ht="30.75" customHeight="1">
      <c r="A200" s="77" t="s">
        <v>13</v>
      </c>
      <c r="B200" s="77" t="s">
        <v>543</v>
      </c>
      <c r="C200" s="22"/>
      <c r="D200" s="22"/>
    </row>
    <row r="201" spans="1:4" s="276" customFormat="1" ht="34.5">
      <c r="A201" s="77" t="s">
        <v>14</v>
      </c>
      <c r="B201" s="77" t="s">
        <v>407</v>
      </c>
      <c r="C201" s="22"/>
      <c r="D201" s="22"/>
    </row>
    <row r="202" spans="1:4" s="276" customFormat="1" ht="51.75">
      <c r="A202" s="77" t="s">
        <v>50</v>
      </c>
      <c r="B202" s="77" t="s">
        <v>247</v>
      </c>
      <c r="C202" s="22"/>
      <c r="D202" s="22"/>
    </row>
    <row r="203" spans="1:4" s="276" customFormat="1">
      <c r="A203" s="359" t="s">
        <v>15</v>
      </c>
      <c r="B203" s="359"/>
      <c r="C203" s="113"/>
      <c r="D203" s="77"/>
    </row>
    <row r="204" spans="1:4" s="276" customFormat="1" ht="17.25" customHeight="1">
      <c r="A204" s="370" t="s">
        <v>16</v>
      </c>
      <c r="B204" s="370"/>
      <c r="C204" s="110">
        <f>'10.'!E97</f>
        <v>-228500</v>
      </c>
      <c r="D204" s="110">
        <f>'10.'!H97</f>
        <v>-228500</v>
      </c>
    </row>
    <row r="205" spans="1:4" s="276" customFormat="1">
      <c r="A205" s="196"/>
      <c r="B205" s="196"/>
      <c r="C205" s="196"/>
      <c r="D205" s="196"/>
    </row>
    <row r="206" spans="1:4" s="276" customFormat="1" ht="57.75" customHeight="1">
      <c r="A206" s="77" t="s">
        <v>10</v>
      </c>
      <c r="B206" s="77" t="s">
        <v>529</v>
      </c>
      <c r="C206" s="372" t="s">
        <v>36</v>
      </c>
      <c r="D206" s="372"/>
    </row>
    <row r="207" spans="1:4" s="276" customFormat="1">
      <c r="A207" s="77" t="s">
        <v>11</v>
      </c>
      <c r="B207" s="77">
        <v>21009</v>
      </c>
      <c r="C207" s="274" t="s">
        <v>26</v>
      </c>
      <c r="D207" s="274" t="s">
        <v>2</v>
      </c>
    </row>
    <row r="208" spans="1:4" s="276" customFormat="1" ht="51.75">
      <c r="A208" s="77" t="s">
        <v>12</v>
      </c>
      <c r="B208" s="77" t="s">
        <v>536</v>
      </c>
      <c r="C208" s="22"/>
      <c r="D208" s="22"/>
    </row>
    <row r="209" spans="1:4" s="276" customFormat="1" ht="36" customHeight="1">
      <c r="A209" s="77" t="s">
        <v>13</v>
      </c>
      <c r="B209" s="77" t="s">
        <v>525</v>
      </c>
      <c r="C209" s="22"/>
      <c r="D209" s="22"/>
    </row>
    <row r="210" spans="1:4" s="276" customFormat="1" ht="34.5">
      <c r="A210" s="77" t="s">
        <v>14</v>
      </c>
      <c r="B210" s="77" t="s">
        <v>407</v>
      </c>
      <c r="C210" s="22"/>
      <c r="D210" s="22"/>
    </row>
    <row r="211" spans="1:4" s="276" customFormat="1" ht="51.75">
      <c r="A211" s="77" t="s">
        <v>50</v>
      </c>
      <c r="B211" s="77" t="s">
        <v>247</v>
      </c>
      <c r="C211" s="22"/>
      <c r="D211" s="22"/>
    </row>
    <row r="212" spans="1:4" s="276" customFormat="1">
      <c r="A212" s="359" t="s">
        <v>15</v>
      </c>
      <c r="B212" s="359"/>
      <c r="C212" s="113"/>
      <c r="D212" s="77"/>
    </row>
    <row r="213" spans="1:4" s="276" customFormat="1" ht="21" customHeight="1">
      <c r="A213" s="370" t="s">
        <v>535</v>
      </c>
      <c r="B213" s="370"/>
      <c r="C213" s="205">
        <v>-3</v>
      </c>
      <c r="D213" s="205">
        <v>-3</v>
      </c>
    </row>
    <row r="214" spans="1:4" s="276" customFormat="1" ht="21" customHeight="1">
      <c r="A214" s="370" t="s">
        <v>16</v>
      </c>
      <c r="B214" s="370"/>
      <c r="C214" s="195">
        <f>'10.'!E106</f>
        <v>-580000</v>
      </c>
      <c r="D214" s="195">
        <f>'10.'!H106</f>
        <v>-2110000</v>
      </c>
    </row>
    <row r="215" spans="1:4" s="276" customFormat="1">
      <c r="A215" s="196"/>
      <c r="B215" s="196"/>
      <c r="C215" s="196"/>
      <c r="D215" s="196"/>
    </row>
    <row r="216" spans="1:4" s="276" customFormat="1" ht="73.5" customHeight="1">
      <c r="A216" s="77" t="s">
        <v>10</v>
      </c>
      <c r="B216" s="77" t="s">
        <v>529</v>
      </c>
      <c r="C216" s="367" t="s">
        <v>550</v>
      </c>
      <c r="D216" s="358"/>
    </row>
    <row r="217" spans="1:4" s="276" customFormat="1">
      <c r="A217" s="77" t="s">
        <v>11</v>
      </c>
      <c r="B217" s="77">
        <v>21013</v>
      </c>
      <c r="C217" s="113" t="s">
        <v>57</v>
      </c>
      <c r="D217" s="113" t="s">
        <v>2</v>
      </c>
    </row>
    <row r="218" spans="1:4" s="276" customFormat="1" ht="86.25">
      <c r="A218" s="77" t="s">
        <v>12</v>
      </c>
      <c r="B218" s="77" t="s">
        <v>546</v>
      </c>
      <c r="C218" s="22"/>
      <c r="D218" s="22"/>
    </row>
    <row r="219" spans="1:4" s="276" customFormat="1" ht="30.75" customHeight="1">
      <c r="A219" s="77" t="s">
        <v>13</v>
      </c>
      <c r="B219" s="77" t="s">
        <v>547</v>
      </c>
      <c r="C219" s="22"/>
      <c r="D219" s="22"/>
    </row>
    <row r="220" spans="1:4" s="276" customFormat="1" ht="34.5">
      <c r="A220" s="77" t="s">
        <v>14</v>
      </c>
      <c r="B220" s="77" t="s">
        <v>407</v>
      </c>
      <c r="C220" s="22"/>
      <c r="D220" s="22"/>
    </row>
    <row r="221" spans="1:4" s="276" customFormat="1" ht="51.75">
      <c r="A221" s="77" t="s">
        <v>50</v>
      </c>
      <c r="B221" s="77" t="s">
        <v>247</v>
      </c>
      <c r="C221" s="22"/>
      <c r="D221" s="22"/>
    </row>
    <row r="222" spans="1:4" s="276" customFormat="1">
      <c r="A222" s="359" t="s">
        <v>15</v>
      </c>
      <c r="B222" s="359"/>
      <c r="C222" s="113"/>
      <c r="D222" s="77"/>
    </row>
    <row r="223" spans="1:4" s="276" customFormat="1" ht="18" customHeight="1">
      <c r="A223" s="370" t="s">
        <v>16</v>
      </c>
      <c r="B223" s="370"/>
      <c r="C223" s="195">
        <f>'10.'!E115</f>
        <v>0</v>
      </c>
      <c r="D223" s="195">
        <f>'10.'!H115</f>
        <v>60000</v>
      </c>
    </row>
    <row r="224" spans="1:4" ht="14.25" customHeight="1">
      <c r="A224" s="268"/>
      <c r="B224" s="268"/>
      <c r="C224" s="268"/>
      <c r="D224" s="268"/>
    </row>
    <row r="225" spans="1:4" ht="54" customHeight="1">
      <c r="A225" s="265" t="s">
        <v>10</v>
      </c>
      <c r="B225" s="265">
        <v>1049</v>
      </c>
      <c r="C225" s="372" t="s">
        <v>36</v>
      </c>
      <c r="D225" s="372"/>
    </row>
    <row r="226" spans="1:4">
      <c r="A226" s="265" t="s">
        <v>11</v>
      </c>
      <c r="B226" s="265">
        <v>21014</v>
      </c>
      <c r="C226" s="274" t="s">
        <v>26</v>
      </c>
      <c r="D226" s="274" t="s">
        <v>2</v>
      </c>
    </row>
    <row r="227" spans="1:4" ht="72.75" customHeight="1">
      <c r="A227" s="265" t="s">
        <v>12</v>
      </c>
      <c r="B227" s="275" t="s">
        <v>406</v>
      </c>
      <c r="C227" s="372"/>
      <c r="D227" s="372"/>
    </row>
    <row r="228" spans="1:4">
      <c r="A228" s="265" t="s">
        <v>13</v>
      </c>
      <c r="B228" s="265" t="s">
        <v>178</v>
      </c>
      <c r="C228" s="372"/>
      <c r="D228" s="372"/>
    </row>
    <row r="229" spans="1:4" ht="34.5">
      <c r="A229" s="265" t="s">
        <v>14</v>
      </c>
      <c r="B229" s="265" t="s">
        <v>407</v>
      </c>
      <c r="C229" s="372"/>
      <c r="D229" s="372"/>
    </row>
    <row r="230" spans="1:4" ht="51.75">
      <c r="A230" s="265" t="s">
        <v>50</v>
      </c>
      <c r="B230" s="265" t="s">
        <v>408</v>
      </c>
      <c r="C230" s="78"/>
      <c r="D230" s="78"/>
    </row>
    <row r="231" spans="1:4">
      <c r="A231" s="372" t="s">
        <v>15</v>
      </c>
      <c r="B231" s="372"/>
      <c r="C231" s="265"/>
      <c r="D231" s="265"/>
    </row>
    <row r="232" spans="1:4" ht="19.5" customHeight="1">
      <c r="A232" s="374" t="s">
        <v>38</v>
      </c>
      <c r="B232" s="374"/>
      <c r="C232" s="272">
        <f>'11.'!E98</f>
        <v>-345000</v>
      </c>
      <c r="D232" s="272">
        <f>'11.'!H98</f>
        <v>-440000</v>
      </c>
    </row>
    <row r="234" spans="1:4">
      <c r="A234" s="265" t="s">
        <v>7</v>
      </c>
      <c r="B234" s="266" t="s">
        <v>8</v>
      </c>
      <c r="C234" s="267"/>
      <c r="D234" s="267"/>
    </row>
    <row r="235" spans="1:4" ht="18.75" customHeight="1">
      <c r="A235" s="265">
        <v>1072</v>
      </c>
      <c r="B235" s="266" t="s">
        <v>482</v>
      </c>
      <c r="C235" s="267"/>
      <c r="D235" s="267"/>
    </row>
    <row r="236" spans="1:4" ht="18.75" customHeight="1">
      <c r="A236" s="268"/>
      <c r="B236" s="268"/>
      <c r="C236" s="268"/>
      <c r="D236" s="268"/>
    </row>
    <row r="237" spans="1:4" s="268" customFormat="1">
      <c r="A237" s="269" t="s">
        <v>9</v>
      </c>
      <c r="B237" s="267"/>
      <c r="C237" s="267"/>
      <c r="D237" s="267"/>
    </row>
    <row r="238" spans="1:4">
      <c r="A238" s="196"/>
      <c r="B238" s="196"/>
      <c r="C238" s="196"/>
      <c r="D238" s="196"/>
    </row>
    <row r="239" spans="1:4" ht="54" customHeight="1">
      <c r="A239" s="77" t="s">
        <v>10</v>
      </c>
      <c r="B239" s="77" t="s">
        <v>242</v>
      </c>
      <c r="C239" s="359" t="s">
        <v>43</v>
      </c>
      <c r="D239" s="359"/>
    </row>
    <row r="240" spans="1:4" ht="22.5" customHeight="1">
      <c r="A240" s="77" t="s">
        <v>11</v>
      </c>
      <c r="B240" s="77" t="s">
        <v>243</v>
      </c>
      <c r="C240" s="113" t="s">
        <v>40</v>
      </c>
      <c r="D240" s="113" t="s">
        <v>41</v>
      </c>
    </row>
    <row r="241" spans="1:4" ht="69">
      <c r="A241" s="77" t="s">
        <v>12</v>
      </c>
      <c r="B241" s="77" t="s">
        <v>244</v>
      </c>
      <c r="C241" s="77"/>
      <c r="D241" s="77"/>
    </row>
    <row r="242" spans="1:4" ht="34.5">
      <c r="A242" s="77" t="s">
        <v>13</v>
      </c>
      <c r="B242" s="77" t="s">
        <v>245</v>
      </c>
      <c r="C242" s="77"/>
      <c r="D242" s="77"/>
    </row>
    <row r="243" spans="1:4">
      <c r="A243" s="77" t="s">
        <v>14</v>
      </c>
      <c r="B243" s="77" t="s">
        <v>83</v>
      </c>
      <c r="C243" s="77"/>
      <c r="D243" s="77"/>
    </row>
    <row r="244" spans="1:4" ht="51.75">
      <c r="A244" s="77" t="s">
        <v>246</v>
      </c>
      <c r="B244" s="77" t="s">
        <v>247</v>
      </c>
      <c r="C244" s="77"/>
      <c r="D244" s="77"/>
    </row>
    <row r="245" spans="1:4">
      <c r="A245" s="359" t="s">
        <v>15</v>
      </c>
      <c r="B245" s="359"/>
      <c r="C245" s="77"/>
      <c r="D245" s="77"/>
    </row>
    <row r="246" spans="1:4">
      <c r="A246" s="366" t="s">
        <v>239</v>
      </c>
      <c r="B246" s="366"/>
      <c r="C246" s="278">
        <v>-1</v>
      </c>
      <c r="D246" s="278">
        <v>-1</v>
      </c>
    </row>
    <row r="247" spans="1:4">
      <c r="A247" s="370" t="s">
        <v>42</v>
      </c>
      <c r="B247" s="370"/>
      <c r="C247" s="271">
        <f>+'11.'!E109</f>
        <v>-5824.9</v>
      </c>
      <c r="D247" s="271">
        <f>+'11.'!H109</f>
        <v>-5824.9</v>
      </c>
    </row>
    <row r="248" spans="1:4">
      <c r="A248" s="196"/>
      <c r="B248" s="196"/>
      <c r="C248" s="196"/>
      <c r="D248" s="196"/>
    </row>
    <row r="249" spans="1:4" ht="54" customHeight="1">
      <c r="A249" s="77" t="s">
        <v>10</v>
      </c>
      <c r="B249" s="77" t="s">
        <v>242</v>
      </c>
      <c r="C249" s="359" t="s">
        <v>43</v>
      </c>
      <c r="D249" s="359"/>
    </row>
    <row r="250" spans="1:4" ht="22.5" customHeight="1">
      <c r="A250" s="77" t="s">
        <v>11</v>
      </c>
      <c r="B250" s="77">
        <v>11007</v>
      </c>
      <c r="C250" s="113" t="s">
        <v>40</v>
      </c>
      <c r="D250" s="113" t="s">
        <v>41</v>
      </c>
    </row>
    <row r="251" spans="1:4" ht="51.75">
      <c r="A251" s="77" t="s">
        <v>12</v>
      </c>
      <c r="B251" s="77" t="s">
        <v>434</v>
      </c>
      <c r="C251" s="77"/>
      <c r="D251" s="77"/>
    </row>
    <row r="252" spans="1:4" ht="51.75">
      <c r="A252" s="77" t="s">
        <v>13</v>
      </c>
      <c r="B252" s="77" t="s">
        <v>435</v>
      </c>
      <c r="C252" s="77"/>
      <c r="D252" s="77"/>
    </row>
    <row r="253" spans="1:4">
      <c r="A253" s="77" t="s">
        <v>14</v>
      </c>
      <c r="B253" s="77" t="s">
        <v>83</v>
      </c>
      <c r="C253" s="77"/>
      <c r="D253" s="77"/>
    </row>
    <row r="254" spans="1:4" ht="51.75">
      <c r="A254" s="77" t="s">
        <v>246</v>
      </c>
      <c r="B254" s="77" t="s">
        <v>247</v>
      </c>
      <c r="C254" s="77"/>
      <c r="D254" s="77"/>
    </row>
    <row r="255" spans="1:4">
      <c r="A255" s="359" t="s">
        <v>15</v>
      </c>
      <c r="B255" s="359"/>
      <c r="C255" s="77"/>
      <c r="D255" s="77"/>
    </row>
    <row r="256" spans="1:4">
      <c r="A256" s="370" t="s">
        <v>42</v>
      </c>
      <c r="B256" s="370"/>
      <c r="C256" s="271">
        <f>'10.'!E126</f>
        <v>-12514.8</v>
      </c>
      <c r="D256" s="271">
        <f>'10.'!H126</f>
        <v>-12514.8</v>
      </c>
    </row>
    <row r="257" spans="1:4">
      <c r="A257" s="196"/>
      <c r="B257" s="196"/>
      <c r="C257" s="196"/>
      <c r="D257" s="196"/>
    </row>
    <row r="258" spans="1:4" ht="54" customHeight="1">
      <c r="A258" s="77" t="s">
        <v>10</v>
      </c>
      <c r="B258" s="77" t="s">
        <v>242</v>
      </c>
      <c r="C258" s="359" t="s">
        <v>43</v>
      </c>
      <c r="D258" s="359"/>
    </row>
    <row r="259" spans="1:4" ht="22.5" customHeight="1">
      <c r="A259" s="77" t="s">
        <v>11</v>
      </c>
      <c r="B259" s="77" t="s">
        <v>248</v>
      </c>
      <c r="C259" s="113" t="s">
        <v>40</v>
      </c>
      <c r="D259" s="113" t="s">
        <v>41</v>
      </c>
    </row>
    <row r="260" spans="1:4" ht="86.25">
      <c r="A260" s="77" t="s">
        <v>12</v>
      </c>
      <c r="B260" s="77" t="s">
        <v>249</v>
      </c>
      <c r="C260" s="77"/>
      <c r="D260" s="77"/>
    </row>
    <row r="261" spans="1:4" ht="86.25">
      <c r="A261" s="77" t="s">
        <v>13</v>
      </c>
      <c r="B261" s="77" t="s">
        <v>250</v>
      </c>
      <c r="C261" s="77"/>
      <c r="D261" s="77"/>
    </row>
    <row r="262" spans="1:4">
      <c r="A262" s="77" t="s">
        <v>14</v>
      </c>
      <c r="B262" s="77" t="s">
        <v>160</v>
      </c>
      <c r="C262" s="77"/>
      <c r="D262" s="77"/>
    </row>
    <row r="263" spans="1:4" ht="51.75">
      <c r="A263" s="77" t="s">
        <v>246</v>
      </c>
      <c r="B263" s="77" t="s">
        <v>247</v>
      </c>
      <c r="C263" s="77"/>
      <c r="D263" s="77"/>
    </row>
    <row r="264" spans="1:4">
      <c r="A264" s="359" t="s">
        <v>15</v>
      </c>
      <c r="B264" s="359"/>
      <c r="C264" s="77"/>
      <c r="D264" s="77"/>
    </row>
    <row r="265" spans="1:4">
      <c r="A265" s="366" t="s">
        <v>251</v>
      </c>
      <c r="B265" s="366"/>
      <c r="C265" s="279">
        <v>-7.6</v>
      </c>
      <c r="D265" s="280">
        <v>-7.6</v>
      </c>
    </row>
    <row r="266" spans="1:4">
      <c r="A266" s="366" t="s">
        <v>252</v>
      </c>
      <c r="B266" s="366"/>
      <c r="C266" s="279">
        <v>-1.2</v>
      </c>
      <c r="D266" s="280">
        <v>-1.2</v>
      </c>
    </row>
    <row r="267" spans="1:4">
      <c r="A267" s="366" t="s">
        <v>253</v>
      </c>
      <c r="B267" s="366"/>
      <c r="C267" s="279">
        <v>-470</v>
      </c>
      <c r="D267" s="280">
        <v>-470</v>
      </c>
    </row>
    <row r="268" spans="1:4">
      <c r="A268" s="370" t="s">
        <v>42</v>
      </c>
      <c r="B268" s="370"/>
      <c r="C268" s="271">
        <f>+'11.'!E126</f>
        <v>-984401.29999999993</v>
      </c>
      <c r="D268" s="271">
        <f>+'11.'!H126</f>
        <v>-984401.29999999993</v>
      </c>
    </row>
    <row r="270" spans="1:4" ht="54" customHeight="1">
      <c r="A270" s="77" t="s">
        <v>10</v>
      </c>
      <c r="B270" s="77" t="s">
        <v>242</v>
      </c>
      <c r="C270" s="359" t="s">
        <v>43</v>
      </c>
      <c r="D270" s="359"/>
    </row>
    <row r="271" spans="1:4" ht="22.5" customHeight="1">
      <c r="A271" s="77" t="s">
        <v>11</v>
      </c>
      <c r="B271" s="77">
        <v>31002</v>
      </c>
      <c r="C271" s="113" t="s">
        <v>40</v>
      </c>
      <c r="D271" s="113" t="s">
        <v>41</v>
      </c>
    </row>
    <row r="272" spans="1:4" ht="86.25">
      <c r="A272" s="77" t="s">
        <v>12</v>
      </c>
      <c r="B272" s="77" t="s">
        <v>424</v>
      </c>
      <c r="C272" s="77"/>
      <c r="D272" s="77"/>
    </row>
    <row r="273" spans="1:4" ht="69">
      <c r="A273" s="77" t="s">
        <v>13</v>
      </c>
      <c r="B273" s="77" t="s">
        <v>425</v>
      </c>
      <c r="C273" s="77"/>
      <c r="D273" s="77"/>
    </row>
    <row r="274" spans="1:4" ht="34.5">
      <c r="A274" s="77" t="s">
        <v>14</v>
      </c>
      <c r="B274" s="77" t="s">
        <v>257</v>
      </c>
      <c r="C274" s="77"/>
      <c r="D274" s="77"/>
    </row>
    <row r="275" spans="1:4" ht="51.75">
      <c r="A275" s="77" t="s">
        <v>240</v>
      </c>
      <c r="B275" s="77" t="s">
        <v>247</v>
      </c>
      <c r="C275" s="77"/>
      <c r="D275" s="77"/>
    </row>
    <row r="276" spans="1:4">
      <c r="A276" s="359" t="s">
        <v>15</v>
      </c>
      <c r="B276" s="359"/>
      <c r="C276" s="77"/>
      <c r="D276" s="77"/>
    </row>
    <row r="277" spans="1:4">
      <c r="A277" s="366" t="s">
        <v>252</v>
      </c>
      <c r="B277" s="366"/>
      <c r="C277" s="279">
        <v>-0.5</v>
      </c>
      <c r="D277" s="280">
        <v>-0.5</v>
      </c>
    </row>
    <row r="278" spans="1:4">
      <c r="A278" s="366" t="s">
        <v>428</v>
      </c>
      <c r="B278" s="366"/>
      <c r="C278" s="279">
        <v>-300</v>
      </c>
      <c r="D278" s="280">
        <v>-300</v>
      </c>
    </row>
    <row r="279" spans="1:4">
      <c r="A279" s="370" t="s">
        <v>42</v>
      </c>
      <c r="B279" s="370"/>
      <c r="C279" s="271">
        <f>'10.'!E136</f>
        <v>-273875</v>
      </c>
      <c r="D279" s="280">
        <f>'10.'!H136</f>
        <v>-273875</v>
      </c>
    </row>
    <row r="281" spans="1:4" ht="54" customHeight="1">
      <c r="A281" s="77" t="s">
        <v>10</v>
      </c>
      <c r="B281" s="77" t="s">
        <v>242</v>
      </c>
      <c r="C281" s="359" t="s">
        <v>43</v>
      </c>
      <c r="D281" s="359"/>
    </row>
    <row r="282" spans="1:4" ht="22.5" customHeight="1">
      <c r="A282" s="77" t="s">
        <v>11</v>
      </c>
      <c r="B282" s="77">
        <v>31003</v>
      </c>
      <c r="C282" s="113" t="s">
        <v>40</v>
      </c>
      <c r="D282" s="113" t="s">
        <v>41</v>
      </c>
    </row>
    <row r="283" spans="1:4" ht="69">
      <c r="A283" s="77" t="s">
        <v>12</v>
      </c>
      <c r="B283" s="77" t="s">
        <v>426</v>
      </c>
      <c r="C283" s="77"/>
      <c r="D283" s="77"/>
    </row>
    <row r="284" spans="1:4" ht="34.5">
      <c r="A284" s="77" t="s">
        <v>13</v>
      </c>
      <c r="B284" s="77" t="s">
        <v>214</v>
      </c>
      <c r="C284" s="77"/>
      <c r="D284" s="77"/>
    </row>
    <row r="285" spans="1:4" ht="34.5">
      <c r="A285" s="77" t="s">
        <v>14</v>
      </c>
      <c r="B285" s="77" t="s">
        <v>257</v>
      </c>
      <c r="C285" s="77"/>
      <c r="D285" s="77"/>
    </row>
    <row r="286" spans="1:4" ht="51.75">
      <c r="A286" s="77" t="s">
        <v>240</v>
      </c>
      <c r="B286" s="77" t="s">
        <v>247</v>
      </c>
      <c r="C286" s="77"/>
      <c r="D286" s="77"/>
    </row>
    <row r="287" spans="1:4">
      <c r="A287" s="359" t="s">
        <v>15</v>
      </c>
      <c r="B287" s="359"/>
      <c r="C287" s="77"/>
      <c r="D287" s="77"/>
    </row>
    <row r="288" spans="1:4">
      <c r="A288" s="366" t="s">
        <v>429</v>
      </c>
      <c r="B288" s="366"/>
      <c r="C288" s="279">
        <v>-1</v>
      </c>
      <c r="D288" s="280">
        <v>-1</v>
      </c>
    </row>
    <row r="289" spans="1:4">
      <c r="A289" s="366" t="s">
        <v>258</v>
      </c>
      <c r="B289" s="366"/>
      <c r="C289" s="279">
        <v>-0.7</v>
      </c>
      <c r="D289" s="280">
        <v>-0.7</v>
      </c>
    </row>
    <row r="290" spans="1:4">
      <c r="A290" s="366" t="s">
        <v>428</v>
      </c>
      <c r="B290" s="366"/>
      <c r="C290" s="279">
        <v>-133</v>
      </c>
      <c r="D290" s="280">
        <v>-133</v>
      </c>
    </row>
    <row r="291" spans="1:4">
      <c r="A291" s="370" t="s">
        <v>42</v>
      </c>
      <c r="B291" s="370"/>
      <c r="C291" s="271">
        <f>'10.'!E143</f>
        <v>-314125</v>
      </c>
      <c r="D291" s="280">
        <f>'10.'!H143</f>
        <v>-314125</v>
      </c>
    </row>
    <row r="293" spans="1:4" ht="54" customHeight="1">
      <c r="A293" s="77" t="s">
        <v>10</v>
      </c>
      <c r="B293" s="77" t="s">
        <v>242</v>
      </c>
      <c r="C293" s="359" t="s">
        <v>43</v>
      </c>
      <c r="D293" s="359"/>
    </row>
    <row r="294" spans="1:4" ht="22.5" customHeight="1">
      <c r="A294" s="77" t="s">
        <v>11</v>
      </c>
      <c r="B294" s="77" t="s">
        <v>254</v>
      </c>
      <c r="C294" s="113" t="s">
        <v>40</v>
      </c>
      <c r="D294" s="113" t="s">
        <v>41</v>
      </c>
    </row>
    <row r="295" spans="1:4" ht="86.25">
      <c r="A295" s="77" t="s">
        <v>12</v>
      </c>
      <c r="B295" s="77" t="s">
        <v>255</v>
      </c>
      <c r="C295" s="77"/>
      <c r="D295" s="77"/>
    </row>
    <row r="296" spans="1:4" ht="34.5">
      <c r="A296" s="77" t="s">
        <v>13</v>
      </c>
      <c r="B296" s="77" t="s">
        <v>256</v>
      </c>
      <c r="C296" s="77"/>
      <c r="D296" s="77"/>
    </row>
    <row r="297" spans="1:4" ht="34.5">
      <c r="A297" s="77" t="s">
        <v>14</v>
      </c>
      <c r="B297" s="77" t="s">
        <v>257</v>
      </c>
      <c r="C297" s="77"/>
      <c r="D297" s="77"/>
    </row>
    <row r="298" spans="1:4" ht="51.75">
      <c r="A298" s="77" t="s">
        <v>240</v>
      </c>
      <c r="B298" s="77" t="s">
        <v>247</v>
      </c>
      <c r="C298" s="77"/>
      <c r="D298" s="77"/>
    </row>
    <row r="299" spans="1:4">
      <c r="A299" s="359" t="s">
        <v>15</v>
      </c>
      <c r="B299" s="359"/>
      <c r="C299" s="77"/>
      <c r="D299" s="77"/>
    </row>
    <row r="300" spans="1:4">
      <c r="A300" s="366" t="s">
        <v>251</v>
      </c>
      <c r="B300" s="366"/>
      <c r="C300" s="279">
        <v>-1</v>
      </c>
      <c r="D300" s="280">
        <v>-6.1</v>
      </c>
    </row>
    <row r="301" spans="1:4">
      <c r="A301" s="366" t="s">
        <v>258</v>
      </c>
      <c r="B301" s="366"/>
      <c r="C301" s="279">
        <v>-0.7</v>
      </c>
      <c r="D301" s="280">
        <v>-4</v>
      </c>
    </row>
    <row r="302" spans="1:4">
      <c r="A302" s="366" t="s">
        <v>253</v>
      </c>
      <c r="B302" s="366"/>
      <c r="C302" s="279">
        <v>-133</v>
      </c>
      <c r="D302" s="280">
        <v>-474</v>
      </c>
    </row>
    <row r="303" spans="1:4">
      <c r="A303" s="370" t="s">
        <v>42</v>
      </c>
      <c r="B303" s="370"/>
      <c r="C303" s="271">
        <f>+'11.'!E117</f>
        <v>-186972.7</v>
      </c>
      <c r="D303" s="271">
        <f>+'11.'!H117</f>
        <v>-186972.7</v>
      </c>
    </row>
    <row r="305" spans="1:4">
      <c r="A305" s="77" t="s">
        <v>7</v>
      </c>
      <c r="B305" s="157" t="s">
        <v>8</v>
      </c>
    </row>
    <row r="306" spans="1:4">
      <c r="A306" s="77" t="s">
        <v>164</v>
      </c>
      <c r="B306" s="157" t="s">
        <v>172</v>
      </c>
    </row>
    <row r="307" spans="1:4">
      <c r="A307" s="196"/>
      <c r="B307" s="196"/>
      <c r="C307" s="196"/>
      <c r="D307" s="196"/>
    </row>
    <row r="308" spans="1:4">
      <c r="A308" s="373" t="s">
        <v>9</v>
      </c>
      <c r="B308" s="373"/>
      <c r="C308" s="373"/>
      <c r="D308" s="373"/>
    </row>
    <row r="309" spans="1:4" ht="14.25" customHeight="1">
      <c r="A309" s="268"/>
      <c r="B309" s="268"/>
      <c r="C309" s="268"/>
      <c r="D309" s="268"/>
    </row>
    <row r="310" spans="1:4" ht="54.75" customHeight="1">
      <c r="A310" s="265" t="s">
        <v>10</v>
      </c>
      <c r="B310" s="265">
        <v>1157</v>
      </c>
      <c r="C310" s="372" t="s">
        <v>43</v>
      </c>
      <c r="D310" s="372"/>
    </row>
    <row r="311" spans="1:4">
      <c r="A311" s="265" t="s">
        <v>11</v>
      </c>
      <c r="B311" s="265">
        <v>12003</v>
      </c>
      <c r="C311" s="274" t="s">
        <v>26</v>
      </c>
      <c r="D311" s="274" t="s">
        <v>2</v>
      </c>
    </row>
    <row r="312" spans="1:4" ht="75.75" customHeight="1">
      <c r="A312" s="265" t="s">
        <v>12</v>
      </c>
      <c r="B312" s="265" t="s">
        <v>479</v>
      </c>
      <c r="C312" s="372"/>
      <c r="D312" s="372"/>
    </row>
    <row r="313" spans="1:4" ht="51.75">
      <c r="A313" s="265" t="s">
        <v>13</v>
      </c>
      <c r="B313" s="265" t="s">
        <v>367</v>
      </c>
      <c r="C313" s="372"/>
      <c r="D313" s="372"/>
    </row>
    <row r="314" spans="1:4" ht="27" customHeight="1">
      <c r="A314" s="265" t="s">
        <v>14</v>
      </c>
      <c r="B314" s="265" t="s">
        <v>160</v>
      </c>
      <c r="C314" s="372"/>
      <c r="D314" s="372"/>
    </row>
    <row r="315" spans="1:4" ht="62.25" customHeight="1">
      <c r="A315" s="265" t="s">
        <v>159</v>
      </c>
      <c r="B315" s="265" t="s">
        <v>370</v>
      </c>
      <c r="C315" s="78"/>
      <c r="D315" s="78"/>
    </row>
    <row r="316" spans="1:4">
      <c r="A316" s="372" t="s">
        <v>15</v>
      </c>
      <c r="B316" s="372"/>
      <c r="C316" s="265"/>
      <c r="D316" s="265"/>
    </row>
    <row r="317" spans="1:4" ht="36.75" customHeight="1">
      <c r="A317" s="368" t="s">
        <v>480</v>
      </c>
      <c r="B317" s="369"/>
      <c r="C317" s="281">
        <v>-30</v>
      </c>
      <c r="D317" s="281">
        <v>-30</v>
      </c>
    </row>
    <row r="318" spans="1:4" ht="19.5" customHeight="1">
      <c r="A318" s="374" t="s">
        <v>38</v>
      </c>
      <c r="B318" s="374"/>
      <c r="C318" s="272">
        <f>'11.'!E139</f>
        <v>-264995.40000000002</v>
      </c>
      <c r="D318" s="272">
        <f>'11.'!H139</f>
        <v>-264995.40000000002</v>
      </c>
    </row>
    <row r="319" spans="1:4" ht="14.25" customHeight="1">
      <c r="A319" s="268"/>
      <c r="B319" s="268"/>
      <c r="C319" s="268"/>
      <c r="D319" s="268"/>
    </row>
    <row r="320" spans="1:4" ht="54.75" customHeight="1">
      <c r="A320" s="265" t="s">
        <v>10</v>
      </c>
      <c r="B320" s="265">
        <v>1157</v>
      </c>
      <c r="C320" s="372" t="s">
        <v>262</v>
      </c>
      <c r="D320" s="372"/>
    </row>
    <row r="321" spans="1:4">
      <c r="A321" s="265" t="s">
        <v>11</v>
      </c>
      <c r="B321" s="265">
        <v>12004</v>
      </c>
      <c r="C321" s="274" t="s">
        <v>26</v>
      </c>
      <c r="D321" s="274" t="s">
        <v>2</v>
      </c>
    </row>
    <row r="322" spans="1:4" ht="75.75" customHeight="1">
      <c r="A322" s="265" t="s">
        <v>12</v>
      </c>
      <c r="B322" s="265" t="s">
        <v>366</v>
      </c>
      <c r="C322" s="372"/>
      <c r="D322" s="372"/>
    </row>
    <row r="323" spans="1:4" ht="51.75">
      <c r="A323" s="265" t="s">
        <v>13</v>
      </c>
      <c r="B323" s="265" t="s">
        <v>367</v>
      </c>
      <c r="C323" s="372"/>
      <c r="D323" s="372"/>
    </row>
    <row r="324" spans="1:4" ht="27" customHeight="1">
      <c r="A324" s="265" t="s">
        <v>14</v>
      </c>
      <c r="B324" s="265" t="s">
        <v>160</v>
      </c>
      <c r="C324" s="372"/>
      <c r="D324" s="372"/>
    </row>
    <row r="325" spans="1:4" ht="62.25" customHeight="1">
      <c r="A325" s="265" t="s">
        <v>159</v>
      </c>
      <c r="B325" s="265" t="s">
        <v>370</v>
      </c>
      <c r="C325" s="78"/>
      <c r="D325" s="78"/>
    </row>
    <row r="326" spans="1:4">
      <c r="A326" s="372" t="s">
        <v>15</v>
      </c>
      <c r="B326" s="372"/>
      <c r="C326" s="265"/>
      <c r="D326" s="265"/>
    </row>
    <row r="327" spans="1:4" ht="19.5" customHeight="1">
      <c r="A327" s="374" t="s">
        <v>38</v>
      </c>
      <c r="B327" s="374"/>
      <c r="C327" s="272">
        <f>+'11.'!E154</f>
        <v>25711</v>
      </c>
      <c r="D327" s="272">
        <f>+'11.'!H154</f>
        <v>46126</v>
      </c>
    </row>
    <row r="328" spans="1:4" ht="14.25" customHeight="1">
      <c r="A328" s="268"/>
      <c r="B328" s="268"/>
      <c r="C328" s="268"/>
      <c r="D328" s="268"/>
    </row>
    <row r="329" spans="1:4" ht="54.75" customHeight="1">
      <c r="A329" s="265" t="s">
        <v>10</v>
      </c>
      <c r="B329" s="265">
        <v>1157</v>
      </c>
      <c r="C329" s="372" t="s">
        <v>262</v>
      </c>
      <c r="D329" s="372"/>
    </row>
    <row r="330" spans="1:4">
      <c r="A330" s="265" t="s">
        <v>11</v>
      </c>
      <c r="B330" s="265">
        <v>12012</v>
      </c>
      <c r="C330" s="274" t="s">
        <v>26</v>
      </c>
      <c r="D330" s="274" t="s">
        <v>2</v>
      </c>
    </row>
    <row r="331" spans="1:4" ht="75.75" customHeight="1">
      <c r="A331" s="265" t="s">
        <v>12</v>
      </c>
      <c r="B331" s="282" t="s">
        <v>372</v>
      </c>
      <c r="C331" s="372"/>
      <c r="D331" s="372"/>
    </row>
    <row r="332" spans="1:4" ht="51.75">
      <c r="A332" s="265" t="s">
        <v>13</v>
      </c>
      <c r="B332" s="265" t="s">
        <v>373</v>
      </c>
      <c r="C332" s="372"/>
      <c r="D332" s="372"/>
    </row>
    <row r="333" spans="1:4" ht="27" customHeight="1">
      <c r="A333" s="265" t="s">
        <v>14</v>
      </c>
      <c r="B333" s="265" t="s">
        <v>160</v>
      </c>
      <c r="C333" s="372"/>
      <c r="D333" s="372"/>
    </row>
    <row r="334" spans="1:4" ht="62.25" customHeight="1">
      <c r="A334" s="265" t="s">
        <v>159</v>
      </c>
      <c r="B334" s="265" t="s">
        <v>370</v>
      </c>
      <c r="C334" s="78"/>
      <c r="D334" s="78"/>
    </row>
    <row r="335" spans="1:4">
      <c r="A335" s="372" t="s">
        <v>15</v>
      </c>
      <c r="B335" s="372"/>
      <c r="C335" s="265"/>
      <c r="D335" s="265"/>
    </row>
    <row r="336" spans="1:4" ht="36.75" customHeight="1">
      <c r="A336" s="368" t="s">
        <v>374</v>
      </c>
      <c r="B336" s="369"/>
      <c r="C336" s="273">
        <v>0</v>
      </c>
      <c r="D336" s="281">
        <v>4</v>
      </c>
    </row>
    <row r="337" spans="1:4" ht="19.5" customHeight="1">
      <c r="A337" s="374" t="s">
        <v>38</v>
      </c>
      <c r="B337" s="374"/>
      <c r="C337" s="272">
        <f>'10.'!E154</f>
        <v>7418.9</v>
      </c>
      <c r="D337" s="272">
        <f>'10.'!H154</f>
        <v>9812.7000000000007</v>
      </c>
    </row>
    <row r="338" spans="1:4" ht="14.25" customHeight="1">
      <c r="A338" s="268"/>
      <c r="B338" s="268"/>
      <c r="C338" s="268"/>
      <c r="D338" s="268"/>
    </row>
    <row r="339" spans="1:4" ht="54.75" customHeight="1">
      <c r="A339" s="265" t="s">
        <v>10</v>
      </c>
      <c r="B339" s="265">
        <v>1157</v>
      </c>
      <c r="C339" s="372" t="s">
        <v>36</v>
      </c>
      <c r="D339" s="372"/>
    </row>
    <row r="340" spans="1:4">
      <c r="A340" s="265" t="s">
        <v>11</v>
      </c>
      <c r="B340" s="265">
        <v>12014</v>
      </c>
      <c r="C340" s="274" t="s">
        <v>26</v>
      </c>
      <c r="D340" s="274" t="s">
        <v>2</v>
      </c>
    </row>
    <row r="341" spans="1:4" ht="51.75">
      <c r="A341" s="265" t="s">
        <v>12</v>
      </c>
      <c r="B341" s="265" t="s">
        <v>267</v>
      </c>
      <c r="C341" s="372"/>
      <c r="D341" s="372"/>
    </row>
    <row r="342" spans="1:4" ht="30.75" customHeight="1">
      <c r="A342" s="265" t="s">
        <v>13</v>
      </c>
      <c r="B342" s="265" t="s">
        <v>268</v>
      </c>
      <c r="C342" s="372"/>
      <c r="D342" s="372"/>
    </row>
    <row r="343" spans="1:4" ht="27" customHeight="1">
      <c r="A343" s="265" t="s">
        <v>14</v>
      </c>
      <c r="B343" s="265" t="s">
        <v>160</v>
      </c>
      <c r="C343" s="372"/>
      <c r="D343" s="372"/>
    </row>
    <row r="344" spans="1:4" ht="62.25" customHeight="1">
      <c r="A344" s="265" t="s">
        <v>34</v>
      </c>
      <c r="B344" s="265" t="s">
        <v>269</v>
      </c>
      <c r="C344" s="78"/>
      <c r="D344" s="78"/>
    </row>
    <row r="345" spans="1:4">
      <c r="A345" s="372" t="s">
        <v>15</v>
      </c>
      <c r="B345" s="372"/>
      <c r="C345" s="265"/>
      <c r="D345" s="265"/>
    </row>
    <row r="346" spans="1:4" ht="17.25" customHeight="1">
      <c r="A346" s="368" t="s">
        <v>270</v>
      </c>
      <c r="B346" s="369"/>
      <c r="C346" s="281">
        <v>-900</v>
      </c>
      <c r="D346" s="281">
        <v>-900</v>
      </c>
    </row>
    <row r="347" spans="1:4" ht="19.5" customHeight="1">
      <c r="A347" s="374" t="s">
        <v>38</v>
      </c>
      <c r="B347" s="374"/>
      <c r="C347" s="272">
        <f>+'11.'!E164</f>
        <v>-690399.2</v>
      </c>
      <c r="D347" s="272">
        <f>+'11.'!H164</f>
        <v>-690399.2</v>
      </c>
    </row>
    <row r="348" spans="1:4">
      <c r="A348" s="196"/>
      <c r="B348" s="196"/>
      <c r="C348" s="196"/>
      <c r="D348" s="196"/>
    </row>
    <row r="349" spans="1:4" ht="58.5" customHeight="1">
      <c r="A349" s="77" t="s">
        <v>10</v>
      </c>
      <c r="B349" s="77" t="s">
        <v>164</v>
      </c>
      <c r="C349" s="359" t="s">
        <v>36</v>
      </c>
      <c r="D349" s="359"/>
    </row>
    <row r="350" spans="1:4">
      <c r="A350" s="77" t="s">
        <v>11</v>
      </c>
      <c r="B350" s="77" t="s">
        <v>171</v>
      </c>
      <c r="C350" s="113" t="s">
        <v>40</v>
      </c>
      <c r="D350" s="113" t="s">
        <v>41</v>
      </c>
    </row>
    <row r="351" spans="1:4" ht="69">
      <c r="A351" s="77" t="s">
        <v>12</v>
      </c>
      <c r="B351" s="77" t="s">
        <v>170</v>
      </c>
      <c r="C351" s="77"/>
      <c r="D351" s="77"/>
    </row>
    <row r="352" spans="1:4" ht="51.75">
      <c r="A352" s="77" t="s">
        <v>13</v>
      </c>
      <c r="B352" s="77" t="s">
        <v>169</v>
      </c>
      <c r="C352" s="77"/>
      <c r="D352" s="77"/>
    </row>
    <row r="353" spans="1:4">
      <c r="A353" s="77" t="s">
        <v>14</v>
      </c>
      <c r="B353" s="77" t="s">
        <v>160</v>
      </c>
      <c r="C353" s="77"/>
      <c r="D353" s="77"/>
    </row>
    <row r="354" spans="1:4" ht="51.75">
      <c r="A354" s="77" t="s">
        <v>159</v>
      </c>
      <c r="B354" s="77" t="s">
        <v>168</v>
      </c>
      <c r="C354" s="77"/>
      <c r="D354" s="77"/>
    </row>
    <row r="355" spans="1:4">
      <c r="A355" s="359" t="s">
        <v>15</v>
      </c>
      <c r="B355" s="359"/>
      <c r="C355" s="77"/>
      <c r="D355" s="77"/>
    </row>
    <row r="356" spans="1:4">
      <c r="A356" s="370" t="s">
        <v>167</v>
      </c>
      <c r="B356" s="370"/>
      <c r="C356" s="173">
        <v>-9</v>
      </c>
      <c r="D356" s="173">
        <v>-9</v>
      </c>
    </row>
    <row r="357" spans="1:4">
      <c r="A357" s="370" t="s">
        <v>166</v>
      </c>
      <c r="B357" s="370"/>
      <c r="C357" s="173">
        <v>-1</v>
      </c>
      <c r="D357" s="173">
        <v>-1</v>
      </c>
    </row>
    <row r="358" spans="1:4">
      <c r="A358" s="370" t="s">
        <v>165</v>
      </c>
      <c r="B358" s="370"/>
      <c r="C358" s="173">
        <v>-1</v>
      </c>
      <c r="D358" s="173">
        <v>-1</v>
      </c>
    </row>
    <row r="359" spans="1:4">
      <c r="A359" s="370" t="s">
        <v>16</v>
      </c>
      <c r="B359" s="370"/>
      <c r="C359" s="271">
        <f>+'11.'!E165</f>
        <v>-202226.6</v>
      </c>
      <c r="D359" s="271">
        <f>+'11.'!H165</f>
        <v>-255268.2</v>
      </c>
    </row>
    <row r="360" spans="1:4">
      <c r="A360" s="196"/>
      <c r="B360" s="196"/>
      <c r="C360" s="196"/>
      <c r="D360" s="196"/>
    </row>
    <row r="361" spans="1:4" ht="73.5" customHeight="1">
      <c r="A361" s="77" t="s">
        <v>10</v>
      </c>
      <c r="B361" s="77" t="s">
        <v>164</v>
      </c>
      <c r="C361" s="359" t="s">
        <v>22</v>
      </c>
      <c r="D361" s="359"/>
    </row>
    <row r="362" spans="1:4">
      <c r="A362" s="77" t="s">
        <v>11</v>
      </c>
      <c r="B362" s="77" t="s">
        <v>163</v>
      </c>
      <c r="C362" s="113" t="s">
        <v>40</v>
      </c>
      <c r="D362" s="113" t="s">
        <v>41</v>
      </c>
    </row>
    <row r="363" spans="1:4" ht="51.75">
      <c r="A363" s="77" t="s">
        <v>12</v>
      </c>
      <c r="B363" s="77" t="s">
        <v>162</v>
      </c>
      <c r="C363" s="77"/>
      <c r="D363" s="77"/>
    </row>
    <row r="364" spans="1:4" ht="51.75">
      <c r="A364" s="77" t="s">
        <v>13</v>
      </c>
      <c r="B364" s="77" t="s">
        <v>161</v>
      </c>
      <c r="C364" s="77"/>
      <c r="D364" s="77"/>
    </row>
    <row r="365" spans="1:4">
      <c r="A365" s="77" t="s">
        <v>14</v>
      </c>
      <c r="B365" s="77" t="s">
        <v>160</v>
      </c>
      <c r="C365" s="77"/>
      <c r="D365" s="77"/>
    </row>
    <row r="366" spans="1:4" ht="51.75">
      <c r="A366" s="77" t="s">
        <v>159</v>
      </c>
      <c r="B366" s="77" t="s">
        <v>158</v>
      </c>
      <c r="C366" s="77"/>
      <c r="D366" s="77"/>
    </row>
    <row r="367" spans="1:4">
      <c r="A367" s="359" t="s">
        <v>15</v>
      </c>
      <c r="B367" s="359"/>
      <c r="C367" s="77"/>
      <c r="D367" s="77"/>
    </row>
    <row r="368" spans="1:4">
      <c r="A368" s="370" t="s">
        <v>157</v>
      </c>
      <c r="B368" s="370"/>
      <c r="C368" s="173" t="s">
        <v>156</v>
      </c>
      <c r="D368" s="173">
        <v>-30</v>
      </c>
    </row>
    <row r="369" spans="1:4">
      <c r="A369" s="368" t="s">
        <v>16</v>
      </c>
      <c r="B369" s="369"/>
      <c r="C369" s="271">
        <f>+'11.'!E173</f>
        <v>-271143.5</v>
      </c>
      <c r="D369" s="271">
        <f>+'11.'!H173</f>
        <v>-271143.5</v>
      </c>
    </row>
    <row r="371" spans="1:4" ht="54.75" customHeight="1">
      <c r="A371" s="265" t="s">
        <v>10</v>
      </c>
      <c r="B371" s="265" t="s">
        <v>164</v>
      </c>
      <c r="C371" s="359" t="s">
        <v>36</v>
      </c>
      <c r="D371" s="359"/>
    </row>
    <row r="372" spans="1:4">
      <c r="A372" s="265" t="s">
        <v>11</v>
      </c>
      <c r="B372" s="265" t="s">
        <v>337</v>
      </c>
      <c r="C372" s="274" t="s">
        <v>26</v>
      </c>
      <c r="D372" s="274" t="s">
        <v>2</v>
      </c>
    </row>
    <row r="373" spans="1:4" ht="69">
      <c r="A373" s="265" t="s">
        <v>12</v>
      </c>
      <c r="B373" s="265" t="s">
        <v>338</v>
      </c>
      <c r="C373" s="372"/>
      <c r="D373" s="372"/>
    </row>
    <row r="374" spans="1:4" ht="34.5">
      <c r="A374" s="265" t="s">
        <v>13</v>
      </c>
      <c r="B374" s="265" t="s">
        <v>339</v>
      </c>
      <c r="C374" s="372"/>
      <c r="D374" s="372"/>
    </row>
    <row r="375" spans="1:4">
      <c r="A375" s="265" t="s">
        <v>14</v>
      </c>
      <c r="B375" s="265" t="s">
        <v>160</v>
      </c>
      <c r="C375" s="372"/>
      <c r="D375" s="372"/>
    </row>
    <row r="376" spans="1:4" ht="51.75">
      <c r="A376" s="265" t="s">
        <v>159</v>
      </c>
      <c r="B376" s="265" t="s">
        <v>168</v>
      </c>
      <c r="C376" s="78"/>
      <c r="D376" s="78"/>
    </row>
    <row r="377" spans="1:4">
      <c r="A377" s="372" t="s">
        <v>15</v>
      </c>
      <c r="B377" s="372"/>
      <c r="C377" s="265"/>
      <c r="D377" s="265"/>
    </row>
    <row r="378" spans="1:4" ht="19.5" customHeight="1">
      <c r="A378" s="374" t="s">
        <v>38</v>
      </c>
      <c r="B378" s="374"/>
      <c r="C378" s="272">
        <f>'10.'!E162</f>
        <v>-2897800</v>
      </c>
      <c r="D378" s="272">
        <f>'10.'!H162</f>
        <v>-2897800</v>
      </c>
    </row>
    <row r="380" spans="1:4" ht="69.75" customHeight="1">
      <c r="A380" s="265" t="s">
        <v>10</v>
      </c>
      <c r="B380" s="265" t="s">
        <v>164</v>
      </c>
      <c r="C380" s="372" t="s">
        <v>364</v>
      </c>
      <c r="D380" s="372"/>
    </row>
    <row r="381" spans="1:4">
      <c r="A381" s="265" t="s">
        <v>11</v>
      </c>
      <c r="B381" s="265" t="s">
        <v>340</v>
      </c>
      <c r="C381" s="274" t="s">
        <v>26</v>
      </c>
      <c r="D381" s="274" t="s">
        <v>2</v>
      </c>
    </row>
    <row r="382" spans="1:4" ht="103.5">
      <c r="A382" s="265" t="s">
        <v>12</v>
      </c>
      <c r="B382" s="265" t="s">
        <v>341</v>
      </c>
      <c r="C382" s="372"/>
      <c r="D382" s="372"/>
    </row>
    <row r="383" spans="1:4" ht="51.75">
      <c r="A383" s="265" t="s">
        <v>13</v>
      </c>
      <c r="B383" s="265" t="s">
        <v>342</v>
      </c>
      <c r="C383" s="372"/>
      <c r="D383" s="372"/>
    </row>
    <row r="384" spans="1:4">
      <c r="A384" s="265" t="s">
        <v>14</v>
      </c>
      <c r="B384" s="265" t="s">
        <v>160</v>
      </c>
      <c r="C384" s="372"/>
      <c r="D384" s="372"/>
    </row>
    <row r="385" spans="1:4" ht="51.75">
      <c r="A385" s="265" t="s">
        <v>159</v>
      </c>
      <c r="B385" s="265" t="s">
        <v>343</v>
      </c>
      <c r="C385" s="78"/>
      <c r="D385" s="78"/>
    </row>
    <row r="386" spans="1:4">
      <c r="A386" s="372" t="s">
        <v>15</v>
      </c>
      <c r="B386" s="372"/>
      <c r="C386" s="265"/>
      <c r="D386" s="265"/>
    </row>
    <row r="387" spans="1:4">
      <c r="A387" s="375" t="s">
        <v>344</v>
      </c>
      <c r="B387" s="376"/>
      <c r="C387" s="273">
        <v>0</v>
      </c>
      <c r="D387" s="273">
        <v>-100</v>
      </c>
    </row>
    <row r="388" spans="1:4">
      <c r="A388" s="375" t="s">
        <v>300</v>
      </c>
      <c r="B388" s="376"/>
      <c r="C388" s="273">
        <v>20</v>
      </c>
      <c r="D388" s="273">
        <v>20</v>
      </c>
    </row>
    <row r="389" spans="1:4" ht="19.5" customHeight="1">
      <c r="A389" s="374" t="s">
        <v>38</v>
      </c>
      <c r="B389" s="374"/>
      <c r="C389" s="272">
        <f>'11.'!E182</f>
        <v>-636830</v>
      </c>
      <c r="D389" s="272">
        <f>'11.'!H182</f>
        <v>-2208680</v>
      </c>
    </row>
  </sheetData>
  <mergeCells count="8362">
    <mergeCell ref="A128:B128"/>
    <mergeCell ref="C225:D225"/>
    <mergeCell ref="A231:B231"/>
    <mergeCell ref="A264:B264"/>
    <mergeCell ref="A265:B265"/>
    <mergeCell ref="A245:B245"/>
    <mergeCell ref="C120:D120"/>
    <mergeCell ref="A126:B126"/>
    <mergeCell ref="A368:B368"/>
    <mergeCell ref="A369:B369"/>
    <mergeCell ref="A386:B386"/>
    <mergeCell ref="A387:B387"/>
    <mergeCell ref="A388:B388"/>
    <mergeCell ref="A389:B389"/>
    <mergeCell ref="A377:B377"/>
    <mergeCell ref="A378:B378"/>
    <mergeCell ref="C380:D380"/>
    <mergeCell ref="C382:C384"/>
    <mergeCell ref="D382:D384"/>
    <mergeCell ref="C371:D371"/>
    <mergeCell ref="C373:C375"/>
    <mergeCell ref="A232:B232"/>
    <mergeCell ref="A193:B193"/>
    <mergeCell ref="C186:D186"/>
    <mergeCell ref="C188:C190"/>
    <mergeCell ref="D188:D190"/>
    <mergeCell ref="A192:B192"/>
    <mergeCell ref="A194:B194"/>
    <mergeCell ref="A195:B195"/>
    <mergeCell ref="A279:B279"/>
    <mergeCell ref="A137:B137"/>
    <mergeCell ref="C216:D216"/>
    <mergeCell ref="A102:B102"/>
    <mergeCell ref="A2:D2"/>
    <mergeCell ref="A3:D3"/>
    <mergeCell ref="A5:D5"/>
    <mergeCell ref="A7:D7"/>
    <mergeCell ref="A22:B22"/>
    <mergeCell ref="C14:D14"/>
    <mergeCell ref="A20:B20"/>
    <mergeCell ref="A21:B21"/>
    <mergeCell ref="C33:D33"/>
    <mergeCell ref="C24:D24"/>
    <mergeCell ref="A30:B30"/>
    <mergeCell ref="A31:B31"/>
    <mergeCell ref="C42:D42"/>
    <mergeCell ref="D58:D60"/>
    <mergeCell ref="A62:B62"/>
    <mergeCell ref="A63:B63"/>
    <mergeCell ref="A64:B64"/>
    <mergeCell ref="A48:B48"/>
    <mergeCell ref="A39:B39"/>
    <mergeCell ref="C84:D84"/>
    <mergeCell ref="C86:C88"/>
    <mergeCell ref="D86:D88"/>
    <mergeCell ref="A91:B91"/>
    <mergeCell ref="A40:B40"/>
    <mergeCell ref="A92:B92"/>
    <mergeCell ref="C94:D94"/>
    <mergeCell ref="C96:C98"/>
    <mergeCell ref="D96:D98"/>
    <mergeCell ref="A100:B100"/>
    <mergeCell ref="C56:D56"/>
    <mergeCell ref="C58:C60"/>
    <mergeCell ref="A81:B81"/>
    <mergeCell ref="A82:B82"/>
    <mergeCell ref="A73:B73"/>
    <mergeCell ref="C75:D75"/>
    <mergeCell ref="C77:C79"/>
    <mergeCell ref="D77:D79"/>
    <mergeCell ref="A90:B90"/>
    <mergeCell ref="C68:C70"/>
    <mergeCell ref="A49:B49"/>
    <mergeCell ref="D68:D70"/>
    <mergeCell ref="A72:B72"/>
    <mergeCell ref="A367:B367"/>
    <mergeCell ref="D373:D375"/>
    <mergeCell ref="A347:B347"/>
    <mergeCell ref="A345:B345"/>
    <mergeCell ref="A346:B346"/>
    <mergeCell ref="C249:D249"/>
    <mergeCell ref="A255:B255"/>
    <mergeCell ref="C239:D239"/>
    <mergeCell ref="A246:B246"/>
    <mergeCell ref="A247:B247"/>
    <mergeCell ref="C258:D258"/>
    <mergeCell ref="A256:B256"/>
    <mergeCell ref="C66:D66"/>
    <mergeCell ref="C312:C314"/>
    <mergeCell ref="D312:D314"/>
    <mergeCell ref="A316:B316"/>
    <mergeCell ref="A317:B317"/>
    <mergeCell ref="C130:D130"/>
    <mergeCell ref="A136:B136"/>
    <mergeCell ref="A101:B101"/>
    <mergeCell ref="A222:B222"/>
    <mergeCell ref="A223:B223"/>
    <mergeCell ref="C159:D159"/>
    <mergeCell ref="A165:B165"/>
    <mergeCell ref="A117:B117"/>
    <mergeCell ref="A118:B118"/>
    <mergeCell ref="C150:D150"/>
    <mergeCell ref="A156:B156"/>
    <mergeCell ref="A175:B175"/>
    <mergeCell ref="C197:D197"/>
    <mergeCell ref="A318:B318"/>
    <mergeCell ref="A356:B356"/>
    <mergeCell ref="A357:B357"/>
    <mergeCell ref="A358:B358"/>
    <mergeCell ref="C361:D361"/>
    <mergeCell ref="A359:B359"/>
    <mergeCell ref="A326:B326"/>
    <mergeCell ref="A355:B355"/>
    <mergeCell ref="C349:D349"/>
    <mergeCell ref="A337:B337"/>
    <mergeCell ref="C339:D339"/>
    <mergeCell ref="C341:C343"/>
    <mergeCell ref="D341:D343"/>
    <mergeCell ref="C322:C324"/>
    <mergeCell ref="D322:D324"/>
    <mergeCell ref="C329:D329"/>
    <mergeCell ref="A327:B327"/>
    <mergeCell ref="C320:D320"/>
    <mergeCell ref="C331:C333"/>
    <mergeCell ref="A127:B127"/>
    <mergeCell ref="D331:D333"/>
    <mergeCell ref="A335:B335"/>
    <mergeCell ref="A336:B336"/>
    <mergeCell ref="E137:F137"/>
    <mergeCell ref="A287:B287"/>
    <mergeCell ref="A288:B288"/>
    <mergeCell ref="A290:B290"/>
    <mergeCell ref="A291:B291"/>
    <mergeCell ref="A289:B289"/>
    <mergeCell ref="C310:D310"/>
    <mergeCell ref="A303:B303"/>
    <mergeCell ref="C293:D293"/>
    <mergeCell ref="A299:B299"/>
    <mergeCell ref="A300:B300"/>
    <mergeCell ref="A301:B301"/>
    <mergeCell ref="A302:B302"/>
    <mergeCell ref="A308:D308"/>
    <mergeCell ref="A276:B276"/>
    <mergeCell ref="A212:B212"/>
    <mergeCell ref="A213:B213"/>
    <mergeCell ref="A166:B166"/>
    <mergeCell ref="C270:D270"/>
    <mergeCell ref="C281:D281"/>
    <mergeCell ref="A266:B266"/>
    <mergeCell ref="A267:B267"/>
    <mergeCell ref="A268:B268"/>
    <mergeCell ref="C227:C229"/>
    <mergeCell ref="D227:D229"/>
    <mergeCell ref="C206:D206"/>
    <mergeCell ref="A203:B203"/>
    <mergeCell ref="A204:B204"/>
    <mergeCell ref="A157:B157"/>
    <mergeCell ref="A277:B277"/>
    <mergeCell ref="Y137:Z137"/>
    <mergeCell ref="AA137:AB137"/>
    <mergeCell ref="AC137:AD137"/>
    <mergeCell ref="AE137:AF137"/>
    <mergeCell ref="AG137:AH137"/>
    <mergeCell ref="AI137:AJ137"/>
    <mergeCell ref="AK137:AL137"/>
    <mergeCell ref="AM137:AN137"/>
    <mergeCell ref="AO137:AP137"/>
    <mergeCell ref="G137:H137"/>
    <mergeCell ref="I137:J137"/>
    <mergeCell ref="K137:L137"/>
    <mergeCell ref="M137:N137"/>
    <mergeCell ref="O137:P137"/>
    <mergeCell ref="Q137:R137"/>
    <mergeCell ref="S137:T137"/>
    <mergeCell ref="U137:V137"/>
    <mergeCell ref="W137:X137"/>
    <mergeCell ref="BI137:BJ137"/>
    <mergeCell ref="BK137:BL137"/>
    <mergeCell ref="BM137:BN137"/>
    <mergeCell ref="BO137:BP137"/>
    <mergeCell ref="BQ137:BR137"/>
    <mergeCell ref="BS137:BT137"/>
    <mergeCell ref="BU137:BV137"/>
    <mergeCell ref="BW137:BX137"/>
    <mergeCell ref="BY137:BZ137"/>
    <mergeCell ref="AQ137:AR137"/>
    <mergeCell ref="AS137:AT137"/>
    <mergeCell ref="AU137:AV137"/>
    <mergeCell ref="AW137:AX137"/>
    <mergeCell ref="AY137:AZ137"/>
    <mergeCell ref="BA137:BB137"/>
    <mergeCell ref="BC137:BD137"/>
    <mergeCell ref="BE137:BF137"/>
    <mergeCell ref="BG137:BH137"/>
    <mergeCell ref="CS137:CT137"/>
    <mergeCell ref="CU137:CV137"/>
    <mergeCell ref="CW137:CX137"/>
    <mergeCell ref="CY137:CZ137"/>
    <mergeCell ref="DA137:DB137"/>
    <mergeCell ref="DC137:DD137"/>
    <mergeCell ref="DE137:DF137"/>
    <mergeCell ref="DG137:DH137"/>
    <mergeCell ref="DI137:DJ137"/>
    <mergeCell ref="CA137:CB137"/>
    <mergeCell ref="CC137:CD137"/>
    <mergeCell ref="CE137:CF137"/>
    <mergeCell ref="CG137:CH137"/>
    <mergeCell ref="CI137:CJ137"/>
    <mergeCell ref="CK137:CL137"/>
    <mergeCell ref="CM137:CN137"/>
    <mergeCell ref="CO137:CP137"/>
    <mergeCell ref="CQ137:CR137"/>
    <mergeCell ref="EC137:ED137"/>
    <mergeCell ref="EE137:EF137"/>
    <mergeCell ref="EG137:EH137"/>
    <mergeCell ref="EI137:EJ137"/>
    <mergeCell ref="EK137:EL137"/>
    <mergeCell ref="EM137:EN137"/>
    <mergeCell ref="EO137:EP137"/>
    <mergeCell ref="EQ137:ER137"/>
    <mergeCell ref="ES137:ET137"/>
    <mergeCell ref="DK137:DL137"/>
    <mergeCell ref="DM137:DN137"/>
    <mergeCell ref="DO137:DP137"/>
    <mergeCell ref="DQ137:DR137"/>
    <mergeCell ref="DS137:DT137"/>
    <mergeCell ref="DU137:DV137"/>
    <mergeCell ref="DW137:DX137"/>
    <mergeCell ref="DY137:DZ137"/>
    <mergeCell ref="EA137:EB137"/>
    <mergeCell ref="FM137:FN137"/>
    <mergeCell ref="FO137:FP137"/>
    <mergeCell ref="FQ137:FR137"/>
    <mergeCell ref="FS137:FT137"/>
    <mergeCell ref="FU137:FV137"/>
    <mergeCell ref="FW137:FX137"/>
    <mergeCell ref="FY137:FZ137"/>
    <mergeCell ref="GA137:GB137"/>
    <mergeCell ref="GC137:GD137"/>
    <mergeCell ref="EU137:EV137"/>
    <mergeCell ref="EW137:EX137"/>
    <mergeCell ref="EY137:EZ137"/>
    <mergeCell ref="FA137:FB137"/>
    <mergeCell ref="FC137:FD137"/>
    <mergeCell ref="FE137:FF137"/>
    <mergeCell ref="FG137:FH137"/>
    <mergeCell ref="FI137:FJ137"/>
    <mergeCell ref="FK137:FL137"/>
    <mergeCell ref="GW137:GX137"/>
    <mergeCell ref="GY137:GZ137"/>
    <mergeCell ref="HA137:HB137"/>
    <mergeCell ref="HC137:HD137"/>
    <mergeCell ref="HE137:HF137"/>
    <mergeCell ref="HG137:HH137"/>
    <mergeCell ref="HI137:HJ137"/>
    <mergeCell ref="HK137:HL137"/>
    <mergeCell ref="HM137:HN137"/>
    <mergeCell ref="GE137:GF137"/>
    <mergeCell ref="GG137:GH137"/>
    <mergeCell ref="GI137:GJ137"/>
    <mergeCell ref="GK137:GL137"/>
    <mergeCell ref="GM137:GN137"/>
    <mergeCell ref="GO137:GP137"/>
    <mergeCell ref="GQ137:GR137"/>
    <mergeCell ref="GS137:GT137"/>
    <mergeCell ref="GU137:GV137"/>
    <mergeCell ref="IG137:IH137"/>
    <mergeCell ref="II137:IJ137"/>
    <mergeCell ref="IK137:IL137"/>
    <mergeCell ref="IM137:IN137"/>
    <mergeCell ref="IO137:IP137"/>
    <mergeCell ref="IQ137:IR137"/>
    <mergeCell ref="IS137:IT137"/>
    <mergeCell ref="IU137:IV137"/>
    <mergeCell ref="IW137:IX137"/>
    <mergeCell ref="HO137:HP137"/>
    <mergeCell ref="HQ137:HR137"/>
    <mergeCell ref="HS137:HT137"/>
    <mergeCell ref="HU137:HV137"/>
    <mergeCell ref="HW137:HX137"/>
    <mergeCell ref="HY137:HZ137"/>
    <mergeCell ref="IA137:IB137"/>
    <mergeCell ref="IC137:ID137"/>
    <mergeCell ref="IE137:IF137"/>
    <mergeCell ref="JQ137:JR137"/>
    <mergeCell ref="JS137:JT137"/>
    <mergeCell ref="JU137:JV137"/>
    <mergeCell ref="JW137:JX137"/>
    <mergeCell ref="JY137:JZ137"/>
    <mergeCell ref="KA137:KB137"/>
    <mergeCell ref="KC137:KD137"/>
    <mergeCell ref="KE137:KF137"/>
    <mergeCell ref="KG137:KH137"/>
    <mergeCell ref="IY137:IZ137"/>
    <mergeCell ref="JA137:JB137"/>
    <mergeCell ref="JC137:JD137"/>
    <mergeCell ref="JE137:JF137"/>
    <mergeCell ref="JG137:JH137"/>
    <mergeCell ref="JI137:JJ137"/>
    <mergeCell ref="JK137:JL137"/>
    <mergeCell ref="JM137:JN137"/>
    <mergeCell ref="JO137:JP137"/>
    <mergeCell ref="LA137:LB137"/>
    <mergeCell ref="LC137:LD137"/>
    <mergeCell ref="LE137:LF137"/>
    <mergeCell ref="LG137:LH137"/>
    <mergeCell ref="LI137:LJ137"/>
    <mergeCell ref="LK137:LL137"/>
    <mergeCell ref="LM137:LN137"/>
    <mergeCell ref="LO137:LP137"/>
    <mergeCell ref="LQ137:LR137"/>
    <mergeCell ref="KI137:KJ137"/>
    <mergeCell ref="KK137:KL137"/>
    <mergeCell ref="KM137:KN137"/>
    <mergeCell ref="KO137:KP137"/>
    <mergeCell ref="KQ137:KR137"/>
    <mergeCell ref="KS137:KT137"/>
    <mergeCell ref="KU137:KV137"/>
    <mergeCell ref="KW137:KX137"/>
    <mergeCell ref="KY137:KZ137"/>
    <mergeCell ref="MK137:ML137"/>
    <mergeCell ref="MM137:MN137"/>
    <mergeCell ref="MO137:MP137"/>
    <mergeCell ref="MQ137:MR137"/>
    <mergeCell ref="MS137:MT137"/>
    <mergeCell ref="MU137:MV137"/>
    <mergeCell ref="MW137:MX137"/>
    <mergeCell ref="MY137:MZ137"/>
    <mergeCell ref="NA137:NB137"/>
    <mergeCell ref="LS137:LT137"/>
    <mergeCell ref="LU137:LV137"/>
    <mergeCell ref="LW137:LX137"/>
    <mergeCell ref="LY137:LZ137"/>
    <mergeCell ref="MA137:MB137"/>
    <mergeCell ref="MC137:MD137"/>
    <mergeCell ref="ME137:MF137"/>
    <mergeCell ref="MG137:MH137"/>
    <mergeCell ref="MI137:MJ137"/>
    <mergeCell ref="NU137:NV137"/>
    <mergeCell ref="NW137:NX137"/>
    <mergeCell ref="NY137:NZ137"/>
    <mergeCell ref="OA137:OB137"/>
    <mergeCell ref="OC137:OD137"/>
    <mergeCell ref="OE137:OF137"/>
    <mergeCell ref="OG137:OH137"/>
    <mergeCell ref="OI137:OJ137"/>
    <mergeCell ref="OK137:OL137"/>
    <mergeCell ref="NC137:ND137"/>
    <mergeCell ref="NE137:NF137"/>
    <mergeCell ref="NG137:NH137"/>
    <mergeCell ref="NI137:NJ137"/>
    <mergeCell ref="NK137:NL137"/>
    <mergeCell ref="NM137:NN137"/>
    <mergeCell ref="NO137:NP137"/>
    <mergeCell ref="NQ137:NR137"/>
    <mergeCell ref="NS137:NT137"/>
    <mergeCell ref="PE137:PF137"/>
    <mergeCell ref="PG137:PH137"/>
    <mergeCell ref="PI137:PJ137"/>
    <mergeCell ref="PK137:PL137"/>
    <mergeCell ref="PM137:PN137"/>
    <mergeCell ref="PO137:PP137"/>
    <mergeCell ref="PQ137:PR137"/>
    <mergeCell ref="PS137:PT137"/>
    <mergeCell ref="PU137:PV137"/>
    <mergeCell ref="OM137:ON137"/>
    <mergeCell ref="OO137:OP137"/>
    <mergeCell ref="OQ137:OR137"/>
    <mergeCell ref="OS137:OT137"/>
    <mergeCell ref="OU137:OV137"/>
    <mergeCell ref="OW137:OX137"/>
    <mergeCell ref="OY137:OZ137"/>
    <mergeCell ref="PA137:PB137"/>
    <mergeCell ref="PC137:PD137"/>
    <mergeCell ref="QO137:QP137"/>
    <mergeCell ref="QQ137:QR137"/>
    <mergeCell ref="QS137:QT137"/>
    <mergeCell ref="QU137:QV137"/>
    <mergeCell ref="QW137:QX137"/>
    <mergeCell ref="QY137:QZ137"/>
    <mergeCell ref="RA137:RB137"/>
    <mergeCell ref="RC137:RD137"/>
    <mergeCell ref="RE137:RF137"/>
    <mergeCell ref="PW137:PX137"/>
    <mergeCell ref="PY137:PZ137"/>
    <mergeCell ref="QA137:QB137"/>
    <mergeCell ref="QC137:QD137"/>
    <mergeCell ref="QE137:QF137"/>
    <mergeCell ref="QG137:QH137"/>
    <mergeCell ref="QI137:QJ137"/>
    <mergeCell ref="QK137:QL137"/>
    <mergeCell ref="QM137:QN137"/>
    <mergeCell ref="RY137:RZ137"/>
    <mergeCell ref="SA137:SB137"/>
    <mergeCell ref="SC137:SD137"/>
    <mergeCell ref="SE137:SF137"/>
    <mergeCell ref="SG137:SH137"/>
    <mergeCell ref="SI137:SJ137"/>
    <mergeCell ref="SK137:SL137"/>
    <mergeCell ref="SM137:SN137"/>
    <mergeCell ref="SO137:SP137"/>
    <mergeCell ref="RG137:RH137"/>
    <mergeCell ref="RI137:RJ137"/>
    <mergeCell ref="RK137:RL137"/>
    <mergeCell ref="RM137:RN137"/>
    <mergeCell ref="RO137:RP137"/>
    <mergeCell ref="RQ137:RR137"/>
    <mergeCell ref="RS137:RT137"/>
    <mergeCell ref="RU137:RV137"/>
    <mergeCell ref="RW137:RX137"/>
    <mergeCell ref="TI137:TJ137"/>
    <mergeCell ref="TK137:TL137"/>
    <mergeCell ref="TM137:TN137"/>
    <mergeCell ref="TO137:TP137"/>
    <mergeCell ref="TQ137:TR137"/>
    <mergeCell ref="TS137:TT137"/>
    <mergeCell ref="TU137:TV137"/>
    <mergeCell ref="TW137:TX137"/>
    <mergeCell ref="TY137:TZ137"/>
    <mergeCell ref="SQ137:SR137"/>
    <mergeCell ref="SS137:ST137"/>
    <mergeCell ref="SU137:SV137"/>
    <mergeCell ref="SW137:SX137"/>
    <mergeCell ref="SY137:SZ137"/>
    <mergeCell ref="TA137:TB137"/>
    <mergeCell ref="TC137:TD137"/>
    <mergeCell ref="TE137:TF137"/>
    <mergeCell ref="TG137:TH137"/>
    <mergeCell ref="US137:UT137"/>
    <mergeCell ref="UU137:UV137"/>
    <mergeCell ref="UW137:UX137"/>
    <mergeCell ref="UY137:UZ137"/>
    <mergeCell ref="VA137:VB137"/>
    <mergeCell ref="VC137:VD137"/>
    <mergeCell ref="VE137:VF137"/>
    <mergeCell ref="VG137:VH137"/>
    <mergeCell ref="VI137:VJ137"/>
    <mergeCell ref="UA137:UB137"/>
    <mergeCell ref="UC137:UD137"/>
    <mergeCell ref="UE137:UF137"/>
    <mergeCell ref="UG137:UH137"/>
    <mergeCell ref="UI137:UJ137"/>
    <mergeCell ref="UK137:UL137"/>
    <mergeCell ref="UM137:UN137"/>
    <mergeCell ref="UO137:UP137"/>
    <mergeCell ref="UQ137:UR137"/>
    <mergeCell ref="WC137:WD137"/>
    <mergeCell ref="WE137:WF137"/>
    <mergeCell ref="WG137:WH137"/>
    <mergeCell ref="WI137:WJ137"/>
    <mergeCell ref="WK137:WL137"/>
    <mergeCell ref="WM137:WN137"/>
    <mergeCell ref="WO137:WP137"/>
    <mergeCell ref="WQ137:WR137"/>
    <mergeCell ref="WS137:WT137"/>
    <mergeCell ref="VK137:VL137"/>
    <mergeCell ref="VM137:VN137"/>
    <mergeCell ref="VO137:VP137"/>
    <mergeCell ref="VQ137:VR137"/>
    <mergeCell ref="VS137:VT137"/>
    <mergeCell ref="VU137:VV137"/>
    <mergeCell ref="VW137:VX137"/>
    <mergeCell ref="VY137:VZ137"/>
    <mergeCell ref="WA137:WB137"/>
    <mergeCell ref="XM137:XN137"/>
    <mergeCell ref="XO137:XP137"/>
    <mergeCell ref="XQ137:XR137"/>
    <mergeCell ref="XS137:XT137"/>
    <mergeCell ref="XU137:XV137"/>
    <mergeCell ref="XW137:XX137"/>
    <mergeCell ref="XY137:XZ137"/>
    <mergeCell ref="YA137:YB137"/>
    <mergeCell ref="YC137:YD137"/>
    <mergeCell ref="WU137:WV137"/>
    <mergeCell ref="WW137:WX137"/>
    <mergeCell ref="WY137:WZ137"/>
    <mergeCell ref="XA137:XB137"/>
    <mergeCell ref="XC137:XD137"/>
    <mergeCell ref="XE137:XF137"/>
    <mergeCell ref="XG137:XH137"/>
    <mergeCell ref="XI137:XJ137"/>
    <mergeCell ref="XK137:XL137"/>
    <mergeCell ref="YW137:YX137"/>
    <mergeCell ref="YY137:YZ137"/>
    <mergeCell ref="ZA137:ZB137"/>
    <mergeCell ref="ZC137:ZD137"/>
    <mergeCell ref="ZE137:ZF137"/>
    <mergeCell ref="ZG137:ZH137"/>
    <mergeCell ref="ZI137:ZJ137"/>
    <mergeCell ref="ZK137:ZL137"/>
    <mergeCell ref="ZM137:ZN137"/>
    <mergeCell ref="YE137:YF137"/>
    <mergeCell ref="YG137:YH137"/>
    <mergeCell ref="YI137:YJ137"/>
    <mergeCell ref="YK137:YL137"/>
    <mergeCell ref="YM137:YN137"/>
    <mergeCell ref="YO137:YP137"/>
    <mergeCell ref="YQ137:YR137"/>
    <mergeCell ref="YS137:YT137"/>
    <mergeCell ref="YU137:YV137"/>
    <mergeCell ref="AAG137:AAH137"/>
    <mergeCell ref="AAI137:AAJ137"/>
    <mergeCell ref="AAK137:AAL137"/>
    <mergeCell ref="AAM137:AAN137"/>
    <mergeCell ref="AAO137:AAP137"/>
    <mergeCell ref="AAQ137:AAR137"/>
    <mergeCell ref="AAS137:AAT137"/>
    <mergeCell ref="AAU137:AAV137"/>
    <mergeCell ref="AAW137:AAX137"/>
    <mergeCell ref="ZO137:ZP137"/>
    <mergeCell ref="ZQ137:ZR137"/>
    <mergeCell ref="ZS137:ZT137"/>
    <mergeCell ref="ZU137:ZV137"/>
    <mergeCell ref="ZW137:ZX137"/>
    <mergeCell ref="ZY137:ZZ137"/>
    <mergeCell ref="AAA137:AAB137"/>
    <mergeCell ref="AAC137:AAD137"/>
    <mergeCell ref="AAE137:AAF137"/>
    <mergeCell ref="ABQ137:ABR137"/>
    <mergeCell ref="ABS137:ABT137"/>
    <mergeCell ref="ABU137:ABV137"/>
    <mergeCell ref="ABW137:ABX137"/>
    <mergeCell ref="ABY137:ABZ137"/>
    <mergeCell ref="ACA137:ACB137"/>
    <mergeCell ref="ACC137:ACD137"/>
    <mergeCell ref="ACE137:ACF137"/>
    <mergeCell ref="ACG137:ACH137"/>
    <mergeCell ref="AAY137:AAZ137"/>
    <mergeCell ref="ABA137:ABB137"/>
    <mergeCell ref="ABC137:ABD137"/>
    <mergeCell ref="ABE137:ABF137"/>
    <mergeCell ref="ABG137:ABH137"/>
    <mergeCell ref="ABI137:ABJ137"/>
    <mergeCell ref="ABK137:ABL137"/>
    <mergeCell ref="ABM137:ABN137"/>
    <mergeCell ref="ABO137:ABP137"/>
    <mergeCell ref="ADA137:ADB137"/>
    <mergeCell ref="ADC137:ADD137"/>
    <mergeCell ref="ADE137:ADF137"/>
    <mergeCell ref="ADG137:ADH137"/>
    <mergeCell ref="ADI137:ADJ137"/>
    <mergeCell ref="ADK137:ADL137"/>
    <mergeCell ref="ADM137:ADN137"/>
    <mergeCell ref="ADO137:ADP137"/>
    <mergeCell ref="ADQ137:ADR137"/>
    <mergeCell ref="ACI137:ACJ137"/>
    <mergeCell ref="ACK137:ACL137"/>
    <mergeCell ref="ACM137:ACN137"/>
    <mergeCell ref="ACO137:ACP137"/>
    <mergeCell ref="ACQ137:ACR137"/>
    <mergeCell ref="ACS137:ACT137"/>
    <mergeCell ref="ACU137:ACV137"/>
    <mergeCell ref="ACW137:ACX137"/>
    <mergeCell ref="ACY137:ACZ137"/>
    <mergeCell ref="AEK137:AEL137"/>
    <mergeCell ref="AEM137:AEN137"/>
    <mergeCell ref="AEO137:AEP137"/>
    <mergeCell ref="AEQ137:AER137"/>
    <mergeCell ref="AES137:AET137"/>
    <mergeCell ref="AEU137:AEV137"/>
    <mergeCell ref="AEW137:AEX137"/>
    <mergeCell ref="AEY137:AEZ137"/>
    <mergeCell ref="AFA137:AFB137"/>
    <mergeCell ref="ADS137:ADT137"/>
    <mergeCell ref="ADU137:ADV137"/>
    <mergeCell ref="ADW137:ADX137"/>
    <mergeCell ref="ADY137:ADZ137"/>
    <mergeCell ref="AEA137:AEB137"/>
    <mergeCell ref="AEC137:AED137"/>
    <mergeCell ref="AEE137:AEF137"/>
    <mergeCell ref="AEG137:AEH137"/>
    <mergeCell ref="AEI137:AEJ137"/>
    <mergeCell ref="AFU137:AFV137"/>
    <mergeCell ref="AFW137:AFX137"/>
    <mergeCell ref="AFY137:AFZ137"/>
    <mergeCell ref="AGA137:AGB137"/>
    <mergeCell ref="AGC137:AGD137"/>
    <mergeCell ref="AGE137:AGF137"/>
    <mergeCell ref="AGG137:AGH137"/>
    <mergeCell ref="AGI137:AGJ137"/>
    <mergeCell ref="AGK137:AGL137"/>
    <mergeCell ref="AFC137:AFD137"/>
    <mergeCell ref="AFE137:AFF137"/>
    <mergeCell ref="AFG137:AFH137"/>
    <mergeCell ref="AFI137:AFJ137"/>
    <mergeCell ref="AFK137:AFL137"/>
    <mergeCell ref="AFM137:AFN137"/>
    <mergeCell ref="AFO137:AFP137"/>
    <mergeCell ref="AFQ137:AFR137"/>
    <mergeCell ref="AFS137:AFT137"/>
    <mergeCell ref="AHE137:AHF137"/>
    <mergeCell ref="AHG137:AHH137"/>
    <mergeCell ref="AHI137:AHJ137"/>
    <mergeCell ref="AHK137:AHL137"/>
    <mergeCell ref="AHM137:AHN137"/>
    <mergeCell ref="AHO137:AHP137"/>
    <mergeCell ref="AHQ137:AHR137"/>
    <mergeCell ref="AHS137:AHT137"/>
    <mergeCell ref="AHU137:AHV137"/>
    <mergeCell ref="AGM137:AGN137"/>
    <mergeCell ref="AGO137:AGP137"/>
    <mergeCell ref="AGQ137:AGR137"/>
    <mergeCell ref="AGS137:AGT137"/>
    <mergeCell ref="AGU137:AGV137"/>
    <mergeCell ref="AGW137:AGX137"/>
    <mergeCell ref="AGY137:AGZ137"/>
    <mergeCell ref="AHA137:AHB137"/>
    <mergeCell ref="AHC137:AHD137"/>
    <mergeCell ref="AIO137:AIP137"/>
    <mergeCell ref="AIQ137:AIR137"/>
    <mergeCell ref="AIS137:AIT137"/>
    <mergeCell ref="AIU137:AIV137"/>
    <mergeCell ref="AIW137:AIX137"/>
    <mergeCell ref="AIY137:AIZ137"/>
    <mergeCell ref="AJA137:AJB137"/>
    <mergeCell ref="AJC137:AJD137"/>
    <mergeCell ref="AJE137:AJF137"/>
    <mergeCell ref="AHW137:AHX137"/>
    <mergeCell ref="AHY137:AHZ137"/>
    <mergeCell ref="AIA137:AIB137"/>
    <mergeCell ref="AIC137:AID137"/>
    <mergeCell ref="AIE137:AIF137"/>
    <mergeCell ref="AIG137:AIH137"/>
    <mergeCell ref="AII137:AIJ137"/>
    <mergeCell ref="AIK137:AIL137"/>
    <mergeCell ref="AIM137:AIN137"/>
    <mergeCell ref="AJY137:AJZ137"/>
    <mergeCell ref="AKA137:AKB137"/>
    <mergeCell ref="AKC137:AKD137"/>
    <mergeCell ref="AKE137:AKF137"/>
    <mergeCell ref="AKG137:AKH137"/>
    <mergeCell ref="AKI137:AKJ137"/>
    <mergeCell ref="AKK137:AKL137"/>
    <mergeCell ref="AKM137:AKN137"/>
    <mergeCell ref="AKO137:AKP137"/>
    <mergeCell ref="AJG137:AJH137"/>
    <mergeCell ref="AJI137:AJJ137"/>
    <mergeCell ref="AJK137:AJL137"/>
    <mergeCell ref="AJM137:AJN137"/>
    <mergeCell ref="AJO137:AJP137"/>
    <mergeCell ref="AJQ137:AJR137"/>
    <mergeCell ref="AJS137:AJT137"/>
    <mergeCell ref="AJU137:AJV137"/>
    <mergeCell ref="AJW137:AJX137"/>
    <mergeCell ref="ALI137:ALJ137"/>
    <mergeCell ref="ALK137:ALL137"/>
    <mergeCell ref="ALM137:ALN137"/>
    <mergeCell ref="ALO137:ALP137"/>
    <mergeCell ref="ALQ137:ALR137"/>
    <mergeCell ref="ALS137:ALT137"/>
    <mergeCell ref="ALU137:ALV137"/>
    <mergeCell ref="ALW137:ALX137"/>
    <mergeCell ref="ALY137:ALZ137"/>
    <mergeCell ref="AKQ137:AKR137"/>
    <mergeCell ref="AKS137:AKT137"/>
    <mergeCell ref="AKU137:AKV137"/>
    <mergeCell ref="AKW137:AKX137"/>
    <mergeCell ref="AKY137:AKZ137"/>
    <mergeCell ref="ALA137:ALB137"/>
    <mergeCell ref="ALC137:ALD137"/>
    <mergeCell ref="ALE137:ALF137"/>
    <mergeCell ref="ALG137:ALH137"/>
    <mergeCell ref="AMS137:AMT137"/>
    <mergeCell ref="AMU137:AMV137"/>
    <mergeCell ref="AMW137:AMX137"/>
    <mergeCell ref="AMY137:AMZ137"/>
    <mergeCell ref="ANA137:ANB137"/>
    <mergeCell ref="ANC137:AND137"/>
    <mergeCell ref="ANE137:ANF137"/>
    <mergeCell ref="ANG137:ANH137"/>
    <mergeCell ref="ANI137:ANJ137"/>
    <mergeCell ref="AMA137:AMB137"/>
    <mergeCell ref="AMC137:AMD137"/>
    <mergeCell ref="AME137:AMF137"/>
    <mergeCell ref="AMG137:AMH137"/>
    <mergeCell ref="AMI137:AMJ137"/>
    <mergeCell ref="AMK137:AML137"/>
    <mergeCell ref="AMM137:AMN137"/>
    <mergeCell ref="AMO137:AMP137"/>
    <mergeCell ref="AMQ137:AMR137"/>
    <mergeCell ref="AOC137:AOD137"/>
    <mergeCell ref="AOE137:AOF137"/>
    <mergeCell ref="AOG137:AOH137"/>
    <mergeCell ref="AOI137:AOJ137"/>
    <mergeCell ref="AOK137:AOL137"/>
    <mergeCell ref="AOM137:AON137"/>
    <mergeCell ref="AOO137:AOP137"/>
    <mergeCell ref="AOQ137:AOR137"/>
    <mergeCell ref="AOS137:AOT137"/>
    <mergeCell ref="ANK137:ANL137"/>
    <mergeCell ref="ANM137:ANN137"/>
    <mergeCell ref="ANO137:ANP137"/>
    <mergeCell ref="ANQ137:ANR137"/>
    <mergeCell ref="ANS137:ANT137"/>
    <mergeCell ref="ANU137:ANV137"/>
    <mergeCell ref="ANW137:ANX137"/>
    <mergeCell ref="ANY137:ANZ137"/>
    <mergeCell ref="AOA137:AOB137"/>
    <mergeCell ref="APM137:APN137"/>
    <mergeCell ref="APO137:APP137"/>
    <mergeCell ref="APQ137:APR137"/>
    <mergeCell ref="APS137:APT137"/>
    <mergeCell ref="APU137:APV137"/>
    <mergeCell ref="APW137:APX137"/>
    <mergeCell ref="APY137:APZ137"/>
    <mergeCell ref="AQA137:AQB137"/>
    <mergeCell ref="AQC137:AQD137"/>
    <mergeCell ref="AOU137:AOV137"/>
    <mergeCell ref="AOW137:AOX137"/>
    <mergeCell ref="AOY137:AOZ137"/>
    <mergeCell ref="APA137:APB137"/>
    <mergeCell ref="APC137:APD137"/>
    <mergeCell ref="APE137:APF137"/>
    <mergeCell ref="APG137:APH137"/>
    <mergeCell ref="API137:APJ137"/>
    <mergeCell ref="APK137:APL137"/>
    <mergeCell ref="AQW137:AQX137"/>
    <mergeCell ref="AQY137:AQZ137"/>
    <mergeCell ref="ARA137:ARB137"/>
    <mergeCell ref="ARC137:ARD137"/>
    <mergeCell ref="ARE137:ARF137"/>
    <mergeCell ref="ARG137:ARH137"/>
    <mergeCell ref="ARI137:ARJ137"/>
    <mergeCell ref="ARK137:ARL137"/>
    <mergeCell ref="ARM137:ARN137"/>
    <mergeCell ref="AQE137:AQF137"/>
    <mergeCell ref="AQG137:AQH137"/>
    <mergeCell ref="AQI137:AQJ137"/>
    <mergeCell ref="AQK137:AQL137"/>
    <mergeCell ref="AQM137:AQN137"/>
    <mergeCell ref="AQO137:AQP137"/>
    <mergeCell ref="AQQ137:AQR137"/>
    <mergeCell ref="AQS137:AQT137"/>
    <mergeCell ref="AQU137:AQV137"/>
    <mergeCell ref="ASG137:ASH137"/>
    <mergeCell ref="ASI137:ASJ137"/>
    <mergeCell ref="ASK137:ASL137"/>
    <mergeCell ref="ASM137:ASN137"/>
    <mergeCell ref="ASO137:ASP137"/>
    <mergeCell ref="ASQ137:ASR137"/>
    <mergeCell ref="ASS137:AST137"/>
    <mergeCell ref="ASU137:ASV137"/>
    <mergeCell ref="ASW137:ASX137"/>
    <mergeCell ref="ARO137:ARP137"/>
    <mergeCell ref="ARQ137:ARR137"/>
    <mergeCell ref="ARS137:ART137"/>
    <mergeCell ref="ARU137:ARV137"/>
    <mergeCell ref="ARW137:ARX137"/>
    <mergeCell ref="ARY137:ARZ137"/>
    <mergeCell ref="ASA137:ASB137"/>
    <mergeCell ref="ASC137:ASD137"/>
    <mergeCell ref="ASE137:ASF137"/>
    <mergeCell ref="ATQ137:ATR137"/>
    <mergeCell ref="ATS137:ATT137"/>
    <mergeCell ref="ATU137:ATV137"/>
    <mergeCell ref="ATW137:ATX137"/>
    <mergeCell ref="ATY137:ATZ137"/>
    <mergeCell ref="AUA137:AUB137"/>
    <mergeCell ref="AUC137:AUD137"/>
    <mergeCell ref="AUE137:AUF137"/>
    <mergeCell ref="AUG137:AUH137"/>
    <mergeCell ref="ASY137:ASZ137"/>
    <mergeCell ref="ATA137:ATB137"/>
    <mergeCell ref="ATC137:ATD137"/>
    <mergeCell ref="ATE137:ATF137"/>
    <mergeCell ref="ATG137:ATH137"/>
    <mergeCell ref="ATI137:ATJ137"/>
    <mergeCell ref="ATK137:ATL137"/>
    <mergeCell ref="ATM137:ATN137"/>
    <mergeCell ref="ATO137:ATP137"/>
    <mergeCell ref="AVA137:AVB137"/>
    <mergeCell ref="AVC137:AVD137"/>
    <mergeCell ref="AVE137:AVF137"/>
    <mergeCell ref="AVG137:AVH137"/>
    <mergeCell ref="AVI137:AVJ137"/>
    <mergeCell ref="AVK137:AVL137"/>
    <mergeCell ref="AVM137:AVN137"/>
    <mergeCell ref="AVO137:AVP137"/>
    <mergeCell ref="AVQ137:AVR137"/>
    <mergeCell ref="AUI137:AUJ137"/>
    <mergeCell ref="AUK137:AUL137"/>
    <mergeCell ref="AUM137:AUN137"/>
    <mergeCell ref="AUO137:AUP137"/>
    <mergeCell ref="AUQ137:AUR137"/>
    <mergeCell ref="AUS137:AUT137"/>
    <mergeCell ref="AUU137:AUV137"/>
    <mergeCell ref="AUW137:AUX137"/>
    <mergeCell ref="AUY137:AUZ137"/>
    <mergeCell ref="AWK137:AWL137"/>
    <mergeCell ref="AWM137:AWN137"/>
    <mergeCell ref="AWO137:AWP137"/>
    <mergeCell ref="AWQ137:AWR137"/>
    <mergeCell ref="AWS137:AWT137"/>
    <mergeCell ref="AWU137:AWV137"/>
    <mergeCell ref="AWW137:AWX137"/>
    <mergeCell ref="AWY137:AWZ137"/>
    <mergeCell ref="AXA137:AXB137"/>
    <mergeCell ref="AVS137:AVT137"/>
    <mergeCell ref="AVU137:AVV137"/>
    <mergeCell ref="AVW137:AVX137"/>
    <mergeCell ref="AVY137:AVZ137"/>
    <mergeCell ref="AWA137:AWB137"/>
    <mergeCell ref="AWC137:AWD137"/>
    <mergeCell ref="AWE137:AWF137"/>
    <mergeCell ref="AWG137:AWH137"/>
    <mergeCell ref="AWI137:AWJ137"/>
    <mergeCell ref="AXU137:AXV137"/>
    <mergeCell ref="AXW137:AXX137"/>
    <mergeCell ref="AXY137:AXZ137"/>
    <mergeCell ref="AYA137:AYB137"/>
    <mergeCell ref="AYC137:AYD137"/>
    <mergeCell ref="AYE137:AYF137"/>
    <mergeCell ref="AYG137:AYH137"/>
    <mergeCell ref="AYI137:AYJ137"/>
    <mergeCell ref="AYK137:AYL137"/>
    <mergeCell ref="AXC137:AXD137"/>
    <mergeCell ref="AXE137:AXF137"/>
    <mergeCell ref="AXG137:AXH137"/>
    <mergeCell ref="AXI137:AXJ137"/>
    <mergeCell ref="AXK137:AXL137"/>
    <mergeCell ref="AXM137:AXN137"/>
    <mergeCell ref="AXO137:AXP137"/>
    <mergeCell ref="AXQ137:AXR137"/>
    <mergeCell ref="AXS137:AXT137"/>
    <mergeCell ref="AZE137:AZF137"/>
    <mergeCell ref="AZG137:AZH137"/>
    <mergeCell ref="AZI137:AZJ137"/>
    <mergeCell ref="AZK137:AZL137"/>
    <mergeCell ref="AZM137:AZN137"/>
    <mergeCell ref="AZO137:AZP137"/>
    <mergeCell ref="AZQ137:AZR137"/>
    <mergeCell ref="AZS137:AZT137"/>
    <mergeCell ref="AZU137:AZV137"/>
    <mergeCell ref="AYM137:AYN137"/>
    <mergeCell ref="AYO137:AYP137"/>
    <mergeCell ref="AYQ137:AYR137"/>
    <mergeCell ref="AYS137:AYT137"/>
    <mergeCell ref="AYU137:AYV137"/>
    <mergeCell ref="AYW137:AYX137"/>
    <mergeCell ref="AYY137:AYZ137"/>
    <mergeCell ref="AZA137:AZB137"/>
    <mergeCell ref="AZC137:AZD137"/>
    <mergeCell ref="BAO137:BAP137"/>
    <mergeCell ref="BAQ137:BAR137"/>
    <mergeCell ref="BAS137:BAT137"/>
    <mergeCell ref="BAU137:BAV137"/>
    <mergeCell ref="BAW137:BAX137"/>
    <mergeCell ref="BAY137:BAZ137"/>
    <mergeCell ref="BBA137:BBB137"/>
    <mergeCell ref="BBC137:BBD137"/>
    <mergeCell ref="BBE137:BBF137"/>
    <mergeCell ref="AZW137:AZX137"/>
    <mergeCell ref="AZY137:AZZ137"/>
    <mergeCell ref="BAA137:BAB137"/>
    <mergeCell ref="BAC137:BAD137"/>
    <mergeCell ref="BAE137:BAF137"/>
    <mergeCell ref="BAG137:BAH137"/>
    <mergeCell ref="BAI137:BAJ137"/>
    <mergeCell ref="BAK137:BAL137"/>
    <mergeCell ref="BAM137:BAN137"/>
    <mergeCell ref="BBY137:BBZ137"/>
    <mergeCell ref="BCA137:BCB137"/>
    <mergeCell ref="BCC137:BCD137"/>
    <mergeCell ref="BCE137:BCF137"/>
    <mergeCell ref="BCG137:BCH137"/>
    <mergeCell ref="BCI137:BCJ137"/>
    <mergeCell ref="BCK137:BCL137"/>
    <mergeCell ref="BCM137:BCN137"/>
    <mergeCell ref="BCO137:BCP137"/>
    <mergeCell ref="BBG137:BBH137"/>
    <mergeCell ref="BBI137:BBJ137"/>
    <mergeCell ref="BBK137:BBL137"/>
    <mergeCell ref="BBM137:BBN137"/>
    <mergeCell ref="BBO137:BBP137"/>
    <mergeCell ref="BBQ137:BBR137"/>
    <mergeCell ref="BBS137:BBT137"/>
    <mergeCell ref="BBU137:BBV137"/>
    <mergeCell ref="BBW137:BBX137"/>
    <mergeCell ref="BDI137:BDJ137"/>
    <mergeCell ref="BDK137:BDL137"/>
    <mergeCell ref="BDM137:BDN137"/>
    <mergeCell ref="BDO137:BDP137"/>
    <mergeCell ref="BDQ137:BDR137"/>
    <mergeCell ref="BDS137:BDT137"/>
    <mergeCell ref="BDU137:BDV137"/>
    <mergeCell ref="BDW137:BDX137"/>
    <mergeCell ref="BDY137:BDZ137"/>
    <mergeCell ref="BCQ137:BCR137"/>
    <mergeCell ref="BCS137:BCT137"/>
    <mergeCell ref="BCU137:BCV137"/>
    <mergeCell ref="BCW137:BCX137"/>
    <mergeCell ref="BCY137:BCZ137"/>
    <mergeCell ref="BDA137:BDB137"/>
    <mergeCell ref="BDC137:BDD137"/>
    <mergeCell ref="BDE137:BDF137"/>
    <mergeCell ref="BDG137:BDH137"/>
    <mergeCell ref="BES137:BET137"/>
    <mergeCell ref="BEU137:BEV137"/>
    <mergeCell ref="BEW137:BEX137"/>
    <mergeCell ref="BEY137:BEZ137"/>
    <mergeCell ref="BFA137:BFB137"/>
    <mergeCell ref="BFC137:BFD137"/>
    <mergeCell ref="BFE137:BFF137"/>
    <mergeCell ref="BFG137:BFH137"/>
    <mergeCell ref="BFI137:BFJ137"/>
    <mergeCell ref="BEA137:BEB137"/>
    <mergeCell ref="BEC137:BED137"/>
    <mergeCell ref="BEE137:BEF137"/>
    <mergeCell ref="BEG137:BEH137"/>
    <mergeCell ref="BEI137:BEJ137"/>
    <mergeCell ref="BEK137:BEL137"/>
    <mergeCell ref="BEM137:BEN137"/>
    <mergeCell ref="BEO137:BEP137"/>
    <mergeCell ref="BEQ137:BER137"/>
    <mergeCell ref="BGC137:BGD137"/>
    <mergeCell ref="BGE137:BGF137"/>
    <mergeCell ref="BGG137:BGH137"/>
    <mergeCell ref="BGI137:BGJ137"/>
    <mergeCell ref="BGK137:BGL137"/>
    <mergeCell ref="BGM137:BGN137"/>
    <mergeCell ref="BGO137:BGP137"/>
    <mergeCell ref="BGQ137:BGR137"/>
    <mergeCell ref="BGS137:BGT137"/>
    <mergeCell ref="BFK137:BFL137"/>
    <mergeCell ref="BFM137:BFN137"/>
    <mergeCell ref="BFO137:BFP137"/>
    <mergeCell ref="BFQ137:BFR137"/>
    <mergeCell ref="BFS137:BFT137"/>
    <mergeCell ref="BFU137:BFV137"/>
    <mergeCell ref="BFW137:BFX137"/>
    <mergeCell ref="BFY137:BFZ137"/>
    <mergeCell ref="BGA137:BGB137"/>
    <mergeCell ref="BHM137:BHN137"/>
    <mergeCell ref="BHO137:BHP137"/>
    <mergeCell ref="BHQ137:BHR137"/>
    <mergeCell ref="BHS137:BHT137"/>
    <mergeCell ref="BHU137:BHV137"/>
    <mergeCell ref="BHW137:BHX137"/>
    <mergeCell ref="BHY137:BHZ137"/>
    <mergeCell ref="BIA137:BIB137"/>
    <mergeCell ref="BIC137:BID137"/>
    <mergeCell ref="BGU137:BGV137"/>
    <mergeCell ref="BGW137:BGX137"/>
    <mergeCell ref="BGY137:BGZ137"/>
    <mergeCell ref="BHA137:BHB137"/>
    <mergeCell ref="BHC137:BHD137"/>
    <mergeCell ref="BHE137:BHF137"/>
    <mergeCell ref="BHG137:BHH137"/>
    <mergeCell ref="BHI137:BHJ137"/>
    <mergeCell ref="BHK137:BHL137"/>
    <mergeCell ref="BIW137:BIX137"/>
    <mergeCell ref="BIY137:BIZ137"/>
    <mergeCell ref="BJA137:BJB137"/>
    <mergeCell ref="BJC137:BJD137"/>
    <mergeCell ref="BJE137:BJF137"/>
    <mergeCell ref="BJG137:BJH137"/>
    <mergeCell ref="BJI137:BJJ137"/>
    <mergeCell ref="BJK137:BJL137"/>
    <mergeCell ref="BJM137:BJN137"/>
    <mergeCell ref="BIE137:BIF137"/>
    <mergeCell ref="BIG137:BIH137"/>
    <mergeCell ref="BII137:BIJ137"/>
    <mergeCell ref="BIK137:BIL137"/>
    <mergeCell ref="BIM137:BIN137"/>
    <mergeCell ref="BIO137:BIP137"/>
    <mergeCell ref="BIQ137:BIR137"/>
    <mergeCell ref="BIS137:BIT137"/>
    <mergeCell ref="BIU137:BIV137"/>
    <mergeCell ref="BKG137:BKH137"/>
    <mergeCell ref="BKI137:BKJ137"/>
    <mergeCell ref="BKK137:BKL137"/>
    <mergeCell ref="BKM137:BKN137"/>
    <mergeCell ref="BKO137:BKP137"/>
    <mergeCell ref="BKQ137:BKR137"/>
    <mergeCell ref="BKS137:BKT137"/>
    <mergeCell ref="BKU137:BKV137"/>
    <mergeCell ref="BKW137:BKX137"/>
    <mergeCell ref="BJO137:BJP137"/>
    <mergeCell ref="BJQ137:BJR137"/>
    <mergeCell ref="BJS137:BJT137"/>
    <mergeCell ref="BJU137:BJV137"/>
    <mergeCell ref="BJW137:BJX137"/>
    <mergeCell ref="BJY137:BJZ137"/>
    <mergeCell ref="BKA137:BKB137"/>
    <mergeCell ref="BKC137:BKD137"/>
    <mergeCell ref="BKE137:BKF137"/>
    <mergeCell ref="BLQ137:BLR137"/>
    <mergeCell ref="BLS137:BLT137"/>
    <mergeCell ref="BLU137:BLV137"/>
    <mergeCell ref="BLW137:BLX137"/>
    <mergeCell ref="BLY137:BLZ137"/>
    <mergeCell ref="BMA137:BMB137"/>
    <mergeCell ref="BMC137:BMD137"/>
    <mergeCell ref="BME137:BMF137"/>
    <mergeCell ref="BMG137:BMH137"/>
    <mergeCell ref="BKY137:BKZ137"/>
    <mergeCell ref="BLA137:BLB137"/>
    <mergeCell ref="BLC137:BLD137"/>
    <mergeCell ref="BLE137:BLF137"/>
    <mergeCell ref="BLG137:BLH137"/>
    <mergeCell ref="BLI137:BLJ137"/>
    <mergeCell ref="BLK137:BLL137"/>
    <mergeCell ref="BLM137:BLN137"/>
    <mergeCell ref="BLO137:BLP137"/>
    <mergeCell ref="BNA137:BNB137"/>
    <mergeCell ref="BNC137:BND137"/>
    <mergeCell ref="BNE137:BNF137"/>
    <mergeCell ref="BNG137:BNH137"/>
    <mergeCell ref="BNI137:BNJ137"/>
    <mergeCell ref="BNK137:BNL137"/>
    <mergeCell ref="BNM137:BNN137"/>
    <mergeCell ref="BNO137:BNP137"/>
    <mergeCell ref="BNQ137:BNR137"/>
    <mergeCell ref="BMI137:BMJ137"/>
    <mergeCell ref="BMK137:BML137"/>
    <mergeCell ref="BMM137:BMN137"/>
    <mergeCell ref="BMO137:BMP137"/>
    <mergeCell ref="BMQ137:BMR137"/>
    <mergeCell ref="BMS137:BMT137"/>
    <mergeCell ref="BMU137:BMV137"/>
    <mergeCell ref="BMW137:BMX137"/>
    <mergeCell ref="BMY137:BMZ137"/>
    <mergeCell ref="BOK137:BOL137"/>
    <mergeCell ref="BOM137:BON137"/>
    <mergeCell ref="BOO137:BOP137"/>
    <mergeCell ref="BOQ137:BOR137"/>
    <mergeCell ref="BOS137:BOT137"/>
    <mergeCell ref="BOU137:BOV137"/>
    <mergeCell ref="BOW137:BOX137"/>
    <mergeCell ref="BOY137:BOZ137"/>
    <mergeCell ref="BPA137:BPB137"/>
    <mergeCell ref="BNS137:BNT137"/>
    <mergeCell ref="BNU137:BNV137"/>
    <mergeCell ref="BNW137:BNX137"/>
    <mergeCell ref="BNY137:BNZ137"/>
    <mergeCell ref="BOA137:BOB137"/>
    <mergeCell ref="BOC137:BOD137"/>
    <mergeCell ref="BOE137:BOF137"/>
    <mergeCell ref="BOG137:BOH137"/>
    <mergeCell ref="BOI137:BOJ137"/>
    <mergeCell ref="BPU137:BPV137"/>
    <mergeCell ref="BPW137:BPX137"/>
    <mergeCell ref="BPY137:BPZ137"/>
    <mergeCell ref="BQA137:BQB137"/>
    <mergeCell ref="BQC137:BQD137"/>
    <mergeCell ref="BQE137:BQF137"/>
    <mergeCell ref="BQG137:BQH137"/>
    <mergeCell ref="BQI137:BQJ137"/>
    <mergeCell ref="BQK137:BQL137"/>
    <mergeCell ref="BPC137:BPD137"/>
    <mergeCell ref="BPE137:BPF137"/>
    <mergeCell ref="BPG137:BPH137"/>
    <mergeCell ref="BPI137:BPJ137"/>
    <mergeCell ref="BPK137:BPL137"/>
    <mergeCell ref="BPM137:BPN137"/>
    <mergeCell ref="BPO137:BPP137"/>
    <mergeCell ref="BPQ137:BPR137"/>
    <mergeCell ref="BPS137:BPT137"/>
    <mergeCell ref="BRE137:BRF137"/>
    <mergeCell ref="BRG137:BRH137"/>
    <mergeCell ref="BRI137:BRJ137"/>
    <mergeCell ref="BRK137:BRL137"/>
    <mergeCell ref="BRM137:BRN137"/>
    <mergeCell ref="BRO137:BRP137"/>
    <mergeCell ref="BRQ137:BRR137"/>
    <mergeCell ref="BRS137:BRT137"/>
    <mergeCell ref="BRU137:BRV137"/>
    <mergeCell ref="BQM137:BQN137"/>
    <mergeCell ref="BQO137:BQP137"/>
    <mergeCell ref="BQQ137:BQR137"/>
    <mergeCell ref="BQS137:BQT137"/>
    <mergeCell ref="BQU137:BQV137"/>
    <mergeCell ref="BQW137:BQX137"/>
    <mergeCell ref="BQY137:BQZ137"/>
    <mergeCell ref="BRA137:BRB137"/>
    <mergeCell ref="BRC137:BRD137"/>
    <mergeCell ref="BSO137:BSP137"/>
    <mergeCell ref="BSQ137:BSR137"/>
    <mergeCell ref="BSS137:BST137"/>
    <mergeCell ref="BSU137:BSV137"/>
    <mergeCell ref="BSW137:BSX137"/>
    <mergeCell ref="BSY137:BSZ137"/>
    <mergeCell ref="BTA137:BTB137"/>
    <mergeCell ref="BTC137:BTD137"/>
    <mergeCell ref="BTE137:BTF137"/>
    <mergeCell ref="BRW137:BRX137"/>
    <mergeCell ref="BRY137:BRZ137"/>
    <mergeCell ref="BSA137:BSB137"/>
    <mergeCell ref="BSC137:BSD137"/>
    <mergeCell ref="BSE137:BSF137"/>
    <mergeCell ref="BSG137:BSH137"/>
    <mergeCell ref="BSI137:BSJ137"/>
    <mergeCell ref="BSK137:BSL137"/>
    <mergeCell ref="BSM137:BSN137"/>
    <mergeCell ref="BTY137:BTZ137"/>
    <mergeCell ref="BUA137:BUB137"/>
    <mergeCell ref="BUC137:BUD137"/>
    <mergeCell ref="BUE137:BUF137"/>
    <mergeCell ref="BUG137:BUH137"/>
    <mergeCell ref="BUI137:BUJ137"/>
    <mergeCell ref="BUK137:BUL137"/>
    <mergeCell ref="BUM137:BUN137"/>
    <mergeCell ref="BUO137:BUP137"/>
    <mergeCell ref="BTG137:BTH137"/>
    <mergeCell ref="BTI137:BTJ137"/>
    <mergeCell ref="BTK137:BTL137"/>
    <mergeCell ref="BTM137:BTN137"/>
    <mergeCell ref="BTO137:BTP137"/>
    <mergeCell ref="BTQ137:BTR137"/>
    <mergeCell ref="BTS137:BTT137"/>
    <mergeCell ref="BTU137:BTV137"/>
    <mergeCell ref="BTW137:BTX137"/>
    <mergeCell ref="BVI137:BVJ137"/>
    <mergeCell ref="BVK137:BVL137"/>
    <mergeCell ref="BVM137:BVN137"/>
    <mergeCell ref="BVO137:BVP137"/>
    <mergeCell ref="BVQ137:BVR137"/>
    <mergeCell ref="BVS137:BVT137"/>
    <mergeCell ref="BVU137:BVV137"/>
    <mergeCell ref="BVW137:BVX137"/>
    <mergeCell ref="BVY137:BVZ137"/>
    <mergeCell ref="BUQ137:BUR137"/>
    <mergeCell ref="BUS137:BUT137"/>
    <mergeCell ref="BUU137:BUV137"/>
    <mergeCell ref="BUW137:BUX137"/>
    <mergeCell ref="BUY137:BUZ137"/>
    <mergeCell ref="BVA137:BVB137"/>
    <mergeCell ref="BVC137:BVD137"/>
    <mergeCell ref="BVE137:BVF137"/>
    <mergeCell ref="BVG137:BVH137"/>
    <mergeCell ref="BWS137:BWT137"/>
    <mergeCell ref="BWU137:BWV137"/>
    <mergeCell ref="BWW137:BWX137"/>
    <mergeCell ref="BWY137:BWZ137"/>
    <mergeCell ref="BXA137:BXB137"/>
    <mergeCell ref="BXC137:BXD137"/>
    <mergeCell ref="BXE137:BXF137"/>
    <mergeCell ref="BXG137:BXH137"/>
    <mergeCell ref="BXI137:BXJ137"/>
    <mergeCell ref="BWA137:BWB137"/>
    <mergeCell ref="BWC137:BWD137"/>
    <mergeCell ref="BWE137:BWF137"/>
    <mergeCell ref="BWG137:BWH137"/>
    <mergeCell ref="BWI137:BWJ137"/>
    <mergeCell ref="BWK137:BWL137"/>
    <mergeCell ref="BWM137:BWN137"/>
    <mergeCell ref="BWO137:BWP137"/>
    <mergeCell ref="BWQ137:BWR137"/>
    <mergeCell ref="BYC137:BYD137"/>
    <mergeCell ref="BYE137:BYF137"/>
    <mergeCell ref="BYG137:BYH137"/>
    <mergeCell ref="BYI137:BYJ137"/>
    <mergeCell ref="BYK137:BYL137"/>
    <mergeCell ref="BYM137:BYN137"/>
    <mergeCell ref="BYO137:BYP137"/>
    <mergeCell ref="BYQ137:BYR137"/>
    <mergeCell ref="BYS137:BYT137"/>
    <mergeCell ref="BXK137:BXL137"/>
    <mergeCell ref="BXM137:BXN137"/>
    <mergeCell ref="BXO137:BXP137"/>
    <mergeCell ref="BXQ137:BXR137"/>
    <mergeCell ref="BXS137:BXT137"/>
    <mergeCell ref="BXU137:BXV137"/>
    <mergeCell ref="BXW137:BXX137"/>
    <mergeCell ref="BXY137:BXZ137"/>
    <mergeCell ref="BYA137:BYB137"/>
    <mergeCell ref="BZM137:BZN137"/>
    <mergeCell ref="BZO137:BZP137"/>
    <mergeCell ref="BZQ137:BZR137"/>
    <mergeCell ref="BZS137:BZT137"/>
    <mergeCell ref="BZU137:BZV137"/>
    <mergeCell ref="BZW137:BZX137"/>
    <mergeCell ref="BZY137:BZZ137"/>
    <mergeCell ref="CAA137:CAB137"/>
    <mergeCell ref="CAC137:CAD137"/>
    <mergeCell ref="BYU137:BYV137"/>
    <mergeCell ref="BYW137:BYX137"/>
    <mergeCell ref="BYY137:BYZ137"/>
    <mergeCell ref="BZA137:BZB137"/>
    <mergeCell ref="BZC137:BZD137"/>
    <mergeCell ref="BZE137:BZF137"/>
    <mergeCell ref="BZG137:BZH137"/>
    <mergeCell ref="BZI137:BZJ137"/>
    <mergeCell ref="BZK137:BZL137"/>
    <mergeCell ref="CAW137:CAX137"/>
    <mergeCell ref="CAY137:CAZ137"/>
    <mergeCell ref="CBA137:CBB137"/>
    <mergeCell ref="CBC137:CBD137"/>
    <mergeCell ref="CBE137:CBF137"/>
    <mergeCell ref="CBG137:CBH137"/>
    <mergeCell ref="CBI137:CBJ137"/>
    <mergeCell ref="CBK137:CBL137"/>
    <mergeCell ref="CBM137:CBN137"/>
    <mergeCell ref="CAE137:CAF137"/>
    <mergeCell ref="CAG137:CAH137"/>
    <mergeCell ref="CAI137:CAJ137"/>
    <mergeCell ref="CAK137:CAL137"/>
    <mergeCell ref="CAM137:CAN137"/>
    <mergeCell ref="CAO137:CAP137"/>
    <mergeCell ref="CAQ137:CAR137"/>
    <mergeCell ref="CAS137:CAT137"/>
    <mergeCell ref="CAU137:CAV137"/>
    <mergeCell ref="CCG137:CCH137"/>
    <mergeCell ref="CCI137:CCJ137"/>
    <mergeCell ref="CCK137:CCL137"/>
    <mergeCell ref="CCM137:CCN137"/>
    <mergeCell ref="CCO137:CCP137"/>
    <mergeCell ref="CCQ137:CCR137"/>
    <mergeCell ref="CCS137:CCT137"/>
    <mergeCell ref="CCU137:CCV137"/>
    <mergeCell ref="CCW137:CCX137"/>
    <mergeCell ref="CBO137:CBP137"/>
    <mergeCell ref="CBQ137:CBR137"/>
    <mergeCell ref="CBS137:CBT137"/>
    <mergeCell ref="CBU137:CBV137"/>
    <mergeCell ref="CBW137:CBX137"/>
    <mergeCell ref="CBY137:CBZ137"/>
    <mergeCell ref="CCA137:CCB137"/>
    <mergeCell ref="CCC137:CCD137"/>
    <mergeCell ref="CCE137:CCF137"/>
    <mergeCell ref="CDQ137:CDR137"/>
    <mergeCell ref="CDS137:CDT137"/>
    <mergeCell ref="CDU137:CDV137"/>
    <mergeCell ref="CDW137:CDX137"/>
    <mergeCell ref="CDY137:CDZ137"/>
    <mergeCell ref="CEA137:CEB137"/>
    <mergeCell ref="CEC137:CED137"/>
    <mergeCell ref="CEE137:CEF137"/>
    <mergeCell ref="CEG137:CEH137"/>
    <mergeCell ref="CCY137:CCZ137"/>
    <mergeCell ref="CDA137:CDB137"/>
    <mergeCell ref="CDC137:CDD137"/>
    <mergeCell ref="CDE137:CDF137"/>
    <mergeCell ref="CDG137:CDH137"/>
    <mergeCell ref="CDI137:CDJ137"/>
    <mergeCell ref="CDK137:CDL137"/>
    <mergeCell ref="CDM137:CDN137"/>
    <mergeCell ref="CDO137:CDP137"/>
    <mergeCell ref="CFA137:CFB137"/>
    <mergeCell ref="CFC137:CFD137"/>
    <mergeCell ref="CFE137:CFF137"/>
    <mergeCell ref="CFG137:CFH137"/>
    <mergeCell ref="CFI137:CFJ137"/>
    <mergeCell ref="CFK137:CFL137"/>
    <mergeCell ref="CFM137:CFN137"/>
    <mergeCell ref="CFO137:CFP137"/>
    <mergeCell ref="CFQ137:CFR137"/>
    <mergeCell ref="CEI137:CEJ137"/>
    <mergeCell ref="CEK137:CEL137"/>
    <mergeCell ref="CEM137:CEN137"/>
    <mergeCell ref="CEO137:CEP137"/>
    <mergeCell ref="CEQ137:CER137"/>
    <mergeCell ref="CES137:CET137"/>
    <mergeCell ref="CEU137:CEV137"/>
    <mergeCell ref="CEW137:CEX137"/>
    <mergeCell ref="CEY137:CEZ137"/>
    <mergeCell ref="CGK137:CGL137"/>
    <mergeCell ref="CGM137:CGN137"/>
    <mergeCell ref="CGO137:CGP137"/>
    <mergeCell ref="CGQ137:CGR137"/>
    <mergeCell ref="CGS137:CGT137"/>
    <mergeCell ref="CGU137:CGV137"/>
    <mergeCell ref="CGW137:CGX137"/>
    <mergeCell ref="CGY137:CGZ137"/>
    <mergeCell ref="CHA137:CHB137"/>
    <mergeCell ref="CFS137:CFT137"/>
    <mergeCell ref="CFU137:CFV137"/>
    <mergeCell ref="CFW137:CFX137"/>
    <mergeCell ref="CFY137:CFZ137"/>
    <mergeCell ref="CGA137:CGB137"/>
    <mergeCell ref="CGC137:CGD137"/>
    <mergeCell ref="CGE137:CGF137"/>
    <mergeCell ref="CGG137:CGH137"/>
    <mergeCell ref="CGI137:CGJ137"/>
    <mergeCell ref="CHU137:CHV137"/>
    <mergeCell ref="CHW137:CHX137"/>
    <mergeCell ref="CHY137:CHZ137"/>
    <mergeCell ref="CIA137:CIB137"/>
    <mergeCell ref="CIC137:CID137"/>
    <mergeCell ref="CIE137:CIF137"/>
    <mergeCell ref="CIG137:CIH137"/>
    <mergeCell ref="CII137:CIJ137"/>
    <mergeCell ref="CIK137:CIL137"/>
    <mergeCell ref="CHC137:CHD137"/>
    <mergeCell ref="CHE137:CHF137"/>
    <mergeCell ref="CHG137:CHH137"/>
    <mergeCell ref="CHI137:CHJ137"/>
    <mergeCell ref="CHK137:CHL137"/>
    <mergeCell ref="CHM137:CHN137"/>
    <mergeCell ref="CHO137:CHP137"/>
    <mergeCell ref="CHQ137:CHR137"/>
    <mergeCell ref="CHS137:CHT137"/>
    <mergeCell ref="CJE137:CJF137"/>
    <mergeCell ref="CJG137:CJH137"/>
    <mergeCell ref="CJI137:CJJ137"/>
    <mergeCell ref="CJK137:CJL137"/>
    <mergeCell ref="CJM137:CJN137"/>
    <mergeCell ref="CJO137:CJP137"/>
    <mergeCell ref="CJQ137:CJR137"/>
    <mergeCell ref="CJS137:CJT137"/>
    <mergeCell ref="CJU137:CJV137"/>
    <mergeCell ref="CIM137:CIN137"/>
    <mergeCell ref="CIO137:CIP137"/>
    <mergeCell ref="CIQ137:CIR137"/>
    <mergeCell ref="CIS137:CIT137"/>
    <mergeCell ref="CIU137:CIV137"/>
    <mergeCell ref="CIW137:CIX137"/>
    <mergeCell ref="CIY137:CIZ137"/>
    <mergeCell ref="CJA137:CJB137"/>
    <mergeCell ref="CJC137:CJD137"/>
    <mergeCell ref="CKO137:CKP137"/>
    <mergeCell ref="CKQ137:CKR137"/>
    <mergeCell ref="CKS137:CKT137"/>
    <mergeCell ref="CKU137:CKV137"/>
    <mergeCell ref="CKW137:CKX137"/>
    <mergeCell ref="CKY137:CKZ137"/>
    <mergeCell ref="CLA137:CLB137"/>
    <mergeCell ref="CLC137:CLD137"/>
    <mergeCell ref="CLE137:CLF137"/>
    <mergeCell ref="CJW137:CJX137"/>
    <mergeCell ref="CJY137:CJZ137"/>
    <mergeCell ref="CKA137:CKB137"/>
    <mergeCell ref="CKC137:CKD137"/>
    <mergeCell ref="CKE137:CKF137"/>
    <mergeCell ref="CKG137:CKH137"/>
    <mergeCell ref="CKI137:CKJ137"/>
    <mergeCell ref="CKK137:CKL137"/>
    <mergeCell ref="CKM137:CKN137"/>
    <mergeCell ref="CLY137:CLZ137"/>
    <mergeCell ref="CMA137:CMB137"/>
    <mergeCell ref="CMC137:CMD137"/>
    <mergeCell ref="CME137:CMF137"/>
    <mergeCell ref="CMG137:CMH137"/>
    <mergeCell ref="CMI137:CMJ137"/>
    <mergeCell ref="CMK137:CML137"/>
    <mergeCell ref="CMM137:CMN137"/>
    <mergeCell ref="CMO137:CMP137"/>
    <mergeCell ref="CLG137:CLH137"/>
    <mergeCell ref="CLI137:CLJ137"/>
    <mergeCell ref="CLK137:CLL137"/>
    <mergeCell ref="CLM137:CLN137"/>
    <mergeCell ref="CLO137:CLP137"/>
    <mergeCell ref="CLQ137:CLR137"/>
    <mergeCell ref="CLS137:CLT137"/>
    <mergeCell ref="CLU137:CLV137"/>
    <mergeCell ref="CLW137:CLX137"/>
    <mergeCell ref="CNI137:CNJ137"/>
    <mergeCell ref="CNK137:CNL137"/>
    <mergeCell ref="CNM137:CNN137"/>
    <mergeCell ref="CNO137:CNP137"/>
    <mergeCell ref="CNQ137:CNR137"/>
    <mergeCell ref="CNS137:CNT137"/>
    <mergeCell ref="CNU137:CNV137"/>
    <mergeCell ref="CNW137:CNX137"/>
    <mergeCell ref="CNY137:CNZ137"/>
    <mergeCell ref="CMQ137:CMR137"/>
    <mergeCell ref="CMS137:CMT137"/>
    <mergeCell ref="CMU137:CMV137"/>
    <mergeCell ref="CMW137:CMX137"/>
    <mergeCell ref="CMY137:CMZ137"/>
    <mergeCell ref="CNA137:CNB137"/>
    <mergeCell ref="CNC137:CND137"/>
    <mergeCell ref="CNE137:CNF137"/>
    <mergeCell ref="CNG137:CNH137"/>
    <mergeCell ref="COS137:COT137"/>
    <mergeCell ref="COU137:COV137"/>
    <mergeCell ref="COW137:COX137"/>
    <mergeCell ref="COY137:COZ137"/>
    <mergeCell ref="CPA137:CPB137"/>
    <mergeCell ref="CPC137:CPD137"/>
    <mergeCell ref="CPE137:CPF137"/>
    <mergeCell ref="CPG137:CPH137"/>
    <mergeCell ref="CPI137:CPJ137"/>
    <mergeCell ref="COA137:COB137"/>
    <mergeCell ref="COC137:COD137"/>
    <mergeCell ref="COE137:COF137"/>
    <mergeCell ref="COG137:COH137"/>
    <mergeCell ref="COI137:COJ137"/>
    <mergeCell ref="COK137:COL137"/>
    <mergeCell ref="COM137:CON137"/>
    <mergeCell ref="COO137:COP137"/>
    <mergeCell ref="COQ137:COR137"/>
    <mergeCell ref="CQC137:CQD137"/>
    <mergeCell ref="CQE137:CQF137"/>
    <mergeCell ref="CQG137:CQH137"/>
    <mergeCell ref="CQI137:CQJ137"/>
    <mergeCell ref="CQK137:CQL137"/>
    <mergeCell ref="CQM137:CQN137"/>
    <mergeCell ref="CQO137:CQP137"/>
    <mergeCell ref="CQQ137:CQR137"/>
    <mergeCell ref="CQS137:CQT137"/>
    <mergeCell ref="CPK137:CPL137"/>
    <mergeCell ref="CPM137:CPN137"/>
    <mergeCell ref="CPO137:CPP137"/>
    <mergeCell ref="CPQ137:CPR137"/>
    <mergeCell ref="CPS137:CPT137"/>
    <mergeCell ref="CPU137:CPV137"/>
    <mergeCell ref="CPW137:CPX137"/>
    <mergeCell ref="CPY137:CPZ137"/>
    <mergeCell ref="CQA137:CQB137"/>
    <mergeCell ref="CRM137:CRN137"/>
    <mergeCell ref="CRO137:CRP137"/>
    <mergeCell ref="CRQ137:CRR137"/>
    <mergeCell ref="CRS137:CRT137"/>
    <mergeCell ref="CRU137:CRV137"/>
    <mergeCell ref="CRW137:CRX137"/>
    <mergeCell ref="CRY137:CRZ137"/>
    <mergeCell ref="CSA137:CSB137"/>
    <mergeCell ref="CSC137:CSD137"/>
    <mergeCell ref="CQU137:CQV137"/>
    <mergeCell ref="CQW137:CQX137"/>
    <mergeCell ref="CQY137:CQZ137"/>
    <mergeCell ref="CRA137:CRB137"/>
    <mergeCell ref="CRC137:CRD137"/>
    <mergeCell ref="CRE137:CRF137"/>
    <mergeCell ref="CRG137:CRH137"/>
    <mergeCell ref="CRI137:CRJ137"/>
    <mergeCell ref="CRK137:CRL137"/>
    <mergeCell ref="CSW137:CSX137"/>
    <mergeCell ref="CSY137:CSZ137"/>
    <mergeCell ref="CTA137:CTB137"/>
    <mergeCell ref="CTC137:CTD137"/>
    <mergeCell ref="CTE137:CTF137"/>
    <mergeCell ref="CTG137:CTH137"/>
    <mergeCell ref="CTI137:CTJ137"/>
    <mergeCell ref="CTK137:CTL137"/>
    <mergeCell ref="CTM137:CTN137"/>
    <mergeCell ref="CSE137:CSF137"/>
    <mergeCell ref="CSG137:CSH137"/>
    <mergeCell ref="CSI137:CSJ137"/>
    <mergeCell ref="CSK137:CSL137"/>
    <mergeCell ref="CSM137:CSN137"/>
    <mergeCell ref="CSO137:CSP137"/>
    <mergeCell ref="CSQ137:CSR137"/>
    <mergeCell ref="CSS137:CST137"/>
    <mergeCell ref="CSU137:CSV137"/>
    <mergeCell ref="CUG137:CUH137"/>
    <mergeCell ref="CUI137:CUJ137"/>
    <mergeCell ref="CUK137:CUL137"/>
    <mergeCell ref="CUM137:CUN137"/>
    <mergeCell ref="CUO137:CUP137"/>
    <mergeCell ref="CUQ137:CUR137"/>
    <mergeCell ref="CUS137:CUT137"/>
    <mergeCell ref="CUU137:CUV137"/>
    <mergeCell ref="CUW137:CUX137"/>
    <mergeCell ref="CTO137:CTP137"/>
    <mergeCell ref="CTQ137:CTR137"/>
    <mergeCell ref="CTS137:CTT137"/>
    <mergeCell ref="CTU137:CTV137"/>
    <mergeCell ref="CTW137:CTX137"/>
    <mergeCell ref="CTY137:CTZ137"/>
    <mergeCell ref="CUA137:CUB137"/>
    <mergeCell ref="CUC137:CUD137"/>
    <mergeCell ref="CUE137:CUF137"/>
    <mergeCell ref="CVQ137:CVR137"/>
    <mergeCell ref="CVS137:CVT137"/>
    <mergeCell ref="CVU137:CVV137"/>
    <mergeCell ref="CVW137:CVX137"/>
    <mergeCell ref="CVY137:CVZ137"/>
    <mergeCell ref="CWA137:CWB137"/>
    <mergeCell ref="CWC137:CWD137"/>
    <mergeCell ref="CWE137:CWF137"/>
    <mergeCell ref="CWG137:CWH137"/>
    <mergeCell ref="CUY137:CUZ137"/>
    <mergeCell ref="CVA137:CVB137"/>
    <mergeCell ref="CVC137:CVD137"/>
    <mergeCell ref="CVE137:CVF137"/>
    <mergeCell ref="CVG137:CVH137"/>
    <mergeCell ref="CVI137:CVJ137"/>
    <mergeCell ref="CVK137:CVL137"/>
    <mergeCell ref="CVM137:CVN137"/>
    <mergeCell ref="CVO137:CVP137"/>
    <mergeCell ref="CXA137:CXB137"/>
    <mergeCell ref="CXC137:CXD137"/>
    <mergeCell ref="CXE137:CXF137"/>
    <mergeCell ref="CXG137:CXH137"/>
    <mergeCell ref="CXI137:CXJ137"/>
    <mergeCell ref="CXK137:CXL137"/>
    <mergeCell ref="CXM137:CXN137"/>
    <mergeCell ref="CXO137:CXP137"/>
    <mergeCell ref="CXQ137:CXR137"/>
    <mergeCell ref="CWI137:CWJ137"/>
    <mergeCell ref="CWK137:CWL137"/>
    <mergeCell ref="CWM137:CWN137"/>
    <mergeCell ref="CWO137:CWP137"/>
    <mergeCell ref="CWQ137:CWR137"/>
    <mergeCell ref="CWS137:CWT137"/>
    <mergeCell ref="CWU137:CWV137"/>
    <mergeCell ref="CWW137:CWX137"/>
    <mergeCell ref="CWY137:CWZ137"/>
    <mergeCell ref="CYK137:CYL137"/>
    <mergeCell ref="CYM137:CYN137"/>
    <mergeCell ref="CYO137:CYP137"/>
    <mergeCell ref="CYQ137:CYR137"/>
    <mergeCell ref="CYS137:CYT137"/>
    <mergeCell ref="CYU137:CYV137"/>
    <mergeCell ref="CYW137:CYX137"/>
    <mergeCell ref="CYY137:CYZ137"/>
    <mergeCell ref="CZA137:CZB137"/>
    <mergeCell ref="CXS137:CXT137"/>
    <mergeCell ref="CXU137:CXV137"/>
    <mergeCell ref="CXW137:CXX137"/>
    <mergeCell ref="CXY137:CXZ137"/>
    <mergeCell ref="CYA137:CYB137"/>
    <mergeCell ref="CYC137:CYD137"/>
    <mergeCell ref="CYE137:CYF137"/>
    <mergeCell ref="CYG137:CYH137"/>
    <mergeCell ref="CYI137:CYJ137"/>
    <mergeCell ref="CZU137:CZV137"/>
    <mergeCell ref="CZW137:CZX137"/>
    <mergeCell ref="CZY137:CZZ137"/>
    <mergeCell ref="DAA137:DAB137"/>
    <mergeCell ref="DAC137:DAD137"/>
    <mergeCell ref="DAE137:DAF137"/>
    <mergeCell ref="DAG137:DAH137"/>
    <mergeCell ref="DAI137:DAJ137"/>
    <mergeCell ref="DAK137:DAL137"/>
    <mergeCell ref="CZC137:CZD137"/>
    <mergeCell ref="CZE137:CZF137"/>
    <mergeCell ref="CZG137:CZH137"/>
    <mergeCell ref="CZI137:CZJ137"/>
    <mergeCell ref="CZK137:CZL137"/>
    <mergeCell ref="CZM137:CZN137"/>
    <mergeCell ref="CZO137:CZP137"/>
    <mergeCell ref="CZQ137:CZR137"/>
    <mergeCell ref="CZS137:CZT137"/>
    <mergeCell ref="DBE137:DBF137"/>
    <mergeCell ref="DBG137:DBH137"/>
    <mergeCell ref="DBI137:DBJ137"/>
    <mergeCell ref="DBK137:DBL137"/>
    <mergeCell ref="DBM137:DBN137"/>
    <mergeCell ref="DBO137:DBP137"/>
    <mergeCell ref="DBQ137:DBR137"/>
    <mergeCell ref="DBS137:DBT137"/>
    <mergeCell ref="DBU137:DBV137"/>
    <mergeCell ref="DAM137:DAN137"/>
    <mergeCell ref="DAO137:DAP137"/>
    <mergeCell ref="DAQ137:DAR137"/>
    <mergeCell ref="DAS137:DAT137"/>
    <mergeCell ref="DAU137:DAV137"/>
    <mergeCell ref="DAW137:DAX137"/>
    <mergeCell ref="DAY137:DAZ137"/>
    <mergeCell ref="DBA137:DBB137"/>
    <mergeCell ref="DBC137:DBD137"/>
    <mergeCell ref="DCO137:DCP137"/>
    <mergeCell ref="DCQ137:DCR137"/>
    <mergeCell ref="DCS137:DCT137"/>
    <mergeCell ref="DCU137:DCV137"/>
    <mergeCell ref="DCW137:DCX137"/>
    <mergeCell ref="DCY137:DCZ137"/>
    <mergeCell ref="DDA137:DDB137"/>
    <mergeCell ref="DDC137:DDD137"/>
    <mergeCell ref="DDE137:DDF137"/>
    <mergeCell ref="DBW137:DBX137"/>
    <mergeCell ref="DBY137:DBZ137"/>
    <mergeCell ref="DCA137:DCB137"/>
    <mergeCell ref="DCC137:DCD137"/>
    <mergeCell ref="DCE137:DCF137"/>
    <mergeCell ref="DCG137:DCH137"/>
    <mergeCell ref="DCI137:DCJ137"/>
    <mergeCell ref="DCK137:DCL137"/>
    <mergeCell ref="DCM137:DCN137"/>
    <mergeCell ref="DDY137:DDZ137"/>
    <mergeCell ref="DEA137:DEB137"/>
    <mergeCell ref="DEC137:DED137"/>
    <mergeCell ref="DEE137:DEF137"/>
    <mergeCell ref="DEG137:DEH137"/>
    <mergeCell ref="DEI137:DEJ137"/>
    <mergeCell ref="DEK137:DEL137"/>
    <mergeCell ref="DEM137:DEN137"/>
    <mergeCell ref="DEO137:DEP137"/>
    <mergeCell ref="DDG137:DDH137"/>
    <mergeCell ref="DDI137:DDJ137"/>
    <mergeCell ref="DDK137:DDL137"/>
    <mergeCell ref="DDM137:DDN137"/>
    <mergeCell ref="DDO137:DDP137"/>
    <mergeCell ref="DDQ137:DDR137"/>
    <mergeCell ref="DDS137:DDT137"/>
    <mergeCell ref="DDU137:DDV137"/>
    <mergeCell ref="DDW137:DDX137"/>
    <mergeCell ref="DFI137:DFJ137"/>
    <mergeCell ref="DFK137:DFL137"/>
    <mergeCell ref="DFM137:DFN137"/>
    <mergeCell ref="DFO137:DFP137"/>
    <mergeCell ref="DFQ137:DFR137"/>
    <mergeCell ref="DFS137:DFT137"/>
    <mergeCell ref="DFU137:DFV137"/>
    <mergeCell ref="DFW137:DFX137"/>
    <mergeCell ref="DFY137:DFZ137"/>
    <mergeCell ref="DEQ137:DER137"/>
    <mergeCell ref="DES137:DET137"/>
    <mergeCell ref="DEU137:DEV137"/>
    <mergeCell ref="DEW137:DEX137"/>
    <mergeCell ref="DEY137:DEZ137"/>
    <mergeCell ref="DFA137:DFB137"/>
    <mergeCell ref="DFC137:DFD137"/>
    <mergeCell ref="DFE137:DFF137"/>
    <mergeCell ref="DFG137:DFH137"/>
    <mergeCell ref="DGS137:DGT137"/>
    <mergeCell ref="DGU137:DGV137"/>
    <mergeCell ref="DGW137:DGX137"/>
    <mergeCell ref="DGY137:DGZ137"/>
    <mergeCell ref="DHA137:DHB137"/>
    <mergeCell ref="DHC137:DHD137"/>
    <mergeCell ref="DHE137:DHF137"/>
    <mergeCell ref="DHG137:DHH137"/>
    <mergeCell ref="DHI137:DHJ137"/>
    <mergeCell ref="DGA137:DGB137"/>
    <mergeCell ref="DGC137:DGD137"/>
    <mergeCell ref="DGE137:DGF137"/>
    <mergeCell ref="DGG137:DGH137"/>
    <mergeCell ref="DGI137:DGJ137"/>
    <mergeCell ref="DGK137:DGL137"/>
    <mergeCell ref="DGM137:DGN137"/>
    <mergeCell ref="DGO137:DGP137"/>
    <mergeCell ref="DGQ137:DGR137"/>
    <mergeCell ref="DIC137:DID137"/>
    <mergeCell ref="DIE137:DIF137"/>
    <mergeCell ref="DIG137:DIH137"/>
    <mergeCell ref="DII137:DIJ137"/>
    <mergeCell ref="DIK137:DIL137"/>
    <mergeCell ref="DIM137:DIN137"/>
    <mergeCell ref="DIO137:DIP137"/>
    <mergeCell ref="DIQ137:DIR137"/>
    <mergeCell ref="DIS137:DIT137"/>
    <mergeCell ref="DHK137:DHL137"/>
    <mergeCell ref="DHM137:DHN137"/>
    <mergeCell ref="DHO137:DHP137"/>
    <mergeCell ref="DHQ137:DHR137"/>
    <mergeCell ref="DHS137:DHT137"/>
    <mergeCell ref="DHU137:DHV137"/>
    <mergeCell ref="DHW137:DHX137"/>
    <mergeCell ref="DHY137:DHZ137"/>
    <mergeCell ref="DIA137:DIB137"/>
    <mergeCell ref="DJM137:DJN137"/>
    <mergeCell ref="DJO137:DJP137"/>
    <mergeCell ref="DJQ137:DJR137"/>
    <mergeCell ref="DJS137:DJT137"/>
    <mergeCell ref="DJU137:DJV137"/>
    <mergeCell ref="DJW137:DJX137"/>
    <mergeCell ref="DJY137:DJZ137"/>
    <mergeCell ref="DKA137:DKB137"/>
    <mergeCell ref="DKC137:DKD137"/>
    <mergeCell ref="DIU137:DIV137"/>
    <mergeCell ref="DIW137:DIX137"/>
    <mergeCell ref="DIY137:DIZ137"/>
    <mergeCell ref="DJA137:DJB137"/>
    <mergeCell ref="DJC137:DJD137"/>
    <mergeCell ref="DJE137:DJF137"/>
    <mergeCell ref="DJG137:DJH137"/>
    <mergeCell ref="DJI137:DJJ137"/>
    <mergeCell ref="DJK137:DJL137"/>
    <mergeCell ref="DKW137:DKX137"/>
    <mergeCell ref="DKY137:DKZ137"/>
    <mergeCell ref="DLA137:DLB137"/>
    <mergeCell ref="DLC137:DLD137"/>
    <mergeCell ref="DLE137:DLF137"/>
    <mergeCell ref="DLG137:DLH137"/>
    <mergeCell ref="DLI137:DLJ137"/>
    <mergeCell ref="DLK137:DLL137"/>
    <mergeCell ref="DLM137:DLN137"/>
    <mergeCell ref="DKE137:DKF137"/>
    <mergeCell ref="DKG137:DKH137"/>
    <mergeCell ref="DKI137:DKJ137"/>
    <mergeCell ref="DKK137:DKL137"/>
    <mergeCell ref="DKM137:DKN137"/>
    <mergeCell ref="DKO137:DKP137"/>
    <mergeCell ref="DKQ137:DKR137"/>
    <mergeCell ref="DKS137:DKT137"/>
    <mergeCell ref="DKU137:DKV137"/>
    <mergeCell ref="DMG137:DMH137"/>
    <mergeCell ref="DMI137:DMJ137"/>
    <mergeCell ref="DMK137:DML137"/>
    <mergeCell ref="DMM137:DMN137"/>
    <mergeCell ref="DMO137:DMP137"/>
    <mergeCell ref="DMQ137:DMR137"/>
    <mergeCell ref="DMS137:DMT137"/>
    <mergeCell ref="DMU137:DMV137"/>
    <mergeCell ref="DMW137:DMX137"/>
    <mergeCell ref="DLO137:DLP137"/>
    <mergeCell ref="DLQ137:DLR137"/>
    <mergeCell ref="DLS137:DLT137"/>
    <mergeCell ref="DLU137:DLV137"/>
    <mergeCell ref="DLW137:DLX137"/>
    <mergeCell ref="DLY137:DLZ137"/>
    <mergeCell ref="DMA137:DMB137"/>
    <mergeCell ref="DMC137:DMD137"/>
    <mergeCell ref="DME137:DMF137"/>
    <mergeCell ref="DNQ137:DNR137"/>
    <mergeCell ref="DNS137:DNT137"/>
    <mergeCell ref="DNU137:DNV137"/>
    <mergeCell ref="DNW137:DNX137"/>
    <mergeCell ref="DNY137:DNZ137"/>
    <mergeCell ref="DOA137:DOB137"/>
    <mergeCell ref="DOC137:DOD137"/>
    <mergeCell ref="DOE137:DOF137"/>
    <mergeCell ref="DOG137:DOH137"/>
    <mergeCell ref="DMY137:DMZ137"/>
    <mergeCell ref="DNA137:DNB137"/>
    <mergeCell ref="DNC137:DND137"/>
    <mergeCell ref="DNE137:DNF137"/>
    <mergeCell ref="DNG137:DNH137"/>
    <mergeCell ref="DNI137:DNJ137"/>
    <mergeCell ref="DNK137:DNL137"/>
    <mergeCell ref="DNM137:DNN137"/>
    <mergeCell ref="DNO137:DNP137"/>
    <mergeCell ref="DPA137:DPB137"/>
    <mergeCell ref="DPC137:DPD137"/>
    <mergeCell ref="DPE137:DPF137"/>
    <mergeCell ref="DPG137:DPH137"/>
    <mergeCell ref="DPI137:DPJ137"/>
    <mergeCell ref="DPK137:DPL137"/>
    <mergeCell ref="DPM137:DPN137"/>
    <mergeCell ref="DPO137:DPP137"/>
    <mergeCell ref="DPQ137:DPR137"/>
    <mergeCell ref="DOI137:DOJ137"/>
    <mergeCell ref="DOK137:DOL137"/>
    <mergeCell ref="DOM137:DON137"/>
    <mergeCell ref="DOO137:DOP137"/>
    <mergeCell ref="DOQ137:DOR137"/>
    <mergeCell ref="DOS137:DOT137"/>
    <mergeCell ref="DOU137:DOV137"/>
    <mergeCell ref="DOW137:DOX137"/>
    <mergeCell ref="DOY137:DOZ137"/>
    <mergeCell ref="DQK137:DQL137"/>
    <mergeCell ref="DQM137:DQN137"/>
    <mergeCell ref="DQO137:DQP137"/>
    <mergeCell ref="DQQ137:DQR137"/>
    <mergeCell ref="DQS137:DQT137"/>
    <mergeCell ref="DQU137:DQV137"/>
    <mergeCell ref="DQW137:DQX137"/>
    <mergeCell ref="DQY137:DQZ137"/>
    <mergeCell ref="DRA137:DRB137"/>
    <mergeCell ref="DPS137:DPT137"/>
    <mergeCell ref="DPU137:DPV137"/>
    <mergeCell ref="DPW137:DPX137"/>
    <mergeCell ref="DPY137:DPZ137"/>
    <mergeCell ref="DQA137:DQB137"/>
    <mergeCell ref="DQC137:DQD137"/>
    <mergeCell ref="DQE137:DQF137"/>
    <mergeCell ref="DQG137:DQH137"/>
    <mergeCell ref="DQI137:DQJ137"/>
    <mergeCell ref="DRU137:DRV137"/>
    <mergeCell ref="DRW137:DRX137"/>
    <mergeCell ref="DRY137:DRZ137"/>
    <mergeCell ref="DSA137:DSB137"/>
    <mergeCell ref="DSC137:DSD137"/>
    <mergeCell ref="DSE137:DSF137"/>
    <mergeCell ref="DSG137:DSH137"/>
    <mergeCell ref="DSI137:DSJ137"/>
    <mergeCell ref="DSK137:DSL137"/>
    <mergeCell ref="DRC137:DRD137"/>
    <mergeCell ref="DRE137:DRF137"/>
    <mergeCell ref="DRG137:DRH137"/>
    <mergeCell ref="DRI137:DRJ137"/>
    <mergeCell ref="DRK137:DRL137"/>
    <mergeCell ref="DRM137:DRN137"/>
    <mergeCell ref="DRO137:DRP137"/>
    <mergeCell ref="DRQ137:DRR137"/>
    <mergeCell ref="DRS137:DRT137"/>
    <mergeCell ref="DTE137:DTF137"/>
    <mergeCell ref="DTG137:DTH137"/>
    <mergeCell ref="DTI137:DTJ137"/>
    <mergeCell ref="DTK137:DTL137"/>
    <mergeCell ref="DTM137:DTN137"/>
    <mergeCell ref="DTO137:DTP137"/>
    <mergeCell ref="DTQ137:DTR137"/>
    <mergeCell ref="DTS137:DTT137"/>
    <mergeCell ref="DTU137:DTV137"/>
    <mergeCell ref="DSM137:DSN137"/>
    <mergeCell ref="DSO137:DSP137"/>
    <mergeCell ref="DSQ137:DSR137"/>
    <mergeCell ref="DSS137:DST137"/>
    <mergeCell ref="DSU137:DSV137"/>
    <mergeCell ref="DSW137:DSX137"/>
    <mergeCell ref="DSY137:DSZ137"/>
    <mergeCell ref="DTA137:DTB137"/>
    <mergeCell ref="DTC137:DTD137"/>
    <mergeCell ref="DUO137:DUP137"/>
    <mergeCell ref="DUQ137:DUR137"/>
    <mergeCell ref="DUS137:DUT137"/>
    <mergeCell ref="DUU137:DUV137"/>
    <mergeCell ref="DUW137:DUX137"/>
    <mergeCell ref="DUY137:DUZ137"/>
    <mergeCell ref="DVA137:DVB137"/>
    <mergeCell ref="DVC137:DVD137"/>
    <mergeCell ref="DVE137:DVF137"/>
    <mergeCell ref="DTW137:DTX137"/>
    <mergeCell ref="DTY137:DTZ137"/>
    <mergeCell ref="DUA137:DUB137"/>
    <mergeCell ref="DUC137:DUD137"/>
    <mergeCell ref="DUE137:DUF137"/>
    <mergeCell ref="DUG137:DUH137"/>
    <mergeCell ref="DUI137:DUJ137"/>
    <mergeCell ref="DUK137:DUL137"/>
    <mergeCell ref="DUM137:DUN137"/>
    <mergeCell ref="DVY137:DVZ137"/>
    <mergeCell ref="DWA137:DWB137"/>
    <mergeCell ref="DWC137:DWD137"/>
    <mergeCell ref="DWE137:DWF137"/>
    <mergeCell ref="DWG137:DWH137"/>
    <mergeCell ref="DWI137:DWJ137"/>
    <mergeCell ref="DWK137:DWL137"/>
    <mergeCell ref="DWM137:DWN137"/>
    <mergeCell ref="DWO137:DWP137"/>
    <mergeCell ref="DVG137:DVH137"/>
    <mergeCell ref="DVI137:DVJ137"/>
    <mergeCell ref="DVK137:DVL137"/>
    <mergeCell ref="DVM137:DVN137"/>
    <mergeCell ref="DVO137:DVP137"/>
    <mergeCell ref="DVQ137:DVR137"/>
    <mergeCell ref="DVS137:DVT137"/>
    <mergeCell ref="DVU137:DVV137"/>
    <mergeCell ref="DVW137:DVX137"/>
    <mergeCell ref="DXI137:DXJ137"/>
    <mergeCell ref="DXK137:DXL137"/>
    <mergeCell ref="DXM137:DXN137"/>
    <mergeCell ref="DXO137:DXP137"/>
    <mergeCell ref="DXQ137:DXR137"/>
    <mergeCell ref="DXS137:DXT137"/>
    <mergeCell ref="DXU137:DXV137"/>
    <mergeCell ref="DXW137:DXX137"/>
    <mergeCell ref="DXY137:DXZ137"/>
    <mergeCell ref="DWQ137:DWR137"/>
    <mergeCell ref="DWS137:DWT137"/>
    <mergeCell ref="DWU137:DWV137"/>
    <mergeCell ref="DWW137:DWX137"/>
    <mergeCell ref="DWY137:DWZ137"/>
    <mergeCell ref="DXA137:DXB137"/>
    <mergeCell ref="DXC137:DXD137"/>
    <mergeCell ref="DXE137:DXF137"/>
    <mergeCell ref="DXG137:DXH137"/>
    <mergeCell ref="DYS137:DYT137"/>
    <mergeCell ref="DYU137:DYV137"/>
    <mergeCell ref="DYW137:DYX137"/>
    <mergeCell ref="DYY137:DYZ137"/>
    <mergeCell ref="DZA137:DZB137"/>
    <mergeCell ref="DZC137:DZD137"/>
    <mergeCell ref="DZE137:DZF137"/>
    <mergeCell ref="DZG137:DZH137"/>
    <mergeCell ref="DZI137:DZJ137"/>
    <mergeCell ref="DYA137:DYB137"/>
    <mergeCell ref="DYC137:DYD137"/>
    <mergeCell ref="DYE137:DYF137"/>
    <mergeCell ref="DYG137:DYH137"/>
    <mergeCell ref="DYI137:DYJ137"/>
    <mergeCell ref="DYK137:DYL137"/>
    <mergeCell ref="DYM137:DYN137"/>
    <mergeCell ref="DYO137:DYP137"/>
    <mergeCell ref="DYQ137:DYR137"/>
    <mergeCell ref="EAC137:EAD137"/>
    <mergeCell ref="EAE137:EAF137"/>
    <mergeCell ref="EAG137:EAH137"/>
    <mergeCell ref="EAI137:EAJ137"/>
    <mergeCell ref="EAK137:EAL137"/>
    <mergeCell ref="EAM137:EAN137"/>
    <mergeCell ref="EAO137:EAP137"/>
    <mergeCell ref="EAQ137:EAR137"/>
    <mergeCell ref="EAS137:EAT137"/>
    <mergeCell ref="DZK137:DZL137"/>
    <mergeCell ref="DZM137:DZN137"/>
    <mergeCell ref="DZO137:DZP137"/>
    <mergeCell ref="DZQ137:DZR137"/>
    <mergeCell ref="DZS137:DZT137"/>
    <mergeCell ref="DZU137:DZV137"/>
    <mergeCell ref="DZW137:DZX137"/>
    <mergeCell ref="DZY137:DZZ137"/>
    <mergeCell ref="EAA137:EAB137"/>
    <mergeCell ref="EBM137:EBN137"/>
    <mergeCell ref="EBO137:EBP137"/>
    <mergeCell ref="EBQ137:EBR137"/>
    <mergeCell ref="EBS137:EBT137"/>
    <mergeCell ref="EBU137:EBV137"/>
    <mergeCell ref="EBW137:EBX137"/>
    <mergeCell ref="EBY137:EBZ137"/>
    <mergeCell ref="ECA137:ECB137"/>
    <mergeCell ref="ECC137:ECD137"/>
    <mergeCell ref="EAU137:EAV137"/>
    <mergeCell ref="EAW137:EAX137"/>
    <mergeCell ref="EAY137:EAZ137"/>
    <mergeCell ref="EBA137:EBB137"/>
    <mergeCell ref="EBC137:EBD137"/>
    <mergeCell ref="EBE137:EBF137"/>
    <mergeCell ref="EBG137:EBH137"/>
    <mergeCell ref="EBI137:EBJ137"/>
    <mergeCell ref="EBK137:EBL137"/>
    <mergeCell ref="ECW137:ECX137"/>
    <mergeCell ref="ECY137:ECZ137"/>
    <mergeCell ref="EDA137:EDB137"/>
    <mergeCell ref="EDC137:EDD137"/>
    <mergeCell ref="EDE137:EDF137"/>
    <mergeCell ref="EDG137:EDH137"/>
    <mergeCell ref="EDI137:EDJ137"/>
    <mergeCell ref="EDK137:EDL137"/>
    <mergeCell ref="EDM137:EDN137"/>
    <mergeCell ref="ECE137:ECF137"/>
    <mergeCell ref="ECG137:ECH137"/>
    <mergeCell ref="ECI137:ECJ137"/>
    <mergeCell ref="ECK137:ECL137"/>
    <mergeCell ref="ECM137:ECN137"/>
    <mergeCell ref="ECO137:ECP137"/>
    <mergeCell ref="ECQ137:ECR137"/>
    <mergeCell ref="ECS137:ECT137"/>
    <mergeCell ref="ECU137:ECV137"/>
    <mergeCell ref="EEG137:EEH137"/>
    <mergeCell ref="EEI137:EEJ137"/>
    <mergeCell ref="EEK137:EEL137"/>
    <mergeCell ref="EEM137:EEN137"/>
    <mergeCell ref="EEO137:EEP137"/>
    <mergeCell ref="EEQ137:EER137"/>
    <mergeCell ref="EES137:EET137"/>
    <mergeCell ref="EEU137:EEV137"/>
    <mergeCell ref="EEW137:EEX137"/>
    <mergeCell ref="EDO137:EDP137"/>
    <mergeCell ref="EDQ137:EDR137"/>
    <mergeCell ref="EDS137:EDT137"/>
    <mergeCell ref="EDU137:EDV137"/>
    <mergeCell ref="EDW137:EDX137"/>
    <mergeCell ref="EDY137:EDZ137"/>
    <mergeCell ref="EEA137:EEB137"/>
    <mergeCell ref="EEC137:EED137"/>
    <mergeCell ref="EEE137:EEF137"/>
    <mergeCell ref="EFQ137:EFR137"/>
    <mergeCell ref="EFS137:EFT137"/>
    <mergeCell ref="EFU137:EFV137"/>
    <mergeCell ref="EFW137:EFX137"/>
    <mergeCell ref="EFY137:EFZ137"/>
    <mergeCell ref="EGA137:EGB137"/>
    <mergeCell ref="EGC137:EGD137"/>
    <mergeCell ref="EGE137:EGF137"/>
    <mergeCell ref="EGG137:EGH137"/>
    <mergeCell ref="EEY137:EEZ137"/>
    <mergeCell ref="EFA137:EFB137"/>
    <mergeCell ref="EFC137:EFD137"/>
    <mergeCell ref="EFE137:EFF137"/>
    <mergeCell ref="EFG137:EFH137"/>
    <mergeCell ref="EFI137:EFJ137"/>
    <mergeCell ref="EFK137:EFL137"/>
    <mergeCell ref="EFM137:EFN137"/>
    <mergeCell ref="EFO137:EFP137"/>
    <mergeCell ref="EHA137:EHB137"/>
    <mergeCell ref="EHC137:EHD137"/>
    <mergeCell ref="EHE137:EHF137"/>
    <mergeCell ref="EHG137:EHH137"/>
    <mergeCell ref="EHI137:EHJ137"/>
    <mergeCell ref="EHK137:EHL137"/>
    <mergeCell ref="EHM137:EHN137"/>
    <mergeCell ref="EHO137:EHP137"/>
    <mergeCell ref="EHQ137:EHR137"/>
    <mergeCell ref="EGI137:EGJ137"/>
    <mergeCell ref="EGK137:EGL137"/>
    <mergeCell ref="EGM137:EGN137"/>
    <mergeCell ref="EGO137:EGP137"/>
    <mergeCell ref="EGQ137:EGR137"/>
    <mergeCell ref="EGS137:EGT137"/>
    <mergeCell ref="EGU137:EGV137"/>
    <mergeCell ref="EGW137:EGX137"/>
    <mergeCell ref="EGY137:EGZ137"/>
    <mergeCell ref="EIK137:EIL137"/>
    <mergeCell ref="EIM137:EIN137"/>
    <mergeCell ref="EIO137:EIP137"/>
    <mergeCell ref="EIQ137:EIR137"/>
    <mergeCell ref="EIS137:EIT137"/>
    <mergeCell ref="EIU137:EIV137"/>
    <mergeCell ref="EIW137:EIX137"/>
    <mergeCell ref="EIY137:EIZ137"/>
    <mergeCell ref="EJA137:EJB137"/>
    <mergeCell ref="EHS137:EHT137"/>
    <mergeCell ref="EHU137:EHV137"/>
    <mergeCell ref="EHW137:EHX137"/>
    <mergeCell ref="EHY137:EHZ137"/>
    <mergeCell ref="EIA137:EIB137"/>
    <mergeCell ref="EIC137:EID137"/>
    <mergeCell ref="EIE137:EIF137"/>
    <mergeCell ref="EIG137:EIH137"/>
    <mergeCell ref="EII137:EIJ137"/>
    <mergeCell ref="EJU137:EJV137"/>
    <mergeCell ref="EJW137:EJX137"/>
    <mergeCell ref="EJY137:EJZ137"/>
    <mergeCell ref="EKA137:EKB137"/>
    <mergeCell ref="EKC137:EKD137"/>
    <mergeCell ref="EKE137:EKF137"/>
    <mergeCell ref="EKG137:EKH137"/>
    <mergeCell ref="EKI137:EKJ137"/>
    <mergeCell ref="EKK137:EKL137"/>
    <mergeCell ref="EJC137:EJD137"/>
    <mergeCell ref="EJE137:EJF137"/>
    <mergeCell ref="EJG137:EJH137"/>
    <mergeCell ref="EJI137:EJJ137"/>
    <mergeCell ref="EJK137:EJL137"/>
    <mergeCell ref="EJM137:EJN137"/>
    <mergeCell ref="EJO137:EJP137"/>
    <mergeCell ref="EJQ137:EJR137"/>
    <mergeCell ref="EJS137:EJT137"/>
    <mergeCell ref="ELE137:ELF137"/>
    <mergeCell ref="ELG137:ELH137"/>
    <mergeCell ref="ELI137:ELJ137"/>
    <mergeCell ref="ELK137:ELL137"/>
    <mergeCell ref="ELM137:ELN137"/>
    <mergeCell ref="ELO137:ELP137"/>
    <mergeCell ref="ELQ137:ELR137"/>
    <mergeCell ref="ELS137:ELT137"/>
    <mergeCell ref="ELU137:ELV137"/>
    <mergeCell ref="EKM137:EKN137"/>
    <mergeCell ref="EKO137:EKP137"/>
    <mergeCell ref="EKQ137:EKR137"/>
    <mergeCell ref="EKS137:EKT137"/>
    <mergeCell ref="EKU137:EKV137"/>
    <mergeCell ref="EKW137:EKX137"/>
    <mergeCell ref="EKY137:EKZ137"/>
    <mergeCell ref="ELA137:ELB137"/>
    <mergeCell ref="ELC137:ELD137"/>
    <mergeCell ref="EMO137:EMP137"/>
    <mergeCell ref="EMQ137:EMR137"/>
    <mergeCell ref="EMS137:EMT137"/>
    <mergeCell ref="EMU137:EMV137"/>
    <mergeCell ref="EMW137:EMX137"/>
    <mergeCell ref="EMY137:EMZ137"/>
    <mergeCell ref="ENA137:ENB137"/>
    <mergeCell ref="ENC137:END137"/>
    <mergeCell ref="ENE137:ENF137"/>
    <mergeCell ref="ELW137:ELX137"/>
    <mergeCell ref="ELY137:ELZ137"/>
    <mergeCell ref="EMA137:EMB137"/>
    <mergeCell ref="EMC137:EMD137"/>
    <mergeCell ref="EME137:EMF137"/>
    <mergeCell ref="EMG137:EMH137"/>
    <mergeCell ref="EMI137:EMJ137"/>
    <mergeCell ref="EMK137:EML137"/>
    <mergeCell ref="EMM137:EMN137"/>
    <mergeCell ref="ENY137:ENZ137"/>
    <mergeCell ref="EOA137:EOB137"/>
    <mergeCell ref="EOC137:EOD137"/>
    <mergeCell ref="EOE137:EOF137"/>
    <mergeCell ref="EOG137:EOH137"/>
    <mergeCell ref="EOI137:EOJ137"/>
    <mergeCell ref="EOK137:EOL137"/>
    <mergeCell ref="EOM137:EON137"/>
    <mergeCell ref="EOO137:EOP137"/>
    <mergeCell ref="ENG137:ENH137"/>
    <mergeCell ref="ENI137:ENJ137"/>
    <mergeCell ref="ENK137:ENL137"/>
    <mergeCell ref="ENM137:ENN137"/>
    <mergeCell ref="ENO137:ENP137"/>
    <mergeCell ref="ENQ137:ENR137"/>
    <mergeCell ref="ENS137:ENT137"/>
    <mergeCell ref="ENU137:ENV137"/>
    <mergeCell ref="ENW137:ENX137"/>
    <mergeCell ref="EPI137:EPJ137"/>
    <mergeCell ref="EPK137:EPL137"/>
    <mergeCell ref="EPM137:EPN137"/>
    <mergeCell ref="EPO137:EPP137"/>
    <mergeCell ref="EPQ137:EPR137"/>
    <mergeCell ref="EPS137:EPT137"/>
    <mergeCell ref="EPU137:EPV137"/>
    <mergeCell ref="EPW137:EPX137"/>
    <mergeCell ref="EPY137:EPZ137"/>
    <mergeCell ref="EOQ137:EOR137"/>
    <mergeCell ref="EOS137:EOT137"/>
    <mergeCell ref="EOU137:EOV137"/>
    <mergeCell ref="EOW137:EOX137"/>
    <mergeCell ref="EOY137:EOZ137"/>
    <mergeCell ref="EPA137:EPB137"/>
    <mergeCell ref="EPC137:EPD137"/>
    <mergeCell ref="EPE137:EPF137"/>
    <mergeCell ref="EPG137:EPH137"/>
    <mergeCell ref="EQS137:EQT137"/>
    <mergeCell ref="EQU137:EQV137"/>
    <mergeCell ref="EQW137:EQX137"/>
    <mergeCell ref="EQY137:EQZ137"/>
    <mergeCell ref="ERA137:ERB137"/>
    <mergeCell ref="ERC137:ERD137"/>
    <mergeCell ref="ERE137:ERF137"/>
    <mergeCell ref="ERG137:ERH137"/>
    <mergeCell ref="ERI137:ERJ137"/>
    <mergeCell ref="EQA137:EQB137"/>
    <mergeCell ref="EQC137:EQD137"/>
    <mergeCell ref="EQE137:EQF137"/>
    <mergeCell ref="EQG137:EQH137"/>
    <mergeCell ref="EQI137:EQJ137"/>
    <mergeCell ref="EQK137:EQL137"/>
    <mergeCell ref="EQM137:EQN137"/>
    <mergeCell ref="EQO137:EQP137"/>
    <mergeCell ref="EQQ137:EQR137"/>
    <mergeCell ref="ESC137:ESD137"/>
    <mergeCell ref="ESE137:ESF137"/>
    <mergeCell ref="ESG137:ESH137"/>
    <mergeCell ref="ESI137:ESJ137"/>
    <mergeCell ref="ESK137:ESL137"/>
    <mergeCell ref="ESM137:ESN137"/>
    <mergeCell ref="ESO137:ESP137"/>
    <mergeCell ref="ESQ137:ESR137"/>
    <mergeCell ref="ESS137:EST137"/>
    <mergeCell ref="ERK137:ERL137"/>
    <mergeCell ref="ERM137:ERN137"/>
    <mergeCell ref="ERO137:ERP137"/>
    <mergeCell ref="ERQ137:ERR137"/>
    <mergeCell ref="ERS137:ERT137"/>
    <mergeCell ref="ERU137:ERV137"/>
    <mergeCell ref="ERW137:ERX137"/>
    <mergeCell ref="ERY137:ERZ137"/>
    <mergeCell ref="ESA137:ESB137"/>
    <mergeCell ref="ETM137:ETN137"/>
    <mergeCell ref="ETO137:ETP137"/>
    <mergeCell ref="ETQ137:ETR137"/>
    <mergeCell ref="ETS137:ETT137"/>
    <mergeCell ref="ETU137:ETV137"/>
    <mergeCell ref="ETW137:ETX137"/>
    <mergeCell ref="ETY137:ETZ137"/>
    <mergeCell ref="EUA137:EUB137"/>
    <mergeCell ref="EUC137:EUD137"/>
    <mergeCell ref="ESU137:ESV137"/>
    <mergeCell ref="ESW137:ESX137"/>
    <mergeCell ref="ESY137:ESZ137"/>
    <mergeCell ref="ETA137:ETB137"/>
    <mergeCell ref="ETC137:ETD137"/>
    <mergeCell ref="ETE137:ETF137"/>
    <mergeCell ref="ETG137:ETH137"/>
    <mergeCell ref="ETI137:ETJ137"/>
    <mergeCell ref="ETK137:ETL137"/>
    <mergeCell ref="EUW137:EUX137"/>
    <mergeCell ref="EUY137:EUZ137"/>
    <mergeCell ref="EVA137:EVB137"/>
    <mergeCell ref="EVC137:EVD137"/>
    <mergeCell ref="EVE137:EVF137"/>
    <mergeCell ref="EVG137:EVH137"/>
    <mergeCell ref="EVI137:EVJ137"/>
    <mergeCell ref="EVK137:EVL137"/>
    <mergeCell ref="EVM137:EVN137"/>
    <mergeCell ref="EUE137:EUF137"/>
    <mergeCell ref="EUG137:EUH137"/>
    <mergeCell ref="EUI137:EUJ137"/>
    <mergeCell ref="EUK137:EUL137"/>
    <mergeCell ref="EUM137:EUN137"/>
    <mergeCell ref="EUO137:EUP137"/>
    <mergeCell ref="EUQ137:EUR137"/>
    <mergeCell ref="EUS137:EUT137"/>
    <mergeCell ref="EUU137:EUV137"/>
    <mergeCell ref="EWG137:EWH137"/>
    <mergeCell ref="EWI137:EWJ137"/>
    <mergeCell ref="EWK137:EWL137"/>
    <mergeCell ref="EWM137:EWN137"/>
    <mergeCell ref="EWO137:EWP137"/>
    <mergeCell ref="EWQ137:EWR137"/>
    <mergeCell ref="EWS137:EWT137"/>
    <mergeCell ref="EWU137:EWV137"/>
    <mergeCell ref="EWW137:EWX137"/>
    <mergeCell ref="EVO137:EVP137"/>
    <mergeCell ref="EVQ137:EVR137"/>
    <mergeCell ref="EVS137:EVT137"/>
    <mergeCell ref="EVU137:EVV137"/>
    <mergeCell ref="EVW137:EVX137"/>
    <mergeCell ref="EVY137:EVZ137"/>
    <mergeCell ref="EWA137:EWB137"/>
    <mergeCell ref="EWC137:EWD137"/>
    <mergeCell ref="EWE137:EWF137"/>
    <mergeCell ref="EXQ137:EXR137"/>
    <mergeCell ref="EXS137:EXT137"/>
    <mergeCell ref="EXU137:EXV137"/>
    <mergeCell ref="EXW137:EXX137"/>
    <mergeCell ref="EXY137:EXZ137"/>
    <mergeCell ref="EYA137:EYB137"/>
    <mergeCell ref="EYC137:EYD137"/>
    <mergeCell ref="EYE137:EYF137"/>
    <mergeCell ref="EYG137:EYH137"/>
    <mergeCell ref="EWY137:EWZ137"/>
    <mergeCell ref="EXA137:EXB137"/>
    <mergeCell ref="EXC137:EXD137"/>
    <mergeCell ref="EXE137:EXF137"/>
    <mergeCell ref="EXG137:EXH137"/>
    <mergeCell ref="EXI137:EXJ137"/>
    <mergeCell ref="EXK137:EXL137"/>
    <mergeCell ref="EXM137:EXN137"/>
    <mergeCell ref="EXO137:EXP137"/>
    <mergeCell ref="EZA137:EZB137"/>
    <mergeCell ref="EZC137:EZD137"/>
    <mergeCell ref="EZE137:EZF137"/>
    <mergeCell ref="EZG137:EZH137"/>
    <mergeCell ref="EZI137:EZJ137"/>
    <mergeCell ref="EZK137:EZL137"/>
    <mergeCell ref="EZM137:EZN137"/>
    <mergeCell ref="EZO137:EZP137"/>
    <mergeCell ref="EZQ137:EZR137"/>
    <mergeCell ref="EYI137:EYJ137"/>
    <mergeCell ref="EYK137:EYL137"/>
    <mergeCell ref="EYM137:EYN137"/>
    <mergeCell ref="EYO137:EYP137"/>
    <mergeCell ref="EYQ137:EYR137"/>
    <mergeCell ref="EYS137:EYT137"/>
    <mergeCell ref="EYU137:EYV137"/>
    <mergeCell ref="EYW137:EYX137"/>
    <mergeCell ref="EYY137:EYZ137"/>
    <mergeCell ref="FAK137:FAL137"/>
    <mergeCell ref="FAM137:FAN137"/>
    <mergeCell ref="FAO137:FAP137"/>
    <mergeCell ref="FAQ137:FAR137"/>
    <mergeCell ref="FAS137:FAT137"/>
    <mergeCell ref="FAU137:FAV137"/>
    <mergeCell ref="FAW137:FAX137"/>
    <mergeCell ref="FAY137:FAZ137"/>
    <mergeCell ref="FBA137:FBB137"/>
    <mergeCell ref="EZS137:EZT137"/>
    <mergeCell ref="EZU137:EZV137"/>
    <mergeCell ref="EZW137:EZX137"/>
    <mergeCell ref="EZY137:EZZ137"/>
    <mergeCell ref="FAA137:FAB137"/>
    <mergeCell ref="FAC137:FAD137"/>
    <mergeCell ref="FAE137:FAF137"/>
    <mergeCell ref="FAG137:FAH137"/>
    <mergeCell ref="FAI137:FAJ137"/>
    <mergeCell ref="FBU137:FBV137"/>
    <mergeCell ref="FBW137:FBX137"/>
    <mergeCell ref="FBY137:FBZ137"/>
    <mergeCell ref="FCA137:FCB137"/>
    <mergeCell ref="FCC137:FCD137"/>
    <mergeCell ref="FCE137:FCF137"/>
    <mergeCell ref="FCG137:FCH137"/>
    <mergeCell ref="FCI137:FCJ137"/>
    <mergeCell ref="FCK137:FCL137"/>
    <mergeCell ref="FBC137:FBD137"/>
    <mergeCell ref="FBE137:FBF137"/>
    <mergeCell ref="FBG137:FBH137"/>
    <mergeCell ref="FBI137:FBJ137"/>
    <mergeCell ref="FBK137:FBL137"/>
    <mergeCell ref="FBM137:FBN137"/>
    <mergeCell ref="FBO137:FBP137"/>
    <mergeCell ref="FBQ137:FBR137"/>
    <mergeCell ref="FBS137:FBT137"/>
    <mergeCell ref="FDE137:FDF137"/>
    <mergeCell ref="FDG137:FDH137"/>
    <mergeCell ref="FDI137:FDJ137"/>
    <mergeCell ref="FDK137:FDL137"/>
    <mergeCell ref="FDM137:FDN137"/>
    <mergeCell ref="FDO137:FDP137"/>
    <mergeCell ref="FDQ137:FDR137"/>
    <mergeCell ref="FDS137:FDT137"/>
    <mergeCell ref="FDU137:FDV137"/>
    <mergeCell ref="FCM137:FCN137"/>
    <mergeCell ref="FCO137:FCP137"/>
    <mergeCell ref="FCQ137:FCR137"/>
    <mergeCell ref="FCS137:FCT137"/>
    <mergeCell ref="FCU137:FCV137"/>
    <mergeCell ref="FCW137:FCX137"/>
    <mergeCell ref="FCY137:FCZ137"/>
    <mergeCell ref="FDA137:FDB137"/>
    <mergeCell ref="FDC137:FDD137"/>
    <mergeCell ref="FEO137:FEP137"/>
    <mergeCell ref="FEQ137:FER137"/>
    <mergeCell ref="FES137:FET137"/>
    <mergeCell ref="FEU137:FEV137"/>
    <mergeCell ref="FEW137:FEX137"/>
    <mergeCell ref="FEY137:FEZ137"/>
    <mergeCell ref="FFA137:FFB137"/>
    <mergeCell ref="FFC137:FFD137"/>
    <mergeCell ref="FFE137:FFF137"/>
    <mergeCell ref="FDW137:FDX137"/>
    <mergeCell ref="FDY137:FDZ137"/>
    <mergeCell ref="FEA137:FEB137"/>
    <mergeCell ref="FEC137:FED137"/>
    <mergeCell ref="FEE137:FEF137"/>
    <mergeCell ref="FEG137:FEH137"/>
    <mergeCell ref="FEI137:FEJ137"/>
    <mergeCell ref="FEK137:FEL137"/>
    <mergeCell ref="FEM137:FEN137"/>
    <mergeCell ref="FFY137:FFZ137"/>
    <mergeCell ref="FGA137:FGB137"/>
    <mergeCell ref="FGC137:FGD137"/>
    <mergeCell ref="FGE137:FGF137"/>
    <mergeCell ref="FGG137:FGH137"/>
    <mergeCell ref="FGI137:FGJ137"/>
    <mergeCell ref="FGK137:FGL137"/>
    <mergeCell ref="FGM137:FGN137"/>
    <mergeCell ref="FGO137:FGP137"/>
    <mergeCell ref="FFG137:FFH137"/>
    <mergeCell ref="FFI137:FFJ137"/>
    <mergeCell ref="FFK137:FFL137"/>
    <mergeCell ref="FFM137:FFN137"/>
    <mergeCell ref="FFO137:FFP137"/>
    <mergeCell ref="FFQ137:FFR137"/>
    <mergeCell ref="FFS137:FFT137"/>
    <mergeCell ref="FFU137:FFV137"/>
    <mergeCell ref="FFW137:FFX137"/>
    <mergeCell ref="FHI137:FHJ137"/>
    <mergeCell ref="FHK137:FHL137"/>
    <mergeCell ref="FHM137:FHN137"/>
    <mergeCell ref="FHO137:FHP137"/>
    <mergeCell ref="FHQ137:FHR137"/>
    <mergeCell ref="FHS137:FHT137"/>
    <mergeCell ref="FHU137:FHV137"/>
    <mergeCell ref="FHW137:FHX137"/>
    <mergeCell ref="FHY137:FHZ137"/>
    <mergeCell ref="FGQ137:FGR137"/>
    <mergeCell ref="FGS137:FGT137"/>
    <mergeCell ref="FGU137:FGV137"/>
    <mergeCell ref="FGW137:FGX137"/>
    <mergeCell ref="FGY137:FGZ137"/>
    <mergeCell ref="FHA137:FHB137"/>
    <mergeCell ref="FHC137:FHD137"/>
    <mergeCell ref="FHE137:FHF137"/>
    <mergeCell ref="FHG137:FHH137"/>
    <mergeCell ref="FIS137:FIT137"/>
    <mergeCell ref="FIU137:FIV137"/>
    <mergeCell ref="FIW137:FIX137"/>
    <mergeCell ref="FIY137:FIZ137"/>
    <mergeCell ref="FJA137:FJB137"/>
    <mergeCell ref="FJC137:FJD137"/>
    <mergeCell ref="FJE137:FJF137"/>
    <mergeCell ref="FJG137:FJH137"/>
    <mergeCell ref="FJI137:FJJ137"/>
    <mergeCell ref="FIA137:FIB137"/>
    <mergeCell ref="FIC137:FID137"/>
    <mergeCell ref="FIE137:FIF137"/>
    <mergeCell ref="FIG137:FIH137"/>
    <mergeCell ref="FII137:FIJ137"/>
    <mergeCell ref="FIK137:FIL137"/>
    <mergeCell ref="FIM137:FIN137"/>
    <mergeCell ref="FIO137:FIP137"/>
    <mergeCell ref="FIQ137:FIR137"/>
    <mergeCell ref="FKC137:FKD137"/>
    <mergeCell ref="FKE137:FKF137"/>
    <mergeCell ref="FKG137:FKH137"/>
    <mergeCell ref="FKI137:FKJ137"/>
    <mergeCell ref="FKK137:FKL137"/>
    <mergeCell ref="FKM137:FKN137"/>
    <mergeCell ref="FKO137:FKP137"/>
    <mergeCell ref="FKQ137:FKR137"/>
    <mergeCell ref="FKS137:FKT137"/>
    <mergeCell ref="FJK137:FJL137"/>
    <mergeCell ref="FJM137:FJN137"/>
    <mergeCell ref="FJO137:FJP137"/>
    <mergeCell ref="FJQ137:FJR137"/>
    <mergeCell ref="FJS137:FJT137"/>
    <mergeCell ref="FJU137:FJV137"/>
    <mergeCell ref="FJW137:FJX137"/>
    <mergeCell ref="FJY137:FJZ137"/>
    <mergeCell ref="FKA137:FKB137"/>
    <mergeCell ref="FLM137:FLN137"/>
    <mergeCell ref="FLO137:FLP137"/>
    <mergeCell ref="FLQ137:FLR137"/>
    <mergeCell ref="FLS137:FLT137"/>
    <mergeCell ref="FLU137:FLV137"/>
    <mergeCell ref="FLW137:FLX137"/>
    <mergeCell ref="FLY137:FLZ137"/>
    <mergeCell ref="FMA137:FMB137"/>
    <mergeCell ref="FMC137:FMD137"/>
    <mergeCell ref="FKU137:FKV137"/>
    <mergeCell ref="FKW137:FKX137"/>
    <mergeCell ref="FKY137:FKZ137"/>
    <mergeCell ref="FLA137:FLB137"/>
    <mergeCell ref="FLC137:FLD137"/>
    <mergeCell ref="FLE137:FLF137"/>
    <mergeCell ref="FLG137:FLH137"/>
    <mergeCell ref="FLI137:FLJ137"/>
    <mergeCell ref="FLK137:FLL137"/>
    <mergeCell ref="FMW137:FMX137"/>
    <mergeCell ref="FMY137:FMZ137"/>
    <mergeCell ref="FNA137:FNB137"/>
    <mergeCell ref="FNC137:FND137"/>
    <mergeCell ref="FNE137:FNF137"/>
    <mergeCell ref="FNG137:FNH137"/>
    <mergeCell ref="FNI137:FNJ137"/>
    <mergeCell ref="FNK137:FNL137"/>
    <mergeCell ref="FNM137:FNN137"/>
    <mergeCell ref="FME137:FMF137"/>
    <mergeCell ref="FMG137:FMH137"/>
    <mergeCell ref="FMI137:FMJ137"/>
    <mergeCell ref="FMK137:FML137"/>
    <mergeCell ref="FMM137:FMN137"/>
    <mergeCell ref="FMO137:FMP137"/>
    <mergeCell ref="FMQ137:FMR137"/>
    <mergeCell ref="FMS137:FMT137"/>
    <mergeCell ref="FMU137:FMV137"/>
    <mergeCell ref="FOG137:FOH137"/>
    <mergeCell ref="FOI137:FOJ137"/>
    <mergeCell ref="FOK137:FOL137"/>
    <mergeCell ref="FOM137:FON137"/>
    <mergeCell ref="FOO137:FOP137"/>
    <mergeCell ref="FOQ137:FOR137"/>
    <mergeCell ref="FOS137:FOT137"/>
    <mergeCell ref="FOU137:FOV137"/>
    <mergeCell ref="FOW137:FOX137"/>
    <mergeCell ref="FNO137:FNP137"/>
    <mergeCell ref="FNQ137:FNR137"/>
    <mergeCell ref="FNS137:FNT137"/>
    <mergeCell ref="FNU137:FNV137"/>
    <mergeCell ref="FNW137:FNX137"/>
    <mergeCell ref="FNY137:FNZ137"/>
    <mergeCell ref="FOA137:FOB137"/>
    <mergeCell ref="FOC137:FOD137"/>
    <mergeCell ref="FOE137:FOF137"/>
    <mergeCell ref="FPQ137:FPR137"/>
    <mergeCell ref="FPS137:FPT137"/>
    <mergeCell ref="FPU137:FPV137"/>
    <mergeCell ref="FPW137:FPX137"/>
    <mergeCell ref="FPY137:FPZ137"/>
    <mergeCell ref="FQA137:FQB137"/>
    <mergeCell ref="FQC137:FQD137"/>
    <mergeCell ref="FQE137:FQF137"/>
    <mergeCell ref="FQG137:FQH137"/>
    <mergeCell ref="FOY137:FOZ137"/>
    <mergeCell ref="FPA137:FPB137"/>
    <mergeCell ref="FPC137:FPD137"/>
    <mergeCell ref="FPE137:FPF137"/>
    <mergeCell ref="FPG137:FPH137"/>
    <mergeCell ref="FPI137:FPJ137"/>
    <mergeCell ref="FPK137:FPL137"/>
    <mergeCell ref="FPM137:FPN137"/>
    <mergeCell ref="FPO137:FPP137"/>
    <mergeCell ref="FRA137:FRB137"/>
    <mergeCell ref="FRC137:FRD137"/>
    <mergeCell ref="FRE137:FRF137"/>
    <mergeCell ref="FRG137:FRH137"/>
    <mergeCell ref="FRI137:FRJ137"/>
    <mergeCell ref="FRK137:FRL137"/>
    <mergeCell ref="FRM137:FRN137"/>
    <mergeCell ref="FRO137:FRP137"/>
    <mergeCell ref="FRQ137:FRR137"/>
    <mergeCell ref="FQI137:FQJ137"/>
    <mergeCell ref="FQK137:FQL137"/>
    <mergeCell ref="FQM137:FQN137"/>
    <mergeCell ref="FQO137:FQP137"/>
    <mergeCell ref="FQQ137:FQR137"/>
    <mergeCell ref="FQS137:FQT137"/>
    <mergeCell ref="FQU137:FQV137"/>
    <mergeCell ref="FQW137:FQX137"/>
    <mergeCell ref="FQY137:FQZ137"/>
    <mergeCell ref="FSK137:FSL137"/>
    <mergeCell ref="FSM137:FSN137"/>
    <mergeCell ref="FSO137:FSP137"/>
    <mergeCell ref="FSQ137:FSR137"/>
    <mergeCell ref="FSS137:FST137"/>
    <mergeCell ref="FSU137:FSV137"/>
    <mergeCell ref="FSW137:FSX137"/>
    <mergeCell ref="FSY137:FSZ137"/>
    <mergeCell ref="FTA137:FTB137"/>
    <mergeCell ref="FRS137:FRT137"/>
    <mergeCell ref="FRU137:FRV137"/>
    <mergeCell ref="FRW137:FRX137"/>
    <mergeCell ref="FRY137:FRZ137"/>
    <mergeCell ref="FSA137:FSB137"/>
    <mergeCell ref="FSC137:FSD137"/>
    <mergeCell ref="FSE137:FSF137"/>
    <mergeCell ref="FSG137:FSH137"/>
    <mergeCell ref="FSI137:FSJ137"/>
    <mergeCell ref="FTU137:FTV137"/>
    <mergeCell ref="FTW137:FTX137"/>
    <mergeCell ref="FTY137:FTZ137"/>
    <mergeCell ref="FUA137:FUB137"/>
    <mergeCell ref="FUC137:FUD137"/>
    <mergeCell ref="FUE137:FUF137"/>
    <mergeCell ref="FUG137:FUH137"/>
    <mergeCell ref="FUI137:FUJ137"/>
    <mergeCell ref="FUK137:FUL137"/>
    <mergeCell ref="FTC137:FTD137"/>
    <mergeCell ref="FTE137:FTF137"/>
    <mergeCell ref="FTG137:FTH137"/>
    <mergeCell ref="FTI137:FTJ137"/>
    <mergeCell ref="FTK137:FTL137"/>
    <mergeCell ref="FTM137:FTN137"/>
    <mergeCell ref="FTO137:FTP137"/>
    <mergeCell ref="FTQ137:FTR137"/>
    <mergeCell ref="FTS137:FTT137"/>
    <mergeCell ref="FVE137:FVF137"/>
    <mergeCell ref="FVG137:FVH137"/>
    <mergeCell ref="FVI137:FVJ137"/>
    <mergeCell ref="FVK137:FVL137"/>
    <mergeCell ref="FVM137:FVN137"/>
    <mergeCell ref="FVO137:FVP137"/>
    <mergeCell ref="FVQ137:FVR137"/>
    <mergeCell ref="FVS137:FVT137"/>
    <mergeCell ref="FVU137:FVV137"/>
    <mergeCell ref="FUM137:FUN137"/>
    <mergeCell ref="FUO137:FUP137"/>
    <mergeCell ref="FUQ137:FUR137"/>
    <mergeCell ref="FUS137:FUT137"/>
    <mergeCell ref="FUU137:FUV137"/>
    <mergeCell ref="FUW137:FUX137"/>
    <mergeCell ref="FUY137:FUZ137"/>
    <mergeCell ref="FVA137:FVB137"/>
    <mergeCell ref="FVC137:FVD137"/>
    <mergeCell ref="FWO137:FWP137"/>
    <mergeCell ref="FWQ137:FWR137"/>
    <mergeCell ref="FWS137:FWT137"/>
    <mergeCell ref="FWU137:FWV137"/>
    <mergeCell ref="FWW137:FWX137"/>
    <mergeCell ref="FWY137:FWZ137"/>
    <mergeCell ref="FXA137:FXB137"/>
    <mergeCell ref="FXC137:FXD137"/>
    <mergeCell ref="FXE137:FXF137"/>
    <mergeCell ref="FVW137:FVX137"/>
    <mergeCell ref="FVY137:FVZ137"/>
    <mergeCell ref="FWA137:FWB137"/>
    <mergeCell ref="FWC137:FWD137"/>
    <mergeCell ref="FWE137:FWF137"/>
    <mergeCell ref="FWG137:FWH137"/>
    <mergeCell ref="FWI137:FWJ137"/>
    <mergeCell ref="FWK137:FWL137"/>
    <mergeCell ref="FWM137:FWN137"/>
    <mergeCell ref="FXY137:FXZ137"/>
    <mergeCell ref="FYA137:FYB137"/>
    <mergeCell ref="FYC137:FYD137"/>
    <mergeCell ref="FYE137:FYF137"/>
    <mergeCell ref="FYG137:FYH137"/>
    <mergeCell ref="FYI137:FYJ137"/>
    <mergeCell ref="FYK137:FYL137"/>
    <mergeCell ref="FYM137:FYN137"/>
    <mergeCell ref="FYO137:FYP137"/>
    <mergeCell ref="FXG137:FXH137"/>
    <mergeCell ref="FXI137:FXJ137"/>
    <mergeCell ref="FXK137:FXL137"/>
    <mergeCell ref="FXM137:FXN137"/>
    <mergeCell ref="FXO137:FXP137"/>
    <mergeCell ref="FXQ137:FXR137"/>
    <mergeCell ref="FXS137:FXT137"/>
    <mergeCell ref="FXU137:FXV137"/>
    <mergeCell ref="FXW137:FXX137"/>
    <mergeCell ref="FZI137:FZJ137"/>
    <mergeCell ref="FZK137:FZL137"/>
    <mergeCell ref="FZM137:FZN137"/>
    <mergeCell ref="FZO137:FZP137"/>
    <mergeCell ref="FZQ137:FZR137"/>
    <mergeCell ref="FZS137:FZT137"/>
    <mergeCell ref="FZU137:FZV137"/>
    <mergeCell ref="FZW137:FZX137"/>
    <mergeCell ref="FZY137:FZZ137"/>
    <mergeCell ref="FYQ137:FYR137"/>
    <mergeCell ref="FYS137:FYT137"/>
    <mergeCell ref="FYU137:FYV137"/>
    <mergeCell ref="FYW137:FYX137"/>
    <mergeCell ref="FYY137:FYZ137"/>
    <mergeCell ref="FZA137:FZB137"/>
    <mergeCell ref="FZC137:FZD137"/>
    <mergeCell ref="FZE137:FZF137"/>
    <mergeCell ref="FZG137:FZH137"/>
    <mergeCell ref="GAS137:GAT137"/>
    <mergeCell ref="GAU137:GAV137"/>
    <mergeCell ref="GAW137:GAX137"/>
    <mergeCell ref="GAY137:GAZ137"/>
    <mergeCell ref="GBA137:GBB137"/>
    <mergeCell ref="GBC137:GBD137"/>
    <mergeCell ref="GBE137:GBF137"/>
    <mergeCell ref="GBG137:GBH137"/>
    <mergeCell ref="GBI137:GBJ137"/>
    <mergeCell ref="GAA137:GAB137"/>
    <mergeCell ref="GAC137:GAD137"/>
    <mergeCell ref="GAE137:GAF137"/>
    <mergeCell ref="GAG137:GAH137"/>
    <mergeCell ref="GAI137:GAJ137"/>
    <mergeCell ref="GAK137:GAL137"/>
    <mergeCell ref="GAM137:GAN137"/>
    <mergeCell ref="GAO137:GAP137"/>
    <mergeCell ref="GAQ137:GAR137"/>
    <mergeCell ref="GCC137:GCD137"/>
    <mergeCell ref="GCE137:GCF137"/>
    <mergeCell ref="GCG137:GCH137"/>
    <mergeCell ref="GCI137:GCJ137"/>
    <mergeCell ref="GCK137:GCL137"/>
    <mergeCell ref="GCM137:GCN137"/>
    <mergeCell ref="GCO137:GCP137"/>
    <mergeCell ref="GCQ137:GCR137"/>
    <mergeCell ref="GCS137:GCT137"/>
    <mergeCell ref="GBK137:GBL137"/>
    <mergeCell ref="GBM137:GBN137"/>
    <mergeCell ref="GBO137:GBP137"/>
    <mergeCell ref="GBQ137:GBR137"/>
    <mergeCell ref="GBS137:GBT137"/>
    <mergeCell ref="GBU137:GBV137"/>
    <mergeCell ref="GBW137:GBX137"/>
    <mergeCell ref="GBY137:GBZ137"/>
    <mergeCell ref="GCA137:GCB137"/>
    <mergeCell ref="GDM137:GDN137"/>
    <mergeCell ref="GDO137:GDP137"/>
    <mergeCell ref="GDQ137:GDR137"/>
    <mergeCell ref="GDS137:GDT137"/>
    <mergeCell ref="GDU137:GDV137"/>
    <mergeCell ref="GDW137:GDX137"/>
    <mergeCell ref="GDY137:GDZ137"/>
    <mergeCell ref="GEA137:GEB137"/>
    <mergeCell ref="GEC137:GED137"/>
    <mergeCell ref="GCU137:GCV137"/>
    <mergeCell ref="GCW137:GCX137"/>
    <mergeCell ref="GCY137:GCZ137"/>
    <mergeCell ref="GDA137:GDB137"/>
    <mergeCell ref="GDC137:GDD137"/>
    <mergeCell ref="GDE137:GDF137"/>
    <mergeCell ref="GDG137:GDH137"/>
    <mergeCell ref="GDI137:GDJ137"/>
    <mergeCell ref="GDK137:GDL137"/>
    <mergeCell ref="GEW137:GEX137"/>
    <mergeCell ref="GEY137:GEZ137"/>
    <mergeCell ref="GFA137:GFB137"/>
    <mergeCell ref="GFC137:GFD137"/>
    <mergeCell ref="GFE137:GFF137"/>
    <mergeCell ref="GFG137:GFH137"/>
    <mergeCell ref="GFI137:GFJ137"/>
    <mergeCell ref="GFK137:GFL137"/>
    <mergeCell ref="GFM137:GFN137"/>
    <mergeCell ref="GEE137:GEF137"/>
    <mergeCell ref="GEG137:GEH137"/>
    <mergeCell ref="GEI137:GEJ137"/>
    <mergeCell ref="GEK137:GEL137"/>
    <mergeCell ref="GEM137:GEN137"/>
    <mergeCell ref="GEO137:GEP137"/>
    <mergeCell ref="GEQ137:GER137"/>
    <mergeCell ref="GES137:GET137"/>
    <mergeCell ref="GEU137:GEV137"/>
    <mergeCell ref="GGG137:GGH137"/>
    <mergeCell ref="GGI137:GGJ137"/>
    <mergeCell ref="GGK137:GGL137"/>
    <mergeCell ref="GGM137:GGN137"/>
    <mergeCell ref="GGO137:GGP137"/>
    <mergeCell ref="GGQ137:GGR137"/>
    <mergeCell ref="GGS137:GGT137"/>
    <mergeCell ref="GGU137:GGV137"/>
    <mergeCell ref="GGW137:GGX137"/>
    <mergeCell ref="GFO137:GFP137"/>
    <mergeCell ref="GFQ137:GFR137"/>
    <mergeCell ref="GFS137:GFT137"/>
    <mergeCell ref="GFU137:GFV137"/>
    <mergeCell ref="GFW137:GFX137"/>
    <mergeCell ref="GFY137:GFZ137"/>
    <mergeCell ref="GGA137:GGB137"/>
    <mergeCell ref="GGC137:GGD137"/>
    <mergeCell ref="GGE137:GGF137"/>
    <mergeCell ref="GHQ137:GHR137"/>
    <mergeCell ref="GHS137:GHT137"/>
    <mergeCell ref="GHU137:GHV137"/>
    <mergeCell ref="GHW137:GHX137"/>
    <mergeCell ref="GHY137:GHZ137"/>
    <mergeCell ref="GIA137:GIB137"/>
    <mergeCell ref="GIC137:GID137"/>
    <mergeCell ref="GIE137:GIF137"/>
    <mergeCell ref="GIG137:GIH137"/>
    <mergeCell ref="GGY137:GGZ137"/>
    <mergeCell ref="GHA137:GHB137"/>
    <mergeCell ref="GHC137:GHD137"/>
    <mergeCell ref="GHE137:GHF137"/>
    <mergeCell ref="GHG137:GHH137"/>
    <mergeCell ref="GHI137:GHJ137"/>
    <mergeCell ref="GHK137:GHL137"/>
    <mergeCell ref="GHM137:GHN137"/>
    <mergeCell ref="GHO137:GHP137"/>
    <mergeCell ref="GJA137:GJB137"/>
    <mergeCell ref="GJC137:GJD137"/>
    <mergeCell ref="GJE137:GJF137"/>
    <mergeCell ref="GJG137:GJH137"/>
    <mergeCell ref="GJI137:GJJ137"/>
    <mergeCell ref="GJK137:GJL137"/>
    <mergeCell ref="GJM137:GJN137"/>
    <mergeCell ref="GJO137:GJP137"/>
    <mergeCell ref="GJQ137:GJR137"/>
    <mergeCell ref="GII137:GIJ137"/>
    <mergeCell ref="GIK137:GIL137"/>
    <mergeCell ref="GIM137:GIN137"/>
    <mergeCell ref="GIO137:GIP137"/>
    <mergeCell ref="GIQ137:GIR137"/>
    <mergeCell ref="GIS137:GIT137"/>
    <mergeCell ref="GIU137:GIV137"/>
    <mergeCell ref="GIW137:GIX137"/>
    <mergeCell ref="GIY137:GIZ137"/>
    <mergeCell ref="GKK137:GKL137"/>
    <mergeCell ref="GKM137:GKN137"/>
    <mergeCell ref="GKO137:GKP137"/>
    <mergeCell ref="GKQ137:GKR137"/>
    <mergeCell ref="GKS137:GKT137"/>
    <mergeCell ref="GKU137:GKV137"/>
    <mergeCell ref="GKW137:GKX137"/>
    <mergeCell ref="GKY137:GKZ137"/>
    <mergeCell ref="GLA137:GLB137"/>
    <mergeCell ref="GJS137:GJT137"/>
    <mergeCell ref="GJU137:GJV137"/>
    <mergeCell ref="GJW137:GJX137"/>
    <mergeCell ref="GJY137:GJZ137"/>
    <mergeCell ref="GKA137:GKB137"/>
    <mergeCell ref="GKC137:GKD137"/>
    <mergeCell ref="GKE137:GKF137"/>
    <mergeCell ref="GKG137:GKH137"/>
    <mergeCell ref="GKI137:GKJ137"/>
    <mergeCell ref="GLU137:GLV137"/>
    <mergeCell ref="GLW137:GLX137"/>
    <mergeCell ref="GLY137:GLZ137"/>
    <mergeCell ref="GMA137:GMB137"/>
    <mergeCell ref="GMC137:GMD137"/>
    <mergeCell ref="GME137:GMF137"/>
    <mergeCell ref="GMG137:GMH137"/>
    <mergeCell ref="GMI137:GMJ137"/>
    <mergeCell ref="GMK137:GML137"/>
    <mergeCell ref="GLC137:GLD137"/>
    <mergeCell ref="GLE137:GLF137"/>
    <mergeCell ref="GLG137:GLH137"/>
    <mergeCell ref="GLI137:GLJ137"/>
    <mergeCell ref="GLK137:GLL137"/>
    <mergeCell ref="GLM137:GLN137"/>
    <mergeCell ref="GLO137:GLP137"/>
    <mergeCell ref="GLQ137:GLR137"/>
    <mergeCell ref="GLS137:GLT137"/>
    <mergeCell ref="GNE137:GNF137"/>
    <mergeCell ref="GNG137:GNH137"/>
    <mergeCell ref="GNI137:GNJ137"/>
    <mergeCell ref="GNK137:GNL137"/>
    <mergeCell ref="GNM137:GNN137"/>
    <mergeCell ref="GNO137:GNP137"/>
    <mergeCell ref="GNQ137:GNR137"/>
    <mergeCell ref="GNS137:GNT137"/>
    <mergeCell ref="GNU137:GNV137"/>
    <mergeCell ref="GMM137:GMN137"/>
    <mergeCell ref="GMO137:GMP137"/>
    <mergeCell ref="GMQ137:GMR137"/>
    <mergeCell ref="GMS137:GMT137"/>
    <mergeCell ref="GMU137:GMV137"/>
    <mergeCell ref="GMW137:GMX137"/>
    <mergeCell ref="GMY137:GMZ137"/>
    <mergeCell ref="GNA137:GNB137"/>
    <mergeCell ref="GNC137:GND137"/>
    <mergeCell ref="GOO137:GOP137"/>
    <mergeCell ref="GOQ137:GOR137"/>
    <mergeCell ref="GOS137:GOT137"/>
    <mergeCell ref="GOU137:GOV137"/>
    <mergeCell ref="GOW137:GOX137"/>
    <mergeCell ref="GOY137:GOZ137"/>
    <mergeCell ref="GPA137:GPB137"/>
    <mergeCell ref="GPC137:GPD137"/>
    <mergeCell ref="GPE137:GPF137"/>
    <mergeCell ref="GNW137:GNX137"/>
    <mergeCell ref="GNY137:GNZ137"/>
    <mergeCell ref="GOA137:GOB137"/>
    <mergeCell ref="GOC137:GOD137"/>
    <mergeCell ref="GOE137:GOF137"/>
    <mergeCell ref="GOG137:GOH137"/>
    <mergeCell ref="GOI137:GOJ137"/>
    <mergeCell ref="GOK137:GOL137"/>
    <mergeCell ref="GOM137:GON137"/>
    <mergeCell ref="GPY137:GPZ137"/>
    <mergeCell ref="GQA137:GQB137"/>
    <mergeCell ref="GQC137:GQD137"/>
    <mergeCell ref="GQE137:GQF137"/>
    <mergeCell ref="GQG137:GQH137"/>
    <mergeCell ref="GQI137:GQJ137"/>
    <mergeCell ref="GQK137:GQL137"/>
    <mergeCell ref="GQM137:GQN137"/>
    <mergeCell ref="GQO137:GQP137"/>
    <mergeCell ref="GPG137:GPH137"/>
    <mergeCell ref="GPI137:GPJ137"/>
    <mergeCell ref="GPK137:GPL137"/>
    <mergeCell ref="GPM137:GPN137"/>
    <mergeCell ref="GPO137:GPP137"/>
    <mergeCell ref="GPQ137:GPR137"/>
    <mergeCell ref="GPS137:GPT137"/>
    <mergeCell ref="GPU137:GPV137"/>
    <mergeCell ref="GPW137:GPX137"/>
    <mergeCell ref="GRI137:GRJ137"/>
    <mergeCell ref="GRK137:GRL137"/>
    <mergeCell ref="GRM137:GRN137"/>
    <mergeCell ref="GRO137:GRP137"/>
    <mergeCell ref="GRQ137:GRR137"/>
    <mergeCell ref="GRS137:GRT137"/>
    <mergeCell ref="GRU137:GRV137"/>
    <mergeCell ref="GRW137:GRX137"/>
    <mergeCell ref="GRY137:GRZ137"/>
    <mergeCell ref="GQQ137:GQR137"/>
    <mergeCell ref="GQS137:GQT137"/>
    <mergeCell ref="GQU137:GQV137"/>
    <mergeCell ref="GQW137:GQX137"/>
    <mergeCell ref="GQY137:GQZ137"/>
    <mergeCell ref="GRA137:GRB137"/>
    <mergeCell ref="GRC137:GRD137"/>
    <mergeCell ref="GRE137:GRF137"/>
    <mergeCell ref="GRG137:GRH137"/>
    <mergeCell ref="GSS137:GST137"/>
    <mergeCell ref="GSU137:GSV137"/>
    <mergeCell ref="GSW137:GSX137"/>
    <mergeCell ref="GSY137:GSZ137"/>
    <mergeCell ref="GTA137:GTB137"/>
    <mergeCell ref="GTC137:GTD137"/>
    <mergeCell ref="GTE137:GTF137"/>
    <mergeCell ref="GTG137:GTH137"/>
    <mergeCell ref="GTI137:GTJ137"/>
    <mergeCell ref="GSA137:GSB137"/>
    <mergeCell ref="GSC137:GSD137"/>
    <mergeCell ref="GSE137:GSF137"/>
    <mergeCell ref="GSG137:GSH137"/>
    <mergeCell ref="GSI137:GSJ137"/>
    <mergeCell ref="GSK137:GSL137"/>
    <mergeCell ref="GSM137:GSN137"/>
    <mergeCell ref="GSO137:GSP137"/>
    <mergeCell ref="GSQ137:GSR137"/>
    <mergeCell ref="GUC137:GUD137"/>
    <mergeCell ref="GUE137:GUF137"/>
    <mergeCell ref="GUG137:GUH137"/>
    <mergeCell ref="GUI137:GUJ137"/>
    <mergeCell ref="GUK137:GUL137"/>
    <mergeCell ref="GUM137:GUN137"/>
    <mergeCell ref="GUO137:GUP137"/>
    <mergeCell ref="GUQ137:GUR137"/>
    <mergeCell ref="GUS137:GUT137"/>
    <mergeCell ref="GTK137:GTL137"/>
    <mergeCell ref="GTM137:GTN137"/>
    <mergeCell ref="GTO137:GTP137"/>
    <mergeCell ref="GTQ137:GTR137"/>
    <mergeCell ref="GTS137:GTT137"/>
    <mergeCell ref="GTU137:GTV137"/>
    <mergeCell ref="GTW137:GTX137"/>
    <mergeCell ref="GTY137:GTZ137"/>
    <mergeCell ref="GUA137:GUB137"/>
    <mergeCell ref="GVM137:GVN137"/>
    <mergeCell ref="GVO137:GVP137"/>
    <mergeCell ref="GVQ137:GVR137"/>
    <mergeCell ref="GVS137:GVT137"/>
    <mergeCell ref="GVU137:GVV137"/>
    <mergeCell ref="GVW137:GVX137"/>
    <mergeCell ref="GVY137:GVZ137"/>
    <mergeCell ref="GWA137:GWB137"/>
    <mergeCell ref="GWC137:GWD137"/>
    <mergeCell ref="GUU137:GUV137"/>
    <mergeCell ref="GUW137:GUX137"/>
    <mergeCell ref="GUY137:GUZ137"/>
    <mergeCell ref="GVA137:GVB137"/>
    <mergeCell ref="GVC137:GVD137"/>
    <mergeCell ref="GVE137:GVF137"/>
    <mergeCell ref="GVG137:GVH137"/>
    <mergeCell ref="GVI137:GVJ137"/>
    <mergeCell ref="GVK137:GVL137"/>
    <mergeCell ref="GWW137:GWX137"/>
    <mergeCell ref="GWY137:GWZ137"/>
    <mergeCell ref="GXA137:GXB137"/>
    <mergeCell ref="GXC137:GXD137"/>
    <mergeCell ref="GXE137:GXF137"/>
    <mergeCell ref="GXG137:GXH137"/>
    <mergeCell ref="GXI137:GXJ137"/>
    <mergeCell ref="GXK137:GXL137"/>
    <mergeCell ref="GXM137:GXN137"/>
    <mergeCell ref="GWE137:GWF137"/>
    <mergeCell ref="GWG137:GWH137"/>
    <mergeCell ref="GWI137:GWJ137"/>
    <mergeCell ref="GWK137:GWL137"/>
    <mergeCell ref="GWM137:GWN137"/>
    <mergeCell ref="GWO137:GWP137"/>
    <mergeCell ref="GWQ137:GWR137"/>
    <mergeCell ref="GWS137:GWT137"/>
    <mergeCell ref="GWU137:GWV137"/>
    <mergeCell ref="GYG137:GYH137"/>
    <mergeCell ref="GYI137:GYJ137"/>
    <mergeCell ref="GYK137:GYL137"/>
    <mergeCell ref="GYM137:GYN137"/>
    <mergeCell ref="GYO137:GYP137"/>
    <mergeCell ref="GYQ137:GYR137"/>
    <mergeCell ref="GYS137:GYT137"/>
    <mergeCell ref="GYU137:GYV137"/>
    <mergeCell ref="GYW137:GYX137"/>
    <mergeCell ref="GXO137:GXP137"/>
    <mergeCell ref="GXQ137:GXR137"/>
    <mergeCell ref="GXS137:GXT137"/>
    <mergeCell ref="GXU137:GXV137"/>
    <mergeCell ref="GXW137:GXX137"/>
    <mergeCell ref="GXY137:GXZ137"/>
    <mergeCell ref="GYA137:GYB137"/>
    <mergeCell ref="GYC137:GYD137"/>
    <mergeCell ref="GYE137:GYF137"/>
    <mergeCell ref="GZQ137:GZR137"/>
    <mergeCell ref="GZS137:GZT137"/>
    <mergeCell ref="GZU137:GZV137"/>
    <mergeCell ref="GZW137:GZX137"/>
    <mergeCell ref="GZY137:GZZ137"/>
    <mergeCell ref="HAA137:HAB137"/>
    <mergeCell ref="HAC137:HAD137"/>
    <mergeCell ref="HAE137:HAF137"/>
    <mergeCell ref="HAG137:HAH137"/>
    <mergeCell ref="GYY137:GYZ137"/>
    <mergeCell ref="GZA137:GZB137"/>
    <mergeCell ref="GZC137:GZD137"/>
    <mergeCell ref="GZE137:GZF137"/>
    <mergeCell ref="GZG137:GZH137"/>
    <mergeCell ref="GZI137:GZJ137"/>
    <mergeCell ref="GZK137:GZL137"/>
    <mergeCell ref="GZM137:GZN137"/>
    <mergeCell ref="GZO137:GZP137"/>
    <mergeCell ref="HBA137:HBB137"/>
    <mergeCell ref="HBC137:HBD137"/>
    <mergeCell ref="HBE137:HBF137"/>
    <mergeCell ref="HBG137:HBH137"/>
    <mergeCell ref="HBI137:HBJ137"/>
    <mergeCell ref="HBK137:HBL137"/>
    <mergeCell ref="HBM137:HBN137"/>
    <mergeCell ref="HBO137:HBP137"/>
    <mergeCell ref="HBQ137:HBR137"/>
    <mergeCell ref="HAI137:HAJ137"/>
    <mergeCell ref="HAK137:HAL137"/>
    <mergeCell ref="HAM137:HAN137"/>
    <mergeCell ref="HAO137:HAP137"/>
    <mergeCell ref="HAQ137:HAR137"/>
    <mergeCell ref="HAS137:HAT137"/>
    <mergeCell ref="HAU137:HAV137"/>
    <mergeCell ref="HAW137:HAX137"/>
    <mergeCell ref="HAY137:HAZ137"/>
    <mergeCell ref="HCK137:HCL137"/>
    <mergeCell ref="HCM137:HCN137"/>
    <mergeCell ref="HCO137:HCP137"/>
    <mergeCell ref="HCQ137:HCR137"/>
    <mergeCell ref="HCS137:HCT137"/>
    <mergeCell ref="HCU137:HCV137"/>
    <mergeCell ref="HCW137:HCX137"/>
    <mergeCell ref="HCY137:HCZ137"/>
    <mergeCell ref="HDA137:HDB137"/>
    <mergeCell ref="HBS137:HBT137"/>
    <mergeCell ref="HBU137:HBV137"/>
    <mergeCell ref="HBW137:HBX137"/>
    <mergeCell ref="HBY137:HBZ137"/>
    <mergeCell ref="HCA137:HCB137"/>
    <mergeCell ref="HCC137:HCD137"/>
    <mergeCell ref="HCE137:HCF137"/>
    <mergeCell ref="HCG137:HCH137"/>
    <mergeCell ref="HCI137:HCJ137"/>
    <mergeCell ref="HDU137:HDV137"/>
    <mergeCell ref="HDW137:HDX137"/>
    <mergeCell ref="HDY137:HDZ137"/>
    <mergeCell ref="HEA137:HEB137"/>
    <mergeCell ref="HEC137:HED137"/>
    <mergeCell ref="HEE137:HEF137"/>
    <mergeCell ref="HEG137:HEH137"/>
    <mergeCell ref="HEI137:HEJ137"/>
    <mergeCell ref="HEK137:HEL137"/>
    <mergeCell ref="HDC137:HDD137"/>
    <mergeCell ref="HDE137:HDF137"/>
    <mergeCell ref="HDG137:HDH137"/>
    <mergeCell ref="HDI137:HDJ137"/>
    <mergeCell ref="HDK137:HDL137"/>
    <mergeCell ref="HDM137:HDN137"/>
    <mergeCell ref="HDO137:HDP137"/>
    <mergeCell ref="HDQ137:HDR137"/>
    <mergeCell ref="HDS137:HDT137"/>
    <mergeCell ref="HFE137:HFF137"/>
    <mergeCell ref="HFG137:HFH137"/>
    <mergeCell ref="HFI137:HFJ137"/>
    <mergeCell ref="HFK137:HFL137"/>
    <mergeCell ref="HFM137:HFN137"/>
    <mergeCell ref="HFO137:HFP137"/>
    <mergeCell ref="HFQ137:HFR137"/>
    <mergeCell ref="HFS137:HFT137"/>
    <mergeCell ref="HFU137:HFV137"/>
    <mergeCell ref="HEM137:HEN137"/>
    <mergeCell ref="HEO137:HEP137"/>
    <mergeCell ref="HEQ137:HER137"/>
    <mergeCell ref="HES137:HET137"/>
    <mergeCell ref="HEU137:HEV137"/>
    <mergeCell ref="HEW137:HEX137"/>
    <mergeCell ref="HEY137:HEZ137"/>
    <mergeCell ref="HFA137:HFB137"/>
    <mergeCell ref="HFC137:HFD137"/>
    <mergeCell ref="HGO137:HGP137"/>
    <mergeCell ref="HGQ137:HGR137"/>
    <mergeCell ref="HGS137:HGT137"/>
    <mergeCell ref="HGU137:HGV137"/>
    <mergeCell ref="HGW137:HGX137"/>
    <mergeCell ref="HGY137:HGZ137"/>
    <mergeCell ref="HHA137:HHB137"/>
    <mergeCell ref="HHC137:HHD137"/>
    <mergeCell ref="HHE137:HHF137"/>
    <mergeCell ref="HFW137:HFX137"/>
    <mergeCell ref="HFY137:HFZ137"/>
    <mergeCell ref="HGA137:HGB137"/>
    <mergeCell ref="HGC137:HGD137"/>
    <mergeCell ref="HGE137:HGF137"/>
    <mergeCell ref="HGG137:HGH137"/>
    <mergeCell ref="HGI137:HGJ137"/>
    <mergeCell ref="HGK137:HGL137"/>
    <mergeCell ref="HGM137:HGN137"/>
    <mergeCell ref="HHY137:HHZ137"/>
    <mergeCell ref="HIA137:HIB137"/>
    <mergeCell ref="HIC137:HID137"/>
    <mergeCell ref="HIE137:HIF137"/>
    <mergeCell ref="HIG137:HIH137"/>
    <mergeCell ref="HII137:HIJ137"/>
    <mergeCell ref="HIK137:HIL137"/>
    <mergeCell ref="HIM137:HIN137"/>
    <mergeCell ref="HIO137:HIP137"/>
    <mergeCell ref="HHG137:HHH137"/>
    <mergeCell ref="HHI137:HHJ137"/>
    <mergeCell ref="HHK137:HHL137"/>
    <mergeCell ref="HHM137:HHN137"/>
    <mergeCell ref="HHO137:HHP137"/>
    <mergeCell ref="HHQ137:HHR137"/>
    <mergeCell ref="HHS137:HHT137"/>
    <mergeCell ref="HHU137:HHV137"/>
    <mergeCell ref="HHW137:HHX137"/>
    <mergeCell ref="HJI137:HJJ137"/>
    <mergeCell ref="HJK137:HJL137"/>
    <mergeCell ref="HJM137:HJN137"/>
    <mergeCell ref="HJO137:HJP137"/>
    <mergeCell ref="HJQ137:HJR137"/>
    <mergeCell ref="HJS137:HJT137"/>
    <mergeCell ref="HJU137:HJV137"/>
    <mergeCell ref="HJW137:HJX137"/>
    <mergeCell ref="HJY137:HJZ137"/>
    <mergeCell ref="HIQ137:HIR137"/>
    <mergeCell ref="HIS137:HIT137"/>
    <mergeCell ref="HIU137:HIV137"/>
    <mergeCell ref="HIW137:HIX137"/>
    <mergeCell ref="HIY137:HIZ137"/>
    <mergeCell ref="HJA137:HJB137"/>
    <mergeCell ref="HJC137:HJD137"/>
    <mergeCell ref="HJE137:HJF137"/>
    <mergeCell ref="HJG137:HJH137"/>
    <mergeCell ref="HKS137:HKT137"/>
    <mergeCell ref="HKU137:HKV137"/>
    <mergeCell ref="HKW137:HKX137"/>
    <mergeCell ref="HKY137:HKZ137"/>
    <mergeCell ref="HLA137:HLB137"/>
    <mergeCell ref="HLC137:HLD137"/>
    <mergeCell ref="HLE137:HLF137"/>
    <mergeCell ref="HLG137:HLH137"/>
    <mergeCell ref="HLI137:HLJ137"/>
    <mergeCell ref="HKA137:HKB137"/>
    <mergeCell ref="HKC137:HKD137"/>
    <mergeCell ref="HKE137:HKF137"/>
    <mergeCell ref="HKG137:HKH137"/>
    <mergeCell ref="HKI137:HKJ137"/>
    <mergeCell ref="HKK137:HKL137"/>
    <mergeCell ref="HKM137:HKN137"/>
    <mergeCell ref="HKO137:HKP137"/>
    <mergeCell ref="HKQ137:HKR137"/>
    <mergeCell ref="HMC137:HMD137"/>
    <mergeCell ref="HME137:HMF137"/>
    <mergeCell ref="HMG137:HMH137"/>
    <mergeCell ref="HMI137:HMJ137"/>
    <mergeCell ref="HMK137:HML137"/>
    <mergeCell ref="HMM137:HMN137"/>
    <mergeCell ref="HMO137:HMP137"/>
    <mergeCell ref="HMQ137:HMR137"/>
    <mergeCell ref="HMS137:HMT137"/>
    <mergeCell ref="HLK137:HLL137"/>
    <mergeCell ref="HLM137:HLN137"/>
    <mergeCell ref="HLO137:HLP137"/>
    <mergeCell ref="HLQ137:HLR137"/>
    <mergeCell ref="HLS137:HLT137"/>
    <mergeCell ref="HLU137:HLV137"/>
    <mergeCell ref="HLW137:HLX137"/>
    <mergeCell ref="HLY137:HLZ137"/>
    <mergeCell ref="HMA137:HMB137"/>
    <mergeCell ref="HNM137:HNN137"/>
    <mergeCell ref="HNO137:HNP137"/>
    <mergeCell ref="HNQ137:HNR137"/>
    <mergeCell ref="HNS137:HNT137"/>
    <mergeCell ref="HNU137:HNV137"/>
    <mergeCell ref="HNW137:HNX137"/>
    <mergeCell ref="HNY137:HNZ137"/>
    <mergeCell ref="HOA137:HOB137"/>
    <mergeCell ref="HOC137:HOD137"/>
    <mergeCell ref="HMU137:HMV137"/>
    <mergeCell ref="HMW137:HMX137"/>
    <mergeCell ref="HMY137:HMZ137"/>
    <mergeCell ref="HNA137:HNB137"/>
    <mergeCell ref="HNC137:HND137"/>
    <mergeCell ref="HNE137:HNF137"/>
    <mergeCell ref="HNG137:HNH137"/>
    <mergeCell ref="HNI137:HNJ137"/>
    <mergeCell ref="HNK137:HNL137"/>
    <mergeCell ref="HOW137:HOX137"/>
    <mergeCell ref="HOY137:HOZ137"/>
    <mergeCell ref="HPA137:HPB137"/>
    <mergeCell ref="HPC137:HPD137"/>
    <mergeCell ref="HPE137:HPF137"/>
    <mergeCell ref="HPG137:HPH137"/>
    <mergeCell ref="HPI137:HPJ137"/>
    <mergeCell ref="HPK137:HPL137"/>
    <mergeCell ref="HPM137:HPN137"/>
    <mergeCell ref="HOE137:HOF137"/>
    <mergeCell ref="HOG137:HOH137"/>
    <mergeCell ref="HOI137:HOJ137"/>
    <mergeCell ref="HOK137:HOL137"/>
    <mergeCell ref="HOM137:HON137"/>
    <mergeCell ref="HOO137:HOP137"/>
    <mergeCell ref="HOQ137:HOR137"/>
    <mergeCell ref="HOS137:HOT137"/>
    <mergeCell ref="HOU137:HOV137"/>
    <mergeCell ref="HQG137:HQH137"/>
    <mergeCell ref="HQI137:HQJ137"/>
    <mergeCell ref="HQK137:HQL137"/>
    <mergeCell ref="HQM137:HQN137"/>
    <mergeCell ref="HQO137:HQP137"/>
    <mergeCell ref="HQQ137:HQR137"/>
    <mergeCell ref="HQS137:HQT137"/>
    <mergeCell ref="HQU137:HQV137"/>
    <mergeCell ref="HQW137:HQX137"/>
    <mergeCell ref="HPO137:HPP137"/>
    <mergeCell ref="HPQ137:HPR137"/>
    <mergeCell ref="HPS137:HPT137"/>
    <mergeCell ref="HPU137:HPV137"/>
    <mergeCell ref="HPW137:HPX137"/>
    <mergeCell ref="HPY137:HPZ137"/>
    <mergeCell ref="HQA137:HQB137"/>
    <mergeCell ref="HQC137:HQD137"/>
    <mergeCell ref="HQE137:HQF137"/>
    <mergeCell ref="HRQ137:HRR137"/>
    <mergeCell ref="HRS137:HRT137"/>
    <mergeCell ref="HRU137:HRV137"/>
    <mergeCell ref="HRW137:HRX137"/>
    <mergeCell ref="HRY137:HRZ137"/>
    <mergeCell ref="HSA137:HSB137"/>
    <mergeCell ref="HSC137:HSD137"/>
    <mergeCell ref="HSE137:HSF137"/>
    <mergeCell ref="HSG137:HSH137"/>
    <mergeCell ref="HQY137:HQZ137"/>
    <mergeCell ref="HRA137:HRB137"/>
    <mergeCell ref="HRC137:HRD137"/>
    <mergeCell ref="HRE137:HRF137"/>
    <mergeCell ref="HRG137:HRH137"/>
    <mergeCell ref="HRI137:HRJ137"/>
    <mergeCell ref="HRK137:HRL137"/>
    <mergeCell ref="HRM137:HRN137"/>
    <mergeCell ref="HRO137:HRP137"/>
    <mergeCell ref="HTA137:HTB137"/>
    <mergeCell ref="HTC137:HTD137"/>
    <mergeCell ref="HTE137:HTF137"/>
    <mergeCell ref="HTG137:HTH137"/>
    <mergeCell ref="HTI137:HTJ137"/>
    <mergeCell ref="HTK137:HTL137"/>
    <mergeCell ref="HTM137:HTN137"/>
    <mergeCell ref="HTO137:HTP137"/>
    <mergeCell ref="HTQ137:HTR137"/>
    <mergeCell ref="HSI137:HSJ137"/>
    <mergeCell ref="HSK137:HSL137"/>
    <mergeCell ref="HSM137:HSN137"/>
    <mergeCell ref="HSO137:HSP137"/>
    <mergeCell ref="HSQ137:HSR137"/>
    <mergeCell ref="HSS137:HST137"/>
    <mergeCell ref="HSU137:HSV137"/>
    <mergeCell ref="HSW137:HSX137"/>
    <mergeCell ref="HSY137:HSZ137"/>
    <mergeCell ref="HUK137:HUL137"/>
    <mergeCell ref="HUM137:HUN137"/>
    <mergeCell ref="HUO137:HUP137"/>
    <mergeCell ref="HUQ137:HUR137"/>
    <mergeCell ref="HUS137:HUT137"/>
    <mergeCell ref="HUU137:HUV137"/>
    <mergeCell ref="HUW137:HUX137"/>
    <mergeCell ref="HUY137:HUZ137"/>
    <mergeCell ref="HVA137:HVB137"/>
    <mergeCell ref="HTS137:HTT137"/>
    <mergeCell ref="HTU137:HTV137"/>
    <mergeCell ref="HTW137:HTX137"/>
    <mergeCell ref="HTY137:HTZ137"/>
    <mergeCell ref="HUA137:HUB137"/>
    <mergeCell ref="HUC137:HUD137"/>
    <mergeCell ref="HUE137:HUF137"/>
    <mergeCell ref="HUG137:HUH137"/>
    <mergeCell ref="HUI137:HUJ137"/>
    <mergeCell ref="HVU137:HVV137"/>
    <mergeCell ref="HVW137:HVX137"/>
    <mergeCell ref="HVY137:HVZ137"/>
    <mergeCell ref="HWA137:HWB137"/>
    <mergeCell ref="HWC137:HWD137"/>
    <mergeCell ref="HWE137:HWF137"/>
    <mergeCell ref="HWG137:HWH137"/>
    <mergeCell ref="HWI137:HWJ137"/>
    <mergeCell ref="HWK137:HWL137"/>
    <mergeCell ref="HVC137:HVD137"/>
    <mergeCell ref="HVE137:HVF137"/>
    <mergeCell ref="HVG137:HVH137"/>
    <mergeCell ref="HVI137:HVJ137"/>
    <mergeCell ref="HVK137:HVL137"/>
    <mergeCell ref="HVM137:HVN137"/>
    <mergeCell ref="HVO137:HVP137"/>
    <mergeCell ref="HVQ137:HVR137"/>
    <mergeCell ref="HVS137:HVT137"/>
    <mergeCell ref="HXE137:HXF137"/>
    <mergeCell ref="HXG137:HXH137"/>
    <mergeCell ref="HXI137:HXJ137"/>
    <mergeCell ref="HXK137:HXL137"/>
    <mergeCell ref="HXM137:HXN137"/>
    <mergeCell ref="HXO137:HXP137"/>
    <mergeCell ref="HXQ137:HXR137"/>
    <mergeCell ref="HXS137:HXT137"/>
    <mergeCell ref="HXU137:HXV137"/>
    <mergeCell ref="HWM137:HWN137"/>
    <mergeCell ref="HWO137:HWP137"/>
    <mergeCell ref="HWQ137:HWR137"/>
    <mergeCell ref="HWS137:HWT137"/>
    <mergeCell ref="HWU137:HWV137"/>
    <mergeCell ref="HWW137:HWX137"/>
    <mergeCell ref="HWY137:HWZ137"/>
    <mergeCell ref="HXA137:HXB137"/>
    <mergeCell ref="HXC137:HXD137"/>
    <mergeCell ref="HYO137:HYP137"/>
    <mergeCell ref="HYQ137:HYR137"/>
    <mergeCell ref="HYS137:HYT137"/>
    <mergeCell ref="HYU137:HYV137"/>
    <mergeCell ref="HYW137:HYX137"/>
    <mergeCell ref="HYY137:HYZ137"/>
    <mergeCell ref="HZA137:HZB137"/>
    <mergeCell ref="HZC137:HZD137"/>
    <mergeCell ref="HZE137:HZF137"/>
    <mergeCell ref="HXW137:HXX137"/>
    <mergeCell ref="HXY137:HXZ137"/>
    <mergeCell ref="HYA137:HYB137"/>
    <mergeCell ref="HYC137:HYD137"/>
    <mergeCell ref="HYE137:HYF137"/>
    <mergeCell ref="HYG137:HYH137"/>
    <mergeCell ref="HYI137:HYJ137"/>
    <mergeCell ref="HYK137:HYL137"/>
    <mergeCell ref="HYM137:HYN137"/>
    <mergeCell ref="HZY137:HZZ137"/>
    <mergeCell ref="IAA137:IAB137"/>
    <mergeCell ref="IAC137:IAD137"/>
    <mergeCell ref="IAE137:IAF137"/>
    <mergeCell ref="IAG137:IAH137"/>
    <mergeCell ref="IAI137:IAJ137"/>
    <mergeCell ref="IAK137:IAL137"/>
    <mergeCell ref="IAM137:IAN137"/>
    <mergeCell ref="IAO137:IAP137"/>
    <mergeCell ref="HZG137:HZH137"/>
    <mergeCell ref="HZI137:HZJ137"/>
    <mergeCell ref="HZK137:HZL137"/>
    <mergeCell ref="HZM137:HZN137"/>
    <mergeCell ref="HZO137:HZP137"/>
    <mergeCell ref="HZQ137:HZR137"/>
    <mergeCell ref="HZS137:HZT137"/>
    <mergeCell ref="HZU137:HZV137"/>
    <mergeCell ref="HZW137:HZX137"/>
    <mergeCell ref="IBI137:IBJ137"/>
    <mergeCell ref="IBK137:IBL137"/>
    <mergeCell ref="IBM137:IBN137"/>
    <mergeCell ref="IBO137:IBP137"/>
    <mergeCell ref="IBQ137:IBR137"/>
    <mergeCell ref="IBS137:IBT137"/>
    <mergeCell ref="IBU137:IBV137"/>
    <mergeCell ref="IBW137:IBX137"/>
    <mergeCell ref="IBY137:IBZ137"/>
    <mergeCell ref="IAQ137:IAR137"/>
    <mergeCell ref="IAS137:IAT137"/>
    <mergeCell ref="IAU137:IAV137"/>
    <mergeCell ref="IAW137:IAX137"/>
    <mergeCell ref="IAY137:IAZ137"/>
    <mergeCell ref="IBA137:IBB137"/>
    <mergeCell ref="IBC137:IBD137"/>
    <mergeCell ref="IBE137:IBF137"/>
    <mergeCell ref="IBG137:IBH137"/>
    <mergeCell ref="ICS137:ICT137"/>
    <mergeCell ref="ICU137:ICV137"/>
    <mergeCell ref="ICW137:ICX137"/>
    <mergeCell ref="ICY137:ICZ137"/>
    <mergeCell ref="IDA137:IDB137"/>
    <mergeCell ref="IDC137:IDD137"/>
    <mergeCell ref="IDE137:IDF137"/>
    <mergeCell ref="IDG137:IDH137"/>
    <mergeCell ref="IDI137:IDJ137"/>
    <mergeCell ref="ICA137:ICB137"/>
    <mergeCell ref="ICC137:ICD137"/>
    <mergeCell ref="ICE137:ICF137"/>
    <mergeCell ref="ICG137:ICH137"/>
    <mergeCell ref="ICI137:ICJ137"/>
    <mergeCell ref="ICK137:ICL137"/>
    <mergeCell ref="ICM137:ICN137"/>
    <mergeCell ref="ICO137:ICP137"/>
    <mergeCell ref="ICQ137:ICR137"/>
    <mergeCell ref="IEC137:IED137"/>
    <mergeCell ref="IEE137:IEF137"/>
    <mergeCell ref="IEG137:IEH137"/>
    <mergeCell ref="IEI137:IEJ137"/>
    <mergeCell ref="IEK137:IEL137"/>
    <mergeCell ref="IEM137:IEN137"/>
    <mergeCell ref="IEO137:IEP137"/>
    <mergeCell ref="IEQ137:IER137"/>
    <mergeCell ref="IES137:IET137"/>
    <mergeCell ref="IDK137:IDL137"/>
    <mergeCell ref="IDM137:IDN137"/>
    <mergeCell ref="IDO137:IDP137"/>
    <mergeCell ref="IDQ137:IDR137"/>
    <mergeCell ref="IDS137:IDT137"/>
    <mergeCell ref="IDU137:IDV137"/>
    <mergeCell ref="IDW137:IDX137"/>
    <mergeCell ref="IDY137:IDZ137"/>
    <mergeCell ref="IEA137:IEB137"/>
    <mergeCell ref="IFM137:IFN137"/>
    <mergeCell ref="IFO137:IFP137"/>
    <mergeCell ref="IFQ137:IFR137"/>
    <mergeCell ref="IFS137:IFT137"/>
    <mergeCell ref="IFU137:IFV137"/>
    <mergeCell ref="IFW137:IFX137"/>
    <mergeCell ref="IFY137:IFZ137"/>
    <mergeCell ref="IGA137:IGB137"/>
    <mergeCell ref="IGC137:IGD137"/>
    <mergeCell ref="IEU137:IEV137"/>
    <mergeCell ref="IEW137:IEX137"/>
    <mergeCell ref="IEY137:IEZ137"/>
    <mergeCell ref="IFA137:IFB137"/>
    <mergeCell ref="IFC137:IFD137"/>
    <mergeCell ref="IFE137:IFF137"/>
    <mergeCell ref="IFG137:IFH137"/>
    <mergeCell ref="IFI137:IFJ137"/>
    <mergeCell ref="IFK137:IFL137"/>
    <mergeCell ref="IGW137:IGX137"/>
    <mergeCell ref="IGY137:IGZ137"/>
    <mergeCell ref="IHA137:IHB137"/>
    <mergeCell ref="IHC137:IHD137"/>
    <mergeCell ref="IHE137:IHF137"/>
    <mergeCell ref="IHG137:IHH137"/>
    <mergeCell ref="IHI137:IHJ137"/>
    <mergeCell ref="IHK137:IHL137"/>
    <mergeCell ref="IHM137:IHN137"/>
    <mergeCell ref="IGE137:IGF137"/>
    <mergeCell ref="IGG137:IGH137"/>
    <mergeCell ref="IGI137:IGJ137"/>
    <mergeCell ref="IGK137:IGL137"/>
    <mergeCell ref="IGM137:IGN137"/>
    <mergeCell ref="IGO137:IGP137"/>
    <mergeCell ref="IGQ137:IGR137"/>
    <mergeCell ref="IGS137:IGT137"/>
    <mergeCell ref="IGU137:IGV137"/>
    <mergeCell ref="IIG137:IIH137"/>
    <mergeCell ref="III137:IIJ137"/>
    <mergeCell ref="IIK137:IIL137"/>
    <mergeCell ref="IIM137:IIN137"/>
    <mergeCell ref="IIO137:IIP137"/>
    <mergeCell ref="IIQ137:IIR137"/>
    <mergeCell ref="IIS137:IIT137"/>
    <mergeCell ref="IIU137:IIV137"/>
    <mergeCell ref="IIW137:IIX137"/>
    <mergeCell ref="IHO137:IHP137"/>
    <mergeCell ref="IHQ137:IHR137"/>
    <mergeCell ref="IHS137:IHT137"/>
    <mergeCell ref="IHU137:IHV137"/>
    <mergeCell ref="IHW137:IHX137"/>
    <mergeCell ref="IHY137:IHZ137"/>
    <mergeCell ref="IIA137:IIB137"/>
    <mergeCell ref="IIC137:IID137"/>
    <mergeCell ref="IIE137:IIF137"/>
    <mergeCell ref="IJQ137:IJR137"/>
    <mergeCell ref="IJS137:IJT137"/>
    <mergeCell ref="IJU137:IJV137"/>
    <mergeCell ref="IJW137:IJX137"/>
    <mergeCell ref="IJY137:IJZ137"/>
    <mergeCell ref="IKA137:IKB137"/>
    <mergeCell ref="IKC137:IKD137"/>
    <mergeCell ref="IKE137:IKF137"/>
    <mergeCell ref="IKG137:IKH137"/>
    <mergeCell ref="IIY137:IIZ137"/>
    <mergeCell ref="IJA137:IJB137"/>
    <mergeCell ref="IJC137:IJD137"/>
    <mergeCell ref="IJE137:IJF137"/>
    <mergeCell ref="IJG137:IJH137"/>
    <mergeCell ref="IJI137:IJJ137"/>
    <mergeCell ref="IJK137:IJL137"/>
    <mergeCell ref="IJM137:IJN137"/>
    <mergeCell ref="IJO137:IJP137"/>
    <mergeCell ref="ILA137:ILB137"/>
    <mergeCell ref="ILC137:ILD137"/>
    <mergeCell ref="ILE137:ILF137"/>
    <mergeCell ref="ILG137:ILH137"/>
    <mergeCell ref="ILI137:ILJ137"/>
    <mergeCell ref="ILK137:ILL137"/>
    <mergeCell ref="ILM137:ILN137"/>
    <mergeCell ref="ILO137:ILP137"/>
    <mergeCell ref="ILQ137:ILR137"/>
    <mergeCell ref="IKI137:IKJ137"/>
    <mergeCell ref="IKK137:IKL137"/>
    <mergeCell ref="IKM137:IKN137"/>
    <mergeCell ref="IKO137:IKP137"/>
    <mergeCell ref="IKQ137:IKR137"/>
    <mergeCell ref="IKS137:IKT137"/>
    <mergeCell ref="IKU137:IKV137"/>
    <mergeCell ref="IKW137:IKX137"/>
    <mergeCell ref="IKY137:IKZ137"/>
    <mergeCell ref="IMK137:IML137"/>
    <mergeCell ref="IMM137:IMN137"/>
    <mergeCell ref="IMO137:IMP137"/>
    <mergeCell ref="IMQ137:IMR137"/>
    <mergeCell ref="IMS137:IMT137"/>
    <mergeCell ref="IMU137:IMV137"/>
    <mergeCell ref="IMW137:IMX137"/>
    <mergeCell ref="IMY137:IMZ137"/>
    <mergeCell ref="INA137:INB137"/>
    <mergeCell ref="ILS137:ILT137"/>
    <mergeCell ref="ILU137:ILV137"/>
    <mergeCell ref="ILW137:ILX137"/>
    <mergeCell ref="ILY137:ILZ137"/>
    <mergeCell ref="IMA137:IMB137"/>
    <mergeCell ref="IMC137:IMD137"/>
    <mergeCell ref="IME137:IMF137"/>
    <mergeCell ref="IMG137:IMH137"/>
    <mergeCell ref="IMI137:IMJ137"/>
    <mergeCell ref="INU137:INV137"/>
    <mergeCell ref="INW137:INX137"/>
    <mergeCell ref="INY137:INZ137"/>
    <mergeCell ref="IOA137:IOB137"/>
    <mergeCell ref="IOC137:IOD137"/>
    <mergeCell ref="IOE137:IOF137"/>
    <mergeCell ref="IOG137:IOH137"/>
    <mergeCell ref="IOI137:IOJ137"/>
    <mergeCell ref="IOK137:IOL137"/>
    <mergeCell ref="INC137:IND137"/>
    <mergeCell ref="INE137:INF137"/>
    <mergeCell ref="ING137:INH137"/>
    <mergeCell ref="INI137:INJ137"/>
    <mergeCell ref="INK137:INL137"/>
    <mergeCell ref="INM137:INN137"/>
    <mergeCell ref="INO137:INP137"/>
    <mergeCell ref="INQ137:INR137"/>
    <mergeCell ref="INS137:INT137"/>
    <mergeCell ref="IPE137:IPF137"/>
    <mergeCell ref="IPG137:IPH137"/>
    <mergeCell ref="IPI137:IPJ137"/>
    <mergeCell ref="IPK137:IPL137"/>
    <mergeCell ref="IPM137:IPN137"/>
    <mergeCell ref="IPO137:IPP137"/>
    <mergeCell ref="IPQ137:IPR137"/>
    <mergeCell ref="IPS137:IPT137"/>
    <mergeCell ref="IPU137:IPV137"/>
    <mergeCell ref="IOM137:ION137"/>
    <mergeCell ref="IOO137:IOP137"/>
    <mergeCell ref="IOQ137:IOR137"/>
    <mergeCell ref="IOS137:IOT137"/>
    <mergeCell ref="IOU137:IOV137"/>
    <mergeCell ref="IOW137:IOX137"/>
    <mergeCell ref="IOY137:IOZ137"/>
    <mergeCell ref="IPA137:IPB137"/>
    <mergeCell ref="IPC137:IPD137"/>
    <mergeCell ref="IQO137:IQP137"/>
    <mergeCell ref="IQQ137:IQR137"/>
    <mergeCell ref="IQS137:IQT137"/>
    <mergeCell ref="IQU137:IQV137"/>
    <mergeCell ref="IQW137:IQX137"/>
    <mergeCell ref="IQY137:IQZ137"/>
    <mergeCell ref="IRA137:IRB137"/>
    <mergeCell ref="IRC137:IRD137"/>
    <mergeCell ref="IRE137:IRF137"/>
    <mergeCell ref="IPW137:IPX137"/>
    <mergeCell ref="IPY137:IPZ137"/>
    <mergeCell ref="IQA137:IQB137"/>
    <mergeCell ref="IQC137:IQD137"/>
    <mergeCell ref="IQE137:IQF137"/>
    <mergeCell ref="IQG137:IQH137"/>
    <mergeCell ref="IQI137:IQJ137"/>
    <mergeCell ref="IQK137:IQL137"/>
    <mergeCell ref="IQM137:IQN137"/>
    <mergeCell ref="IRY137:IRZ137"/>
    <mergeCell ref="ISA137:ISB137"/>
    <mergeCell ref="ISC137:ISD137"/>
    <mergeCell ref="ISE137:ISF137"/>
    <mergeCell ref="ISG137:ISH137"/>
    <mergeCell ref="ISI137:ISJ137"/>
    <mergeCell ref="ISK137:ISL137"/>
    <mergeCell ref="ISM137:ISN137"/>
    <mergeCell ref="ISO137:ISP137"/>
    <mergeCell ref="IRG137:IRH137"/>
    <mergeCell ref="IRI137:IRJ137"/>
    <mergeCell ref="IRK137:IRL137"/>
    <mergeCell ref="IRM137:IRN137"/>
    <mergeCell ref="IRO137:IRP137"/>
    <mergeCell ref="IRQ137:IRR137"/>
    <mergeCell ref="IRS137:IRT137"/>
    <mergeCell ref="IRU137:IRV137"/>
    <mergeCell ref="IRW137:IRX137"/>
    <mergeCell ref="ITI137:ITJ137"/>
    <mergeCell ref="ITK137:ITL137"/>
    <mergeCell ref="ITM137:ITN137"/>
    <mergeCell ref="ITO137:ITP137"/>
    <mergeCell ref="ITQ137:ITR137"/>
    <mergeCell ref="ITS137:ITT137"/>
    <mergeCell ref="ITU137:ITV137"/>
    <mergeCell ref="ITW137:ITX137"/>
    <mergeCell ref="ITY137:ITZ137"/>
    <mergeCell ref="ISQ137:ISR137"/>
    <mergeCell ref="ISS137:IST137"/>
    <mergeCell ref="ISU137:ISV137"/>
    <mergeCell ref="ISW137:ISX137"/>
    <mergeCell ref="ISY137:ISZ137"/>
    <mergeCell ref="ITA137:ITB137"/>
    <mergeCell ref="ITC137:ITD137"/>
    <mergeCell ref="ITE137:ITF137"/>
    <mergeCell ref="ITG137:ITH137"/>
    <mergeCell ref="IUS137:IUT137"/>
    <mergeCell ref="IUU137:IUV137"/>
    <mergeCell ref="IUW137:IUX137"/>
    <mergeCell ref="IUY137:IUZ137"/>
    <mergeCell ref="IVA137:IVB137"/>
    <mergeCell ref="IVC137:IVD137"/>
    <mergeCell ref="IVE137:IVF137"/>
    <mergeCell ref="IVG137:IVH137"/>
    <mergeCell ref="IVI137:IVJ137"/>
    <mergeCell ref="IUA137:IUB137"/>
    <mergeCell ref="IUC137:IUD137"/>
    <mergeCell ref="IUE137:IUF137"/>
    <mergeCell ref="IUG137:IUH137"/>
    <mergeCell ref="IUI137:IUJ137"/>
    <mergeCell ref="IUK137:IUL137"/>
    <mergeCell ref="IUM137:IUN137"/>
    <mergeCell ref="IUO137:IUP137"/>
    <mergeCell ref="IUQ137:IUR137"/>
    <mergeCell ref="IWC137:IWD137"/>
    <mergeCell ref="IWE137:IWF137"/>
    <mergeCell ref="IWG137:IWH137"/>
    <mergeCell ref="IWI137:IWJ137"/>
    <mergeCell ref="IWK137:IWL137"/>
    <mergeCell ref="IWM137:IWN137"/>
    <mergeCell ref="IWO137:IWP137"/>
    <mergeCell ref="IWQ137:IWR137"/>
    <mergeCell ref="IWS137:IWT137"/>
    <mergeCell ref="IVK137:IVL137"/>
    <mergeCell ref="IVM137:IVN137"/>
    <mergeCell ref="IVO137:IVP137"/>
    <mergeCell ref="IVQ137:IVR137"/>
    <mergeCell ref="IVS137:IVT137"/>
    <mergeCell ref="IVU137:IVV137"/>
    <mergeCell ref="IVW137:IVX137"/>
    <mergeCell ref="IVY137:IVZ137"/>
    <mergeCell ref="IWA137:IWB137"/>
    <mergeCell ref="IXM137:IXN137"/>
    <mergeCell ref="IXO137:IXP137"/>
    <mergeCell ref="IXQ137:IXR137"/>
    <mergeCell ref="IXS137:IXT137"/>
    <mergeCell ref="IXU137:IXV137"/>
    <mergeCell ref="IXW137:IXX137"/>
    <mergeCell ref="IXY137:IXZ137"/>
    <mergeCell ref="IYA137:IYB137"/>
    <mergeCell ref="IYC137:IYD137"/>
    <mergeCell ref="IWU137:IWV137"/>
    <mergeCell ref="IWW137:IWX137"/>
    <mergeCell ref="IWY137:IWZ137"/>
    <mergeCell ref="IXA137:IXB137"/>
    <mergeCell ref="IXC137:IXD137"/>
    <mergeCell ref="IXE137:IXF137"/>
    <mergeCell ref="IXG137:IXH137"/>
    <mergeCell ref="IXI137:IXJ137"/>
    <mergeCell ref="IXK137:IXL137"/>
    <mergeCell ref="IYW137:IYX137"/>
    <mergeCell ref="IYY137:IYZ137"/>
    <mergeCell ref="IZA137:IZB137"/>
    <mergeCell ref="IZC137:IZD137"/>
    <mergeCell ref="IZE137:IZF137"/>
    <mergeCell ref="IZG137:IZH137"/>
    <mergeCell ref="IZI137:IZJ137"/>
    <mergeCell ref="IZK137:IZL137"/>
    <mergeCell ref="IZM137:IZN137"/>
    <mergeCell ref="IYE137:IYF137"/>
    <mergeCell ref="IYG137:IYH137"/>
    <mergeCell ref="IYI137:IYJ137"/>
    <mergeCell ref="IYK137:IYL137"/>
    <mergeCell ref="IYM137:IYN137"/>
    <mergeCell ref="IYO137:IYP137"/>
    <mergeCell ref="IYQ137:IYR137"/>
    <mergeCell ref="IYS137:IYT137"/>
    <mergeCell ref="IYU137:IYV137"/>
    <mergeCell ref="JAG137:JAH137"/>
    <mergeCell ref="JAI137:JAJ137"/>
    <mergeCell ref="JAK137:JAL137"/>
    <mergeCell ref="JAM137:JAN137"/>
    <mergeCell ref="JAO137:JAP137"/>
    <mergeCell ref="JAQ137:JAR137"/>
    <mergeCell ref="JAS137:JAT137"/>
    <mergeCell ref="JAU137:JAV137"/>
    <mergeCell ref="JAW137:JAX137"/>
    <mergeCell ref="IZO137:IZP137"/>
    <mergeCell ref="IZQ137:IZR137"/>
    <mergeCell ref="IZS137:IZT137"/>
    <mergeCell ref="IZU137:IZV137"/>
    <mergeCell ref="IZW137:IZX137"/>
    <mergeCell ref="IZY137:IZZ137"/>
    <mergeCell ref="JAA137:JAB137"/>
    <mergeCell ref="JAC137:JAD137"/>
    <mergeCell ref="JAE137:JAF137"/>
    <mergeCell ref="JBQ137:JBR137"/>
    <mergeCell ref="JBS137:JBT137"/>
    <mergeCell ref="JBU137:JBV137"/>
    <mergeCell ref="JBW137:JBX137"/>
    <mergeCell ref="JBY137:JBZ137"/>
    <mergeCell ref="JCA137:JCB137"/>
    <mergeCell ref="JCC137:JCD137"/>
    <mergeCell ref="JCE137:JCF137"/>
    <mergeCell ref="JCG137:JCH137"/>
    <mergeCell ref="JAY137:JAZ137"/>
    <mergeCell ref="JBA137:JBB137"/>
    <mergeCell ref="JBC137:JBD137"/>
    <mergeCell ref="JBE137:JBF137"/>
    <mergeCell ref="JBG137:JBH137"/>
    <mergeCell ref="JBI137:JBJ137"/>
    <mergeCell ref="JBK137:JBL137"/>
    <mergeCell ref="JBM137:JBN137"/>
    <mergeCell ref="JBO137:JBP137"/>
    <mergeCell ref="JDA137:JDB137"/>
    <mergeCell ref="JDC137:JDD137"/>
    <mergeCell ref="JDE137:JDF137"/>
    <mergeCell ref="JDG137:JDH137"/>
    <mergeCell ref="JDI137:JDJ137"/>
    <mergeCell ref="JDK137:JDL137"/>
    <mergeCell ref="JDM137:JDN137"/>
    <mergeCell ref="JDO137:JDP137"/>
    <mergeCell ref="JDQ137:JDR137"/>
    <mergeCell ref="JCI137:JCJ137"/>
    <mergeCell ref="JCK137:JCL137"/>
    <mergeCell ref="JCM137:JCN137"/>
    <mergeCell ref="JCO137:JCP137"/>
    <mergeCell ref="JCQ137:JCR137"/>
    <mergeCell ref="JCS137:JCT137"/>
    <mergeCell ref="JCU137:JCV137"/>
    <mergeCell ref="JCW137:JCX137"/>
    <mergeCell ref="JCY137:JCZ137"/>
    <mergeCell ref="JEK137:JEL137"/>
    <mergeCell ref="JEM137:JEN137"/>
    <mergeCell ref="JEO137:JEP137"/>
    <mergeCell ref="JEQ137:JER137"/>
    <mergeCell ref="JES137:JET137"/>
    <mergeCell ref="JEU137:JEV137"/>
    <mergeCell ref="JEW137:JEX137"/>
    <mergeCell ref="JEY137:JEZ137"/>
    <mergeCell ref="JFA137:JFB137"/>
    <mergeCell ref="JDS137:JDT137"/>
    <mergeCell ref="JDU137:JDV137"/>
    <mergeCell ref="JDW137:JDX137"/>
    <mergeCell ref="JDY137:JDZ137"/>
    <mergeCell ref="JEA137:JEB137"/>
    <mergeCell ref="JEC137:JED137"/>
    <mergeCell ref="JEE137:JEF137"/>
    <mergeCell ref="JEG137:JEH137"/>
    <mergeCell ref="JEI137:JEJ137"/>
    <mergeCell ref="JFU137:JFV137"/>
    <mergeCell ref="JFW137:JFX137"/>
    <mergeCell ref="JFY137:JFZ137"/>
    <mergeCell ref="JGA137:JGB137"/>
    <mergeCell ref="JGC137:JGD137"/>
    <mergeCell ref="JGE137:JGF137"/>
    <mergeCell ref="JGG137:JGH137"/>
    <mergeCell ref="JGI137:JGJ137"/>
    <mergeCell ref="JGK137:JGL137"/>
    <mergeCell ref="JFC137:JFD137"/>
    <mergeCell ref="JFE137:JFF137"/>
    <mergeCell ref="JFG137:JFH137"/>
    <mergeCell ref="JFI137:JFJ137"/>
    <mergeCell ref="JFK137:JFL137"/>
    <mergeCell ref="JFM137:JFN137"/>
    <mergeCell ref="JFO137:JFP137"/>
    <mergeCell ref="JFQ137:JFR137"/>
    <mergeCell ref="JFS137:JFT137"/>
    <mergeCell ref="JHE137:JHF137"/>
    <mergeCell ref="JHG137:JHH137"/>
    <mergeCell ref="JHI137:JHJ137"/>
    <mergeCell ref="JHK137:JHL137"/>
    <mergeCell ref="JHM137:JHN137"/>
    <mergeCell ref="JHO137:JHP137"/>
    <mergeCell ref="JHQ137:JHR137"/>
    <mergeCell ref="JHS137:JHT137"/>
    <mergeCell ref="JHU137:JHV137"/>
    <mergeCell ref="JGM137:JGN137"/>
    <mergeCell ref="JGO137:JGP137"/>
    <mergeCell ref="JGQ137:JGR137"/>
    <mergeCell ref="JGS137:JGT137"/>
    <mergeCell ref="JGU137:JGV137"/>
    <mergeCell ref="JGW137:JGX137"/>
    <mergeCell ref="JGY137:JGZ137"/>
    <mergeCell ref="JHA137:JHB137"/>
    <mergeCell ref="JHC137:JHD137"/>
    <mergeCell ref="JIO137:JIP137"/>
    <mergeCell ref="JIQ137:JIR137"/>
    <mergeCell ref="JIS137:JIT137"/>
    <mergeCell ref="JIU137:JIV137"/>
    <mergeCell ref="JIW137:JIX137"/>
    <mergeCell ref="JIY137:JIZ137"/>
    <mergeCell ref="JJA137:JJB137"/>
    <mergeCell ref="JJC137:JJD137"/>
    <mergeCell ref="JJE137:JJF137"/>
    <mergeCell ref="JHW137:JHX137"/>
    <mergeCell ref="JHY137:JHZ137"/>
    <mergeCell ref="JIA137:JIB137"/>
    <mergeCell ref="JIC137:JID137"/>
    <mergeCell ref="JIE137:JIF137"/>
    <mergeCell ref="JIG137:JIH137"/>
    <mergeCell ref="JII137:JIJ137"/>
    <mergeCell ref="JIK137:JIL137"/>
    <mergeCell ref="JIM137:JIN137"/>
    <mergeCell ref="JJY137:JJZ137"/>
    <mergeCell ref="JKA137:JKB137"/>
    <mergeCell ref="JKC137:JKD137"/>
    <mergeCell ref="JKE137:JKF137"/>
    <mergeCell ref="JKG137:JKH137"/>
    <mergeCell ref="JKI137:JKJ137"/>
    <mergeCell ref="JKK137:JKL137"/>
    <mergeCell ref="JKM137:JKN137"/>
    <mergeCell ref="JKO137:JKP137"/>
    <mergeCell ref="JJG137:JJH137"/>
    <mergeCell ref="JJI137:JJJ137"/>
    <mergeCell ref="JJK137:JJL137"/>
    <mergeCell ref="JJM137:JJN137"/>
    <mergeCell ref="JJO137:JJP137"/>
    <mergeCell ref="JJQ137:JJR137"/>
    <mergeCell ref="JJS137:JJT137"/>
    <mergeCell ref="JJU137:JJV137"/>
    <mergeCell ref="JJW137:JJX137"/>
    <mergeCell ref="JLI137:JLJ137"/>
    <mergeCell ref="JLK137:JLL137"/>
    <mergeCell ref="JLM137:JLN137"/>
    <mergeCell ref="JLO137:JLP137"/>
    <mergeCell ref="JLQ137:JLR137"/>
    <mergeCell ref="JLS137:JLT137"/>
    <mergeCell ref="JLU137:JLV137"/>
    <mergeCell ref="JLW137:JLX137"/>
    <mergeCell ref="JLY137:JLZ137"/>
    <mergeCell ref="JKQ137:JKR137"/>
    <mergeCell ref="JKS137:JKT137"/>
    <mergeCell ref="JKU137:JKV137"/>
    <mergeCell ref="JKW137:JKX137"/>
    <mergeCell ref="JKY137:JKZ137"/>
    <mergeCell ref="JLA137:JLB137"/>
    <mergeCell ref="JLC137:JLD137"/>
    <mergeCell ref="JLE137:JLF137"/>
    <mergeCell ref="JLG137:JLH137"/>
    <mergeCell ref="JMS137:JMT137"/>
    <mergeCell ref="JMU137:JMV137"/>
    <mergeCell ref="JMW137:JMX137"/>
    <mergeCell ref="JMY137:JMZ137"/>
    <mergeCell ref="JNA137:JNB137"/>
    <mergeCell ref="JNC137:JND137"/>
    <mergeCell ref="JNE137:JNF137"/>
    <mergeCell ref="JNG137:JNH137"/>
    <mergeCell ref="JNI137:JNJ137"/>
    <mergeCell ref="JMA137:JMB137"/>
    <mergeCell ref="JMC137:JMD137"/>
    <mergeCell ref="JME137:JMF137"/>
    <mergeCell ref="JMG137:JMH137"/>
    <mergeCell ref="JMI137:JMJ137"/>
    <mergeCell ref="JMK137:JML137"/>
    <mergeCell ref="JMM137:JMN137"/>
    <mergeCell ref="JMO137:JMP137"/>
    <mergeCell ref="JMQ137:JMR137"/>
    <mergeCell ref="JOC137:JOD137"/>
    <mergeCell ref="JOE137:JOF137"/>
    <mergeCell ref="JOG137:JOH137"/>
    <mergeCell ref="JOI137:JOJ137"/>
    <mergeCell ref="JOK137:JOL137"/>
    <mergeCell ref="JOM137:JON137"/>
    <mergeCell ref="JOO137:JOP137"/>
    <mergeCell ref="JOQ137:JOR137"/>
    <mergeCell ref="JOS137:JOT137"/>
    <mergeCell ref="JNK137:JNL137"/>
    <mergeCell ref="JNM137:JNN137"/>
    <mergeCell ref="JNO137:JNP137"/>
    <mergeCell ref="JNQ137:JNR137"/>
    <mergeCell ref="JNS137:JNT137"/>
    <mergeCell ref="JNU137:JNV137"/>
    <mergeCell ref="JNW137:JNX137"/>
    <mergeCell ref="JNY137:JNZ137"/>
    <mergeCell ref="JOA137:JOB137"/>
    <mergeCell ref="JPM137:JPN137"/>
    <mergeCell ref="JPO137:JPP137"/>
    <mergeCell ref="JPQ137:JPR137"/>
    <mergeCell ref="JPS137:JPT137"/>
    <mergeCell ref="JPU137:JPV137"/>
    <mergeCell ref="JPW137:JPX137"/>
    <mergeCell ref="JPY137:JPZ137"/>
    <mergeCell ref="JQA137:JQB137"/>
    <mergeCell ref="JQC137:JQD137"/>
    <mergeCell ref="JOU137:JOV137"/>
    <mergeCell ref="JOW137:JOX137"/>
    <mergeCell ref="JOY137:JOZ137"/>
    <mergeCell ref="JPA137:JPB137"/>
    <mergeCell ref="JPC137:JPD137"/>
    <mergeCell ref="JPE137:JPF137"/>
    <mergeCell ref="JPG137:JPH137"/>
    <mergeCell ref="JPI137:JPJ137"/>
    <mergeCell ref="JPK137:JPL137"/>
    <mergeCell ref="JQW137:JQX137"/>
    <mergeCell ref="JQY137:JQZ137"/>
    <mergeCell ref="JRA137:JRB137"/>
    <mergeCell ref="JRC137:JRD137"/>
    <mergeCell ref="JRE137:JRF137"/>
    <mergeCell ref="JRG137:JRH137"/>
    <mergeCell ref="JRI137:JRJ137"/>
    <mergeCell ref="JRK137:JRL137"/>
    <mergeCell ref="JRM137:JRN137"/>
    <mergeCell ref="JQE137:JQF137"/>
    <mergeCell ref="JQG137:JQH137"/>
    <mergeCell ref="JQI137:JQJ137"/>
    <mergeCell ref="JQK137:JQL137"/>
    <mergeCell ref="JQM137:JQN137"/>
    <mergeCell ref="JQO137:JQP137"/>
    <mergeCell ref="JQQ137:JQR137"/>
    <mergeCell ref="JQS137:JQT137"/>
    <mergeCell ref="JQU137:JQV137"/>
    <mergeCell ref="JSG137:JSH137"/>
    <mergeCell ref="JSI137:JSJ137"/>
    <mergeCell ref="JSK137:JSL137"/>
    <mergeCell ref="JSM137:JSN137"/>
    <mergeCell ref="JSO137:JSP137"/>
    <mergeCell ref="JSQ137:JSR137"/>
    <mergeCell ref="JSS137:JST137"/>
    <mergeCell ref="JSU137:JSV137"/>
    <mergeCell ref="JSW137:JSX137"/>
    <mergeCell ref="JRO137:JRP137"/>
    <mergeCell ref="JRQ137:JRR137"/>
    <mergeCell ref="JRS137:JRT137"/>
    <mergeCell ref="JRU137:JRV137"/>
    <mergeCell ref="JRW137:JRX137"/>
    <mergeCell ref="JRY137:JRZ137"/>
    <mergeCell ref="JSA137:JSB137"/>
    <mergeCell ref="JSC137:JSD137"/>
    <mergeCell ref="JSE137:JSF137"/>
    <mergeCell ref="JTQ137:JTR137"/>
    <mergeCell ref="JTS137:JTT137"/>
    <mergeCell ref="JTU137:JTV137"/>
    <mergeCell ref="JTW137:JTX137"/>
    <mergeCell ref="JTY137:JTZ137"/>
    <mergeCell ref="JUA137:JUB137"/>
    <mergeCell ref="JUC137:JUD137"/>
    <mergeCell ref="JUE137:JUF137"/>
    <mergeCell ref="JUG137:JUH137"/>
    <mergeCell ref="JSY137:JSZ137"/>
    <mergeCell ref="JTA137:JTB137"/>
    <mergeCell ref="JTC137:JTD137"/>
    <mergeCell ref="JTE137:JTF137"/>
    <mergeCell ref="JTG137:JTH137"/>
    <mergeCell ref="JTI137:JTJ137"/>
    <mergeCell ref="JTK137:JTL137"/>
    <mergeCell ref="JTM137:JTN137"/>
    <mergeCell ref="JTO137:JTP137"/>
    <mergeCell ref="JVA137:JVB137"/>
    <mergeCell ref="JVC137:JVD137"/>
    <mergeCell ref="JVE137:JVF137"/>
    <mergeCell ref="JVG137:JVH137"/>
    <mergeCell ref="JVI137:JVJ137"/>
    <mergeCell ref="JVK137:JVL137"/>
    <mergeCell ref="JVM137:JVN137"/>
    <mergeCell ref="JVO137:JVP137"/>
    <mergeCell ref="JVQ137:JVR137"/>
    <mergeCell ref="JUI137:JUJ137"/>
    <mergeCell ref="JUK137:JUL137"/>
    <mergeCell ref="JUM137:JUN137"/>
    <mergeCell ref="JUO137:JUP137"/>
    <mergeCell ref="JUQ137:JUR137"/>
    <mergeCell ref="JUS137:JUT137"/>
    <mergeCell ref="JUU137:JUV137"/>
    <mergeCell ref="JUW137:JUX137"/>
    <mergeCell ref="JUY137:JUZ137"/>
    <mergeCell ref="JWK137:JWL137"/>
    <mergeCell ref="JWM137:JWN137"/>
    <mergeCell ref="JWO137:JWP137"/>
    <mergeCell ref="JWQ137:JWR137"/>
    <mergeCell ref="JWS137:JWT137"/>
    <mergeCell ref="JWU137:JWV137"/>
    <mergeCell ref="JWW137:JWX137"/>
    <mergeCell ref="JWY137:JWZ137"/>
    <mergeCell ref="JXA137:JXB137"/>
    <mergeCell ref="JVS137:JVT137"/>
    <mergeCell ref="JVU137:JVV137"/>
    <mergeCell ref="JVW137:JVX137"/>
    <mergeCell ref="JVY137:JVZ137"/>
    <mergeCell ref="JWA137:JWB137"/>
    <mergeCell ref="JWC137:JWD137"/>
    <mergeCell ref="JWE137:JWF137"/>
    <mergeCell ref="JWG137:JWH137"/>
    <mergeCell ref="JWI137:JWJ137"/>
    <mergeCell ref="JXU137:JXV137"/>
    <mergeCell ref="JXW137:JXX137"/>
    <mergeCell ref="JXY137:JXZ137"/>
    <mergeCell ref="JYA137:JYB137"/>
    <mergeCell ref="JYC137:JYD137"/>
    <mergeCell ref="JYE137:JYF137"/>
    <mergeCell ref="JYG137:JYH137"/>
    <mergeCell ref="JYI137:JYJ137"/>
    <mergeCell ref="JYK137:JYL137"/>
    <mergeCell ref="JXC137:JXD137"/>
    <mergeCell ref="JXE137:JXF137"/>
    <mergeCell ref="JXG137:JXH137"/>
    <mergeCell ref="JXI137:JXJ137"/>
    <mergeCell ref="JXK137:JXL137"/>
    <mergeCell ref="JXM137:JXN137"/>
    <mergeCell ref="JXO137:JXP137"/>
    <mergeCell ref="JXQ137:JXR137"/>
    <mergeCell ref="JXS137:JXT137"/>
    <mergeCell ref="JZE137:JZF137"/>
    <mergeCell ref="JZG137:JZH137"/>
    <mergeCell ref="JZI137:JZJ137"/>
    <mergeCell ref="JZK137:JZL137"/>
    <mergeCell ref="JZM137:JZN137"/>
    <mergeCell ref="JZO137:JZP137"/>
    <mergeCell ref="JZQ137:JZR137"/>
    <mergeCell ref="JZS137:JZT137"/>
    <mergeCell ref="JZU137:JZV137"/>
    <mergeCell ref="JYM137:JYN137"/>
    <mergeCell ref="JYO137:JYP137"/>
    <mergeCell ref="JYQ137:JYR137"/>
    <mergeCell ref="JYS137:JYT137"/>
    <mergeCell ref="JYU137:JYV137"/>
    <mergeCell ref="JYW137:JYX137"/>
    <mergeCell ref="JYY137:JYZ137"/>
    <mergeCell ref="JZA137:JZB137"/>
    <mergeCell ref="JZC137:JZD137"/>
    <mergeCell ref="KAO137:KAP137"/>
    <mergeCell ref="KAQ137:KAR137"/>
    <mergeCell ref="KAS137:KAT137"/>
    <mergeCell ref="KAU137:KAV137"/>
    <mergeCell ref="KAW137:KAX137"/>
    <mergeCell ref="KAY137:KAZ137"/>
    <mergeCell ref="KBA137:KBB137"/>
    <mergeCell ref="KBC137:KBD137"/>
    <mergeCell ref="KBE137:KBF137"/>
    <mergeCell ref="JZW137:JZX137"/>
    <mergeCell ref="JZY137:JZZ137"/>
    <mergeCell ref="KAA137:KAB137"/>
    <mergeCell ref="KAC137:KAD137"/>
    <mergeCell ref="KAE137:KAF137"/>
    <mergeCell ref="KAG137:KAH137"/>
    <mergeCell ref="KAI137:KAJ137"/>
    <mergeCell ref="KAK137:KAL137"/>
    <mergeCell ref="KAM137:KAN137"/>
    <mergeCell ref="KBY137:KBZ137"/>
    <mergeCell ref="KCA137:KCB137"/>
    <mergeCell ref="KCC137:KCD137"/>
    <mergeCell ref="KCE137:KCF137"/>
    <mergeCell ref="KCG137:KCH137"/>
    <mergeCell ref="KCI137:KCJ137"/>
    <mergeCell ref="KCK137:KCL137"/>
    <mergeCell ref="KCM137:KCN137"/>
    <mergeCell ref="KCO137:KCP137"/>
    <mergeCell ref="KBG137:KBH137"/>
    <mergeCell ref="KBI137:KBJ137"/>
    <mergeCell ref="KBK137:KBL137"/>
    <mergeCell ref="KBM137:KBN137"/>
    <mergeCell ref="KBO137:KBP137"/>
    <mergeCell ref="KBQ137:KBR137"/>
    <mergeCell ref="KBS137:KBT137"/>
    <mergeCell ref="KBU137:KBV137"/>
    <mergeCell ref="KBW137:KBX137"/>
    <mergeCell ref="KDI137:KDJ137"/>
    <mergeCell ref="KDK137:KDL137"/>
    <mergeCell ref="KDM137:KDN137"/>
    <mergeCell ref="KDO137:KDP137"/>
    <mergeCell ref="KDQ137:KDR137"/>
    <mergeCell ref="KDS137:KDT137"/>
    <mergeCell ref="KDU137:KDV137"/>
    <mergeCell ref="KDW137:KDX137"/>
    <mergeCell ref="KDY137:KDZ137"/>
    <mergeCell ref="KCQ137:KCR137"/>
    <mergeCell ref="KCS137:KCT137"/>
    <mergeCell ref="KCU137:KCV137"/>
    <mergeCell ref="KCW137:KCX137"/>
    <mergeCell ref="KCY137:KCZ137"/>
    <mergeCell ref="KDA137:KDB137"/>
    <mergeCell ref="KDC137:KDD137"/>
    <mergeCell ref="KDE137:KDF137"/>
    <mergeCell ref="KDG137:KDH137"/>
    <mergeCell ref="KES137:KET137"/>
    <mergeCell ref="KEU137:KEV137"/>
    <mergeCell ref="KEW137:KEX137"/>
    <mergeCell ref="KEY137:KEZ137"/>
    <mergeCell ref="KFA137:KFB137"/>
    <mergeCell ref="KFC137:KFD137"/>
    <mergeCell ref="KFE137:KFF137"/>
    <mergeCell ref="KFG137:KFH137"/>
    <mergeCell ref="KFI137:KFJ137"/>
    <mergeCell ref="KEA137:KEB137"/>
    <mergeCell ref="KEC137:KED137"/>
    <mergeCell ref="KEE137:KEF137"/>
    <mergeCell ref="KEG137:KEH137"/>
    <mergeCell ref="KEI137:KEJ137"/>
    <mergeCell ref="KEK137:KEL137"/>
    <mergeCell ref="KEM137:KEN137"/>
    <mergeCell ref="KEO137:KEP137"/>
    <mergeCell ref="KEQ137:KER137"/>
    <mergeCell ref="KGC137:KGD137"/>
    <mergeCell ref="KGE137:KGF137"/>
    <mergeCell ref="KGG137:KGH137"/>
    <mergeCell ref="KGI137:KGJ137"/>
    <mergeCell ref="KGK137:KGL137"/>
    <mergeCell ref="KGM137:KGN137"/>
    <mergeCell ref="KGO137:KGP137"/>
    <mergeCell ref="KGQ137:KGR137"/>
    <mergeCell ref="KGS137:KGT137"/>
    <mergeCell ref="KFK137:KFL137"/>
    <mergeCell ref="KFM137:KFN137"/>
    <mergeCell ref="KFO137:KFP137"/>
    <mergeCell ref="KFQ137:KFR137"/>
    <mergeCell ref="KFS137:KFT137"/>
    <mergeCell ref="KFU137:KFV137"/>
    <mergeCell ref="KFW137:KFX137"/>
    <mergeCell ref="KFY137:KFZ137"/>
    <mergeCell ref="KGA137:KGB137"/>
    <mergeCell ref="KHM137:KHN137"/>
    <mergeCell ref="KHO137:KHP137"/>
    <mergeCell ref="KHQ137:KHR137"/>
    <mergeCell ref="KHS137:KHT137"/>
    <mergeCell ref="KHU137:KHV137"/>
    <mergeCell ref="KHW137:KHX137"/>
    <mergeCell ref="KHY137:KHZ137"/>
    <mergeCell ref="KIA137:KIB137"/>
    <mergeCell ref="KIC137:KID137"/>
    <mergeCell ref="KGU137:KGV137"/>
    <mergeCell ref="KGW137:KGX137"/>
    <mergeCell ref="KGY137:KGZ137"/>
    <mergeCell ref="KHA137:KHB137"/>
    <mergeCell ref="KHC137:KHD137"/>
    <mergeCell ref="KHE137:KHF137"/>
    <mergeCell ref="KHG137:KHH137"/>
    <mergeCell ref="KHI137:KHJ137"/>
    <mergeCell ref="KHK137:KHL137"/>
    <mergeCell ref="KIW137:KIX137"/>
    <mergeCell ref="KIY137:KIZ137"/>
    <mergeCell ref="KJA137:KJB137"/>
    <mergeCell ref="KJC137:KJD137"/>
    <mergeCell ref="KJE137:KJF137"/>
    <mergeCell ref="KJG137:KJH137"/>
    <mergeCell ref="KJI137:KJJ137"/>
    <mergeCell ref="KJK137:KJL137"/>
    <mergeCell ref="KJM137:KJN137"/>
    <mergeCell ref="KIE137:KIF137"/>
    <mergeCell ref="KIG137:KIH137"/>
    <mergeCell ref="KII137:KIJ137"/>
    <mergeCell ref="KIK137:KIL137"/>
    <mergeCell ref="KIM137:KIN137"/>
    <mergeCell ref="KIO137:KIP137"/>
    <mergeCell ref="KIQ137:KIR137"/>
    <mergeCell ref="KIS137:KIT137"/>
    <mergeCell ref="KIU137:KIV137"/>
    <mergeCell ref="KKG137:KKH137"/>
    <mergeCell ref="KKI137:KKJ137"/>
    <mergeCell ref="KKK137:KKL137"/>
    <mergeCell ref="KKM137:KKN137"/>
    <mergeCell ref="KKO137:KKP137"/>
    <mergeCell ref="KKQ137:KKR137"/>
    <mergeCell ref="KKS137:KKT137"/>
    <mergeCell ref="KKU137:KKV137"/>
    <mergeCell ref="KKW137:KKX137"/>
    <mergeCell ref="KJO137:KJP137"/>
    <mergeCell ref="KJQ137:KJR137"/>
    <mergeCell ref="KJS137:KJT137"/>
    <mergeCell ref="KJU137:KJV137"/>
    <mergeCell ref="KJW137:KJX137"/>
    <mergeCell ref="KJY137:KJZ137"/>
    <mergeCell ref="KKA137:KKB137"/>
    <mergeCell ref="KKC137:KKD137"/>
    <mergeCell ref="KKE137:KKF137"/>
    <mergeCell ref="KLQ137:KLR137"/>
    <mergeCell ref="KLS137:KLT137"/>
    <mergeCell ref="KLU137:KLV137"/>
    <mergeCell ref="KLW137:KLX137"/>
    <mergeCell ref="KLY137:KLZ137"/>
    <mergeCell ref="KMA137:KMB137"/>
    <mergeCell ref="KMC137:KMD137"/>
    <mergeCell ref="KME137:KMF137"/>
    <mergeCell ref="KMG137:KMH137"/>
    <mergeCell ref="KKY137:KKZ137"/>
    <mergeCell ref="KLA137:KLB137"/>
    <mergeCell ref="KLC137:KLD137"/>
    <mergeCell ref="KLE137:KLF137"/>
    <mergeCell ref="KLG137:KLH137"/>
    <mergeCell ref="KLI137:KLJ137"/>
    <mergeCell ref="KLK137:KLL137"/>
    <mergeCell ref="KLM137:KLN137"/>
    <mergeCell ref="KLO137:KLP137"/>
    <mergeCell ref="KNA137:KNB137"/>
    <mergeCell ref="KNC137:KND137"/>
    <mergeCell ref="KNE137:KNF137"/>
    <mergeCell ref="KNG137:KNH137"/>
    <mergeCell ref="KNI137:KNJ137"/>
    <mergeCell ref="KNK137:KNL137"/>
    <mergeCell ref="KNM137:KNN137"/>
    <mergeCell ref="KNO137:KNP137"/>
    <mergeCell ref="KNQ137:KNR137"/>
    <mergeCell ref="KMI137:KMJ137"/>
    <mergeCell ref="KMK137:KML137"/>
    <mergeCell ref="KMM137:KMN137"/>
    <mergeCell ref="KMO137:KMP137"/>
    <mergeCell ref="KMQ137:KMR137"/>
    <mergeCell ref="KMS137:KMT137"/>
    <mergeCell ref="KMU137:KMV137"/>
    <mergeCell ref="KMW137:KMX137"/>
    <mergeCell ref="KMY137:KMZ137"/>
    <mergeCell ref="KOK137:KOL137"/>
    <mergeCell ref="KOM137:KON137"/>
    <mergeCell ref="KOO137:KOP137"/>
    <mergeCell ref="KOQ137:KOR137"/>
    <mergeCell ref="KOS137:KOT137"/>
    <mergeCell ref="KOU137:KOV137"/>
    <mergeCell ref="KOW137:KOX137"/>
    <mergeCell ref="KOY137:KOZ137"/>
    <mergeCell ref="KPA137:KPB137"/>
    <mergeCell ref="KNS137:KNT137"/>
    <mergeCell ref="KNU137:KNV137"/>
    <mergeCell ref="KNW137:KNX137"/>
    <mergeCell ref="KNY137:KNZ137"/>
    <mergeCell ref="KOA137:KOB137"/>
    <mergeCell ref="KOC137:KOD137"/>
    <mergeCell ref="KOE137:KOF137"/>
    <mergeCell ref="KOG137:KOH137"/>
    <mergeCell ref="KOI137:KOJ137"/>
    <mergeCell ref="KPU137:KPV137"/>
    <mergeCell ref="KPW137:KPX137"/>
    <mergeCell ref="KPY137:KPZ137"/>
    <mergeCell ref="KQA137:KQB137"/>
    <mergeCell ref="KQC137:KQD137"/>
    <mergeCell ref="KQE137:KQF137"/>
    <mergeCell ref="KQG137:KQH137"/>
    <mergeCell ref="KQI137:KQJ137"/>
    <mergeCell ref="KQK137:KQL137"/>
    <mergeCell ref="KPC137:KPD137"/>
    <mergeCell ref="KPE137:KPF137"/>
    <mergeCell ref="KPG137:KPH137"/>
    <mergeCell ref="KPI137:KPJ137"/>
    <mergeCell ref="KPK137:KPL137"/>
    <mergeCell ref="KPM137:KPN137"/>
    <mergeCell ref="KPO137:KPP137"/>
    <mergeCell ref="KPQ137:KPR137"/>
    <mergeCell ref="KPS137:KPT137"/>
    <mergeCell ref="KRE137:KRF137"/>
    <mergeCell ref="KRG137:KRH137"/>
    <mergeCell ref="KRI137:KRJ137"/>
    <mergeCell ref="KRK137:KRL137"/>
    <mergeCell ref="KRM137:KRN137"/>
    <mergeCell ref="KRO137:KRP137"/>
    <mergeCell ref="KRQ137:KRR137"/>
    <mergeCell ref="KRS137:KRT137"/>
    <mergeCell ref="KRU137:KRV137"/>
    <mergeCell ref="KQM137:KQN137"/>
    <mergeCell ref="KQO137:KQP137"/>
    <mergeCell ref="KQQ137:KQR137"/>
    <mergeCell ref="KQS137:KQT137"/>
    <mergeCell ref="KQU137:KQV137"/>
    <mergeCell ref="KQW137:KQX137"/>
    <mergeCell ref="KQY137:KQZ137"/>
    <mergeCell ref="KRA137:KRB137"/>
    <mergeCell ref="KRC137:KRD137"/>
    <mergeCell ref="KSO137:KSP137"/>
    <mergeCell ref="KSQ137:KSR137"/>
    <mergeCell ref="KSS137:KST137"/>
    <mergeCell ref="KSU137:KSV137"/>
    <mergeCell ref="KSW137:KSX137"/>
    <mergeCell ref="KSY137:KSZ137"/>
    <mergeCell ref="KTA137:KTB137"/>
    <mergeCell ref="KTC137:KTD137"/>
    <mergeCell ref="KTE137:KTF137"/>
    <mergeCell ref="KRW137:KRX137"/>
    <mergeCell ref="KRY137:KRZ137"/>
    <mergeCell ref="KSA137:KSB137"/>
    <mergeCell ref="KSC137:KSD137"/>
    <mergeCell ref="KSE137:KSF137"/>
    <mergeCell ref="KSG137:KSH137"/>
    <mergeCell ref="KSI137:KSJ137"/>
    <mergeCell ref="KSK137:KSL137"/>
    <mergeCell ref="KSM137:KSN137"/>
    <mergeCell ref="KTY137:KTZ137"/>
    <mergeCell ref="KUA137:KUB137"/>
    <mergeCell ref="KUC137:KUD137"/>
    <mergeCell ref="KUE137:KUF137"/>
    <mergeCell ref="KUG137:KUH137"/>
    <mergeCell ref="KUI137:KUJ137"/>
    <mergeCell ref="KUK137:KUL137"/>
    <mergeCell ref="KUM137:KUN137"/>
    <mergeCell ref="KUO137:KUP137"/>
    <mergeCell ref="KTG137:KTH137"/>
    <mergeCell ref="KTI137:KTJ137"/>
    <mergeCell ref="KTK137:KTL137"/>
    <mergeCell ref="KTM137:KTN137"/>
    <mergeCell ref="KTO137:KTP137"/>
    <mergeCell ref="KTQ137:KTR137"/>
    <mergeCell ref="KTS137:KTT137"/>
    <mergeCell ref="KTU137:KTV137"/>
    <mergeCell ref="KTW137:KTX137"/>
    <mergeCell ref="KVI137:KVJ137"/>
    <mergeCell ref="KVK137:KVL137"/>
    <mergeCell ref="KVM137:KVN137"/>
    <mergeCell ref="KVO137:KVP137"/>
    <mergeCell ref="KVQ137:KVR137"/>
    <mergeCell ref="KVS137:KVT137"/>
    <mergeCell ref="KVU137:KVV137"/>
    <mergeCell ref="KVW137:KVX137"/>
    <mergeCell ref="KVY137:KVZ137"/>
    <mergeCell ref="KUQ137:KUR137"/>
    <mergeCell ref="KUS137:KUT137"/>
    <mergeCell ref="KUU137:KUV137"/>
    <mergeCell ref="KUW137:KUX137"/>
    <mergeCell ref="KUY137:KUZ137"/>
    <mergeCell ref="KVA137:KVB137"/>
    <mergeCell ref="KVC137:KVD137"/>
    <mergeCell ref="KVE137:KVF137"/>
    <mergeCell ref="KVG137:KVH137"/>
    <mergeCell ref="KWS137:KWT137"/>
    <mergeCell ref="KWU137:KWV137"/>
    <mergeCell ref="KWW137:KWX137"/>
    <mergeCell ref="KWY137:KWZ137"/>
    <mergeCell ref="KXA137:KXB137"/>
    <mergeCell ref="KXC137:KXD137"/>
    <mergeCell ref="KXE137:KXF137"/>
    <mergeCell ref="KXG137:KXH137"/>
    <mergeCell ref="KXI137:KXJ137"/>
    <mergeCell ref="KWA137:KWB137"/>
    <mergeCell ref="KWC137:KWD137"/>
    <mergeCell ref="KWE137:KWF137"/>
    <mergeCell ref="KWG137:KWH137"/>
    <mergeCell ref="KWI137:KWJ137"/>
    <mergeCell ref="KWK137:KWL137"/>
    <mergeCell ref="KWM137:KWN137"/>
    <mergeCell ref="KWO137:KWP137"/>
    <mergeCell ref="KWQ137:KWR137"/>
    <mergeCell ref="KYC137:KYD137"/>
    <mergeCell ref="KYE137:KYF137"/>
    <mergeCell ref="KYG137:KYH137"/>
    <mergeCell ref="KYI137:KYJ137"/>
    <mergeCell ref="KYK137:KYL137"/>
    <mergeCell ref="KYM137:KYN137"/>
    <mergeCell ref="KYO137:KYP137"/>
    <mergeCell ref="KYQ137:KYR137"/>
    <mergeCell ref="KYS137:KYT137"/>
    <mergeCell ref="KXK137:KXL137"/>
    <mergeCell ref="KXM137:KXN137"/>
    <mergeCell ref="KXO137:KXP137"/>
    <mergeCell ref="KXQ137:KXR137"/>
    <mergeCell ref="KXS137:KXT137"/>
    <mergeCell ref="KXU137:KXV137"/>
    <mergeCell ref="KXW137:KXX137"/>
    <mergeCell ref="KXY137:KXZ137"/>
    <mergeCell ref="KYA137:KYB137"/>
    <mergeCell ref="KZM137:KZN137"/>
    <mergeCell ref="KZO137:KZP137"/>
    <mergeCell ref="KZQ137:KZR137"/>
    <mergeCell ref="KZS137:KZT137"/>
    <mergeCell ref="KZU137:KZV137"/>
    <mergeCell ref="KZW137:KZX137"/>
    <mergeCell ref="KZY137:KZZ137"/>
    <mergeCell ref="LAA137:LAB137"/>
    <mergeCell ref="LAC137:LAD137"/>
    <mergeCell ref="KYU137:KYV137"/>
    <mergeCell ref="KYW137:KYX137"/>
    <mergeCell ref="KYY137:KYZ137"/>
    <mergeCell ref="KZA137:KZB137"/>
    <mergeCell ref="KZC137:KZD137"/>
    <mergeCell ref="KZE137:KZF137"/>
    <mergeCell ref="KZG137:KZH137"/>
    <mergeCell ref="KZI137:KZJ137"/>
    <mergeCell ref="KZK137:KZL137"/>
    <mergeCell ref="LAW137:LAX137"/>
    <mergeCell ref="LAY137:LAZ137"/>
    <mergeCell ref="LBA137:LBB137"/>
    <mergeCell ref="LBC137:LBD137"/>
    <mergeCell ref="LBE137:LBF137"/>
    <mergeCell ref="LBG137:LBH137"/>
    <mergeCell ref="LBI137:LBJ137"/>
    <mergeCell ref="LBK137:LBL137"/>
    <mergeCell ref="LBM137:LBN137"/>
    <mergeCell ref="LAE137:LAF137"/>
    <mergeCell ref="LAG137:LAH137"/>
    <mergeCell ref="LAI137:LAJ137"/>
    <mergeCell ref="LAK137:LAL137"/>
    <mergeCell ref="LAM137:LAN137"/>
    <mergeCell ref="LAO137:LAP137"/>
    <mergeCell ref="LAQ137:LAR137"/>
    <mergeCell ref="LAS137:LAT137"/>
    <mergeCell ref="LAU137:LAV137"/>
    <mergeCell ref="LCG137:LCH137"/>
    <mergeCell ref="LCI137:LCJ137"/>
    <mergeCell ref="LCK137:LCL137"/>
    <mergeCell ref="LCM137:LCN137"/>
    <mergeCell ref="LCO137:LCP137"/>
    <mergeCell ref="LCQ137:LCR137"/>
    <mergeCell ref="LCS137:LCT137"/>
    <mergeCell ref="LCU137:LCV137"/>
    <mergeCell ref="LCW137:LCX137"/>
    <mergeCell ref="LBO137:LBP137"/>
    <mergeCell ref="LBQ137:LBR137"/>
    <mergeCell ref="LBS137:LBT137"/>
    <mergeCell ref="LBU137:LBV137"/>
    <mergeCell ref="LBW137:LBX137"/>
    <mergeCell ref="LBY137:LBZ137"/>
    <mergeCell ref="LCA137:LCB137"/>
    <mergeCell ref="LCC137:LCD137"/>
    <mergeCell ref="LCE137:LCF137"/>
    <mergeCell ref="LDQ137:LDR137"/>
    <mergeCell ref="LDS137:LDT137"/>
    <mergeCell ref="LDU137:LDV137"/>
    <mergeCell ref="LDW137:LDX137"/>
    <mergeCell ref="LDY137:LDZ137"/>
    <mergeCell ref="LEA137:LEB137"/>
    <mergeCell ref="LEC137:LED137"/>
    <mergeCell ref="LEE137:LEF137"/>
    <mergeCell ref="LEG137:LEH137"/>
    <mergeCell ref="LCY137:LCZ137"/>
    <mergeCell ref="LDA137:LDB137"/>
    <mergeCell ref="LDC137:LDD137"/>
    <mergeCell ref="LDE137:LDF137"/>
    <mergeCell ref="LDG137:LDH137"/>
    <mergeCell ref="LDI137:LDJ137"/>
    <mergeCell ref="LDK137:LDL137"/>
    <mergeCell ref="LDM137:LDN137"/>
    <mergeCell ref="LDO137:LDP137"/>
    <mergeCell ref="LFA137:LFB137"/>
    <mergeCell ref="LFC137:LFD137"/>
    <mergeCell ref="LFE137:LFF137"/>
    <mergeCell ref="LFG137:LFH137"/>
    <mergeCell ref="LFI137:LFJ137"/>
    <mergeCell ref="LFK137:LFL137"/>
    <mergeCell ref="LFM137:LFN137"/>
    <mergeCell ref="LFO137:LFP137"/>
    <mergeCell ref="LFQ137:LFR137"/>
    <mergeCell ref="LEI137:LEJ137"/>
    <mergeCell ref="LEK137:LEL137"/>
    <mergeCell ref="LEM137:LEN137"/>
    <mergeCell ref="LEO137:LEP137"/>
    <mergeCell ref="LEQ137:LER137"/>
    <mergeCell ref="LES137:LET137"/>
    <mergeCell ref="LEU137:LEV137"/>
    <mergeCell ref="LEW137:LEX137"/>
    <mergeCell ref="LEY137:LEZ137"/>
    <mergeCell ref="LGK137:LGL137"/>
    <mergeCell ref="LGM137:LGN137"/>
    <mergeCell ref="LGO137:LGP137"/>
    <mergeCell ref="LGQ137:LGR137"/>
    <mergeCell ref="LGS137:LGT137"/>
    <mergeCell ref="LGU137:LGV137"/>
    <mergeCell ref="LGW137:LGX137"/>
    <mergeCell ref="LGY137:LGZ137"/>
    <mergeCell ref="LHA137:LHB137"/>
    <mergeCell ref="LFS137:LFT137"/>
    <mergeCell ref="LFU137:LFV137"/>
    <mergeCell ref="LFW137:LFX137"/>
    <mergeCell ref="LFY137:LFZ137"/>
    <mergeCell ref="LGA137:LGB137"/>
    <mergeCell ref="LGC137:LGD137"/>
    <mergeCell ref="LGE137:LGF137"/>
    <mergeCell ref="LGG137:LGH137"/>
    <mergeCell ref="LGI137:LGJ137"/>
    <mergeCell ref="LHU137:LHV137"/>
    <mergeCell ref="LHW137:LHX137"/>
    <mergeCell ref="LHY137:LHZ137"/>
    <mergeCell ref="LIA137:LIB137"/>
    <mergeCell ref="LIC137:LID137"/>
    <mergeCell ref="LIE137:LIF137"/>
    <mergeCell ref="LIG137:LIH137"/>
    <mergeCell ref="LII137:LIJ137"/>
    <mergeCell ref="LIK137:LIL137"/>
    <mergeCell ref="LHC137:LHD137"/>
    <mergeCell ref="LHE137:LHF137"/>
    <mergeCell ref="LHG137:LHH137"/>
    <mergeCell ref="LHI137:LHJ137"/>
    <mergeCell ref="LHK137:LHL137"/>
    <mergeCell ref="LHM137:LHN137"/>
    <mergeCell ref="LHO137:LHP137"/>
    <mergeCell ref="LHQ137:LHR137"/>
    <mergeCell ref="LHS137:LHT137"/>
    <mergeCell ref="LJE137:LJF137"/>
    <mergeCell ref="LJG137:LJH137"/>
    <mergeCell ref="LJI137:LJJ137"/>
    <mergeCell ref="LJK137:LJL137"/>
    <mergeCell ref="LJM137:LJN137"/>
    <mergeCell ref="LJO137:LJP137"/>
    <mergeCell ref="LJQ137:LJR137"/>
    <mergeCell ref="LJS137:LJT137"/>
    <mergeCell ref="LJU137:LJV137"/>
    <mergeCell ref="LIM137:LIN137"/>
    <mergeCell ref="LIO137:LIP137"/>
    <mergeCell ref="LIQ137:LIR137"/>
    <mergeCell ref="LIS137:LIT137"/>
    <mergeCell ref="LIU137:LIV137"/>
    <mergeCell ref="LIW137:LIX137"/>
    <mergeCell ref="LIY137:LIZ137"/>
    <mergeCell ref="LJA137:LJB137"/>
    <mergeCell ref="LJC137:LJD137"/>
    <mergeCell ref="LKO137:LKP137"/>
    <mergeCell ref="LKQ137:LKR137"/>
    <mergeCell ref="LKS137:LKT137"/>
    <mergeCell ref="LKU137:LKV137"/>
    <mergeCell ref="LKW137:LKX137"/>
    <mergeCell ref="LKY137:LKZ137"/>
    <mergeCell ref="LLA137:LLB137"/>
    <mergeCell ref="LLC137:LLD137"/>
    <mergeCell ref="LLE137:LLF137"/>
    <mergeCell ref="LJW137:LJX137"/>
    <mergeCell ref="LJY137:LJZ137"/>
    <mergeCell ref="LKA137:LKB137"/>
    <mergeCell ref="LKC137:LKD137"/>
    <mergeCell ref="LKE137:LKF137"/>
    <mergeCell ref="LKG137:LKH137"/>
    <mergeCell ref="LKI137:LKJ137"/>
    <mergeCell ref="LKK137:LKL137"/>
    <mergeCell ref="LKM137:LKN137"/>
    <mergeCell ref="LLY137:LLZ137"/>
    <mergeCell ref="LMA137:LMB137"/>
    <mergeCell ref="LMC137:LMD137"/>
    <mergeCell ref="LME137:LMF137"/>
    <mergeCell ref="LMG137:LMH137"/>
    <mergeCell ref="LMI137:LMJ137"/>
    <mergeCell ref="LMK137:LML137"/>
    <mergeCell ref="LMM137:LMN137"/>
    <mergeCell ref="LMO137:LMP137"/>
    <mergeCell ref="LLG137:LLH137"/>
    <mergeCell ref="LLI137:LLJ137"/>
    <mergeCell ref="LLK137:LLL137"/>
    <mergeCell ref="LLM137:LLN137"/>
    <mergeCell ref="LLO137:LLP137"/>
    <mergeCell ref="LLQ137:LLR137"/>
    <mergeCell ref="LLS137:LLT137"/>
    <mergeCell ref="LLU137:LLV137"/>
    <mergeCell ref="LLW137:LLX137"/>
    <mergeCell ref="LNI137:LNJ137"/>
    <mergeCell ref="LNK137:LNL137"/>
    <mergeCell ref="LNM137:LNN137"/>
    <mergeCell ref="LNO137:LNP137"/>
    <mergeCell ref="LNQ137:LNR137"/>
    <mergeCell ref="LNS137:LNT137"/>
    <mergeCell ref="LNU137:LNV137"/>
    <mergeCell ref="LNW137:LNX137"/>
    <mergeCell ref="LNY137:LNZ137"/>
    <mergeCell ref="LMQ137:LMR137"/>
    <mergeCell ref="LMS137:LMT137"/>
    <mergeCell ref="LMU137:LMV137"/>
    <mergeCell ref="LMW137:LMX137"/>
    <mergeCell ref="LMY137:LMZ137"/>
    <mergeCell ref="LNA137:LNB137"/>
    <mergeCell ref="LNC137:LND137"/>
    <mergeCell ref="LNE137:LNF137"/>
    <mergeCell ref="LNG137:LNH137"/>
    <mergeCell ref="LOS137:LOT137"/>
    <mergeCell ref="LOU137:LOV137"/>
    <mergeCell ref="LOW137:LOX137"/>
    <mergeCell ref="LOY137:LOZ137"/>
    <mergeCell ref="LPA137:LPB137"/>
    <mergeCell ref="LPC137:LPD137"/>
    <mergeCell ref="LPE137:LPF137"/>
    <mergeCell ref="LPG137:LPH137"/>
    <mergeCell ref="LPI137:LPJ137"/>
    <mergeCell ref="LOA137:LOB137"/>
    <mergeCell ref="LOC137:LOD137"/>
    <mergeCell ref="LOE137:LOF137"/>
    <mergeCell ref="LOG137:LOH137"/>
    <mergeCell ref="LOI137:LOJ137"/>
    <mergeCell ref="LOK137:LOL137"/>
    <mergeCell ref="LOM137:LON137"/>
    <mergeCell ref="LOO137:LOP137"/>
    <mergeCell ref="LOQ137:LOR137"/>
    <mergeCell ref="LQC137:LQD137"/>
    <mergeCell ref="LQE137:LQF137"/>
    <mergeCell ref="LQG137:LQH137"/>
    <mergeCell ref="LQI137:LQJ137"/>
    <mergeCell ref="LQK137:LQL137"/>
    <mergeCell ref="LQM137:LQN137"/>
    <mergeCell ref="LQO137:LQP137"/>
    <mergeCell ref="LQQ137:LQR137"/>
    <mergeCell ref="LQS137:LQT137"/>
    <mergeCell ref="LPK137:LPL137"/>
    <mergeCell ref="LPM137:LPN137"/>
    <mergeCell ref="LPO137:LPP137"/>
    <mergeCell ref="LPQ137:LPR137"/>
    <mergeCell ref="LPS137:LPT137"/>
    <mergeCell ref="LPU137:LPV137"/>
    <mergeCell ref="LPW137:LPX137"/>
    <mergeCell ref="LPY137:LPZ137"/>
    <mergeCell ref="LQA137:LQB137"/>
    <mergeCell ref="LRM137:LRN137"/>
    <mergeCell ref="LRO137:LRP137"/>
    <mergeCell ref="LRQ137:LRR137"/>
    <mergeCell ref="LRS137:LRT137"/>
    <mergeCell ref="LRU137:LRV137"/>
    <mergeCell ref="LRW137:LRX137"/>
    <mergeCell ref="LRY137:LRZ137"/>
    <mergeCell ref="LSA137:LSB137"/>
    <mergeCell ref="LSC137:LSD137"/>
    <mergeCell ref="LQU137:LQV137"/>
    <mergeCell ref="LQW137:LQX137"/>
    <mergeCell ref="LQY137:LQZ137"/>
    <mergeCell ref="LRA137:LRB137"/>
    <mergeCell ref="LRC137:LRD137"/>
    <mergeCell ref="LRE137:LRF137"/>
    <mergeCell ref="LRG137:LRH137"/>
    <mergeCell ref="LRI137:LRJ137"/>
    <mergeCell ref="LRK137:LRL137"/>
    <mergeCell ref="LSW137:LSX137"/>
    <mergeCell ref="LSY137:LSZ137"/>
    <mergeCell ref="LTA137:LTB137"/>
    <mergeCell ref="LTC137:LTD137"/>
    <mergeCell ref="LTE137:LTF137"/>
    <mergeCell ref="LTG137:LTH137"/>
    <mergeCell ref="LTI137:LTJ137"/>
    <mergeCell ref="LTK137:LTL137"/>
    <mergeCell ref="LTM137:LTN137"/>
    <mergeCell ref="LSE137:LSF137"/>
    <mergeCell ref="LSG137:LSH137"/>
    <mergeCell ref="LSI137:LSJ137"/>
    <mergeCell ref="LSK137:LSL137"/>
    <mergeCell ref="LSM137:LSN137"/>
    <mergeCell ref="LSO137:LSP137"/>
    <mergeCell ref="LSQ137:LSR137"/>
    <mergeCell ref="LSS137:LST137"/>
    <mergeCell ref="LSU137:LSV137"/>
    <mergeCell ref="LUG137:LUH137"/>
    <mergeCell ref="LUI137:LUJ137"/>
    <mergeCell ref="LUK137:LUL137"/>
    <mergeCell ref="LUM137:LUN137"/>
    <mergeCell ref="LUO137:LUP137"/>
    <mergeCell ref="LUQ137:LUR137"/>
    <mergeCell ref="LUS137:LUT137"/>
    <mergeCell ref="LUU137:LUV137"/>
    <mergeCell ref="LUW137:LUX137"/>
    <mergeCell ref="LTO137:LTP137"/>
    <mergeCell ref="LTQ137:LTR137"/>
    <mergeCell ref="LTS137:LTT137"/>
    <mergeCell ref="LTU137:LTV137"/>
    <mergeCell ref="LTW137:LTX137"/>
    <mergeCell ref="LTY137:LTZ137"/>
    <mergeCell ref="LUA137:LUB137"/>
    <mergeCell ref="LUC137:LUD137"/>
    <mergeCell ref="LUE137:LUF137"/>
    <mergeCell ref="LVQ137:LVR137"/>
    <mergeCell ref="LVS137:LVT137"/>
    <mergeCell ref="LVU137:LVV137"/>
    <mergeCell ref="LVW137:LVX137"/>
    <mergeCell ref="LVY137:LVZ137"/>
    <mergeCell ref="LWA137:LWB137"/>
    <mergeCell ref="LWC137:LWD137"/>
    <mergeCell ref="LWE137:LWF137"/>
    <mergeCell ref="LWG137:LWH137"/>
    <mergeCell ref="LUY137:LUZ137"/>
    <mergeCell ref="LVA137:LVB137"/>
    <mergeCell ref="LVC137:LVD137"/>
    <mergeCell ref="LVE137:LVF137"/>
    <mergeCell ref="LVG137:LVH137"/>
    <mergeCell ref="LVI137:LVJ137"/>
    <mergeCell ref="LVK137:LVL137"/>
    <mergeCell ref="LVM137:LVN137"/>
    <mergeCell ref="LVO137:LVP137"/>
    <mergeCell ref="LXA137:LXB137"/>
    <mergeCell ref="LXC137:LXD137"/>
    <mergeCell ref="LXE137:LXF137"/>
    <mergeCell ref="LXG137:LXH137"/>
    <mergeCell ref="LXI137:LXJ137"/>
    <mergeCell ref="LXK137:LXL137"/>
    <mergeCell ref="LXM137:LXN137"/>
    <mergeCell ref="LXO137:LXP137"/>
    <mergeCell ref="LXQ137:LXR137"/>
    <mergeCell ref="LWI137:LWJ137"/>
    <mergeCell ref="LWK137:LWL137"/>
    <mergeCell ref="LWM137:LWN137"/>
    <mergeCell ref="LWO137:LWP137"/>
    <mergeCell ref="LWQ137:LWR137"/>
    <mergeCell ref="LWS137:LWT137"/>
    <mergeCell ref="LWU137:LWV137"/>
    <mergeCell ref="LWW137:LWX137"/>
    <mergeCell ref="LWY137:LWZ137"/>
    <mergeCell ref="LYK137:LYL137"/>
    <mergeCell ref="LYM137:LYN137"/>
    <mergeCell ref="LYO137:LYP137"/>
    <mergeCell ref="LYQ137:LYR137"/>
    <mergeCell ref="LYS137:LYT137"/>
    <mergeCell ref="LYU137:LYV137"/>
    <mergeCell ref="LYW137:LYX137"/>
    <mergeCell ref="LYY137:LYZ137"/>
    <mergeCell ref="LZA137:LZB137"/>
    <mergeCell ref="LXS137:LXT137"/>
    <mergeCell ref="LXU137:LXV137"/>
    <mergeCell ref="LXW137:LXX137"/>
    <mergeCell ref="LXY137:LXZ137"/>
    <mergeCell ref="LYA137:LYB137"/>
    <mergeCell ref="LYC137:LYD137"/>
    <mergeCell ref="LYE137:LYF137"/>
    <mergeCell ref="LYG137:LYH137"/>
    <mergeCell ref="LYI137:LYJ137"/>
    <mergeCell ref="LZU137:LZV137"/>
    <mergeCell ref="LZW137:LZX137"/>
    <mergeCell ref="LZY137:LZZ137"/>
    <mergeCell ref="MAA137:MAB137"/>
    <mergeCell ref="MAC137:MAD137"/>
    <mergeCell ref="MAE137:MAF137"/>
    <mergeCell ref="MAG137:MAH137"/>
    <mergeCell ref="MAI137:MAJ137"/>
    <mergeCell ref="MAK137:MAL137"/>
    <mergeCell ref="LZC137:LZD137"/>
    <mergeCell ref="LZE137:LZF137"/>
    <mergeCell ref="LZG137:LZH137"/>
    <mergeCell ref="LZI137:LZJ137"/>
    <mergeCell ref="LZK137:LZL137"/>
    <mergeCell ref="LZM137:LZN137"/>
    <mergeCell ref="LZO137:LZP137"/>
    <mergeCell ref="LZQ137:LZR137"/>
    <mergeCell ref="LZS137:LZT137"/>
    <mergeCell ref="MBE137:MBF137"/>
    <mergeCell ref="MBG137:MBH137"/>
    <mergeCell ref="MBI137:MBJ137"/>
    <mergeCell ref="MBK137:MBL137"/>
    <mergeCell ref="MBM137:MBN137"/>
    <mergeCell ref="MBO137:MBP137"/>
    <mergeCell ref="MBQ137:MBR137"/>
    <mergeCell ref="MBS137:MBT137"/>
    <mergeCell ref="MBU137:MBV137"/>
    <mergeCell ref="MAM137:MAN137"/>
    <mergeCell ref="MAO137:MAP137"/>
    <mergeCell ref="MAQ137:MAR137"/>
    <mergeCell ref="MAS137:MAT137"/>
    <mergeCell ref="MAU137:MAV137"/>
    <mergeCell ref="MAW137:MAX137"/>
    <mergeCell ref="MAY137:MAZ137"/>
    <mergeCell ref="MBA137:MBB137"/>
    <mergeCell ref="MBC137:MBD137"/>
    <mergeCell ref="MCO137:MCP137"/>
    <mergeCell ref="MCQ137:MCR137"/>
    <mergeCell ref="MCS137:MCT137"/>
    <mergeCell ref="MCU137:MCV137"/>
    <mergeCell ref="MCW137:MCX137"/>
    <mergeCell ref="MCY137:MCZ137"/>
    <mergeCell ref="MDA137:MDB137"/>
    <mergeCell ref="MDC137:MDD137"/>
    <mergeCell ref="MDE137:MDF137"/>
    <mergeCell ref="MBW137:MBX137"/>
    <mergeCell ref="MBY137:MBZ137"/>
    <mergeCell ref="MCA137:MCB137"/>
    <mergeCell ref="MCC137:MCD137"/>
    <mergeCell ref="MCE137:MCF137"/>
    <mergeCell ref="MCG137:MCH137"/>
    <mergeCell ref="MCI137:MCJ137"/>
    <mergeCell ref="MCK137:MCL137"/>
    <mergeCell ref="MCM137:MCN137"/>
    <mergeCell ref="MDY137:MDZ137"/>
    <mergeCell ref="MEA137:MEB137"/>
    <mergeCell ref="MEC137:MED137"/>
    <mergeCell ref="MEE137:MEF137"/>
    <mergeCell ref="MEG137:MEH137"/>
    <mergeCell ref="MEI137:MEJ137"/>
    <mergeCell ref="MEK137:MEL137"/>
    <mergeCell ref="MEM137:MEN137"/>
    <mergeCell ref="MEO137:MEP137"/>
    <mergeCell ref="MDG137:MDH137"/>
    <mergeCell ref="MDI137:MDJ137"/>
    <mergeCell ref="MDK137:MDL137"/>
    <mergeCell ref="MDM137:MDN137"/>
    <mergeCell ref="MDO137:MDP137"/>
    <mergeCell ref="MDQ137:MDR137"/>
    <mergeCell ref="MDS137:MDT137"/>
    <mergeCell ref="MDU137:MDV137"/>
    <mergeCell ref="MDW137:MDX137"/>
    <mergeCell ref="MFI137:MFJ137"/>
    <mergeCell ref="MFK137:MFL137"/>
    <mergeCell ref="MFM137:MFN137"/>
    <mergeCell ref="MFO137:MFP137"/>
    <mergeCell ref="MFQ137:MFR137"/>
    <mergeCell ref="MFS137:MFT137"/>
    <mergeCell ref="MFU137:MFV137"/>
    <mergeCell ref="MFW137:MFX137"/>
    <mergeCell ref="MFY137:MFZ137"/>
    <mergeCell ref="MEQ137:MER137"/>
    <mergeCell ref="MES137:MET137"/>
    <mergeCell ref="MEU137:MEV137"/>
    <mergeCell ref="MEW137:MEX137"/>
    <mergeCell ref="MEY137:MEZ137"/>
    <mergeCell ref="MFA137:MFB137"/>
    <mergeCell ref="MFC137:MFD137"/>
    <mergeCell ref="MFE137:MFF137"/>
    <mergeCell ref="MFG137:MFH137"/>
    <mergeCell ref="MGS137:MGT137"/>
    <mergeCell ref="MGU137:MGV137"/>
    <mergeCell ref="MGW137:MGX137"/>
    <mergeCell ref="MGY137:MGZ137"/>
    <mergeCell ref="MHA137:MHB137"/>
    <mergeCell ref="MHC137:MHD137"/>
    <mergeCell ref="MHE137:MHF137"/>
    <mergeCell ref="MHG137:MHH137"/>
    <mergeCell ref="MHI137:MHJ137"/>
    <mergeCell ref="MGA137:MGB137"/>
    <mergeCell ref="MGC137:MGD137"/>
    <mergeCell ref="MGE137:MGF137"/>
    <mergeCell ref="MGG137:MGH137"/>
    <mergeCell ref="MGI137:MGJ137"/>
    <mergeCell ref="MGK137:MGL137"/>
    <mergeCell ref="MGM137:MGN137"/>
    <mergeCell ref="MGO137:MGP137"/>
    <mergeCell ref="MGQ137:MGR137"/>
    <mergeCell ref="MIC137:MID137"/>
    <mergeCell ref="MIE137:MIF137"/>
    <mergeCell ref="MIG137:MIH137"/>
    <mergeCell ref="MII137:MIJ137"/>
    <mergeCell ref="MIK137:MIL137"/>
    <mergeCell ref="MIM137:MIN137"/>
    <mergeCell ref="MIO137:MIP137"/>
    <mergeCell ref="MIQ137:MIR137"/>
    <mergeCell ref="MIS137:MIT137"/>
    <mergeCell ref="MHK137:MHL137"/>
    <mergeCell ref="MHM137:MHN137"/>
    <mergeCell ref="MHO137:MHP137"/>
    <mergeCell ref="MHQ137:MHR137"/>
    <mergeCell ref="MHS137:MHT137"/>
    <mergeCell ref="MHU137:MHV137"/>
    <mergeCell ref="MHW137:MHX137"/>
    <mergeCell ref="MHY137:MHZ137"/>
    <mergeCell ref="MIA137:MIB137"/>
    <mergeCell ref="MJM137:MJN137"/>
    <mergeCell ref="MJO137:MJP137"/>
    <mergeCell ref="MJQ137:MJR137"/>
    <mergeCell ref="MJS137:MJT137"/>
    <mergeCell ref="MJU137:MJV137"/>
    <mergeCell ref="MJW137:MJX137"/>
    <mergeCell ref="MJY137:MJZ137"/>
    <mergeCell ref="MKA137:MKB137"/>
    <mergeCell ref="MKC137:MKD137"/>
    <mergeCell ref="MIU137:MIV137"/>
    <mergeCell ref="MIW137:MIX137"/>
    <mergeCell ref="MIY137:MIZ137"/>
    <mergeCell ref="MJA137:MJB137"/>
    <mergeCell ref="MJC137:MJD137"/>
    <mergeCell ref="MJE137:MJF137"/>
    <mergeCell ref="MJG137:MJH137"/>
    <mergeCell ref="MJI137:MJJ137"/>
    <mergeCell ref="MJK137:MJL137"/>
    <mergeCell ref="MKW137:MKX137"/>
    <mergeCell ref="MKY137:MKZ137"/>
    <mergeCell ref="MLA137:MLB137"/>
    <mergeCell ref="MLC137:MLD137"/>
    <mergeCell ref="MLE137:MLF137"/>
    <mergeCell ref="MLG137:MLH137"/>
    <mergeCell ref="MLI137:MLJ137"/>
    <mergeCell ref="MLK137:MLL137"/>
    <mergeCell ref="MLM137:MLN137"/>
    <mergeCell ref="MKE137:MKF137"/>
    <mergeCell ref="MKG137:MKH137"/>
    <mergeCell ref="MKI137:MKJ137"/>
    <mergeCell ref="MKK137:MKL137"/>
    <mergeCell ref="MKM137:MKN137"/>
    <mergeCell ref="MKO137:MKP137"/>
    <mergeCell ref="MKQ137:MKR137"/>
    <mergeCell ref="MKS137:MKT137"/>
    <mergeCell ref="MKU137:MKV137"/>
    <mergeCell ref="MMG137:MMH137"/>
    <mergeCell ref="MMI137:MMJ137"/>
    <mergeCell ref="MMK137:MML137"/>
    <mergeCell ref="MMM137:MMN137"/>
    <mergeCell ref="MMO137:MMP137"/>
    <mergeCell ref="MMQ137:MMR137"/>
    <mergeCell ref="MMS137:MMT137"/>
    <mergeCell ref="MMU137:MMV137"/>
    <mergeCell ref="MMW137:MMX137"/>
    <mergeCell ref="MLO137:MLP137"/>
    <mergeCell ref="MLQ137:MLR137"/>
    <mergeCell ref="MLS137:MLT137"/>
    <mergeCell ref="MLU137:MLV137"/>
    <mergeCell ref="MLW137:MLX137"/>
    <mergeCell ref="MLY137:MLZ137"/>
    <mergeCell ref="MMA137:MMB137"/>
    <mergeCell ref="MMC137:MMD137"/>
    <mergeCell ref="MME137:MMF137"/>
    <mergeCell ref="MNQ137:MNR137"/>
    <mergeCell ref="MNS137:MNT137"/>
    <mergeCell ref="MNU137:MNV137"/>
    <mergeCell ref="MNW137:MNX137"/>
    <mergeCell ref="MNY137:MNZ137"/>
    <mergeCell ref="MOA137:MOB137"/>
    <mergeCell ref="MOC137:MOD137"/>
    <mergeCell ref="MOE137:MOF137"/>
    <mergeCell ref="MOG137:MOH137"/>
    <mergeCell ref="MMY137:MMZ137"/>
    <mergeCell ref="MNA137:MNB137"/>
    <mergeCell ref="MNC137:MND137"/>
    <mergeCell ref="MNE137:MNF137"/>
    <mergeCell ref="MNG137:MNH137"/>
    <mergeCell ref="MNI137:MNJ137"/>
    <mergeCell ref="MNK137:MNL137"/>
    <mergeCell ref="MNM137:MNN137"/>
    <mergeCell ref="MNO137:MNP137"/>
    <mergeCell ref="MPA137:MPB137"/>
    <mergeCell ref="MPC137:MPD137"/>
    <mergeCell ref="MPE137:MPF137"/>
    <mergeCell ref="MPG137:MPH137"/>
    <mergeCell ref="MPI137:MPJ137"/>
    <mergeCell ref="MPK137:MPL137"/>
    <mergeCell ref="MPM137:MPN137"/>
    <mergeCell ref="MPO137:MPP137"/>
    <mergeCell ref="MPQ137:MPR137"/>
    <mergeCell ref="MOI137:MOJ137"/>
    <mergeCell ref="MOK137:MOL137"/>
    <mergeCell ref="MOM137:MON137"/>
    <mergeCell ref="MOO137:MOP137"/>
    <mergeCell ref="MOQ137:MOR137"/>
    <mergeCell ref="MOS137:MOT137"/>
    <mergeCell ref="MOU137:MOV137"/>
    <mergeCell ref="MOW137:MOX137"/>
    <mergeCell ref="MOY137:MOZ137"/>
    <mergeCell ref="MQK137:MQL137"/>
    <mergeCell ref="MQM137:MQN137"/>
    <mergeCell ref="MQO137:MQP137"/>
    <mergeCell ref="MQQ137:MQR137"/>
    <mergeCell ref="MQS137:MQT137"/>
    <mergeCell ref="MQU137:MQV137"/>
    <mergeCell ref="MQW137:MQX137"/>
    <mergeCell ref="MQY137:MQZ137"/>
    <mergeCell ref="MRA137:MRB137"/>
    <mergeCell ref="MPS137:MPT137"/>
    <mergeCell ref="MPU137:MPV137"/>
    <mergeCell ref="MPW137:MPX137"/>
    <mergeCell ref="MPY137:MPZ137"/>
    <mergeCell ref="MQA137:MQB137"/>
    <mergeCell ref="MQC137:MQD137"/>
    <mergeCell ref="MQE137:MQF137"/>
    <mergeCell ref="MQG137:MQH137"/>
    <mergeCell ref="MQI137:MQJ137"/>
    <mergeCell ref="MRU137:MRV137"/>
    <mergeCell ref="MRW137:MRX137"/>
    <mergeCell ref="MRY137:MRZ137"/>
    <mergeCell ref="MSA137:MSB137"/>
    <mergeCell ref="MSC137:MSD137"/>
    <mergeCell ref="MSE137:MSF137"/>
    <mergeCell ref="MSG137:MSH137"/>
    <mergeCell ref="MSI137:MSJ137"/>
    <mergeCell ref="MSK137:MSL137"/>
    <mergeCell ref="MRC137:MRD137"/>
    <mergeCell ref="MRE137:MRF137"/>
    <mergeCell ref="MRG137:MRH137"/>
    <mergeCell ref="MRI137:MRJ137"/>
    <mergeCell ref="MRK137:MRL137"/>
    <mergeCell ref="MRM137:MRN137"/>
    <mergeCell ref="MRO137:MRP137"/>
    <mergeCell ref="MRQ137:MRR137"/>
    <mergeCell ref="MRS137:MRT137"/>
    <mergeCell ref="MTE137:MTF137"/>
    <mergeCell ref="MTG137:MTH137"/>
    <mergeCell ref="MTI137:MTJ137"/>
    <mergeCell ref="MTK137:MTL137"/>
    <mergeCell ref="MTM137:MTN137"/>
    <mergeCell ref="MTO137:MTP137"/>
    <mergeCell ref="MTQ137:MTR137"/>
    <mergeCell ref="MTS137:MTT137"/>
    <mergeCell ref="MTU137:MTV137"/>
    <mergeCell ref="MSM137:MSN137"/>
    <mergeCell ref="MSO137:MSP137"/>
    <mergeCell ref="MSQ137:MSR137"/>
    <mergeCell ref="MSS137:MST137"/>
    <mergeCell ref="MSU137:MSV137"/>
    <mergeCell ref="MSW137:MSX137"/>
    <mergeCell ref="MSY137:MSZ137"/>
    <mergeCell ref="MTA137:MTB137"/>
    <mergeCell ref="MTC137:MTD137"/>
    <mergeCell ref="MUO137:MUP137"/>
    <mergeCell ref="MUQ137:MUR137"/>
    <mergeCell ref="MUS137:MUT137"/>
    <mergeCell ref="MUU137:MUV137"/>
    <mergeCell ref="MUW137:MUX137"/>
    <mergeCell ref="MUY137:MUZ137"/>
    <mergeCell ref="MVA137:MVB137"/>
    <mergeCell ref="MVC137:MVD137"/>
    <mergeCell ref="MVE137:MVF137"/>
    <mergeCell ref="MTW137:MTX137"/>
    <mergeCell ref="MTY137:MTZ137"/>
    <mergeCell ref="MUA137:MUB137"/>
    <mergeCell ref="MUC137:MUD137"/>
    <mergeCell ref="MUE137:MUF137"/>
    <mergeCell ref="MUG137:MUH137"/>
    <mergeCell ref="MUI137:MUJ137"/>
    <mergeCell ref="MUK137:MUL137"/>
    <mergeCell ref="MUM137:MUN137"/>
    <mergeCell ref="MVY137:MVZ137"/>
    <mergeCell ref="MWA137:MWB137"/>
    <mergeCell ref="MWC137:MWD137"/>
    <mergeCell ref="MWE137:MWF137"/>
    <mergeCell ref="MWG137:MWH137"/>
    <mergeCell ref="MWI137:MWJ137"/>
    <mergeCell ref="MWK137:MWL137"/>
    <mergeCell ref="MWM137:MWN137"/>
    <mergeCell ref="MWO137:MWP137"/>
    <mergeCell ref="MVG137:MVH137"/>
    <mergeCell ref="MVI137:MVJ137"/>
    <mergeCell ref="MVK137:MVL137"/>
    <mergeCell ref="MVM137:MVN137"/>
    <mergeCell ref="MVO137:MVP137"/>
    <mergeCell ref="MVQ137:MVR137"/>
    <mergeCell ref="MVS137:MVT137"/>
    <mergeCell ref="MVU137:MVV137"/>
    <mergeCell ref="MVW137:MVX137"/>
    <mergeCell ref="MXI137:MXJ137"/>
    <mergeCell ref="MXK137:MXL137"/>
    <mergeCell ref="MXM137:MXN137"/>
    <mergeCell ref="MXO137:MXP137"/>
    <mergeCell ref="MXQ137:MXR137"/>
    <mergeCell ref="MXS137:MXT137"/>
    <mergeCell ref="MXU137:MXV137"/>
    <mergeCell ref="MXW137:MXX137"/>
    <mergeCell ref="MXY137:MXZ137"/>
    <mergeCell ref="MWQ137:MWR137"/>
    <mergeCell ref="MWS137:MWT137"/>
    <mergeCell ref="MWU137:MWV137"/>
    <mergeCell ref="MWW137:MWX137"/>
    <mergeCell ref="MWY137:MWZ137"/>
    <mergeCell ref="MXA137:MXB137"/>
    <mergeCell ref="MXC137:MXD137"/>
    <mergeCell ref="MXE137:MXF137"/>
    <mergeCell ref="MXG137:MXH137"/>
    <mergeCell ref="MYS137:MYT137"/>
    <mergeCell ref="MYU137:MYV137"/>
    <mergeCell ref="MYW137:MYX137"/>
    <mergeCell ref="MYY137:MYZ137"/>
    <mergeCell ref="MZA137:MZB137"/>
    <mergeCell ref="MZC137:MZD137"/>
    <mergeCell ref="MZE137:MZF137"/>
    <mergeCell ref="MZG137:MZH137"/>
    <mergeCell ref="MZI137:MZJ137"/>
    <mergeCell ref="MYA137:MYB137"/>
    <mergeCell ref="MYC137:MYD137"/>
    <mergeCell ref="MYE137:MYF137"/>
    <mergeCell ref="MYG137:MYH137"/>
    <mergeCell ref="MYI137:MYJ137"/>
    <mergeCell ref="MYK137:MYL137"/>
    <mergeCell ref="MYM137:MYN137"/>
    <mergeCell ref="MYO137:MYP137"/>
    <mergeCell ref="MYQ137:MYR137"/>
    <mergeCell ref="NAC137:NAD137"/>
    <mergeCell ref="NAE137:NAF137"/>
    <mergeCell ref="NAG137:NAH137"/>
    <mergeCell ref="NAI137:NAJ137"/>
    <mergeCell ref="NAK137:NAL137"/>
    <mergeCell ref="NAM137:NAN137"/>
    <mergeCell ref="NAO137:NAP137"/>
    <mergeCell ref="NAQ137:NAR137"/>
    <mergeCell ref="NAS137:NAT137"/>
    <mergeCell ref="MZK137:MZL137"/>
    <mergeCell ref="MZM137:MZN137"/>
    <mergeCell ref="MZO137:MZP137"/>
    <mergeCell ref="MZQ137:MZR137"/>
    <mergeCell ref="MZS137:MZT137"/>
    <mergeCell ref="MZU137:MZV137"/>
    <mergeCell ref="MZW137:MZX137"/>
    <mergeCell ref="MZY137:MZZ137"/>
    <mergeCell ref="NAA137:NAB137"/>
    <mergeCell ref="NBM137:NBN137"/>
    <mergeCell ref="NBO137:NBP137"/>
    <mergeCell ref="NBQ137:NBR137"/>
    <mergeCell ref="NBS137:NBT137"/>
    <mergeCell ref="NBU137:NBV137"/>
    <mergeCell ref="NBW137:NBX137"/>
    <mergeCell ref="NBY137:NBZ137"/>
    <mergeCell ref="NCA137:NCB137"/>
    <mergeCell ref="NCC137:NCD137"/>
    <mergeCell ref="NAU137:NAV137"/>
    <mergeCell ref="NAW137:NAX137"/>
    <mergeCell ref="NAY137:NAZ137"/>
    <mergeCell ref="NBA137:NBB137"/>
    <mergeCell ref="NBC137:NBD137"/>
    <mergeCell ref="NBE137:NBF137"/>
    <mergeCell ref="NBG137:NBH137"/>
    <mergeCell ref="NBI137:NBJ137"/>
    <mergeCell ref="NBK137:NBL137"/>
    <mergeCell ref="NCW137:NCX137"/>
    <mergeCell ref="NCY137:NCZ137"/>
    <mergeCell ref="NDA137:NDB137"/>
    <mergeCell ref="NDC137:NDD137"/>
    <mergeCell ref="NDE137:NDF137"/>
    <mergeCell ref="NDG137:NDH137"/>
    <mergeCell ref="NDI137:NDJ137"/>
    <mergeCell ref="NDK137:NDL137"/>
    <mergeCell ref="NDM137:NDN137"/>
    <mergeCell ref="NCE137:NCF137"/>
    <mergeCell ref="NCG137:NCH137"/>
    <mergeCell ref="NCI137:NCJ137"/>
    <mergeCell ref="NCK137:NCL137"/>
    <mergeCell ref="NCM137:NCN137"/>
    <mergeCell ref="NCO137:NCP137"/>
    <mergeCell ref="NCQ137:NCR137"/>
    <mergeCell ref="NCS137:NCT137"/>
    <mergeCell ref="NCU137:NCV137"/>
    <mergeCell ref="NEG137:NEH137"/>
    <mergeCell ref="NEI137:NEJ137"/>
    <mergeCell ref="NEK137:NEL137"/>
    <mergeCell ref="NEM137:NEN137"/>
    <mergeCell ref="NEO137:NEP137"/>
    <mergeCell ref="NEQ137:NER137"/>
    <mergeCell ref="NES137:NET137"/>
    <mergeCell ref="NEU137:NEV137"/>
    <mergeCell ref="NEW137:NEX137"/>
    <mergeCell ref="NDO137:NDP137"/>
    <mergeCell ref="NDQ137:NDR137"/>
    <mergeCell ref="NDS137:NDT137"/>
    <mergeCell ref="NDU137:NDV137"/>
    <mergeCell ref="NDW137:NDX137"/>
    <mergeCell ref="NDY137:NDZ137"/>
    <mergeCell ref="NEA137:NEB137"/>
    <mergeCell ref="NEC137:NED137"/>
    <mergeCell ref="NEE137:NEF137"/>
    <mergeCell ref="NFQ137:NFR137"/>
    <mergeCell ref="NFS137:NFT137"/>
    <mergeCell ref="NFU137:NFV137"/>
    <mergeCell ref="NFW137:NFX137"/>
    <mergeCell ref="NFY137:NFZ137"/>
    <mergeCell ref="NGA137:NGB137"/>
    <mergeCell ref="NGC137:NGD137"/>
    <mergeCell ref="NGE137:NGF137"/>
    <mergeCell ref="NGG137:NGH137"/>
    <mergeCell ref="NEY137:NEZ137"/>
    <mergeCell ref="NFA137:NFB137"/>
    <mergeCell ref="NFC137:NFD137"/>
    <mergeCell ref="NFE137:NFF137"/>
    <mergeCell ref="NFG137:NFH137"/>
    <mergeCell ref="NFI137:NFJ137"/>
    <mergeCell ref="NFK137:NFL137"/>
    <mergeCell ref="NFM137:NFN137"/>
    <mergeCell ref="NFO137:NFP137"/>
    <mergeCell ref="NHA137:NHB137"/>
    <mergeCell ref="NHC137:NHD137"/>
    <mergeCell ref="NHE137:NHF137"/>
    <mergeCell ref="NHG137:NHH137"/>
    <mergeCell ref="NHI137:NHJ137"/>
    <mergeCell ref="NHK137:NHL137"/>
    <mergeCell ref="NHM137:NHN137"/>
    <mergeCell ref="NHO137:NHP137"/>
    <mergeCell ref="NHQ137:NHR137"/>
    <mergeCell ref="NGI137:NGJ137"/>
    <mergeCell ref="NGK137:NGL137"/>
    <mergeCell ref="NGM137:NGN137"/>
    <mergeCell ref="NGO137:NGP137"/>
    <mergeCell ref="NGQ137:NGR137"/>
    <mergeCell ref="NGS137:NGT137"/>
    <mergeCell ref="NGU137:NGV137"/>
    <mergeCell ref="NGW137:NGX137"/>
    <mergeCell ref="NGY137:NGZ137"/>
    <mergeCell ref="NIK137:NIL137"/>
    <mergeCell ref="NIM137:NIN137"/>
    <mergeCell ref="NIO137:NIP137"/>
    <mergeCell ref="NIQ137:NIR137"/>
    <mergeCell ref="NIS137:NIT137"/>
    <mergeCell ref="NIU137:NIV137"/>
    <mergeCell ref="NIW137:NIX137"/>
    <mergeCell ref="NIY137:NIZ137"/>
    <mergeCell ref="NJA137:NJB137"/>
    <mergeCell ref="NHS137:NHT137"/>
    <mergeCell ref="NHU137:NHV137"/>
    <mergeCell ref="NHW137:NHX137"/>
    <mergeCell ref="NHY137:NHZ137"/>
    <mergeCell ref="NIA137:NIB137"/>
    <mergeCell ref="NIC137:NID137"/>
    <mergeCell ref="NIE137:NIF137"/>
    <mergeCell ref="NIG137:NIH137"/>
    <mergeCell ref="NII137:NIJ137"/>
    <mergeCell ref="NJU137:NJV137"/>
    <mergeCell ref="NJW137:NJX137"/>
    <mergeCell ref="NJY137:NJZ137"/>
    <mergeCell ref="NKA137:NKB137"/>
    <mergeCell ref="NKC137:NKD137"/>
    <mergeCell ref="NKE137:NKF137"/>
    <mergeCell ref="NKG137:NKH137"/>
    <mergeCell ref="NKI137:NKJ137"/>
    <mergeCell ref="NKK137:NKL137"/>
    <mergeCell ref="NJC137:NJD137"/>
    <mergeCell ref="NJE137:NJF137"/>
    <mergeCell ref="NJG137:NJH137"/>
    <mergeCell ref="NJI137:NJJ137"/>
    <mergeCell ref="NJK137:NJL137"/>
    <mergeCell ref="NJM137:NJN137"/>
    <mergeCell ref="NJO137:NJP137"/>
    <mergeCell ref="NJQ137:NJR137"/>
    <mergeCell ref="NJS137:NJT137"/>
    <mergeCell ref="NLE137:NLF137"/>
    <mergeCell ref="NLG137:NLH137"/>
    <mergeCell ref="NLI137:NLJ137"/>
    <mergeCell ref="NLK137:NLL137"/>
    <mergeCell ref="NLM137:NLN137"/>
    <mergeCell ref="NLO137:NLP137"/>
    <mergeCell ref="NLQ137:NLR137"/>
    <mergeCell ref="NLS137:NLT137"/>
    <mergeCell ref="NLU137:NLV137"/>
    <mergeCell ref="NKM137:NKN137"/>
    <mergeCell ref="NKO137:NKP137"/>
    <mergeCell ref="NKQ137:NKR137"/>
    <mergeCell ref="NKS137:NKT137"/>
    <mergeCell ref="NKU137:NKV137"/>
    <mergeCell ref="NKW137:NKX137"/>
    <mergeCell ref="NKY137:NKZ137"/>
    <mergeCell ref="NLA137:NLB137"/>
    <mergeCell ref="NLC137:NLD137"/>
    <mergeCell ref="NMO137:NMP137"/>
    <mergeCell ref="NMQ137:NMR137"/>
    <mergeCell ref="NMS137:NMT137"/>
    <mergeCell ref="NMU137:NMV137"/>
    <mergeCell ref="NMW137:NMX137"/>
    <mergeCell ref="NMY137:NMZ137"/>
    <mergeCell ref="NNA137:NNB137"/>
    <mergeCell ref="NNC137:NND137"/>
    <mergeCell ref="NNE137:NNF137"/>
    <mergeCell ref="NLW137:NLX137"/>
    <mergeCell ref="NLY137:NLZ137"/>
    <mergeCell ref="NMA137:NMB137"/>
    <mergeCell ref="NMC137:NMD137"/>
    <mergeCell ref="NME137:NMF137"/>
    <mergeCell ref="NMG137:NMH137"/>
    <mergeCell ref="NMI137:NMJ137"/>
    <mergeCell ref="NMK137:NML137"/>
    <mergeCell ref="NMM137:NMN137"/>
    <mergeCell ref="NNY137:NNZ137"/>
    <mergeCell ref="NOA137:NOB137"/>
    <mergeCell ref="NOC137:NOD137"/>
    <mergeCell ref="NOE137:NOF137"/>
    <mergeCell ref="NOG137:NOH137"/>
    <mergeCell ref="NOI137:NOJ137"/>
    <mergeCell ref="NOK137:NOL137"/>
    <mergeCell ref="NOM137:NON137"/>
    <mergeCell ref="NOO137:NOP137"/>
    <mergeCell ref="NNG137:NNH137"/>
    <mergeCell ref="NNI137:NNJ137"/>
    <mergeCell ref="NNK137:NNL137"/>
    <mergeCell ref="NNM137:NNN137"/>
    <mergeCell ref="NNO137:NNP137"/>
    <mergeCell ref="NNQ137:NNR137"/>
    <mergeCell ref="NNS137:NNT137"/>
    <mergeCell ref="NNU137:NNV137"/>
    <mergeCell ref="NNW137:NNX137"/>
    <mergeCell ref="NPI137:NPJ137"/>
    <mergeCell ref="NPK137:NPL137"/>
    <mergeCell ref="NPM137:NPN137"/>
    <mergeCell ref="NPO137:NPP137"/>
    <mergeCell ref="NPQ137:NPR137"/>
    <mergeCell ref="NPS137:NPT137"/>
    <mergeCell ref="NPU137:NPV137"/>
    <mergeCell ref="NPW137:NPX137"/>
    <mergeCell ref="NPY137:NPZ137"/>
    <mergeCell ref="NOQ137:NOR137"/>
    <mergeCell ref="NOS137:NOT137"/>
    <mergeCell ref="NOU137:NOV137"/>
    <mergeCell ref="NOW137:NOX137"/>
    <mergeCell ref="NOY137:NOZ137"/>
    <mergeCell ref="NPA137:NPB137"/>
    <mergeCell ref="NPC137:NPD137"/>
    <mergeCell ref="NPE137:NPF137"/>
    <mergeCell ref="NPG137:NPH137"/>
    <mergeCell ref="NQS137:NQT137"/>
    <mergeCell ref="NQU137:NQV137"/>
    <mergeCell ref="NQW137:NQX137"/>
    <mergeCell ref="NQY137:NQZ137"/>
    <mergeCell ref="NRA137:NRB137"/>
    <mergeCell ref="NRC137:NRD137"/>
    <mergeCell ref="NRE137:NRF137"/>
    <mergeCell ref="NRG137:NRH137"/>
    <mergeCell ref="NRI137:NRJ137"/>
    <mergeCell ref="NQA137:NQB137"/>
    <mergeCell ref="NQC137:NQD137"/>
    <mergeCell ref="NQE137:NQF137"/>
    <mergeCell ref="NQG137:NQH137"/>
    <mergeCell ref="NQI137:NQJ137"/>
    <mergeCell ref="NQK137:NQL137"/>
    <mergeCell ref="NQM137:NQN137"/>
    <mergeCell ref="NQO137:NQP137"/>
    <mergeCell ref="NQQ137:NQR137"/>
    <mergeCell ref="NSC137:NSD137"/>
    <mergeCell ref="NSE137:NSF137"/>
    <mergeCell ref="NSG137:NSH137"/>
    <mergeCell ref="NSI137:NSJ137"/>
    <mergeCell ref="NSK137:NSL137"/>
    <mergeCell ref="NSM137:NSN137"/>
    <mergeCell ref="NSO137:NSP137"/>
    <mergeCell ref="NSQ137:NSR137"/>
    <mergeCell ref="NSS137:NST137"/>
    <mergeCell ref="NRK137:NRL137"/>
    <mergeCell ref="NRM137:NRN137"/>
    <mergeCell ref="NRO137:NRP137"/>
    <mergeCell ref="NRQ137:NRR137"/>
    <mergeCell ref="NRS137:NRT137"/>
    <mergeCell ref="NRU137:NRV137"/>
    <mergeCell ref="NRW137:NRX137"/>
    <mergeCell ref="NRY137:NRZ137"/>
    <mergeCell ref="NSA137:NSB137"/>
    <mergeCell ref="NTM137:NTN137"/>
    <mergeCell ref="NTO137:NTP137"/>
    <mergeCell ref="NTQ137:NTR137"/>
    <mergeCell ref="NTS137:NTT137"/>
    <mergeCell ref="NTU137:NTV137"/>
    <mergeCell ref="NTW137:NTX137"/>
    <mergeCell ref="NTY137:NTZ137"/>
    <mergeCell ref="NUA137:NUB137"/>
    <mergeCell ref="NUC137:NUD137"/>
    <mergeCell ref="NSU137:NSV137"/>
    <mergeCell ref="NSW137:NSX137"/>
    <mergeCell ref="NSY137:NSZ137"/>
    <mergeCell ref="NTA137:NTB137"/>
    <mergeCell ref="NTC137:NTD137"/>
    <mergeCell ref="NTE137:NTF137"/>
    <mergeCell ref="NTG137:NTH137"/>
    <mergeCell ref="NTI137:NTJ137"/>
    <mergeCell ref="NTK137:NTL137"/>
    <mergeCell ref="NUW137:NUX137"/>
    <mergeCell ref="NUY137:NUZ137"/>
    <mergeCell ref="NVA137:NVB137"/>
    <mergeCell ref="NVC137:NVD137"/>
    <mergeCell ref="NVE137:NVF137"/>
    <mergeCell ref="NVG137:NVH137"/>
    <mergeCell ref="NVI137:NVJ137"/>
    <mergeCell ref="NVK137:NVL137"/>
    <mergeCell ref="NVM137:NVN137"/>
    <mergeCell ref="NUE137:NUF137"/>
    <mergeCell ref="NUG137:NUH137"/>
    <mergeCell ref="NUI137:NUJ137"/>
    <mergeCell ref="NUK137:NUL137"/>
    <mergeCell ref="NUM137:NUN137"/>
    <mergeCell ref="NUO137:NUP137"/>
    <mergeCell ref="NUQ137:NUR137"/>
    <mergeCell ref="NUS137:NUT137"/>
    <mergeCell ref="NUU137:NUV137"/>
    <mergeCell ref="NWG137:NWH137"/>
    <mergeCell ref="NWI137:NWJ137"/>
    <mergeCell ref="NWK137:NWL137"/>
    <mergeCell ref="NWM137:NWN137"/>
    <mergeCell ref="NWO137:NWP137"/>
    <mergeCell ref="NWQ137:NWR137"/>
    <mergeCell ref="NWS137:NWT137"/>
    <mergeCell ref="NWU137:NWV137"/>
    <mergeCell ref="NWW137:NWX137"/>
    <mergeCell ref="NVO137:NVP137"/>
    <mergeCell ref="NVQ137:NVR137"/>
    <mergeCell ref="NVS137:NVT137"/>
    <mergeCell ref="NVU137:NVV137"/>
    <mergeCell ref="NVW137:NVX137"/>
    <mergeCell ref="NVY137:NVZ137"/>
    <mergeCell ref="NWA137:NWB137"/>
    <mergeCell ref="NWC137:NWD137"/>
    <mergeCell ref="NWE137:NWF137"/>
    <mergeCell ref="NXQ137:NXR137"/>
    <mergeCell ref="NXS137:NXT137"/>
    <mergeCell ref="NXU137:NXV137"/>
    <mergeCell ref="NXW137:NXX137"/>
    <mergeCell ref="NXY137:NXZ137"/>
    <mergeCell ref="NYA137:NYB137"/>
    <mergeCell ref="NYC137:NYD137"/>
    <mergeCell ref="NYE137:NYF137"/>
    <mergeCell ref="NYG137:NYH137"/>
    <mergeCell ref="NWY137:NWZ137"/>
    <mergeCell ref="NXA137:NXB137"/>
    <mergeCell ref="NXC137:NXD137"/>
    <mergeCell ref="NXE137:NXF137"/>
    <mergeCell ref="NXG137:NXH137"/>
    <mergeCell ref="NXI137:NXJ137"/>
    <mergeCell ref="NXK137:NXL137"/>
    <mergeCell ref="NXM137:NXN137"/>
    <mergeCell ref="NXO137:NXP137"/>
    <mergeCell ref="NZA137:NZB137"/>
    <mergeCell ref="NZC137:NZD137"/>
    <mergeCell ref="NZE137:NZF137"/>
    <mergeCell ref="NZG137:NZH137"/>
    <mergeCell ref="NZI137:NZJ137"/>
    <mergeCell ref="NZK137:NZL137"/>
    <mergeCell ref="NZM137:NZN137"/>
    <mergeCell ref="NZO137:NZP137"/>
    <mergeCell ref="NZQ137:NZR137"/>
    <mergeCell ref="NYI137:NYJ137"/>
    <mergeCell ref="NYK137:NYL137"/>
    <mergeCell ref="NYM137:NYN137"/>
    <mergeCell ref="NYO137:NYP137"/>
    <mergeCell ref="NYQ137:NYR137"/>
    <mergeCell ref="NYS137:NYT137"/>
    <mergeCell ref="NYU137:NYV137"/>
    <mergeCell ref="NYW137:NYX137"/>
    <mergeCell ref="NYY137:NYZ137"/>
    <mergeCell ref="OAK137:OAL137"/>
    <mergeCell ref="OAM137:OAN137"/>
    <mergeCell ref="OAO137:OAP137"/>
    <mergeCell ref="OAQ137:OAR137"/>
    <mergeCell ref="OAS137:OAT137"/>
    <mergeCell ref="OAU137:OAV137"/>
    <mergeCell ref="OAW137:OAX137"/>
    <mergeCell ref="OAY137:OAZ137"/>
    <mergeCell ref="OBA137:OBB137"/>
    <mergeCell ref="NZS137:NZT137"/>
    <mergeCell ref="NZU137:NZV137"/>
    <mergeCell ref="NZW137:NZX137"/>
    <mergeCell ref="NZY137:NZZ137"/>
    <mergeCell ref="OAA137:OAB137"/>
    <mergeCell ref="OAC137:OAD137"/>
    <mergeCell ref="OAE137:OAF137"/>
    <mergeCell ref="OAG137:OAH137"/>
    <mergeCell ref="OAI137:OAJ137"/>
    <mergeCell ref="OBU137:OBV137"/>
    <mergeCell ref="OBW137:OBX137"/>
    <mergeCell ref="OBY137:OBZ137"/>
    <mergeCell ref="OCA137:OCB137"/>
    <mergeCell ref="OCC137:OCD137"/>
    <mergeCell ref="OCE137:OCF137"/>
    <mergeCell ref="OCG137:OCH137"/>
    <mergeCell ref="OCI137:OCJ137"/>
    <mergeCell ref="OCK137:OCL137"/>
    <mergeCell ref="OBC137:OBD137"/>
    <mergeCell ref="OBE137:OBF137"/>
    <mergeCell ref="OBG137:OBH137"/>
    <mergeCell ref="OBI137:OBJ137"/>
    <mergeCell ref="OBK137:OBL137"/>
    <mergeCell ref="OBM137:OBN137"/>
    <mergeCell ref="OBO137:OBP137"/>
    <mergeCell ref="OBQ137:OBR137"/>
    <mergeCell ref="OBS137:OBT137"/>
    <mergeCell ref="ODE137:ODF137"/>
    <mergeCell ref="ODG137:ODH137"/>
    <mergeCell ref="ODI137:ODJ137"/>
    <mergeCell ref="ODK137:ODL137"/>
    <mergeCell ref="ODM137:ODN137"/>
    <mergeCell ref="ODO137:ODP137"/>
    <mergeCell ref="ODQ137:ODR137"/>
    <mergeCell ref="ODS137:ODT137"/>
    <mergeCell ref="ODU137:ODV137"/>
    <mergeCell ref="OCM137:OCN137"/>
    <mergeCell ref="OCO137:OCP137"/>
    <mergeCell ref="OCQ137:OCR137"/>
    <mergeCell ref="OCS137:OCT137"/>
    <mergeCell ref="OCU137:OCV137"/>
    <mergeCell ref="OCW137:OCX137"/>
    <mergeCell ref="OCY137:OCZ137"/>
    <mergeCell ref="ODA137:ODB137"/>
    <mergeCell ref="ODC137:ODD137"/>
    <mergeCell ref="OEO137:OEP137"/>
    <mergeCell ref="OEQ137:OER137"/>
    <mergeCell ref="OES137:OET137"/>
    <mergeCell ref="OEU137:OEV137"/>
    <mergeCell ref="OEW137:OEX137"/>
    <mergeCell ref="OEY137:OEZ137"/>
    <mergeCell ref="OFA137:OFB137"/>
    <mergeCell ref="OFC137:OFD137"/>
    <mergeCell ref="OFE137:OFF137"/>
    <mergeCell ref="ODW137:ODX137"/>
    <mergeCell ref="ODY137:ODZ137"/>
    <mergeCell ref="OEA137:OEB137"/>
    <mergeCell ref="OEC137:OED137"/>
    <mergeCell ref="OEE137:OEF137"/>
    <mergeCell ref="OEG137:OEH137"/>
    <mergeCell ref="OEI137:OEJ137"/>
    <mergeCell ref="OEK137:OEL137"/>
    <mergeCell ref="OEM137:OEN137"/>
    <mergeCell ref="OFY137:OFZ137"/>
    <mergeCell ref="OGA137:OGB137"/>
    <mergeCell ref="OGC137:OGD137"/>
    <mergeCell ref="OGE137:OGF137"/>
    <mergeCell ref="OGG137:OGH137"/>
    <mergeCell ref="OGI137:OGJ137"/>
    <mergeCell ref="OGK137:OGL137"/>
    <mergeCell ref="OGM137:OGN137"/>
    <mergeCell ref="OGO137:OGP137"/>
    <mergeCell ref="OFG137:OFH137"/>
    <mergeCell ref="OFI137:OFJ137"/>
    <mergeCell ref="OFK137:OFL137"/>
    <mergeCell ref="OFM137:OFN137"/>
    <mergeCell ref="OFO137:OFP137"/>
    <mergeCell ref="OFQ137:OFR137"/>
    <mergeCell ref="OFS137:OFT137"/>
    <mergeCell ref="OFU137:OFV137"/>
    <mergeCell ref="OFW137:OFX137"/>
    <mergeCell ref="OHI137:OHJ137"/>
    <mergeCell ref="OHK137:OHL137"/>
    <mergeCell ref="OHM137:OHN137"/>
    <mergeCell ref="OHO137:OHP137"/>
    <mergeCell ref="OHQ137:OHR137"/>
    <mergeCell ref="OHS137:OHT137"/>
    <mergeCell ref="OHU137:OHV137"/>
    <mergeCell ref="OHW137:OHX137"/>
    <mergeCell ref="OHY137:OHZ137"/>
    <mergeCell ref="OGQ137:OGR137"/>
    <mergeCell ref="OGS137:OGT137"/>
    <mergeCell ref="OGU137:OGV137"/>
    <mergeCell ref="OGW137:OGX137"/>
    <mergeCell ref="OGY137:OGZ137"/>
    <mergeCell ref="OHA137:OHB137"/>
    <mergeCell ref="OHC137:OHD137"/>
    <mergeCell ref="OHE137:OHF137"/>
    <mergeCell ref="OHG137:OHH137"/>
    <mergeCell ref="OIS137:OIT137"/>
    <mergeCell ref="OIU137:OIV137"/>
    <mergeCell ref="OIW137:OIX137"/>
    <mergeCell ref="OIY137:OIZ137"/>
    <mergeCell ref="OJA137:OJB137"/>
    <mergeCell ref="OJC137:OJD137"/>
    <mergeCell ref="OJE137:OJF137"/>
    <mergeCell ref="OJG137:OJH137"/>
    <mergeCell ref="OJI137:OJJ137"/>
    <mergeCell ref="OIA137:OIB137"/>
    <mergeCell ref="OIC137:OID137"/>
    <mergeCell ref="OIE137:OIF137"/>
    <mergeCell ref="OIG137:OIH137"/>
    <mergeCell ref="OII137:OIJ137"/>
    <mergeCell ref="OIK137:OIL137"/>
    <mergeCell ref="OIM137:OIN137"/>
    <mergeCell ref="OIO137:OIP137"/>
    <mergeCell ref="OIQ137:OIR137"/>
    <mergeCell ref="OKC137:OKD137"/>
    <mergeCell ref="OKE137:OKF137"/>
    <mergeCell ref="OKG137:OKH137"/>
    <mergeCell ref="OKI137:OKJ137"/>
    <mergeCell ref="OKK137:OKL137"/>
    <mergeCell ref="OKM137:OKN137"/>
    <mergeCell ref="OKO137:OKP137"/>
    <mergeCell ref="OKQ137:OKR137"/>
    <mergeCell ref="OKS137:OKT137"/>
    <mergeCell ref="OJK137:OJL137"/>
    <mergeCell ref="OJM137:OJN137"/>
    <mergeCell ref="OJO137:OJP137"/>
    <mergeCell ref="OJQ137:OJR137"/>
    <mergeCell ref="OJS137:OJT137"/>
    <mergeCell ref="OJU137:OJV137"/>
    <mergeCell ref="OJW137:OJX137"/>
    <mergeCell ref="OJY137:OJZ137"/>
    <mergeCell ref="OKA137:OKB137"/>
    <mergeCell ref="OLM137:OLN137"/>
    <mergeCell ref="OLO137:OLP137"/>
    <mergeCell ref="OLQ137:OLR137"/>
    <mergeCell ref="OLS137:OLT137"/>
    <mergeCell ref="OLU137:OLV137"/>
    <mergeCell ref="OLW137:OLX137"/>
    <mergeCell ref="OLY137:OLZ137"/>
    <mergeCell ref="OMA137:OMB137"/>
    <mergeCell ref="OMC137:OMD137"/>
    <mergeCell ref="OKU137:OKV137"/>
    <mergeCell ref="OKW137:OKX137"/>
    <mergeCell ref="OKY137:OKZ137"/>
    <mergeCell ref="OLA137:OLB137"/>
    <mergeCell ref="OLC137:OLD137"/>
    <mergeCell ref="OLE137:OLF137"/>
    <mergeCell ref="OLG137:OLH137"/>
    <mergeCell ref="OLI137:OLJ137"/>
    <mergeCell ref="OLK137:OLL137"/>
    <mergeCell ref="OMW137:OMX137"/>
    <mergeCell ref="OMY137:OMZ137"/>
    <mergeCell ref="ONA137:ONB137"/>
    <mergeCell ref="ONC137:OND137"/>
    <mergeCell ref="ONE137:ONF137"/>
    <mergeCell ref="ONG137:ONH137"/>
    <mergeCell ref="ONI137:ONJ137"/>
    <mergeCell ref="ONK137:ONL137"/>
    <mergeCell ref="ONM137:ONN137"/>
    <mergeCell ref="OME137:OMF137"/>
    <mergeCell ref="OMG137:OMH137"/>
    <mergeCell ref="OMI137:OMJ137"/>
    <mergeCell ref="OMK137:OML137"/>
    <mergeCell ref="OMM137:OMN137"/>
    <mergeCell ref="OMO137:OMP137"/>
    <mergeCell ref="OMQ137:OMR137"/>
    <mergeCell ref="OMS137:OMT137"/>
    <mergeCell ref="OMU137:OMV137"/>
    <mergeCell ref="OOG137:OOH137"/>
    <mergeCell ref="OOI137:OOJ137"/>
    <mergeCell ref="OOK137:OOL137"/>
    <mergeCell ref="OOM137:OON137"/>
    <mergeCell ref="OOO137:OOP137"/>
    <mergeCell ref="OOQ137:OOR137"/>
    <mergeCell ref="OOS137:OOT137"/>
    <mergeCell ref="OOU137:OOV137"/>
    <mergeCell ref="OOW137:OOX137"/>
    <mergeCell ref="ONO137:ONP137"/>
    <mergeCell ref="ONQ137:ONR137"/>
    <mergeCell ref="ONS137:ONT137"/>
    <mergeCell ref="ONU137:ONV137"/>
    <mergeCell ref="ONW137:ONX137"/>
    <mergeCell ref="ONY137:ONZ137"/>
    <mergeCell ref="OOA137:OOB137"/>
    <mergeCell ref="OOC137:OOD137"/>
    <mergeCell ref="OOE137:OOF137"/>
    <mergeCell ref="OPQ137:OPR137"/>
    <mergeCell ref="OPS137:OPT137"/>
    <mergeCell ref="OPU137:OPV137"/>
    <mergeCell ref="OPW137:OPX137"/>
    <mergeCell ref="OPY137:OPZ137"/>
    <mergeCell ref="OQA137:OQB137"/>
    <mergeCell ref="OQC137:OQD137"/>
    <mergeCell ref="OQE137:OQF137"/>
    <mergeCell ref="OQG137:OQH137"/>
    <mergeCell ref="OOY137:OOZ137"/>
    <mergeCell ref="OPA137:OPB137"/>
    <mergeCell ref="OPC137:OPD137"/>
    <mergeCell ref="OPE137:OPF137"/>
    <mergeCell ref="OPG137:OPH137"/>
    <mergeCell ref="OPI137:OPJ137"/>
    <mergeCell ref="OPK137:OPL137"/>
    <mergeCell ref="OPM137:OPN137"/>
    <mergeCell ref="OPO137:OPP137"/>
    <mergeCell ref="ORA137:ORB137"/>
    <mergeCell ref="ORC137:ORD137"/>
    <mergeCell ref="ORE137:ORF137"/>
    <mergeCell ref="ORG137:ORH137"/>
    <mergeCell ref="ORI137:ORJ137"/>
    <mergeCell ref="ORK137:ORL137"/>
    <mergeCell ref="ORM137:ORN137"/>
    <mergeCell ref="ORO137:ORP137"/>
    <mergeCell ref="ORQ137:ORR137"/>
    <mergeCell ref="OQI137:OQJ137"/>
    <mergeCell ref="OQK137:OQL137"/>
    <mergeCell ref="OQM137:OQN137"/>
    <mergeCell ref="OQO137:OQP137"/>
    <mergeCell ref="OQQ137:OQR137"/>
    <mergeCell ref="OQS137:OQT137"/>
    <mergeCell ref="OQU137:OQV137"/>
    <mergeCell ref="OQW137:OQX137"/>
    <mergeCell ref="OQY137:OQZ137"/>
    <mergeCell ref="OSK137:OSL137"/>
    <mergeCell ref="OSM137:OSN137"/>
    <mergeCell ref="OSO137:OSP137"/>
    <mergeCell ref="OSQ137:OSR137"/>
    <mergeCell ref="OSS137:OST137"/>
    <mergeCell ref="OSU137:OSV137"/>
    <mergeCell ref="OSW137:OSX137"/>
    <mergeCell ref="OSY137:OSZ137"/>
    <mergeCell ref="OTA137:OTB137"/>
    <mergeCell ref="ORS137:ORT137"/>
    <mergeCell ref="ORU137:ORV137"/>
    <mergeCell ref="ORW137:ORX137"/>
    <mergeCell ref="ORY137:ORZ137"/>
    <mergeCell ref="OSA137:OSB137"/>
    <mergeCell ref="OSC137:OSD137"/>
    <mergeCell ref="OSE137:OSF137"/>
    <mergeCell ref="OSG137:OSH137"/>
    <mergeCell ref="OSI137:OSJ137"/>
    <mergeCell ref="OTU137:OTV137"/>
    <mergeCell ref="OTW137:OTX137"/>
    <mergeCell ref="OTY137:OTZ137"/>
    <mergeCell ref="OUA137:OUB137"/>
    <mergeCell ref="OUC137:OUD137"/>
    <mergeCell ref="OUE137:OUF137"/>
    <mergeCell ref="OUG137:OUH137"/>
    <mergeCell ref="OUI137:OUJ137"/>
    <mergeCell ref="OUK137:OUL137"/>
    <mergeCell ref="OTC137:OTD137"/>
    <mergeCell ref="OTE137:OTF137"/>
    <mergeCell ref="OTG137:OTH137"/>
    <mergeCell ref="OTI137:OTJ137"/>
    <mergeCell ref="OTK137:OTL137"/>
    <mergeCell ref="OTM137:OTN137"/>
    <mergeCell ref="OTO137:OTP137"/>
    <mergeCell ref="OTQ137:OTR137"/>
    <mergeCell ref="OTS137:OTT137"/>
    <mergeCell ref="OVE137:OVF137"/>
    <mergeCell ref="OVG137:OVH137"/>
    <mergeCell ref="OVI137:OVJ137"/>
    <mergeCell ref="OVK137:OVL137"/>
    <mergeCell ref="OVM137:OVN137"/>
    <mergeCell ref="OVO137:OVP137"/>
    <mergeCell ref="OVQ137:OVR137"/>
    <mergeCell ref="OVS137:OVT137"/>
    <mergeCell ref="OVU137:OVV137"/>
    <mergeCell ref="OUM137:OUN137"/>
    <mergeCell ref="OUO137:OUP137"/>
    <mergeCell ref="OUQ137:OUR137"/>
    <mergeCell ref="OUS137:OUT137"/>
    <mergeCell ref="OUU137:OUV137"/>
    <mergeCell ref="OUW137:OUX137"/>
    <mergeCell ref="OUY137:OUZ137"/>
    <mergeCell ref="OVA137:OVB137"/>
    <mergeCell ref="OVC137:OVD137"/>
    <mergeCell ref="OWO137:OWP137"/>
    <mergeCell ref="OWQ137:OWR137"/>
    <mergeCell ref="OWS137:OWT137"/>
    <mergeCell ref="OWU137:OWV137"/>
    <mergeCell ref="OWW137:OWX137"/>
    <mergeCell ref="OWY137:OWZ137"/>
    <mergeCell ref="OXA137:OXB137"/>
    <mergeCell ref="OXC137:OXD137"/>
    <mergeCell ref="OXE137:OXF137"/>
    <mergeCell ref="OVW137:OVX137"/>
    <mergeCell ref="OVY137:OVZ137"/>
    <mergeCell ref="OWA137:OWB137"/>
    <mergeCell ref="OWC137:OWD137"/>
    <mergeCell ref="OWE137:OWF137"/>
    <mergeCell ref="OWG137:OWH137"/>
    <mergeCell ref="OWI137:OWJ137"/>
    <mergeCell ref="OWK137:OWL137"/>
    <mergeCell ref="OWM137:OWN137"/>
    <mergeCell ref="OXY137:OXZ137"/>
    <mergeCell ref="OYA137:OYB137"/>
    <mergeCell ref="OYC137:OYD137"/>
    <mergeCell ref="OYE137:OYF137"/>
    <mergeCell ref="OYG137:OYH137"/>
    <mergeCell ref="OYI137:OYJ137"/>
    <mergeCell ref="OYK137:OYL137"/>
    <mergeCell ref="OYM137:OYN137"/>
    <mergeCell ref="OYO137:OYP137"/>
    <mergeCell ref="OXG137:OXH137"/>
    <mergeCell ref="OXI137:OXJ137"/>
    <mergeCell ref="OXK137:OXL137"/>
    <mergeCell ref="OXM137:OXN137"/>
    <mergeCell ref="OXO137:OXP137"/>
    <mergeCell ref="OXQ137:OXR137"/>
    <mergeCell ref="OXS137:OXT137"/>
    <mergeCell ref="OXU137:OXV137"/>
    <mergeCell ref="OXW137:OXX137"/>
    <mergeCell ref="OZI137:OZJ137"/>
    <mergeCell ref="OZK137:OZL137"/>
    <mergeCell ref="OZM137:OZN137"/>
    <mergeCell ref="OZO137:OZP137"/>
    <mergeCell ref="OZQ137:OZR137"/>
    <mergeCell ref="OZS137:OZT137"/>
    <mergeCell ref="OZU137:OZV137"/>
    <mergeCell ref="OZW137:OZX137"/>
    <mergeCell ref="OZY137:OZZ137"/>
    <mergeCell ref="OYQ137:OYR137"/>
    <mergeCell ref="OYS137:OYT137"/>
    <mergeCell ref="OYU137:OYV137"/>
    <mergeCell ref="OYW137:OYX137"/>
    <mergeCell ref="OYY137:OYZ137"/>
    <mergeCell ref="OZA137:OZB137"/>
    <mergeCell ref="OZC137:OZD137"/>
    <mergeCell ref="OZE137:OZF137"/>
    <mergeCell ref="OZG137:OZH137"/>
    <mergeCell ref="PAS137:PAT137"/>
    <mergeCell ref="PAU137:PAV137"/>
    <mergeCell ref="PAW137:PAX137"/>
    <mergeCell ref="PAY137:PAZ137"/>
    <mergeCell ref="PBA137:PBB137"/>
    <mergeCell ref="PBC137:PBD137"/>
    <mergeCell ref="PBE137:PBF137"/>
    <mergeCell ref="PBG137:PBH137"/>
    <mergeCell ref="PBI137:PBJ137"/>
    <mergeCell ref="PAA137:PAB137"/>
    <mergeCell ref="PAC137:PAD137"/>
    <mergeCell ref="PAE137:PAF137"/>
    <mergeCell ref="PAG137:PAH137"/>
    <mergeCell ref="PAI137:PAJ137"/>
    <mergeCell ref="PAK137:PAL137"/>
    <mergeCell ref="PAM137:PAN137"/>
    <mergeCell ref="PAO137:PAP137"/>
    <mergeCell ref="PAQ137:PAR137"/>
    <mergeCell ref="PCC137:PCD137"/>
    <mergeCell ref="PCE137:PCF137"/>
    <mergeCell ref="PCG137:PCH137"/>
    <mergeCell ref="PCI137:PCJ137"/>
    <mergeCell ref="PCK137:PCL137"/>
    <mergeCell ref="PCM137:PCN137"/>
    <mergeCell ref="PCO137:PCP137"/>
    <mergeCell ref="PCQ137:PCR137"/>
    <mergeCell ref="PCS137:PCT137"/>
    <mergeCell ref="PBK137:PBL137"/>
    <mergeCell ref="PBM137:PBN137"/>
    <mergeCell ref="PBO137:PBP137"/>
    <mergeCell ref="PBQ137:PBR137"/>
    <mergeCell ref="PBS137:PBT137"/>
    <mergeCell ref="PBU137:PBV137"/>
    <mergeCell ref="PBW137:PBX137"/>
    <mergeCell ref="PBY137:PBZ137"/>
    <mergeCell ref="PCA137:PCB137"/>
    <mergeCell ref="PDM137:PDN137"/>
    <mergeCell ref="PDO137:PDP137"/>
    <mergeCell ref="PDQ137:PDR137"/>
    <mergeCell ref="PDS137:PDT137"/>
    <mergeCell ref="PDU137:PDV137"/>
    <mergeCell ref="PDW137:PDX137"/>
    <mergeCell ref="PDY137:PDZ137"/>
    <mergeCell ref="PEA137:PEB137"/>
    <mergeCell ref="PEC137:PED137"/>
    <mergeCell ref="PCU137:PCV137"/>
    <mergeCell ref="PCW137:PCX137"/>
    <mergeCell ref="PCY137:PCZ137"/>
    <mergeCell ref="PDA137:PDB137"/>
    <mergeCell ref="PDC137:PDD137"/>
    <mergeCell ref="PDE137:PDF137"/>
    <mergeCell ref="PDG137:PDH137"/>
    <mergeCell ref="PDI137:PDJ137"/>
    <mergeCell ref="PDK137:PDL137"/>
    <mergeCell ref="PEW137:PEX137"/>
    <mergeCell ref="PEY137:PEZ137"/>
    <mergeCell ref="PFA137:PFB137"/>
    <mergeCell ref="PFC137:PFD137"/>
    <mergeCell ref="PFE137:PFF137"/>
    <mergeCell ref="PFG137:PFH137"/>
    <mergeCell ref="PFI137:PFJ137"/>
    <mergeCell ref="PFK137:PFL137"/>
    <mergeCell ref="PFM137:PFN137"/>
    <mergeCell ref="PEE137:PEF137"/>
    <mergeCell ref="PEG137:PEH137"/>
    <mergeCell ref="PEI137:PEJ137"/>
    <mergeCell ref="PEK137:PEL137"/>
    <mergeCell ref="PEM137:PEN137"/>
    <mergeCell ref="PEO137:PEP137"/>
    <mergeCell ref="PEQ137:PER137"/>
    <mergeCell ref="PES137:PET137"/>
    <mergeCell ref="PEU137:PEV137"/>
    <mergeCell ref="PGG137:PGH137"/>
    <mergeCell ref="PGI137:PGJ137"/>
    <mergeCell ref="PGK137:PGL137"/>
    <mergeCell ref="PGM137:PGN137"/>
    <mergeCell ref="PGO137:PGP137"/>
    <mergeCell ref="PGQ137:PGR137"/>
    <mergeCell ref="PGS137:PGT137"/>
    <mergeCell ref="PGU137:PGV137"/>
    <mergeCell ref="PGW137:PGX137"/>
    <mergeCell ref="PFO137:PFP137"/>
    <mergeCell ref="PFQ137:PFR137"/>
    <mergeCell ref="PFS137:PFT137"/>
    <mergeCell ref="PFU137:PFV137"/>
    <mergeCell ref="PFW137:PFX137"/>
    <mergeCell ref="PFY137:PFZ137"/>
    <mergeCell ref="PGA137:PGB137"/>
    <mergeCell ref="PGC137:PGD137"/>
    <mergeCell ref="PGE137:PGF137"/>
    <mergeCell ref="PHQ137:PHR137"/>
    <mergeCell ref="PHS137:PHT137"/>
    <mergeCell ref="PHU137:PHV137"/>
    <mergeCell ref="PHW137:PHX137"/>
    <mergeCell ref="PHY137:PHZ137"/>
    <mergeCell ref="PIA137:PIB137"/>
    <mergeCell ref="PIC137:PID137"/>
    <mergeCell ref="PIE137:PIF137"/>
    <mergeCell ref="PIG137:PIH137"/>
    <mergeCell ref="PGY137:PGZ137"/>
    <mergeCell ref="PHA137:PHB137"/>
    <mergeCell ref="PHC137:PHD137"/>
    <mergeCell ref="PHE137:PHF137"/>
    <mergeCell ref="PHG137:PHH137"/>
    <mergeCell ref="PHI137:PHJ137"/>
    <mergeCell ref="PHK137:PHL137"/>
    <mergeCell ref="PHM137:PHN137"/>
    <mergeCell ref="PHO137:PHP137"/>
    <mergeCell ref="PJA137:PJB137"/>
    <mergeCell ref="PJC137:PJD137"/>
    <mergeCell ref="PJE137:PJF137"/>
    <mergeCell ref="PJG137:PJH137"/>
    <mergeCell ref="PJI137:PJJ137"/>
    <mergeCell ref="PJK137:PJL137"/>
    <mergeCell ref="PJM137:PJN137"/>
    <mergeCell ref="PJO137:PJP137"/>
    <mergeCell ref="PJQ137:PJR137"/>
    <mergeCell ref="PII137:PIJ137"/>
    <mergeCell ref="PIK137:PIL137"/>
    <mergeCell ref="PIM137:PIN137"/>
    <mergeCell ref="PIO137:PIP137"/>
    <mergeCell ref="PIQ137:PIR137"/>
    <mergeCell ref="PIS137:PIT137"/>
    <mergeCell ref="PIU137:PIV137"/>
    <mergeCell ref="PIW137:PIX137"/>
    <mergeCell ref="PIY137:PIZ137"/>
    <mergeCell ref="PKK137:PKL137"/>
    <mergeCell ref="PKM137:PKN137"/>
    <mergeCell ref="PKO137:PKP137"/>
    <mergeCell ref="PKQ137:PKR137"/>
    <mergeCell ref="PKS137:PKT137"/>
    <mergeCell ref="PKU137:PKV137"/>
    <mergeCell ref="PKW137:PKX137"/>
    <mergeCell ref="PKY137:PKZ137"/>
    <mergeCell ref="PLA137:PLB137"/>
    <mergeCell ref="PJS137:PJT137"/>
    <mergeCell ref="PJU137:PJV137"/>
    <mergeCell ref="PJW137:PJX137"/>
    <mergeCell ref="PJY137:PJZ137"/>
    <mergeCell ref="PKA137:PKB137"/>
    <mergeCell ref="PKC137:PKD137"/>
    <mergeCell ref="PKE137:PKF137"/>
    <mergeCell ref="PKG137:PKH137"/>
    <mergeCell ref="PKI137:PKJ137"/>
    <mergeCell ref="PLU137:PLV137"/>
    <mergeCell ref="PLW137:PLX137"/>
    <mergeCell ref="PLY137:PLZ137"/>
    <mergeCell ref="PMA137:PMB137"/>
    <mergeCell ref="PMC137:PMD137"/>
    <mergeCell ref="PME137:PMF137"/>
    <mergeCell ref="PMG137:PMH137"/>
    <mergeCell ref="PMI137:PMJ137"/>
    <mergeCell ref="PMK137:PML137"/>
    <mergeCell ref="PLC137:PLD137"/>
    <mergeCell ref="PLE137:PLF137"/>
    <mergeCell ref="PLG137:PLH137"/>
    <mergeCell ref="PLI137:PLJ137"/>
    <mergeCell ref="PLK137:PLL137"/>
    <mergeCell ref="PLM137:PLN137"/>
    <mergeCell ref="PLO137:PLP137"/>
    <mergeCell ref="PLQ137:PLR137"/>
    <mergeCell ref="PLS137:PLT137"/>
    <mergeCell ref="PNE137:PNF137"/>
    <mergeCell ref="PNG137:PNH137"/>
    <mergeCell ref="PNI137:PNJ137"/>
    <mergeCell ref="PNK137:PNL137"/>
    <mergeCell ref="PNM137:PNN137"/>
    <mergeCell ref="PNO137:PNP137"/>
    <mergeCell ref="PNQ137:PNR137"/>
    <mergeCell ref="PNS137:PNT137"/>
    <mergeCell ref="PNU137:PNV137"/>
    <mergeCell ref="PMM137:PMN137"/>
    <mergeCell ref="PMO137:PMP137"/>
    <mergeCell ref="PMQ137:PMR137"/>
    <mergeCell ref="PMS137:PMT137"/>
    <mergeCell ref="PMU137:PMV137"/>
    <mergeCell ref="PMW137:PMX137"/>
    <mergeCell ref="PMY137:PMZ137"/>
    <mergeCell ref="PNA137:PNB137"/>
    <mergeCell ref="PNC137:PND137"/>
    <mergeCell ref="POO137:POP137"/>
    <mergeCell ref="POQ137:POR137"/>
    <mergeCell ref="POS137:POT137"/>
    <mergeCell ref="POU137:POV137"/>
    <mergeCell ref="POW137:POX137"/>
    <mergeCell ref="POY137:POZ137"/>
    <mergeCell ref="PPA137:PPB137"/>
    <mergeCell ref="PPC137:PPD137"/>
    <mergeCell ref="PPE137:PPF137"/>
    <mergeCell ref="PNW137:PNX137"/>
    <mergeCell ref="PNY137:PNZ137"/>
    <mergeCell ref="POA137:POB137"/>
    <mergeCell ref="POC137:POD137"/>
    <mergeCell ref="POE137:POF137"/>
    <mergeCell ref="POG137:POH137"/>
    <mergeCell ref="POI137:POJ137"/>
    <mergeCell ref="POK137:POL137"/>
    <mergeCell ref="POM137:PON137"/>
    <mergeCell ref="PPY137:PPZ137"/>
    <mergeCell ref="PQA137:PQB137"/>
    <mergeCell ref="PQC137:PQD137"/>
    <mergeCell ref="PQE137:PQF137"/>
    <mergeCell ref="PQG137:PQH137"/>
    <mergeCell ref="PQI137:PQJ137"/>
    <mergeCell ref="PQK137:PQL137"/>
    <mergeCell ref="PQM137:PQN137"/>
    <mergeCell ref="PQO137:PQP137"/>
    <mergeCell ref="PPG137:PPH137"/>
    <mergeCell ref="PPI137:PPJ137"/>
    <mergeCell ref="PPK137:PPL137"/>
    <mergeCell ref="PPM137:PPN137"/>
    <mergeCell ref="PPO137:PPP137"/>
    <mergeCell ref="PPQ137:PPR137"/>
    <mergeCell ref="PPS137:PPT137"/>
    <mergeCell ref="PPU137:PPV137"/>
    <mergeCell ref="PPW137:PPX137"/>
    <mergeCell ref="PRI137:PRJ137"/>
    <mergeCell ref="PRK137:PRL137"/>
    <mergeCell ref="PRM137:PRN137"/>
    <mergeCell ref="PRO137:PRP137"/>
    <mergeCell ref="PRQ137:PRR137"/>
    <mergeCell ref="PRS137:PRT137"/>
    <mergeCell ref="PRU137:PRV137"/>
    <mergeCell ref="PRW137:PRX137"/>
    <mergeCell ref="PRY137:PRZ137"/>
    <mergeCell ref="PQQ137:PQR137"/>
    <mergeCell ref="PQS137:PQT137"/>
    <mergeCell ref="PQU137:PQV137"/>
    <mergeCell ref="PQW137:PQX137"/>
    <mergeCell ref="PQY137:PQZ137"/>
    <mergeCell ref="PRA137:PRB137"/>
    <mergeCell ref="PRC137:PRD137"/>
    <mergeCell ref="PRE137:PRF137"/>
    <mergeCell ref="PRG137:PRH137"/>
    <mergeCell ref="PSS137:PST137"/>
    <mergeCell ref="PSU137:PSV137"/>
    <mergeCell ref="PSW137:PSX137"/>
    <mergeCell ref="PSY137:PSZ137"/>
    <mergeCell ref="PTA137:PTB137"/>
    <mergeCell ref="PTC137:PTD137"/>
    <mergeCell ref="PTE137:PTF137"/>
    <mergeCell ref="PTG137:PTH137"/>
    <mergeCell ref="PTI137:PTJ137"/>
    <mergeCell ref="PSA137:PSB137"/>
    <mergeCell ref="PSC137:PSD137"/>
    <mergeCell ref="PSE137:PSF137"/>
    <mergeCell ref="PSG137:PSH137"/>
    <mergeCell ref="PSI137:PSJ137"/>
    <mergeCell ref="PSK137:PSL137"/>
    <mergeCell ref="PSM137:PSN137"/>
    <mergeCell ref="PSO137:PSP137"/>
    <mergeCell ref="PSQ137:PSR137"/>
    <mergeCell ref="PUC137:PUD137"/>
    <mergeCell ref="PUE137:PUF137"/>
    <mergeCell ref="PUG137:PUH137"/>
    <mergeCell ref="PUI137:PUJ137"/>
    <mergeCell ref="PUK137:PUL137"/>
    <mergeCell ref="PUM137:PUN137"/>
    <mergeCell ref="PUO137:PUP137"/>
    <mergeCell ref="PUQ137:PUR137"/>
    <mergeCell ref="PUS137:PUT137"/>
    <mergeCell ref="PTK137:PTL137"/>
    <mergeCell ref="PTM137:PTN137"/>
    <mergeCell ref="PTO137:PTP137"/>
    <mergeCell ref="PTQ137:PTR137"/>
    <mergeCell ref="PTS137:PTT137"/>
    <mergeCell ref="PTU137:PTV137"/>
    <mergeCell ref="PTW137:PTX137"/>
    <mergeCell ref="PTY137:PTZ137"/>
    <mergeCell ref="PUA137:PUB137"/>
    <mergeCell ref="PVM137:PVN137"/>
    <mergeCell ref="PVO137:PVP137"/>
    <mergeCell ref="PVQ137:PVR137"/>
    <mergeCell ref="PVS137:PVT137"/>
    <mergeCell ref="PVU137:PVV137"/>
    <mergeCell ref="PVW137:PVX137"/>
    <mergeCell ref="PVY137:PVZ137"/>
    <mergeCell ref="PWA137:PWB137"/>
    <mergeCell ref="PWC137:PWD137"/>
    <mergeCell ref="PUU137:PUV137"/>
    <mergeCell ref="PUW137:PUX137"/>
    <mergeCell ref="PUY137:PUZ137"/>
    <mergeCell ref="PVA137:PVB137"/>
    <mergeCell ref="PVC137:PVD137"/>
    <mergeCell ref="PVE137:PVF137"/>
    <mergeCell ref="PVG137:PVH137"/>
    <mergeCell ref="PVI137:PVJ137"/>
    <mergeCell ref="PVK137:PVL137"/>
    <mergeCell ref="PWW137:PWX137"/>
    <mergeCell ref="PWY137:PWZ137"/>
    <mergeCell ref="PXA137:PXB137"/>
    <mergeCell ref="PXC137:PXD137"/>
    <mergeCell ref="PXE137:PXF137"/>
    <mergeCell ref="PXG137:PXH137"/>
    <mergeCell ref="PXI137:PXJ137"/>
    <mergeCell ref="PXK137:PXL137"/>
    <mergeCell ref="PXM137:PXN137"/>
    <mergeCell ref="PWE137:PWF137"/>
    <mergeCell ref="PWG137:PWH137"/>
    <mergeCell ref="PWI137:PWJ137"/>
    <mergeCell ref="PWK137:PWL137"/>
    <mergeCell ref="PWM137:PWN137"/>
    <mergeCell ref="PWO137:PWP137"/>
    <mergeCell ref="PWQ137:PWR137"/>
    <mergeCell ref="PWS137:PWT137"/>
    <mergeCell ref="PWU137:PWV137"/>
    <mergeCell ref="PYG137:PYH137"/>
    <mergeCell ref="PYI137:PYJ137"/>
    <mergeCell ref="PYK137:PYL137"/>
    <mergeCell ref="PYM137:PYN137"/>
    <mergeCell ref="PYO137:PYP137"/>
    <mergeCell ref="PYQ137:PYR137"/>
    <mergeCell ref="PYS137:PYT137"/>
    <mergeCell ref="PYU137:PYV137"/>
    <mergeCell ref="PYW137:PYX137"/>
    <mergeCell ref="PXO137:PXP137"/>
    <mergeCell ref="PXQ137:PXR137"/>
    <mergeCell ref="PXS137:PXT137"/>
    <mergeCell ref="PXU137:PXV137"/>
    <mergeCell ref="PXW137:PXX137"/>
    <mergeCell ref="PXY137:PXZ137"/>
    <mergeCell ref="PYA137:PYB137"/>
    <mergeCell ref="PYC137:PYD137"/>
    <mergeCell ref="PYE137:PYF137"/>
    <mergeCell ref="PZQ137:PZR137"/>
    <mergeCell ref="PZS137:PZT137"/>
    <mergeCell ref="PZU137:PZV137"/>
    <mergeCell ref="PZW137:PZX137"/>
    <mergeCell ref="PZY137:PZZ137"/>
    <mergeCell ref="QAA137:QAB137"/>
    <mergeCell ref="QAC137:QAD137"/>
    <mergeCell ref="QAE137:QAF137"/>
    <mergeCell ref="QAG137:QAH137"/>
    <mergeCell ref="PYY137:PYZ137"/>
    <mergeCell ref="PZA137:PZB137"/>
    <mergeCell ref="PZC137:PZD137"/>
    <mergeCell ref="PZE137:PZF137"/>
    <mergeCell ref="PZG137:PZH137"/>
    <mergeCell ref="PZI137:PZJ137"/>
    <mergeCell ref="PZK137:PZL137"/>
    <mergeCell ref="PZM137:PZN137"/>
    <mergeCell ref="PZO137:PZP137"/>
    <mergeCell ref="QBA137:QBB137"/>
    <mergeCell ref="QBC137:QBD137"/>
    <mergeCell ref="QBE137:QBF137"/>
    <mergeCell ref="QBG137:QBH137"/>
    <mergeCell ref="QBI137:QBJ137"/>
    <mergeCell ref="QBK137:QBL137"/>
    <mergeCell ref="QBM137:QBN137"/>
    <mergeCell ref="QBO137:QBP137"/>
    <mergeCell ref="QBQ137:QBR137"/>
    <mergeCell ref="QAI137:QAJ137"/>
    <mergeCell ref="QAK137:QAL137"/>
    <mergeCell ref="QAM137:QAN137"/>
    <mergeCell ref="QAO137:QAP137"/>
    <mergeCell ref="QAQ137:QAR137"/>
    <mergeCell ref="QAS137:QAT137"/>
    <mergeCell ref="QAU137:QAV137"/>
    <mergeCell ref="QAW137:QAX137"/>
    <mergeCell ref="QAY137:QAZ137"/>
    <mergeCell ref="QCK137:QCL137"/>
    <mergeCell ref="QCM137:QCN137"/>
    <mergeCell ref="QCO137:QCP137"/>
    <mergeCell ref="QCQ137:QCR137"/>
    <mergeCell ref="QCS137:QCT137"/>
    <mergeCell ref="QCU137:QCV137"/>
    <mergeCell ref="QCW137:QCX137"/>
    <mergeCell ref="QCY137:QCZ137"/>
    <mergeCell ref="QDA137:QDB137"/>
    <mergeCell ref="QBS137:QBT137"/>
    <mergeCell ref="QBU137:QBV137"/>
    <mergeCell ref="QBW137:QBX137"/>
    <mergeCell ref="QBY137:QBZ137"/>
    <mergeCell ref="QCA137:QCB137"/>
    <mergeCell ref="QCC137:QCD137"/>
    <mergeCell ref="QCE137:QCF137"/>
    <mergeCell ref="QCG137:QCH137"/>
    <mergeCell ref="QCI137:QCJ137"/>
    <mergeCell ref="QDU137:QDV137"/>
    <mergeCell ref="QDW137:QDX137"/>
    <mergeCell ref="QDY137:QDZ137"/>
    <mergeCell ref="QEA137:QEB137"/>
    <mergeCell ref="QEC137:QED137"/>
    <mergeCell ref="QEE137:QEF137"/>
    <mergeCell ref="QEG137:QEH137"/>
    <mergeCell ref="QEI137:QEJ137"/>
    <mergeCell ref="QEK137:QEL137"/>
    <mergeCell ref="QDC137:QDD137"/>
    <mergeCell ref="QDE137:QDF137"/>
    <mergeCell ref="QDG137:QDH137"/>
    <mergeCell ref="QDI137:QDJ137"/>
    <mergeCell ref="QDK137:QDL137"/>
    <mergeCell ref="QDM137:QDN137"/>
    <mergeCell ref="QDO137:QDP137"/>
    <mergeCell ref="QDQ137:QDR137"/>
    <mergeCell ref="QDS137:QDT137"/>
    <mergeCell ref="QFE137:QFF137"/>
    <mergeCell ref="QFG137:QFH137"/>
    <mergeCell ref="QFI137:QFJ137"/>
    <mergeCell ref="QFK137:QFL137"/>
    <mergeCell ref="QFM137:QFN137"/>
    <mergeCell ref="QFO137:QFP137"/>
    <mergeCell ref="QFQ137:QFR137"/>
    <mergeCell ref="QFS137:QFT137"/>
    <mergeCell ref="QFU137:QFV137"/>
    <mergeCell ref="QEM137:QEN137"/>
    <mergeCell ref="QEO137:QEP137"/>
    <mergeCell ref="QEQ137:QER137"/>
    <mergeCell ref="QES137:QET137"/>
    <mergeCell ref="QEU137:QEV137"/>
    <mergeCell ref="QEW137:QEX137"/>
    <mergeCell ref="QEY137:QEZ137"/>
    <mergeCell ref="QFA137:QFB137"/>
    <mergeCell ref="QFC137:QFD137"/>
    <mergeCell ref="QGO137:QGP137"/>
    <mergeCell ref="QGQ137:QGR137"/>
    <mergeCell ref="QGS137:QGT137"/>
    <mergeCell ref="QGU137:QGV137"/>
    <mergeCell ref="QGW137:QGX137"/>
    <mergeCell ref="QGY137:QGZ137"/>
    <mergeCell ref="QHA137:QHB137"/>
    <mergeCell ref="QHC137:QHD137"/>
    <mergeCell ref="QHE137:QHF137"/>
    <mergeCell ref="QFW137:QFX137"/>
    <mergeCell ref="QFY137:QFZ137"/>
    <mergeCell ref="QGA137:QGB137"/>
    <mergeCell ref="QGC137:QGD137"/>
    <mergeCell ref="QGE137:QGF137"/>
    <mergeCell ref="QGG137:QGH137"/>
    <mergeCell ref="QGI137:QGJ137"/>
    <mergeCell ref="QGK137:QGL137"/>
    <mergeCell ref="QGM137:QGN137"/>
    <mergeCell ref="QHY137:QHZ137"/>
    <mergeCell ref="QIA137:QIB137"/>
    <mergeCell ref="QIC137:QID137"/>
    <mergeCell ref="QIE137:QIF137"/>
    <mergeCell ref="QIG137:QIH137"/>
    <mergeCell ref="QII137:QIJ137"/>
    <mergeCell ref="QIK137:QIL137"/>
    <mergeCell ref="QIM137:QIN137"/>
    <mergeCell ref="QIO137:QIP137"/>
    <mergeCell ref="QHG137:QHH137"/>
    <mergeCell ref="QHI137:QHJ137"/>
    <mergeCell ref="QHK137:QHL137"/>
    <mergeCell ref="QHM137:QHN137"/>
    <mergeCell ref="QHO137:QHP137"/>
    <mergeCell ref="QHQ137:QHR137"/>
    <mergeCell ref="QHS137:QHT137"/>
    <mergeCell ref="QHU137:QHV137"/>
    <mergeCell ref="QHW137:QHX137"/>
    <mergeCell ref="QJI137:QJJ137"/>
    <mergeCell ref="QJK137:QJL137"/>
    <mergeCell ref="QJM137:QJN137"/>
    <mergeCell ref="QJO137:QJP137"/>
    <mergeCell ref="QJQ137:QJR137"/>
    <mergeCell ref="QJS137:QJT137"/>
    <mergeCell ref="QJU137:QJV137"/>
    <mergeCell ref="QJW137:QJX137"/>
    <mergeCell ref="QJY137:QJZ137"/>
    <mergeCell ref="QIQ137:QIR137"/>
    <mergeCell ref="QIS137:QIT137"/>
    <mergeCell ref="QIU137:QIV137"/>
    <mergeCell ref="QIW137:QIX137"/>
    <mergeCell ref="QIY137:QIZ137"/>
    <mergeCell ref="QJA137:QJB137"/>
    <mergeCell ref="QJC137:QJD137"/>
    <mergeCell ref="QJE137:QJF137"/>
    <mergeCell ref="QJG137:QJH137"/>
    <mergeCell ref="QKS137:QKT137"/>
    <mergeCell ref="QKU137:QKV137"/>
    <mergeCell ref="QKW137:QKX137"/>
    <mergeCell ref="QKY137:QKZ137"/>
    <mergeCell ref="QLA137:QLB137"/>
    <mergeCell ref="QLC137:QLD137"/>
    <mergeCell ref="QLE137:QLF137"/>
    <mergeCell ref="QLG137:QLH137"/>
    <mergeCell ref="QLI137:QLJ137"/>
    <mergeCell ref="QKA137:QKB137"/>
    <mergeCell ref="QKC137:QKD137"/>
    <mergeCell ref="QKE137:QKF137"/>
    <mergeCell ref="QKG137:QKH137"/>
    <mergeCell ref="QKI137:QKJ137"/>
    <mergeCell ref="QKK137:QKL137"/>
    <mergeCell ref="QKM137:QKN137"/>
    <mergeCell ref="QKO137:QKP137"/>
    <mergeCell ref="QKQ137:QKR137"/>
    <mergeCell ref="QMC137:QMD137"/>
    <mergeCell ref="QME137:QMF137"/>
    <mergeCell ref="QMG137:QMH137"/>
    <mergeCell ref="QMI137:QMJ137"/>
    <mergeCell ref="QMK137:QML137"/>
    <mergeCell ref="QMM137:QMN137"/>
    <mergeCell ref="QMO137:QMP137"/>
    <mergeCell ref="QMQ137:QMR137"/>
    <mergeCell ref="QMS137:QMT137"/>
    <mergeCell ref="QLK137:QLL137"/>
    <mergeCell ref="QLM137:QLN137"/>
    <mergeCell ref="QLO137:QLP137"/>
    <mergeCell ref="QLQ137:QLR137"/>
    <mergeCell ref="QLS137:QLT137"/>
    <mergeCell ref="QLU137:QLV137"/>
    <mergeCell ref="QLW137:QLX137"/>
    <mergeCell ref="QLY137:QLZ137"/>
    <mergeCell ref="QMA137:QMB137"/>
    <mergeCell ref="QNM137:QNN137"/>
    <mergeCell ref="QNO137:QNP137"/>
    <mergeCell ref="QNQ137:QNR137"/>
    <mergeCell ref="QNS137:QNT137"/>
    <mergeCell ref="QNU137:QNV137"/>
    <mergeCell ref="QNW137:QNX137"/>
    <mergeCell ref="QNY137:QNZ137"/>
    <mergeCell ref="QOA137:QOB137"/>
    <mergeCell ref="QOC137:QOD137"/>
    <mergeCell ref="QMU137:QMV137"/>
    <mergeCell ref="QMW137:QMX137"/>
    <mergeCell ref="QMY137:QMZ137"/>
    <mergeCell ref="QNA137:QNB137"/>
    <mergeCell ref="QNC137:QND137"/>
    <mergeCell ref="QNE137:QNF137"/>
    <mergeCell ref="QNG137:QNH137"/>
    <mergeCell ref="QNI137:QNJ137"/>
    <mergeCell ref="QNK137:QNL137"/>
    <mergeCell ref="QOW137:QOX137"/>
    <mergeCell ref="QOY137:QOZ137"/>
    <mergeCell ref="QPA137:QPB137"/>
    <mergeCell ref="QPC137:QPD137"/>
    <mergeCell ref="QPE137:QPF137"/>
    <mergeCell ref="QPG137:QPH137"/>
    <mergeCell ref="QPI137:QPJ137"/>
    <mergeCell ref="QPK137:QPL137"/>
    <mergeCell ref="QPM137:QPN137"/>
    <mergeCell ref="QOE137:QOF137"/>
    <mergeCell ref="QOG137:QOH137"/>
    <mergeCell ref="QOI137:QOJ137"/>
    <mergeCell ref="QOK137:QOL137"/>
    <mergeCell ref="QOM137:QON137"/>
    <mergeCell ref="QOO137:QOP137"/>
    <mergeCell ref="QOQ137:QOR137"/>
    <mergeCell ref="QOS137:QOT137"/>
    <mergeCell ref="QOU137:QOV137"/>
    <mergeCell ref="QQG137:QQH137"/>
    <mergeCell ref="QQI137:QQJ137"/>
    <mergeCell ref="QQK137:QQL137"/>
    <mergeCell ref="QQM137:QQN137"/>
    <mergeCell ref="QQO137:QQP137"/>
    <mergeCell ref="QQQ137:QQR137"/>
    <mergeCell ref="QQS137:QQT137"/>
    <mergeCell ref="QQU137:QQV137"/>
    <mergeCell ref="QQW137:QQX137"/>
    <mergeCell ref="QPO137:QPP137"/>
    <mergeCell ref="QPQ137:QPR137"/>
    <mergeCell ref="QPS137:QPT137"/>
    <mergeCell ref="QPU137:QPV137"/>
    <mergeCell ref="QPW137:QPX137"/>
    <mergeCell ref="QPY137:QPZ137"/>
    <mergeCell ref="QQA137:QQB137"/>
    <mergeCell ref="QQC137:QQD137"/>
    <mergeCell ref="QQE137:QQF137"/>
    <mergeCell ref="QRQ137:QRR137"/>
    <mergeCell ref="QRS137:QRT137"/>
    <mergeCell ref="QRU137:QRV137"/>
    <mergeCell ref="QRW137:QRX137"/>
    <mergeCell ref="QRY137:QRZ137"/>
    <mergeCell ref="QSA137:QSB137"/>
    <mergeCell ref="QSC137:QSD137"/>
    <mergeCell ref="QSE137:QSF137"/>
    <mergeCell ref="QSG137:QSH137"/>
    <mergeCell ref="QQY137:QQZ137"/>
    <mergeCell ref="QRA137:QRB137"/>
    <mergeCell ref="QRC137:QRD137"/>
    <mergeCell ref="QRE137:QRF137"/>
    <mergeCell ref="QRG137:QRH137"/>
    <mergeCell ref="QRI137:QRJ137"/>
    <mergeCell ref="QRK137:QRL137"/>
    <mergeCell ref="QRM137:QRN137"/>
    <mergeCell ref="QRO137:QRP137"/>
    <mergeCell ref="QTA137:QTB137"/>
    <mergeCell ref="QTC137:QTD137"/>
    <mergeCell ref="QTE137:QTF137"/>
    <mergeCell ref="QTG137:QTH137"/>
    <mergeCell ref="QTI137:QTJ137"/>
    <mergeCell ref="QTK137:QTL137"/>
    <mergeCell ref="QTM137:QTN137"/>
    <mergeCell ref="QTO137:QTP137"/>
    <mergeCell ref="QTQ137:QTR137"/>
    <mergeCell ref="QSI137:QSJ137"/>
    <mergeCell ref="QSK137:QSL137"/>
    <mergeCell ref="QSM137:QSN137"/>
    <mergeCell ref="QSO137:QSP137"/>
    <mergeCell ref="QSQ137:QSR137"/>
    <mergeCell ref="QSS137:QST137"/>
    <mergeCell ref="QSU137:QSV137"/>
    <mergeCell ref="QSW137:QSX137"/>
    <mergeCell ref="QSY137:QSZ137"/>
    <mergeCell ref="QUK137:QUL137"/>
    <mergeCell ref="QUM137:QUN137"/>
    <mergeCell ref="QUO137:QUP137"/>
    <mergeCell ref="QUQ137:QUR137"/>
    <mergeCell ref="QUS137:QUT137"/>
    <mergeCell ref="QUU137:QUV137"/>
    <mergeCell ref="QUW137:QUX137"/>
    <mergeCell ref="QUY137:QUZ137"/>
    <mergeCell ref="QVA137:QVB137"/>
    <mergeCell ref="QTS137:QTT137"/>
    <mergeCell ref="QTU137:QTV137"/>
    <mergeCell ref="QTW137:QTX137"/>
    <mergeCell ref="QTY137:QTZ137"/>
    <mergeCell ref="QUA137:QUB137"/>
    <mergeCell ref="QUC137:QUD137"/>
    <mergeCell ref="QUE137:QUF137"/>
    <mergeCell ref="QUG137:QUH137"/>
    <mergeCell ref="QUI137:QUJ137"/>
    <mergeCell ref="QVU137:QVV137"/>
    <mergeCell ref="QVW137:QVX137"/>
    <mergeCell ref="QVY137:QVZ137"/>
    <mergeCell ref="QWA137:QWB137"/>
    <mergeCell ref="QWC137:QWD137"/>
    <mergeCell ref="QWE137:QWF137"/>
    <mergeCell ref="QWG137:QWH137"/>
    <mergeCell ref="QWI137:QWJ137"/>
    <mergeCell ref="QWK137:QWL137"/>
    <mergeCell ref="QVC137:QVD137"/>
    <mergeCell ref="QVE137:QVF137"/>
    <mergeCell ref="QVG137:QVH137"/>
    <mergeCell ref="QVI137:QVJ137"/>
    <mergeCell ref="QVK137:QVL137"/>
    <mergeCell ref="QVM137:QVN137"/>
    <mergeCell ref="QVO137:QVP137"/>
    <mergeCell ref="QVQ137:QVR137"/>
    <mergeCell ref="QVS137:QVT137"/>
    <mergeCell ref="QXE137:QXF137"/>
    <mergeCell ref="QXG137:QXH137"/>
    <mergeCell ref="QXI137:QXJ137"/>
    <mergeCell ref="QXK137:QXL137"/>
    <mergeCell ref="QXM137:QXN137"/>
    <mergeCell ref="QXO137:QXP137"/>
    <mergeCell ref="QXQ137:QXR137"/>
    <mergeCell ref="QXS137:QXT137"/>
    <mergeCell ref="QXU137:QXV137"/>
    <mergeCell ref="QWM137:QWN137"/>
    <mergeCell ref="QWO137:QWP137"/>
    <mergeCell ref="QWQ137:QWR137"/>
    <mergeCell ref="QWS137:QWT137"/>
    <mergeCell ref="QWU137:QWV137"/>
    <mergeCell ref="QWW137:QWX137"/>
    <mergeCell ref="QWY137:QWZ137"/>
    <mergeCell ref="QXA137:QXB137"/>
    <mergeCell ref="QXC137:QXD137"/>
    <mergeCell ref="QYO137:QYP137"/>
    <mergeCell ref="QYQ137:QYR137"/>
    <mergeCell ref="QYS137:QYT137"/>
    <mergeCell ref="QYU137:QYV137"/>
    <mergeCell ref="QYW137:QYX137"/>
    <mergeCell ref="QYY137:QYZ137"/>
    <mergeCell ref="QZA137:QZB137"/>
    <mergeCell ref="QZC137:QZD137"/>
    <mergeCell ref="QZE137:QZF137"/>
    <mergeCell ref="QXW137:QXX137"/>
    <mergeCell ref="QXY137:QXZ137"/>
    <mergeCell ref="QYA137:QYB137"/>
    <mergeCell ref="QYC137:QYD137"/>
    <mergeCell ref="QYE137:QYF137"/>
    <mergeCell ref="QYG137:QYH137"/>
    <mergeCell ref="QYI137:QYJ137"/>
    <mergeCell ref="QYK137:QYL137"/>
    <mergeCell ref="QYM137:QYN137"/>
    <mergeCell ref="QZY137:QZZ137"/>
    <mergeCell ref="RAA137:RAB137"/>
    <mergeCell ref="RAC137:RAD137"/>
    <mergeCell ref="RAE137:RAF137"/>
    <mergeCell ref="RAG137:RAH137"/>
    <mergeCell ref="RAI137:RAJ137"/>
    <mergeCell ref="RAK137:RAL137"/>
    <mergeCell ref="RAM137:RAN137"/>
    <mergeCell ref="RAO137:RAP137"/>
    <mergeCell ref="QZG137:QZH137"/>
    <mergeCell ref="QZI137:QZJ137"/>
    <mergeCell ref="QZK137:QZL137"/>
    <mergeCell ref="QZM137:QZN137"/>
    <mergeCell ref="QZO137:QZP137"/>
    <mergeCell ref="QZQ137:QZR137"/>
    <mergeCell ref="QZS137:QZT137"/>
    <mergeCell ref="QZU137:QZV137"/>
    <mergeCell ref="QZW137:QZX137"/>
    <mergeCell ref="RBI137:RBJ137"/>
    <mergeCell ref="RBK137:RBL137"/>
    <mergeCell ref="RBM137:RBN137"/>
    <mergeCell ref="RBO137:RBP137"/>
    <mergeCell ref="RBQ137:RBR137"/>
    <mergeCell ref="RBS137:RBT137"/>
    <mergeCell ref="RBU137:RBV137"/>
    <mergeCell ref="RBW137:RBX137"/>
    <mergeCell ref="RBY137:RBZ137"/>
    <mergeCell ref="RAQ137:RAR137"/>
    <mergeCell ref="RAS137:RAT137"/>
    <mergeCell ref="RAU137:RAV137"/>
    <mergeCell ref="RAW137:RAX137"/>
    <mergeCell ref="RAY137:RAZ137"/>
    <mergeCell ref="RBA137:RBB137"/>
    <mergeCell ref="RBC137:RBD137"/>
    <mergeCell ref="RBE137:RBF137"/>
    <mergeCell ref="RBG137:RBH137"/>
    <mergeCell ref="RCS137:RCT137"/>
    <mergeCell ref="RCU137:RCV137"/>
    <mergeCell ref="RCW137:RCX137"/>
    <mergeCell ref="RCY137:RCZ137"/>
    <mergeCell ref="RDA137:RDB137"/>
    <mergeCell ref="RDC137:RDD137"/>
    <mergeCell ref="RDE137:RDF137"/>
    <mergeCell ref="RDG137:RDH137"/>
    <mergeCell ref="RDI137:RDJ137"/>
    <mergeCell ref="RCA137:RCB137"/>
    <mergeCell ref="RCC137:RCD137"/>
    <mergeCell ref="RCE137:RCF137"/>
    <mergeCell ref="RCG137:RCH137"/>
    <mergeCell ref="RCI137:RCJ137"/>
    <mergeCell ref="RCK137:RCL137"/>
    <mergeCell ref="RCM137:RCN137"/>
    <mergeCell ref="RCO137:RCP137"/>
    <mergeCell ref="RCQ137:RCR137"/>
    <mergeCell ref="REC137:RED137"/>
    <mergeCell ref="REE137:REF137"/>
    <mergeCell ref="REG137:REH137"/>
    <mergeCell ref="REI137:REJ137"/>
    <mergeCell ref="REK137:REL137"/>
    <mergeCell ref="REM137:REN137"/>
    <mergeCell ref="REO137:REP137"/>
    <mergeCell ref="REQ137:RER137"/>
    <mergeCell ref="RES137:RET137"/>
    <mergeCell ref="RDK137:RDL137"/>
    <mergeCell ref="RDM137:RDN137"/>
    <mergeCell ref="RDO137:RDP137"/>
    <mergeCell ref="RDQ137:RDR137"/>
    <mergeCell ref="RDS137:RDT137"/>
    <mergeCell ref="RDU137:RDV137"/>
    <mergeCell ref="RDW137:RDX137"/>
    <mergeCell ref="RDY137:RDZ137"/>
    <mergeCell ref="REA137:REB137"/>
    <mergeCell ref="RFM137:RFN137"/>
    <mergeCell ref="RFO137:RFP137"/>
    <mergeCell ref="RFQ137:RFR137"/>
    <mergeCell ref="RFS137:RFT137"/>
    <mergeCell ref="RFU137:RFV137"/>
    <mergeCell ref="RFW137:RFX137"/>
    <mergeCell ref="RFY137:RFZ137"/>
    <mergeCell ref="RGA137:RGB137"/>
    <mergeCell ref="RGC137:RGD137"/>
    <mergeCell ref="REU137:REV137"/>
    <mergeCell ref="REW137:REX137"/>
    <mergeCell ref="REY137:REZ137"/>
    <mergeCell ref="RFA137:RFB137"/>
    <mergeCell ref="RFC137:RFD137"/>
    <mergeCell ref="RFE137:RFF137"/>
    <mergeCell ref="RFG137:RFH137"/>
    <mergeCell ref="RFI137:RFJ137"/>
    <mergeCell ref="RFK137:RFL137"/>
    <mergeCell ref="RGW137:RGX137"/>
    <mergeCell ref="RGY137:RGZ137"/>
    <mergeCell ref="RHA137:RHB137"/>
    <mergeCell ref="RHC137:RHD137"/>
    <mergeCell ref="RHE137:RHF137"/>
    <mergeCell ref="RHG137:RHH137"/>
    <mergeCell ref="RHI137:RHJ137"/>
    <mergeCell ref="RHK137:RHL137"/>
    <mergeCell ref="RHM137:RHN137"/>
    <mergeCell ref="RGE137:RGF137"/>
    <mergeCell ref="RGG137:RGH137"/>
    <mergeCell ref="RGI137:RGJ137"/>
    <mergeCell ref="RGK137:RGL137"/>
    <mergeCell ref="RGM137:RGN137"/>
    <mergeCell ref="RGO137:RGP137"/>
    <mergeCell ref="RGQ137:RGR137"/>
    <mergeCell ref="RGS137:RGT137"/>
    <mergeCell ref="RGU137:RGV137"/>
    <mergeCell ref="RIG137:RIH137"/>
    <mergeCell ref="RII137:RIJ137"/>
    <mergeCell ref="RIK137:RIL137"/>
    <mergeCell ref="RIM137:RIN137"/>
    <mergeCell ref="RIO137:RIP137"/>
    <mergeCell ref="RIQ137:RIR137"/>
    <mergeCell ref="RIS137:RIT137"/>
    <mergeCell ref="RIU137:RIV137"/>
    <mergeCell ref="RIW137:RIX137"/>
    <mergeCell ref="RHO137:RHP137"/>
    <mergeCell ref="RHQ137:RHR137"/>
    <mergeCell ref="RHS137:RHT137"/>
    <mergeCell ref="RHU137:RHV137"/>
    <mergeCell ref="RHW137:RHX137"/>
    <mergeCell ref="RHY137:RHZ137"/>
    <mergeCell ref="RIA137:RIB137"/>
    <mergeCell ref="RIC137:RID137"/>
    <mergeCell ref="RIE137:RIF137"/>
    <mergeCell ref="RJQ137:RJR137"/>
    <mergeCell ref="RJS137:RJT137"/>
    <mergeCell ref="RJU137:RJV137"/>
    <mergeCell ref="RJW137:RJX137"/>
    <mergeCell ref="RJY137:RJZ137"/>
    <mergeCell ref="RKA137:RKB137"/>
    <mergeCell ref="RKC137:RKD137"/>
    <mergeCell ref="RKE137:RKF137"/>
    <mergeCell ref="RKG137:RKH137"/>
    <mergeCell ref="RIY137:RIZ137"/>
    <mergeCell ref="RJA137:RJB137"/>
    <mergeCell ref="RJC137:RJD137"/>
    <mergeCell ref="RJE137:RJF137"/>
    <mergeCell ref="RJG137:RJH137"/>
    <mergeCell ref="RJI137:RJJ137"/>
    <mergeCell ref="RJK137:RJL137"/>
    <mergeCell ref="RJM137:RJN137"/>
    <mergeCell ref="RJO137:RJP137"/>
    <mergeCell ref="RLA137:RLB137"/>
    <mergeCell ref="RLC137:RLD137"/>
    <mergeCell ref="RLE137:RLF137"/>
    <mergeCell ref="RLG137:RLH137"/>
    <mergeCell ref="RLI137:RLJ137"/>
    <mergeCell ref="RLK137:RLL137"/>
    <mergeCell ref="RLM137:RLN137"/>
    <mergeCell ref="RLO137:RLP137"/>
    <mergeCell ref="RLQ137:RLR137"/>
    <mergeCell ref="RKI137:RKJ137"/>
    <mergeCell ref="RKK137:RKL137"/>
    <mergeCell ref="RKM137:RKN137"/>
    <mergeCell ref="RKO137:RKP137"/>
    <mergeCell ref="RKQ137:RKR137"/>
    <mergeCell ref="RKS137:RKT137"/>
    <mergeCell ref="RKU137:RKV137"/>
    <mergeCell ref="RKW137:RKX137"/>
    <mergeCell ref="RKY137:RKZ137"/>
    <mergeCell ref="RMK137:RML137"/>
    <mergeCell ref="RMM137:RMN137"/>
    <mergeCell ref="RMO137:RMP137"/>
    <mergeCell ref="RMQ137:RMR137"/>
    <mergeCell ref="RMS137:RMT137"/>
    <mergeCell ref="RMU137:RMV137"/>
    <mergeCell ref="RMW137:RMX137"/>
    <mergeCell ref="RMY137:RMZ137"/>
    <mergeCell ref="RNA137:RNB137"/>
    <mergeCell ref="RLS137:RLT137"/>
    <mergeCell ref="RLU137:RLV137"/>
    <mergeCell ref="RLW137:RLX137"/>
    <mergeCell ref="RLY137:RLZ137"/>
    <mergeCell ref="RMA137:RMB137"/>
    <mergeCell ref="RMC137:RMD137"/>
    <mergeCell ref="RME137:RMF137"/>
    <mergeCell ref="RMG137:RMH137"/>
    <mergeCell ref="RMI137:RMJ137"/>
    <mergeCell ref="RNU137:RNV137"/>
    <mergeCell ref="RNW137:RNX137"/>
    <mergeCell ref="RNY137:RNZ137"/>
    <mergeCell ref="ROA137:ROB137"/>
    <mergeCell ref="ROC137:ROD137"/>
    <mergeCell ref="ROE137:ROF137"/>
    <mergeCell ref="ROG137:ROH137"/>
    <mergeCell ref="ROI137:ROJ137"/>
    <mergeCell ref="ROK137:ROL137"/>
    <mergeCell ref="RNC137:RND137"/>
    <mergeCell ref="RNE137:RNF137"/>
    <mergeCell ref="RNG137:RNH137"/>
    <mergeCell ref="RNI137:RNJ137"/>
    <mergeCell ref="RNK137:RNL137"/>
    <mergeCell ref="RNM137:RNN137"/>
    <mergeCell ref="RNO137:RNP137"/>
    <mergeCell ref="RNQ137:RNR137"/>
    <mergeCell ref="RNS137:RNT137"/>
    <mergeCell ref="RPE137:RPF137"/>
    <mergeCell ref="RPG137:RPH137"/>
    <mergeCell ref="RPI137:RPJ137"/>
    <mergeCell ref="RPK137:RPL137"/>
    <mergeCell ref="RPM137:RPN137"/>
    <mergeCell ref="RPO137:RPP137"/>
    <mergeCell ref="RPQ137:RPR137"/>
    <mergeCell ref="RPS137:RPT137"/>
    <mergeCell ref="RPU137:RPV137"/>
    <mergeCell ref="ROM137:RON137"/>
    <mergeCell ref="ROO137:ROP137"/>
    <mergeCell ref="ROQ137:ROR137"/>
    <mergeCell ref="ROS137:ROT137"/>
    <mergeCell ref="ROU137:ROV137"/>
    <mergeCell ref="ROW137:ROX137"/>
    <mergeCell ref="ROY137:ROZ137"/>
    <mergeCell ref="RPA137:RPB137"/>
    <mergeCell ref="RPC137:RPD137"/>
    <mergeCell ref="RQO137:RQP137"/>
    <mergeCell ref="RQQ137:RQR137"/>
    <mergeCell ref="RQS137:RQT137"/>
    <mergeCell ref="RQU137:RQV137"/>
    <mergeCell ref="RQW137:RQX137"/>
    <mergeCell ref="RQY137:RQZ137"/>
    <mergeCell ref="RRA137:RRB137"/>
    <mergeCell ref="RRC137:RRD137"/>
    <mergeCell ref="RRE137:RRF137"/>
    <mergeCell ref="RPW137:RPX137"/>
    <mergeCell ref="RPY137:RPZ137"/>
    <mergeCell ref="RQA137:RQB137"/>
    <mergeCell ref="RQC137:RQD137"/>
    <mergeCell ref="RQE137:RQF137"/>
    <mergeCell ref="RQG137:RQH137"/>
    <mergeCell ref="RQI137:RQJ137"/>
    <mergeCell ref="RQK137:RQL137"/>
    <mergeCell ref="RQM137:RQN137"/>
    <mergeCell ref="RRY137:RRZ137"/>
    <mergeCell ref="RSA137:RSB137"/>
    <mergeCell ref="RSC137:RSD137"/>
    <mergeCell ref="RSE137:RSF137"/>
    <mergeCell ref="RSG137:RSH137"/>
    <mergeCell ref="RSI137:RSJ137"/>
    <mergeCell ref="RSK137:RSL137"/>
    <mergeCell ref="RSM137:RSN137"/>
    <mergeCell ref="RSO137:RSP137"/>
    <mergeCell ref="RRG137:RRH137"/>
    <mergeCell ref="RRI137:RRJ137"/>
    <mergeCell ref="RRK137:RRL137"/>
    <mergeCell ref="RRM137:RRN137"/>
    <mergeCell ref="RRO137:RRP137"/>
    <mergeCell ref="RRQ137:RRR137"/>
    <mergeCell ref="RRS137:RRT137"/>
    <mergeCell ref="RRU137:RRV137"/>
    <mergeCell ref="RRW137:RRX137"/>
    <mergeCell ref="RTI137:RTJ137"/>
    <mergeCell ref="RTK137:RTL137"/>
    <mergeCell ref="RTM137:RTN137"/>
    <mergeCell ref="RTO137:RTP137"/>
    <mergeCell ref="RTQ137:RTR137"/>
    <mergeCell ref="RTS137:RTT137"/>
    <mergeCell ref="RTU137:RTV137"/>
    <mergeCell ref="RTW137:RTX137"/>
    <mergeCell ref="RTY137:RTZ137"/>
    <mergeCell ref="RSQ137:RSR137"/>
    <mergeCell ref="RSS137:RST137"/>
    <mergeCell ref="RSU137:RSV137"/>
    <mergeCell ref="RSW137:RSX137"/>
    <mergeCell ref="RSY137:RSZ137"/>
    <mergeCell ref="RTA137:RTB137"/>
    <mergeCell ref="RTC137:RTD137"/>
    <mergeCell ref="RTE137:RTF137"/>
    <mergeCell ref="RTG137:RTH137"/>
    <mergeCell ref="RUS137:RUT137"/>
    <mergeCell ref="RUU137:RUV137"/>
    <mergeCell ref="RUW137:RUX137"/>
    <mergeCell ref="RUY137:RUZ137"/>
    <mergeCell ref="RVA137:RVB137"/>
    <mergeCell ref="RVC137:RVD137"/>
    <mergeCell ref="RVE137:RVF137"/>
    <mergeCell ref="RVG137:RVH137"/>
    <mergeCell ref="RVI137:RVJ137"/>
    <mergeCell ref="RUA137:RUB137"/>
    <mergeCell ref="RUC137:RUD137"/>
    <mergeCell ref="RUE137:RUF137"/>
    <mergeCell ref="RUG137:RUH137"/>
    <mergeCell ref="RUI137:RUJ137"/>
    <mergeCell ref="RUK137:RUL137"/>
    <mergeCell ref="RUM137:RUN137"/>
    <mergeCell ref="RUO137:RUP137"/>
    <mergeCell ref="RUQ137:RUR137"/>
    <mergeCell ref="RWC137:RWD137"/>
    <mergeCell ref="RWE137:RWF137"/>
    <mergeCell ref="RWG137:RWH137"/>
    <mergeCell ref="RWI137:RWJ137"/>
    <mergeCell ref="RWK137:RWL137"/>
    <mergeCell ref="RWM137:RWN137"/>
    <mergeCell ref="RWO137:RWP137"/>
    <mergeCell ref="RWQ137:RWR137"/>
    <mergeCell ref="RWS137:RWT137"/>
    <mergeCell ref="RVK137:RVL137"/>
    <mergeCell ref="RVM137:RVN137"/>
    <mergeCell ref="RVO137:RVP137"/>
    <mergeCell ref="RVQ137:RVR137"/>
    <mergeCell ref="RVS137:RVT137"/>
    <mergeCell ref="RVU137:RVV137"/>
    <mergeCell ref="RVW137:RVX137"/>
    <mergeCell ref="RVY137:RVZ137"/>
    <mergeCell ref="RWA137:RWB137"/>
    <mergeCell ref="RXM137:RXN137"/>
    <mergeCell ref="RXO137:RXP137"/>
    <mergeCell ref="RXQ137:RXR137"/>
    <mergeCell ref="RXS137:RXT137"/>
    <mergeCell ref="RXU137:RXV137"/>
    <mergeCell ref="RXW137:RXX137"/>
    <mergeCell ref="RXY137:RXZ137"/>
    <mergeCell ref="RYA137:RYB137"/>
    <mergeCell ref="RYC137:RYD137"/>
    <mergeCell ref="RWU137:RWV137"/>
    <mergeCell ref="RWW137:RWX137"/>
    <mergeCell ref="RWY137:RWZ137"/>
    <mergeCell ref="RXA137:RXB137"/>
    <mergeCell ref="RXC137:RXD137"/>
    <mergeCell ref="RXE137:RXF137"/>
    <mergeCell ref="RXG137:RXH137"/>
    <mergeCell ref="RXI137:RXJ137"/>
    <mergeCell ref="RXK137:RXL137"/>
    <mergeCell ref="RYW137:RYX137"/>
    <mergeCell ref="RYY137:RYZ137"/>
    <mergeCell ref="RZA137:RZB137"/>
    <mergeCell ref="RZC137:RZD137"/>
    <mergeCell ref="RZE137:RZF137"/>
    <mergeCell ref="RZG137:RZH137"/>
    <mergeCell ref="RZI137:RZJ137"/>
    <mergeCell ref="RZK137:RZL137"/>
    <mergeCell ref="RZM137:RZN137"/>
    <mergeCell ref="RYE137:RYF137"/>
    <mergeCell ref="RYG137:RYH137"/>
    <mergeCell ref="RYI137:RYJ137"/>
    <mergeCell ref="RYK137:RYL137"/>
    <mergeCell ref="RYM137:RYN137"/>
    <mergeCell ref="RYO137:RYP137"/>
    <mergeCell ref="RYQ137:RYR137"/>
    <mergeCell ref="RYS137:RYT137"/>
    <mergeCell ref="RYU137:RYV137"/>
    <mergeCell ref="SAG137:SAH137"/>
    <mergeCell ref="SAI137:SAJ137"/>
    <mergeCell ref="SAK137:SAL137"/>
    <mergeCell ref="SAM137:SAN137"/>
    <mergeCell ref="SAO137:SAP137"/>
    <mergeCell ref="SAQ137:SAR137"/>
    <mergeCell ref="SAS137:SAT137"/>
    <mergeCell ref="SAU137:SAV137"/>
    <mergeCell ref="SAW137:SAX137"/>
    <mergeCell ref="RZO137:RZP137"/>
    <mergeCell ref="RZQ137:RZR137"/>
    <mergeCell ref="RZS137:RZT137"/>
    <mergeCell ref="RZU137:RZV137"/>
    <mergeCell ref="RZW137:RZX137"/>
    <mergeCell ref="RZY137:RZZ137"/>
    <mergeCell ref="SAA137:SAB137"/>
    <mergeCell ref="SAC137:SAD137"/>
    <mergeCell ref="SAE137:SAF137"/>
    <mergeCell ref="SBQ137:SBR137"/>
    <mergeCell ref="SBS137:SBT137"/>
    <mergeCell ref="SBU137:SBV137"/>
    <mergeCell ref="SBW137:SBX137"/>
    <mergeCell ref="SBY137:SBZ137"/>
    <mergeCell ref="SCA137:SCB137"/>
    <mergeCell ref="SCC137:SCD137"/>
    <mergeCell ref="SCE137:SCF137"/>
    <mergeCell ref="SCG137:SCH137"/>
    <mergeCell ref="SAY137:SAZ137"/>
    <mergeCell ref="SBA137:SBB137"/>
    <mergeCell ref="SBC137:SBD137"/>
    <mergeCell ref="SBE137:SBF137"/>
    <mergeCell ref="SBG137:SBH137"/>
    <mergeCell ref="SBI137:SBJ137"/>
    <mergeCell ref="SBK137:SBL137"/>
    <mergeCell ref="SBM137:SBN137"/>
    <mergeCell ref="SBO137:SBP137"/>
    <mergeCell ref="SDA137:SDB137"/>
    <mergeCell ref="SDC137:SDD137"/>
    <mergeCell ref="SDE137:SDF137"/>
    <mergeCell ref="SDG137:SDH137"/>
    <mergeCell ref="SDI137:SDJ137"/>
    <mergeCell ref="SDK137:SDL137"/>
    <mergeCell ref="SDM137:SDN137"/>
    <mergeCell ref="SDO137:SDP137"/>
    <mergeCell ref="SDQ137:SDR137"/>
    <mergeCell ref="SCI137:SCJ137"/>
    <mergeCell ref="SCK137:SCL137"/>
    <mergeCell ref="SCM137:SCN137"/>
    <mergeCell ref="SCO137:SCP137"/>
    <mergeCell ref="SCQ137:SCR137"/>
    <mergeCell ref="SCS137:SCT137"/>
    <mergeCell ref="SCU137:SCV137"/>
    <mergeCell ref="SCW137:SCX137"/>
    <mergeCell ref="SCY137:SCZ137"/>
    <mergeCell ref="SEK137:SEL137"/>
    <mergeCell ref="SEM137:SEN137"/>
    <mergeCell ref="SEO137:SEP137"/>
    <mergeCell ref="SEQ137:SER137"/>
    <mergeCell ref="SES137:SET137"/>
    <mergeCell ref="SEU137:SEV137"/>
    <mergeCell ref="SEW137:SEX137"/>
    <mergeCell ref="SEY137:SEZ137"/>
    <mergeCell ref="SFA137:SFB137"/>
    <mergeCell ref="SDS137:SDT137"/>
    <mergeCell ref="SDU137:SDV137"/>
    <mergeCell ref="SDW137:SDX137"/>
    <mergeCell ref="SDY137:SDZ137"/>
    <mergeCell ref="SEA137:SEB137"/>
    <mergeCell ref="SEC137:SED137"/>
    <mergeCell ref="SEE137:SEF137"/>
    <mergeCell ref="SEG137:SEH137"/>
    <mergeCell ref="SEI137:SEJ137"/>
    <mergeCell ref="SFU137:SFV137"/>
    <mergeCell ref="SFW137:SFX137"/>
    <mergeCell ref="SFY137:SFZ137"/>
    <mergeCell ref="SGA137:SGB137"/>
    <mergeCell ref="SGC137:SGD137"/>
    <mergeCell ref="SGE137:SGF137"/>
    <mergeCell ref="SGG137:SGH137"/>
    <mergeCell ref="SGI137:SGJ137"/>
    <mergeCell ref="SGK137:SGL137"/>
    <mergeCell ref="SFC137:SFD137"/>
    <mergeCell ref="SFE137:SFF137"/>
    <mergeCell ref="SFG137:SFH137"/>
    <mergeCell ref="SFI137:SFJ137"/>
    <mergeCell ref="SFK137:SFL137"/>
    <mergeCell ref="SFM137:SFN137"/>
    <mergeCell ref="SFO137:SFP137"/>
    <mergeCell ref="SFQ137:SFR137"/>
    <mergeCell ref="SFS137:SFT137"/>
    <mergeCell ref="SHE137:SHF137"/>
    <mergeCell ref="SHG137:SHH137"/>
    <mergeCell ref="SHI137:SHJ137"/>
    <mergeCell ref="SHK137:SHL137"/>
    <mergeCell ref="SHM137:SHN137"/>
    <mergeCell ref="SHO137:SHP137"/>
    <mergeCell ref="SHQ137:SHR137"/>
    <mergeCell ref="SHS137:SHT137"/>
    <mergeCell ref="SHU137:SHV137"/>
    <mergeCell ref="SGM137:SGN137"/>
    <mergeCell ref="SGO137:SGP137"/>
    <mergeCell ref="SGQ137:SGR137"/>
    <mergeCell ref="SGS137:SGT137"/>
    <mergeCell ref="SGU137:SGV137"/>
    <mergeCell ref="SGW137:SGX137"/>
    <mergeCell ref="SGY137:SGZ137"/>
    <mergeCell ref="SHA137:SHB137"/>
    <mergeCell ref="SHC137:SHD137"/>
    <mergeCell ref="SIO137:SIP137"/>
    <mergeCell ref="SIQ137:SIR137"/>
    <mergeCell ref="SIS137:SIT137"/>
    <mergeCell ref="SIU137:SIV137"/>
    <mergeCell ref="SIW137:SIX137"/>
    <mergeCell ref="SIY137:SIZ137"/>
    <mergeCell ref="SJA137:SJB137"/>
    <mergeCell ref="SJC137:SJD137"/>
    <mergeCell ref="SJE137:SJF137"/>
    <mergeCell ref="SHW137:SHX137"/>
    <mergeCell ref="SHY137:SHZ137"/>
    <mergeCell ref="SIA137:SIB137"/>
    <mergeCell ref="SIC137:SID137"/>
    <mergeCell ref="SIE137:SIF137"/>
    <mergeCell ref="SIG137:SIH137"/>
    <mergeCell ref="SII137:SIJ137"/>
    <mergeCell ref="SIK137:SIL137"/>
    <mergeCell ref="SIM137:SIN137"/>
    <mergeCell ref="SJY137:SJZ137"/>
    <mergeCell ref="SKA137:SKB137"/>
    <mergeCell ref="SKC137:SKD137"/>
    <mergeCell ref="SKE137:SKF137"/>
    <mergeCell ref="SKG137:SKH137"/>
    <mergeCell ref="SKI137:SKJ137"/>
    <mergeCell ref="SKK137:SKL137"/>
    <mergeCell ref="SKM137:SKN137"/>
    <mergeCell ref="SKO137:SKP137"/>
    <mergeCell ref="SJG137:SJH137"/>
    <mergeCell ref="SJI137:SJJ137"/>
    <mergeCell ref="SJK137:SJL137"/>
    <mergeCell ref="SJM137:SJN137"/>
    <mergeCell ref="SJO137:SJP137"/>
    <mergeCell ref="SJQ137:SJR137"/>
    <mergeCell ref="SJS137:SJT137"/>
    <mergeCell ref="SJU137:SJV137"/>
    <mergeCell ref="SJW137:SJX137"/>
    <mergeCell ref="SLI137:SLJ137"/>
    <mergeCell ref="SLK137:SLL137"/>
    <mergeCell ref="SLM137:SLN137"/>
    <mergeCell ref="SLO137:SLP137"/>
    <mergeCell ref="SLQ137:SLR137"/>
    <mergeCell ref="SLS137:SLT137"/>
    <mergeCell ref="SLU137:SLV137"/>
    <mergeCell ref="SLW137:SLX137"/>
    <mergeCell ref="SLY137:SLZ137"/>
    <mergeCell ref="SKQ137:SKR137"/>
    <mergeCell ref="SKS137:SKT137"/>
    <mergeCell ref="SKU137:SKV137"/>
    <mergeCell ref="SKW137:SKX137"/>
    <mergeCell ref="SKY137:SKZ137"/>
    <mergeCell ref="SLA137:SLB137"/>
    <mergeCell ref="SLC137:SLD137"/>
    <mergeCell ref="SLE137:SLF137"/>
    <mergeCell ref="SLG137:SLH137"/>
    <mergeCell ref="SMS137:SMT137"/>
    <mergeCell ref="SMU137:SMV137"/>
    <mergeCell ref="SMW137:SMX137"/>
    <mergeCell ref="SMY137:SMZ137"/>
    <mergeCell ref="SNA137:SNB137"/>
    <mergeCell ref="SNC137:SND137"/>
    <mergeCell ref="SNE137:SNF137"/>
    <mergeCell ref="SNG137:SNH137"/>
    <mergeCell ref="SNI137:SNJ137"/>
    <mergeCell ref="SMA137:SMB137"/>
    <mergeCell ref="SMC137:SMD137"/>
    <mergeCell ref="SME137:SMF137"/>
    <mergeCell ref="SMG137:SMH137"/>
    <mergeCell ref="SMI137:SMJ137"/>
    <mergeCell ref="SMK137:SML137"/>
    <mergeCell ref="SMM137:SMN137"/>
    <mergeCell ref="SMO137:SMP137"/>
    <mergeCell ref="SMQ137:SMR137"/>
    <mergeCell ref="SOC137:SOD137"/>
    <mergeCell ref="SOE137:SOF137"/>
    <mergeCell ref="SOG137:SOH137"/>
    <mergeCell ref="SOI137:SOJ137"/>
    <mergeCell ref="SOK137:SOL137"/>
    <mergeCell ref="SOM137:SON137"/>
    <mergeCell ref="SOO137:SOP137"/>
    <mergeCell ref="SOQ137:SOR137"/>
    <mergeCell ref="SOS137:SOT137"/>
    <mergeCell ref="SNK137:SNL137"/>
    <mergeCell ref="SNM137:SNN137"/>
    <mergeCell ref="SNO137:SNP137"/>
    <mergeCell ref="SNQ137:SNR137"/>
    <mergeCell ref="SNS137:SNT137"/>
    <mergeCell ref="SNU137:SNV137"/>
    <mergeCell ref="SNW137:SNX137"/>
    <mergeCell ref="SNY137:SNZ137"/>
    <mergeCell ref="SOA137:SOB137"/>
    <mergeCell ref="SPM137:SPN137"/>
    <mergeCell ref="SPO137:SPP137"/>
    <mergeCell ref="SPQ137:SPR137"/>
    <mergeCell ref="SPS137:SPT137"/>
    <mergeCell ref="SPU137:SPV137"/>
    <mergeCell ref="SPW137:SPX137"/>
    <mergeCell ref="SPY137:SPZ137"/>
    <mergeCell ref="SQA137:SQB137"/>
    <mergeCell ref="SQC137:SQD137"/>
    <mergeCell ref="SOU137:SOV137"/>
    <mergeCell ref="SOW137:SOX137"/>
    <mergeCell ref="SOY137:SOZ137"/>
    <mergeCell ref="SPA137:SPB137"/>
    <mergeCell ref="SPC137:SPD137"/>
    <mergeCell ref="SPE137:SPF137"/>
    <mergeCell ref="SPG137:SPH137"/>
    <mergeCell ref="SPI137:SPJ137"/>
    <mergeCell ref="SPK137:SPL137"/>
    <mergeCell ref="SQW137:SQX137"/>
    <mergeCell ref="SQY137:SQZ137"/>
    <mergeCell ref="SRA137:SRB137"/>
    <mergeCell ref="SRC137:SRD137"/>
    <mergeCell ref="SRE137:SRF137"/>
    <mergeCell ref="SRG137:SRH137"/>
    <mergeCell ref="SRI137:SRJ137"/>
    <mergeCell ref="SRK137:SRL137"/>
    <mergeCell ref="SRM137:SRN137"/>
    <mergeCell ref="SQE137:SQF137"/>
    <mergeCell ref="SQG137:SQH137"/>
    <mergeCell ref="SQI137:SQJ137"/>
    <mergeCell ref="SQK137:SQL137"/>
    <mergeCell ref="SQM137:SQN137"/>
    <mergeCell ref="SQO137:SQP137"/>
    <mergeCell ref="SQQ137:SQR137"/>
    <mergeCell ref="SQS137:SQT137"/>
    <mergeCell ref="SQU137:SQV137"/>
    <mergeCell ref="SSG137:SSH137"/>
    <mergeCell ref="SSI137:SSJ137"/>
    <mergeCell ref="SSK137:SSL137"/>
    <mergeCell ref="SSM137:SSN137"/>
    <mergeCell ref="SSO137:SSP137"/>
    <mergeCell ref="SSQ137:SSR137"/>
    <mergeCell ref="SSS137:SST137"/>
    <mergeCell ref="SSU137:SSV137"/>
    <mergeCell ref="SSW137:SSX137"/>
    <mergeCell ref="SRO137:SRP137"/>
    <mergeCell ref="SRQ137:SRR137"/>
    <mergeCell ref="SRS137:SRT137"/>
    <mergeCell ref="SRU137:SRV137"/>
    <mergeCell ref="SRW137:SRX137"/>
    <mergeCell ref="SRY137:SRZ137"/>
    <mergeCell ref="SSA137:SSB137"/>
    <mergeCell ref="SSC137:SSD137"/>
    <mergeCell ref="SSE137:SSF137"/>
    <mergeCell ref="STQ137:STR137"/>
    <mergeCell ref="STS137:STT137"/>
    <mergeCell ref="STU137:STV137"/>
    <mergeCell ref="STW137:STX137"/>
    <mergeCell ref="STY137:STZ137"/>
    <mergeCell ref="SUA137:SUB137"/>
    <mergeCell ref="SUC137:SUD137"/>
    <mergeCell ref="SUE137:SUF137"/>
    <mergeCell ref="SUG137:SUH137"/>
    <mergeCell ref="SSY137:SSZ137"/>
    <mergeCell ref="STA137:STB137"/>
    <mergeCell ref="STC137:STD137"/>
    <mergeCell ref="STE137:STF137"/>
    <mergeCell ref="STG137:STH137"/>
    <mergeCell ref="STI137:STJ137"/>
    <mergeCell ref="STK137:STL137"/>
    <mergeCell ref="STM137:STN137"/>
    <mergeCell ref="STO137:STP137"/>
    <mergeCell ref="SVA137:SVB137"/>
    <mergeCell ref="SVC137:SVD137"/>
    <mergeCell ref="SVE137:SVF137"/>
    <mergeCell ref="SVG137:SVH137"/>
    <mergeCell ref="SVI137:SVJ137"/>
    <mergeCell ref="SVK137:SVL137"/>
    <mergeCell ref="SVM137:SVN137"/>
    <mergeCell ref="SVO137:SVP137"/>
    <mergeCell ref="SVQ137:SVR137"/>
    <mergeCell ref="SUI137:SUJ137"/>
    <mergeCell ref="SUK137:SUL137"/>
    <mergeCell ref="SUM137:SUN137"/>
    <mergeCell ref="SUO137:SUP137"/>
    <mergeCell ref="SUQ137:SUR137"/>
    <mergeCell ref="SUS137:SUT137"/>
    <mergeCell ref="SUU137:SUV137"/>
    <mergeCell ref="SUW137:SUX137"/>
    <mergeCell ref="SUY137:SUZ137"/>
    <mergeCell ref="SWK137:SWL137"/>
    <mergeCell ref="SWM137:SWN137"/>
    <mergeCell ref="SWO137:SWP137"/>
    <mergeCell ref="SWQ137:SWR137"/>
    <mergeCell ref="SWS137:SWT137"/>
    <mergeCell ref="SWU137:SWV137"/>
    <mergeCell ref="SWW137:SWX137"/>
    <mergeCell ref="SWY137:SWZ137"/>
    <mergeCell ref="SXA137:SXB137"/>
    <mergeCell ref="SVS137:SVT137"/>
    <mergeCell ref="SVU137:SVV137"/>
    <mergeCell ref="SVW137:SVX137"/>
    <mergeCell ref="SVY137:SVZ137"/>
    <mergeCell ref="SWA137:SWB137"/>
    <mergeCell ref="SWC137:SWD137"/>
    <mergeCell ref="SWE137:SWF137"/>
    <mergeCell ref="SWG137:SWH137"/>
    <mergeCell ref="SWI137:SWJ137"/>
    <mergeCell ref="SXU137:SXV137"/>
    <mergeCell ref="SXW137:SXX137"/>
    <mergeCell ref="SXY137:SXZ137"/>
    <mergeCell ref="SYA137:SYB137"/>
    <mergeCell ref="SYC137:SYD137"/>
    <mergeCell ref="SYE137:SYF137"/>
    <mergeCell ref="SYG137:SYH137"/>
    <mergeCell ref="SYI137:SYJ137"/>
    <mergeCell ref="SYK137:SYL137"/>
    <mergeCell ref="SXC137:SXD137"/>
    <mergeCell ref="SXE137:SXF137"/>
    <mergeCell ref="SXG137:SXH137"/>
    <mergeCell ref="SXI137:SXJ137"/>
    <mergeCell ref="SXK137:SXL137"/>
    <mergeCell ref="SXM137:SXN137"/>
    <mergeCell ref="SXO137:SXP137"/>
    <mergeCell ref="SXQ137:SXR137"/>
    <mergeCell ref="SXS137:SXT137"/>
    <mergeCell ref="SZE137:SZF137"/>
    <mergeCell ref="SZG137:SZH137"/>
    <mergeCell ref="SZI137:SZJ137"/>
    <mergeCell ref="SZK137:SZL137"/>
    <mergeCell ref="SZM137:SZN137"/>
    <mergeCell ref="SZO137:SZP137"/>
    <mergeCell ref="SZQ137:SZR137"/>
    <mergeCell ref="SZS137:SZT137"/>
    <mergeCell ref="SZU137:SZV137"/>
    <mergeCell ref="SYM137:SYN137"/>
    <mergeCell ref="SYO137:SYP137"/>
    <mergeCell ref="SYQ137:SYR137"/>
    <mergeCell ref="SYS137:SYT137"/>
    <mergeCell ref="SYU137:SYV137"/>
    <mergeCell ref="SYW137:SYX137"/>
    <mergeCell ref="SYY137:SYZ137"/>
    <mergeCell ref="SZA137:SZB137"/>
    <mergeCell ref="SZC137:SZD137"/>
    <mergeCell ref="TAO137:TAP137"/>
    <mergeCell ref="TAQ137:TAR137"/>
    <mergeCell ref="TAS137:TAT137"/>
    <mergeCell ref="TAU137:TAV137"/>
    <mergeCell ref="TAW137:TAX137"/>
    <mergeCell ref="TAY137:TAZ137"/>
    <mergeCell ref="TBA137:TBB137"/>
    <mergeCell ref="TBC137:TBD137"/>
    <mergeCell ref="TBE137:TBF137"/>
    <mergeCell ref="SZW137:SZX137"/>
    <mergeCell ref="SZY137:SZZ137"/>
    <mergeCell ref="TAA137:TAB137"/>
    <mergeCell ref="TAC137:TAD137"/>
    <mergeCell ref="TAE137:TAF137"/>
    <mergeCell ref="TAG137:TAH137"/>
    <mergeCell ref="TAI137:TAJ137"/>
    <mergeCell ref="TAK137:TAL137"/>
    <mergeCell ref="TAM137:TAN137"/>
    <mergeCell ref="TBY137:TBZ137"/>
    <mergeCell ref="TCA137:TCB137"/>
    <mergeCell ref="TCC137:TCD137"/>
    <mergeCell ref="TCE137:TCF137"/>
    <mergeCell ref="TCG137:TCH137"/>
    <mergeCell ref="TCI137:TCJ137"/>
    <mergeCell ref="TCK137:TCL137"/>
    <mergeCell ref="TCM137:TCN137"/>
    <mergeCell ref="TCO137:TCP137"/>
    <mergeCell ref="TBG137:TBH137"/>
    <mergeCell ref="TBI137:TBJ137"/>
    <mergeCell ref="TBK137:TBL137"/>
    <mergeCell ref="TBM137:TBN137"/>
    <mergeCell ref="TBO137:TBP137"/>
    <mergeCell ref="TBQ137:TBR137"/>
    <mergeCell ref="TBS137:TBT137"/>
    <mergeCell ref="TBU137:TBV137"/>
    <mergeCell ref="TBW137:TBX137"/>
    <mergeCell ref="TDI137:TDJ137"/>
    <mergeCell ref="TDK137:TDL137"/>
    <mergeCell ref="TDM137:TDN137"/>
    <mergeCell ref="TDO137:TDP137"/>
    <mergeCell ref="TDQ137:TDR137"/>
    <mergeCell ref="TDS137:TDT137"/>
    <mergeCell ref="TDU137:TDV137"/>
    <mergeCell ref="TDW137:TDX137"/>
    <mergeCell ref="TDY137:TDZ137"/>
    <mergeCell ref="TCQ137:TCR137"/>
    <mergeCell ref="TCS137:TCT137"/>
    <mergeCell ref="TCU137:TCV137"/>
    <mergeCell ref="TCW137:TCX137"/>
    <mergeCell ref="TCY137:TCZ137"/>
    <mergeCell ref="TDA137:TDB137"/>
    <mergeCell ref="TDC137:TDD137"/>
    <mergeCell ref="TDE137:TDF137"/>
    <mergeCell ref="TDG137:TDH137"/>
    <mergeCell ref="TES137:TET137"/>
    <mergeCell ref="TEU137:TEV137"/>
    <mergeCell ref="TEW137:TEX137"/>
    <mergeCell ref="TEY137:TEZ137"/>
    <mergeCell ref="TFA137:TFB137"/>
    <mergeCell ref="TFC137:TFD137"/>
    <mergeCell ref="TFE137:TFF137"/>
    <mergeCell ref="TFG137:TFH137"/>
    <mergeCell ref="TFI137:TFJ137"/>
    <mergeCell ref="TEA137:TEB137"/>
    <mergeCell ref="TEC137:TED137"/>
    <mergeCell ref="TEE137:TEF137"/>
    <mergeCell ref="TEG137:TEH137"/>
    <mergeCell ref="TEI137:TEJ137"/>
    <mergeCell ref="TEK137:TEL137"/>
    <mergeCell ref="TEM137:TEN137"/>
    <mergeCell ref="TEO137:TEP137"/>
    <mergeCell ref="TEQ137:TER137"/>
    <mergeCell ref="TGC137:TGD137"/>
    <mergeCell ref="TGE137:TGF137"/>
    <mergeCell ref="TGG137:TGH137"/>
    <mergeCell ref="TGI137:TGJ137"/>
    <mergeCell ref="TGK137:TGL137"/>
    <mergeCell ref="TGM137:TGN137"/>
    <mergeCell ref="TGO137:TGP137"/>
    <mergeCell ref="TGQ137:TGR137"/>
    <mergeCell ref="TGS137:TGT137"/>
    <mergeCell ref="TFK137:TFL137"/>
    <mergeCell ref="TFM137:TFN137"/>
    <mergeCell ref="TFO137:TFP137"/>
    <mergeCell ref="TFQ137:TFR137"/>
    <mergeCell ref="TFS137:TFT137"/>
    <mergeCell ref="TFU137:TFV137"/>
    <mergeCell ref="TFW137:TFX137"/>
    <mergeCell ref="TFY137:TFZ137"/>
    <mergeCell ref="TGA137:TGB137"/>
    <mergeCell ref="THM137:THN137"/>
    <mergeCell ref="THO137:THP137"/>
    <mergeCell ref="THQ137:THR137"/>
    <mergeCell ref="THS137:THT137"/>
    <mergeCell ref="THU137:THV137"/>
    <mergeCell ref="THW137:THX137"/>
    <mergeCell ref="THY137:THZ137"/>
    <mergeCell ref="TIA137:TIB137"/>
    <mergeCell ref="TIC137:TID137"/>
    <mergeCell ref="TGU137:TGV137"/>
    <mergeCell ref="TGW137:TGX137"/>
    <mergeCell ref="TGY137:TGZ137"/>
    <mergeCell ref="THA137:THB137"/>
    <mergeCell ref="THC137:THD137"/>
    <mergeCell ref="THE137:THF137"/>
    <mergeCell ref="THG137:THH137"/>
    <mergeCell ref="THI137:THJ137"/>
    <mergeCell ref="THK137:THL137"/>
    <mergeCell ref="TIW137:TIX137"/>
    <mergeCell ref="TIY137:TIZ137"/>
    <mergeCell ref="TJA137:TJB137"/>
    <mergeCell ref="TJC137:TJD137"/>
    <mergeCell ref="TJE137:TJF137"/>
    <mergeCell ref="TJG137:TJH137"/>
    <mergeCell ref="TJI137:TJJ137"/>
    <mergeCell ref="TJK137:TJL137"/>
    <mergeCell ref="TJM137:TJN137"/>
    <mergeCell ref="TIE137:TIF137"/>
    <mergeCell ref="TIG137:TIH137"/>
    <mergeCell ref="TII137:TIJ137"/>
    <mergeCell ref="TIK137:TIL137"/>
    <mergeCell ref="TIM137:TIN137"/>
    <mergeCell ref="TIO137:TIP137"/>
    <mergeCell ref="TIQ137:TIR137"/>
    <mergeCell ref="TIS137:TIT137"/>
    <mergeCell ref="TIU137:TIV137"/>
    <mergeCell ref="TKG137:TKH137"/>
    <mergeCell ref="TKI137:TKJ137"/>
    <mergeCell ref="TKK137:TKL137"/>
    <mergeCell ref="TKM137:TKN137"/>
    <mergeCell ref="TKO137:TKP137"/>
    <mergeCell ref="TKQ137:TKR137"/>
    <mergeCell ref="TKS137:TKT137"/>
    <mergeCell ref="TKU137:TKV137"/>
    <mergeCell ref="TKW137:TKX137"/>
    <mergeCell ref="TJO137:TJP137"/>
    <mergeCell ref="TJQ137:TJR137"/>
    <mergeCell ref="TJS137:TJT137"/>
    <mergeCell ref="TJU137:TJV137"/>
    <mergeCell ref="TJW137:TJX137"/>
    <mergeCell ref="TJY137:TJZ137"/>
    <mergeCell ref="TKA137:TKB137"/>
    <mergeCell ref="TKC137:TKD137"/>
    <mergeCell ref="TKE137:TKF137"/>
    <mergeCell ref="TLQ137:TLR137"/>
    <mergeCell ref="TLS137:TLT137"/>
    <mergeCell ref="TLU137:TLV137"/>
    <mergeCell ref="TLW137:TLX137"/>
    <mergeCell ref="TLY137:TLZ137"/>
    <mergeCell ref="TMA137:TMB137"/>
    <mergeCell ref="TMC137:TMD137"/>
    <mergeCell ref="TME137:TMF137"/>
    <mergeCell ref="TMG137:TMH137"/>
    <mergeCell ref="TKY137:TKZ137"/>
    <mergeCell ref="TLA137:TLB137"/>
    <mergeCell ref="TLC137:TLD137"/>
    <mergeCell ref="TLE137:TLF137"/>
    <mergeCell ref="TLG137:TLH137"/>
    <mergeCell ref="TLI137:TLJ137"/>
    <mergeCell ref="TLK137:TLL137"/>
    <mergeCell ref="TLM137:TLN137"/>
    <mergeCell ref="TLO137:TLP137"/>
    <mergeCell ref="TNA137:TNB137"/>
    <mergeCell ref="TNC137:TND137"/>
    <mergeCell ref="TNE137:TNF137"/>
    <mergeCell ref="TNG137:TNH137"/>
    <mergeCell ref="TNI137:TNJ137"/>
    <mergeCell ref="TNK137:TNL137"/>
    <mergeCell ref="TNM137:TNN137"/>
    <mergeCell ref="TNO137:TNP137"/>
    <mergeCell ref="TNQ137:TNR137"/>
    <mergeCell ref="TMI137:TMJ137"/>
    <mergeCell ref="TMK137:TML137"/>
    <mergeCell ref="TMM137:TMN137"/>
    <mergeCell ref="TMO137:TMP137"/>
    <mergeCell ref="TMQ137:TMR137"/>
    <mergeCell ref="TMS137:TMT137"/>
    <mergeCell ref="TMU137:TMV137"/>
    <mergeCell ref="TMW137:TMX137"/>
    <mergeCell ref="TMY137:TMZ137"/>
    <mergeCell ref="TOK137:TOL137"/>
    <mergeCell ref="TOM137:TON137"/>
    <mergeCell ref="TOO137:TOP137"/>
    <mergeCell ref="TOQ137:TOR137"/>
    <mergeCell ref="TOS137:TOT137"/>
    <mergeCell ref="TOU137:TOV137"/>
    <mergeCell ref="TOW137:TOX137"/>
    <mergeCell ref="TOY137:TOZ137"/>
    <mergeCell ref="TPA137:TPB137"/>
    <mergeCell ref="TNS137:TNT137"/>
    <mergeCell ref="TNU137:TNV137"/>
    <mergeCell ref="TNW137:TNX137"/>
    <mergeCell ref="TNY137:TNZ137"/>
    <mergeCell ref="TOA137:TOB137"/>
    <mergeCell ref="TOC137:TOD137"/>
    <mergeCell ref="TOE137:TOF137"/>
    <mergeCell ref="TOG137:TOH137"/>
    <mergeCell ref="TOI137:TOJ137"/>
    <mergeCell ref="TPU137:TPV137"/>
    <mergeCell ref="TPW137:TPX137"/>
    <mergeCell ref="TPY137:TPZ137"/>
    <mergeCell ref="TQA137:TQB137"/>
    <mergeCell ref="TQC137:TQD137"/>
    <mergeCell ref="TQE137:TQF137"/>
    <mergeCell ref="TQG137:TQH137"/>
    <mergeCell ref="TQI137:TQJ137"/>
    <mergeCell ref="TQK137:TQL137"/>
    <mergeCell ref="TPC137:TPD137"/>
    <mergeCell ref="TPE137:TPF137"/>
    <mergeCell ref="TPG137:TPH137"/>
    <mergeCell ref="TPI137:TPJ137"/>
    <mergeCell ref="TPK137:TPL137"/>
    <mergeCell ref="TPM137:TPN137"/>
    <mergeCell ref="TPO137:TPP137"/>
    <mergeCell ref="TPQ137:TPR137"/>
    <mergeCell ref="TPS137:TPT137"/>
    <mergeCell ref="TRE137:TRF137"/>
    <mergeCell ref="TRG137:TRH137"/>
    <mergeCell ref="TRI137:TRJ137"/>
    <mergeCell ref="TRK137:TRL137"/>
    <mergeCell ref="TRM137:TRN137"/>
    <mergeCell ref="TRO137:TRP137"/>
    <mergeCell ref="TRQ137:TRR137"/>
    <mergeCell ref="TRS137:TRT137"/>
    <mergeCell ref="TRU137:TRV137"/>
    <mergeCell ref="TQM137:TQN137"/>
    <mergeCell ref="TQO137:TQP137"/>
    <mergeCell ref="TQQ137:TQR137"/>
    <mergeCell ref="TQS137:TQT137"/>
    <mergeCell ref="TQU137:TQV137"/>
    <mergeCell ref="TQW137:TQX137"/>
    <mergeCell ref="TQY137:TQZ137"/>
    <mergeCell ref="TRA137:TRB137"/>
    <mergeCell ref="TRC137:TRD137"/>
    <mergeCell ref="TSO137:TSP137"/>
    <mergeCell ref="TSQ137:TSR137"/>
    <mergeCell ref="TSS137:TST137"/>
    <mergeCell ref="TSU137:TSV137"/>
    <mergeCell ref="TSW137:TSX137"/>
    <mergeCell ref="TSY137:TSZ137"/>
    <mergeCell ref="TTA137:TTB137"/>
    <mergeCell ref="TTC137:TTD137"/>
    <mergeCell ref="TTE137:TTF137"/>
    <mergeCell ref="TRW137:TRX137"/>
    <mergeCell ref="TRY137:TRZ137"/>
    <mergeCell ref="TSA137:TSB137"/>
    <mergeCell ref="TSC137:TSD137"/>
    <mergeCell ref="TSE137:TSF137"/>
    <mergeCell ref="TSG137:TSH137"/>
    <mergeCell ref="TSI137:TSJ137"/>
    <mergeCell ref="TSK137:TSL137"/>
    <mergeCell ref="TSM137:TSN137"/>
    <mergeCell ref="TTY137:TTZ137"/>
    <mergeCell ref="TUA137:TUB137"/>
    <mergeCell ref="TUC137:TUD137"/>
    <mergeCell ref="TUE137:TUF137"/>
    <mergeCell ref="TUG137:TUH137"/>
    <mergeCell ref="TUI137:TUJ137"/>
    <mergeCell ref="TUK137:TUL137"/>
    <mergeCell ref="TUM137:TUN137"/>
    <mergeCell ref="TUO137:TUP137"/>
    <mergeCell ref="TTG137:TTH137"/>
    <mergeCell ref="TTI137:TTJ137"/>
    <mergeCell ref="TTK137:TTL137"/>
    <mergeCell ref="TTM137:TTN137"/>
    <mergeCell ref="TTO137:TTP137"/>
    <mergeCell ref="TTQ137:TTR137"/>
    <mergeCell ref="TTS137:TTT137"/>
    <mergeCell ref="TTU137:TTV137"/>
    <mergeCell ref="TTW137:TTX137"/>
    <mergeCell ref="TVI137:TVJ137"/>
    <mergeCell ref="TVK137:TVL137"/>
    <mergeCell ref="TVM137:TVN137"/>
    <mergeCell ref="TVO137:TVP137"/>
    <mergeCell ref="TVQ137:TVR137"/>
    <mergeCell ref="TVS137:TVT137"/>
    <mergeCell ref="TVU137:TVV137"/>
    <mergeCell ref="TVW137:TVX137"/>
    <mergeCell ref="TVY137:TVZ137"/>
    <mergeCell ref="TUQ137:TUR137"/>
    <mergeCell ref="TUS137:TUT137"/>
    <mergeCell ref="TUU137:TUV137"/>
    <mergeCell ref="TUW137:TUX137"/>
    <mergeCell ref="TUY137:TUZ137"/>
    <mergeCell ref="TVA137:TVB137"/>
    <mergeCell ref="TVC137:TVD137"/>
    <mergeCell ref="TVE137:TVF137"/>
    <mergeCell ref="TVG137:TVH137"/>
    <mergeCell ref="TWS137:TWT137"/>
    <mergeCell ref="TWU137:TWV137"/>
    <mergeCell ref="TWW137:TWX137"/>
    <mergeCell ref="TWY137:TWZ137"/>
    <mergeCell ref="TXA137:TXB137"/>
    <mergeCell ref="TXC137:TXD137"/>
    <mergeCell ref="TXE137:TXF137"/>
    <mergeCell ref="TXG137:TXH137"/>
    <mergeCell ref="TXI137:TXJ137"/>
    <mergeCell ref="TWA137:TWB137"/>
    <mergeCell ref="TWC137:TWD137"/>
    <mergeCell ref="TWE137:TWF137"/>
    <mergeCell ref="TWG137:TWH137"/>
    <mergeCell ref="TWI137:TWJ137"/>
    <mergeCell ref="TWK137:TWL137"/>
    <mergeCell ref="TWM137:TWN137"/>
    <mergeCell ref="TWO137:TWP137"/>
    <mergeCell ref="TWQ137:TWR137"/>
    <mergeCell ref="TYC137:TYD137"/>
    <mergeCell ref="TYE137:TYF137"/>
    <mergeCell ref="TYG137:TYH137"/>
    <mergeCell ref="TYI137:TYJ137"/>
    <mergeCell ref="TYK137:TYL137"/>
    <mergeCell ref="TYM137:TYN137"/>
    <mergeCell ref="TYO137:TYP137"/>
    <mergeCell ref="TYQ137:TYR137"/>
    <mergeCell ref="TYS137:TYT137"/>
    <mergeCell ref="TXK137:TXL137"/>
    <mergeCell ref="TXM137:TXN137"/>
    <mergeCell ref="TXO137:TXP137"/>
    <mergeCell ref="TXQ137:TXR137"/>
    <mergeCell ref="TXS137:TXT137"/>
    <mergeCell ref="TXU137:TXV137"/>
    <mergeCell ref="TXW137:TXX137"/>
    <mergeCell ref="TXY137:TXZ137"/>
    <mergeCell ref="TYA137:TYB137"/>
    <mergeCell ref="TZM137:TZN137"/>
    <mergeCell ref="TZO137:TZP137"/>
    <mergeCell ref="TZQ137:TZR137"/>
    <mergeCell ref="TZS137:TZT137"/>
    <mergeCell ref="TZU137:TZV137"/>
    <mergeCell ref="TZW137:TZX137"/>
    <mergeCell ref="TZY137:TZZ137"/>
    <mergeCell ref="UAA137:UAB137"/>
    <mergeCell ref="UAC137:UAD137"/>
    <mergeCell ref="TYU137:TYV137"/>
    <mergeCell ref="TYW137:TYX137"/>
    <mergeCell ref="TYY137:TYZ137"/>
    <mergeCell ref="TZA137:TZB137"/>
    <mergeCell ref="TZC137:TZD137"/>
    <mergeCell ref="TZE137:TZF137"/>
    <mergeCell ref="TZG137:TZH137"/>
    <mergeCell ref="TZI137:TZJ137"/>
    <mergeCell ref="TZK137:TZL137"/>
    <mergeCell ref="UAW137:UAX137"/>
    <mergeCell ref="UAY137:UAZ137"/>
    <mergeCell ref="UBA137:UBB137"/>
    <mergeCell ref="UBC137:UBD137"/>
    <mergeCell ref="UBE137:UBF137"/>
    <mergeCell ref="UBG137:UBH137"/>
    <mergeCell ref="UBI137:UBJ137"/>
    <mergeCell ref="UBK137:UBL137"/>
    <mergeCell ref="UBM137:UBN137"/>
    <mergeCell ref="UAE137:UAF137"/>
    <mergeCell ref="UAG137:UAH137"/>
    <mergeCell ref="UAI137:UAJ137"/>
    <mergeCell ref="UAK137:UAL137"/>
    <mergeCell ref="UAM137:UAN137"/>
    <mergeCell ref="UAO137:UAP137"/>
    <mergeCell ref="UAQ137:UAR137"/>
    <mergeCell ref="UAS137:UAT137"/>
    <mergeCell ref="UAU137:UAV137"/>
    <mergeCell ref="UCG137:UCH137"/>
    <mergeCell ref="UCI137:UCJ137"/>
    <mergeCell ref="UCK137:UCL137"/>
    <mergeCell ref="UCM137:UCN137"/>
    <mergeCell ref="UCO137:UCP137"/>
    <mergeCell ref="UCQ137:UCR137"/>
    <mergeCell ref="UCS137:UCT137"/>
    <mergeCell ref="UCU137:UCV137"/>
    <mergeCell ref="UCW137:UCX137"/>
    <mergeCell ref="UBO137:UBP137"/>
    <mergeCell ref="UBQ137:UBR137"/>
    <mergeCell ref="UBS137:UBT137"/>
    <mergeCell ref="UBU137:UBV137"/>
    <mergeCell ref="UBW137:UBX137"/>
    <mergeCell ref="UBY137:UBZ137"/>
    <mergeCell ref="UCA137:UCB137"/>
    <mergeCell ref="UCC137:UCD137"/>
    <mergeCell ref="UCE137:UCF137"/>
    <mergeCell ref="UDQ137:UDR137"/>
    <mergeCell ref="UDS137:UDT137"/>
    <mergeCell ref="UDU137:UDV137"/>
    <mergeCell ref="UDW137:UDX137"/>
    <mergeCell ref="UDY137:UDZ137"/>
    <mergeCell ref="UEA137:UEB137"/>
    <mergeCell ref="UEC137:UED137"/>
    <mergeCell ref="UEE137:UEF137"/>
    <mergeCell ref="UEG137:UEH137"/>
    <mergeCell ref="UCY137:UCZ137"/>
    <mergeCell ref="UDA137:UDB137"/>
    <mergeCell ref="UDC137:UDD137"/>
    <mergeCell ref="UDE137:UDF137"/>
    <mergeCell ref="UDG137:UDH137"/>
    <mergeCell ref="UDI137:UDJ137"/>
    <mergeCell ref="UDK137:UDL137"/>
    <mergeCell ref="UDM137:UDN137"/>
    <mergeCell ref="UDO137:UDP137"/>
    <mergeCell ref="UFA137:UFB137"/>
    <mergeCell ref="UFC137:UFD137"/>
    <mergeCell ref="UFE137:UFF137"/>
    <mergeCell ref="UFG137:UFH137"/>
    <mergeCell ref="UFI137:UFJ137"/>
    <mergeCell ref="UFK137:UFL137"/>
    <mergeCell ref="UFM137:UFN137"/>
    <mergeCell ref="UFO137:UFP137"/>
    <mergeCell ref="UFQ137:UFR137"/>
    <mergeCell ref="UEI137:UEJ137"/>
    <mergeCell ref="UEK137:UEL137"/>
    <mergeCell ref="UEM137:UEN137"/>
    <mergeCell ref="UEO137:UEP137"/>
    <mergeCell ref="UEQ137:UER137"/>
    <mergeCell ref="UES137:UET137"/>
    <mergeCell ref="UEU137:UEV137"/>
    <mergeCell ref="UEW137:UEX137"/>
    <mergeCell ref="UEY137:UEZ137"/>
    <mergeCell ref="UGK137:UGL137"/>
    <mergeCell ref="UGM137:UGN137"/>
    <mergeCell ref="UGO137:UGP137"/>
    <mergeCell ref="UGQ137:UGR137"/>
    <mergeCell ref="UGS137:UGT137"/>
    <mergeCell ref="UGU137:UGV137"/>
    <mergeCell ref="UGW137:UGX137"/>
    <mergeCell ref="UGY137:UGZ137"/>
    <mergeCell ref="UHA137:UHB137"/>
    <mergeCell ref="UFS137:UFT137"/>
    <mergeCell ref="UFU137:UFV137"/>
    <mergeCell ref="UFW137:UFX137"/>
    <mergeCell ref="UFY137:UFZ137"/>
    <mergeCell ref="UGA137:UGB137"/>
    <mergeCell ref="UGC137:UGD137"/>
    <mergeCell ref="UGE137:UGF137"/>
    <mergeCell ref="UGG137:UGH137"/>
    <mergeCell ref="UGI137:UGJ137"/>
    <mergeCell ref="UHU137:UHV137"/>
    <mergeCell ref="UHW137:UHX137"/>
    <mergeCell ref="UHY137:UHZ137"/>
    <mergeCell ref="UIA137:UIB137"/>
    <mergeCell ref="UIC137:UID137"/>
    <mergeCell ref="UIE137:UIF137"/>
    <mergeCell ref="UIG137:UIH137"/>
    <mergeCell ref="UII137:UIJ137"/>
    <mergeCell ref="UIK137:UIL137"/>
    <mergeCell ref="UHC137:UHD137"/>
    <mergeCell ref="UHE137:UHF137"/>
    <mergeCell ref="UHG137:UHH137"/>
    <mergeCell ref="UHI137:UHJ137"/>
    <mergeCell ref="UHK137:UHL137"/>
    <mergeCell ref="UHM137:UHN137"/>
    <mergeCell ref="UHO137:UHP137"/>
    <mergeCell ref="UHQ137:UHR137"/>
    <mergeCell ref="UHS137:UHT137"/>
    <mergeCell ref="UJE137:UJF137"/>
    <mergeCell ref="UJG137:UJH137"/>
    <mergeCell ref="UJI137:UJJ137"/>
    <mergeCell ref="UJK137:UJL137"/>
    <mergeCell ref="UJM137:UJN137"/>
    <mergeCell ref="UJO137:UJP137"/>
    <mergeCell ref="UJQ137:UJR137"/>
    <mergeCell ref="UJS137:UJT137"/>
    <mergeCell ref="UJU137:UJV137"/>
    <mergeCell ref="UIM137:UIN137"/>
    <mergeCell ref="UIO137:UIP137"/>
    <mergeCell ref="UIQ137:UIR137"/>
    <mergeCell ref="UIS137:UIT137"/>
    <mergeCell ref="UIU137:UIV137"/>
    <mergeCell ref="UIW137:UIX137"/>
    <mergeCell ref="UIY137:UIZ137"/>
    <mergeCell ref="UJA137:UJB137"/>
    <mergeCell ref="UJC137:UJD137"/>
    <mergeCell ref="UKO137:UKP137"/>
    <mergeCell ref="UKQ137:UKR137"/>
    <mergeCell ref="UKS137:UKT137"/>
    <mergeCell ref="UKU137:UKV137"/>
    <mergeCell ref="UKW137:UKX137"/>
    <mergeCell ref="UKY137:UKZ137"/>
    <mergeCell ref="ULA137:ULB137"/>
    <mergeCell ref="ULC137:ULD137"/>
    <mergeCell ref="ULE137:ULF137"/>
    <mergeCell ref="UJW137:UJX137"/>
    <mergeCell ref="UJY137:UJZ137"/>
    <mergeCell ref="UKA137:UKB137"/>
    <mergeCell ref="UKC137:UKD137"/>
    <mergeCell ref="UKE137:UKF137"/>
    <mergeCell ref="UKG137:UKH137"/>
    <mergeCell ref="UKI137:UKJ137"/>
    <mergeCell ref="UKK137:UKL137"/>
    <mergeCell ref="UKM137:UKN137"/>
    <mergeCell ref="ULY137:ULZ137"/>
    <mergeCell ref="UMA137:UMB137"/>
    <mergeCell ref="UMC137:UMD137"/>
    <mergeCell ref="UME137:UMF137"/>
    <mergeCell ref="UMG137:UMH137"/>
    <mergeCell ref="UMI137:UMJ137"/>
    <mergeCell ref="UMK137:UML137"/>
    <mergeCell ref="UMM137:UMN137"/>
    <mergeCell ref="UMO137:UMP137"/>
    <mergeCell ref="ULG137:ULH137"/>
    <mergeCell ref="ULI137:ULJ137"/>
    <mergeCell ref="ULK137:ULL137"/>
    <mergeCell ref="ULM137:ULN137"/>
    <mergeCell ref="ULO137:ULP137"/>
    <mergeCell ref="ULQ137:ULR137"/>
    <mergeCell ref="ULS137:ULT137"/>
    <mergeCell ref="ULU137:ULV137"/>
    <mergeCell ref="ULW137:ULX137"/>
    <mergeCell ref="UNI137:UNJ137"/>
    <mergeCell ref="UNK137:UNL137"/>
    <mergeCell ref="UNM137:UNN137"/>
    <mergeCell ref="UNO137:UNP137"/>
    <mergeCell ref="UNQ137:UNR137"/>
    <mergeCell ref="UNS137:UNT137"/>
    <mergeCell ref="UNU137:UNV137"/>
    <mergeCell ref="UNW137:UNX137"/>
    <mergeCell ref="UNY137:UNZ137"/>
    <mergeCell ref="UMQ137:UMR137"/>
    <mergeCell ref="UMS137:UMT137"/>
    <mergeCell ref="UMU137:UMV137"/>
    <mergeCell ref="UMW137:UMX137"/>
    <mergeCell ref="UMY137:UMZ137"/>
    <mergeCell ref="UNA137:UNB137"/>
    <mergeCell ref="UNC137:UND137"/>
    <mergeCell ref="UNE137:UNF137"/>
    <mergeCell ref="UNG137:UNH137"/>
    <mergeCell ref="UOS137:UOT137"/>
    <mergeCell ref="UOU137:UOV137"/>
    <mergeCell ref="UOW137:UOX137"/>
    <mergeCell ref="UOY137:UOZ137"/>
    <mergeCell ref="UPA137:UPB137"/>
    <mergeCell ref="UPC137:UPD137"/>
    <mergeCell ref="UPE137:UPF137"/>
    <mergeCell ref="UPG137:UPH137"/>
    <mergeCell ref="UPI137:UPJ137"/>
    <mergeCell ref="UOA137:UOB137"/>
    <mergeCell ref="UOC137:UOD137"/>
    <mergeCell ref="UOE137:UOF137"/>
    <mergeCell ref="UOG137:UOH137"/>
    <mergeCell ref="UOI137:UOJ137"/>
    <mergeCell ref="UOK137:UOL137"/>
    <mergeCell ref="UOM137:UON137"/>
    <mergeCell ref="UOO137:UOP137"/>
    <mergeCell ref="UOQ137:UOR137"/>
    <mergeCell ref="UQC137:UQD137"/>
    <mergeCell ref="UQE137:UQF137"/>
    <mergeCell ref="UQG137:UQH137"/>
    <mergeCell ref="UQI137:UQJ137"/>
    <mergeCell ref="UQK137:UQL137"/>
    <mergeCell ref="UQM137:UQN137"/>
    <mergeCell ref="UQO137:UQP137"/>
    <mergeCell ref="UQQ137:UQR137"/>
    <mergeCell ref="UQS137:UQT137"/>
    <mergeCell ref="UPK137:UPL137"/>
    <mergeCell ref="UPM137:UPN137"/>
    <mergeCell ref="UPO137:UPP137"/>
    <mergeCell ref="UPQ137:UPR137"/>
    <mergeCell ref="UPS137:UPT137"/>
    <mergeCell ref="UPU137:UPV137"/>
    <mergeCell ref="UPW137:UPX137"/>
    <mergeCell ref="UPY137:UPZ137"/>
    <mergeCell ref="UQA137:UQB137"/>
    <mergeCell ref="URM137:URN137"/>
    <mergeCell ref="URO137:URP137"/>
    <mergeCell ref="URQ137:URR137"/>
    <mergeCell ref="URS137:URT137"/>
    <mergeCell ref="URU137:URV137"/>
    <mergeCell ref="URW137:URX137"/>
    <mergeCell ref="URY137:URZ137"/>
    <mergeCell ref="USA137:USB137"/>
    <mergeCell ref="USC137:USD137"/>
    <mergeCell ref="UQU137:UQV137"/>
    <mergeCell ref="UQW137:UQX137"/>
    <mergeCell ref="UQY137:UQZ137"/>
    <mergeCell ref="URA137:URB137"/>
    <mergeCell ref="URC137:URD137"/>
    <mergeCell ref="URE137:URF137"/>
    <mergeCell ref="URG137:URH137"/>
    <mergeCell ref="URI137:URJ137"/>
    <mergeCell ref="URK137:URL137"/>
    <mergeCell ref="USW137:USX137"/>
    <mergeCell ref="USY137:USZ137"/>
    <mergeCell ref="UTA137:UTB137"/>
    <mergeCell ref="UTC137:UTD137"/>
    <mergeCell ref="UTE137:UTF137"/>
    <mergeCell ref="UTG137:UTH137"/>
    <mergeCell ref="UTI137:UTJ137"/>
    <mergeCell ref="UTK137:UTL137"/>
    <mergeCell ref="UTM137:UTN137"/>
    <mergeCell ref="USE137:USF137"/>
    <mergeCell ref="USG137:USH137"/>
    <mergeCell ref="USI137:USJ137"/>
    <mergeCell ref="USK137:USL137"/>
    <mergeCell ref="USM137:USN137"/>
    <mergeCell ref="USO137:USP137"/>
    <mergeCell ref="USQ137:USR137"/>
    <mergeCell ref="USS137:UST137"/>
    <mergeCell ref="USU137:USV137"/>
    <mergeCell ref="UUG137:UUH137"/>
    <mergeCell ref="UUI137:UUJ137"/>
    <mergeCell ref="UUK137:UUL137"/>
    <mergeCell ref="UUM137:UUN137"/>
    <mergeCell ref="UUO137:UUP137"/>
    <mergeCell ref="UUQ137:UUR137"/>
    <mergeCell ref="UUS137:UUT137"/>
    <mergeCell ref="UUU137:UUV137"/>
    <mergeCell ref="UUW137:UUX137"/>
    <mergeCell ref="UTO137:UTP137"/>
    <mergeCell ref="UTQ137:UTR137"/>
    <mergeCell ref="UTS137:UTT137"/>
    <mergeCell ref="UTU137:UTV137"/>
    <mergeCell ref="UTW137:UTX137"/>
    <mergeCell ref="UTY137:UTZ137"/>
    <mergeCell ref="UUA137:UUB137"/>
    <mergeCell ref="UUC137:UUD137"/>
    <mergeCell ref="UUE137:UUF137"/>
    <mergeCell ref="UVQ137:UVR137"/>
    <mergeCell ref="UVS137:UVT137"/>
    <mergeCell ref="UVU137:UVV137"/>
    <mergeCell ref="UVW137:UVX137"/>
    <mergeCell ref="UVY137:UVZ137"/>
    <mergeCell ref="UWA137:UWB137"/>
    <mergeCell ref="UWC137:UWD137"/>
    <mergeCell ref="UWE137:UWF137"/>
    <mergeCell ref="UWG137:UWH137"/>
    <mergeCell ref="UUY137:UUZ137"/>
    <mergeCell ref="UVA137:UVB137"/>
    <mergeCell ref="UVC137:UVD137"/>
    <mergeCell ref="UVE137:UVF137"/>
    <mergeCell ref="UVG137:UVH137"/>
    <mergeCell ref="UVI137:UVJ137"/>
    <mergeCell ref="UVK137:UVL137"/>
    <mergeCell ref="UVM137:UVN137"/>
    <mergeCell ref="UVO137:UVP137"/>
    <mergeCell ref="UXA137:UXB137"/>
    <mergeCell ref="UXC137:UXD137"/>
    <mergeCell ref="UXE137:UXF137"/>
    <mergeCell ref="UXG137:UXH137"/>
    <mergeCell ref="UXI137:UXJ137"/>
    <mergeCell ref="UXK137:UXL137"/>
    <mergeCell ref="UXM137:UXN137"/>
    <mergeCell ref="UXO137:UXP137"/>
    <mergeCell ref="UXQ137:UXR137"/>
    <mergeCell ref="UWI137:UWJ137"/>
    <mergeCell ref="UWK137:UWL137"/>
    <mergeCell ref="UWM137:UWN137"/>
    <mergeCell ref="UWO137:UWP137"/>
    <mergeCell ref="UWQ137:UWR137"/>
    <mergeCell ref="UWS137:UWT137"/>
    <mergeCell ref="UWU137:UWV137"/>
    <mergeCell ref="UWW137:UWX137"/>
    <mergeCell ref="UWY137:UWZ137"/>
    <mergeCell ref="UYK137:UYL137"/>
    <mergeCell ref="UYM137:UYN137"/>
    <mergeCell ref="UYO137:UYP137"/>
    <mergeCell ref="UYQ137:UYR137"/>
    <mergeCell ref="UYS137:UYT137"/>
    <mergeCell ref="UYU137:UYV137"/>
    <mergeCell ref="UYW137:UYX137"/>
    <mergeCell ref="UYY137:UYZ137"/>
    <mergeCell ref="UZA137:UZB137"/>
    <mergeCell ref="UXS137:UXT137"/>
    <mergeCell ref="UXU137:UXV137"/>
    <mergeCell ref="UXW137:UXX137"/>
    <mergeCell ref="UXY137:UXZ137"/>
    <mergeCell ref="UYA137:UYB137"/>
    <mergeCell ref="UYC137:UYD137"/>
    <mergeCell ref="UYE137:UYF137"/>
    <mergeCell ref="UYG137:UYH137"/>
    <mergeCell ref="UYI137:UYJ137"/>
    <mergeCell ref="UZU137:UZV137"/>
    <mergeCell ref="UZW137:UZX137"/>
    <mergeCell ref="UZY137:UZZ137"/>
    <mergeCell ref="VAA137:VAB137"/>
    <mergeCell ref="VAC137:VAD137"/>
    <mergeCell ref="VAE137:VAF137"/>
    <mergeCell ref="VAG137:VAH137"/>
    <mergeCell ref="VAI137:VAJ137"/>
    <mergeCell ref="VAK137:VAL137"/>
    <mergeCell ref="UZC137:UZD137"/>
    <mergeCell ref="UZE137:UZF137"/>
    <mergeCell ref="UZG137:UZH137"/>
    <mergeCell ref="UZI137:UZJ137"/>
    <mergeCell ref="UZK137:UZL137"/>
    <mergeCell ref="UZM137:UZN137"/>
    <mergeCell ref="UZO137:UZP137"/>
    <mergeCell ref="UZQ137:UZR137"/>
    <mergeCell ref="UZS137:UZT137"/>
    <mergeCell ref="VBE137:VBF137"/>
    <mergeCell ref="VBG137:VBH137"/>
    <mergeCell ref="VBI137:VBJ137"/>
    <mergeCell ref="VBK137:VBL137"/>
    <mergeCell ref="VBM137:VBN137"/>
    <mergeCell ref="VBO137:VBP137"/>
    <mergeCell ref="VBQ137:VBR137"/>
    <mergeCell ref="VBS137:VBT137"/>
    <mergeCell ref="VBU137:VBV137"/>
    <mergeCell ref="VAM137:VAN137"/>
    <mergeCell ref="VAO137:VAP137"/>
    <mergeCell ref="VAQ137:VAR137"/>
    <mergeCell ref="VAS137:VAT137"/>
    <mergeCell ref="VAU137:VAV137"/>
    <mergeCell ref="VAW137:VAX137"/>
    <mergeCell ref="VAY137:VAZ137"/>
    <mergeCell ref="VBA137:VBB137"/>
    <mergeCell ref="VBC137:VBD137"/>
    <mergeCell ref="VCO137:VCP137"/>
    <mergeCell ref="VCQ137:VCR137"/>
    <mergeCell ref="VCS137:VCT137"/>
    <mergeCell ref="VCU137:VCV137"/>
    <mergeCell ref="VCW137:VCX137"/>
    <mergeCell ref="VCY137:VCZ137"/>
    <mergeCell ref="VDA137:VDB137"/>
    <mergeCell ref="VDC137:VDD137"/>
    <mergeCell ref="VDE137:VDF137"/>
    <mergeCell ref="VBW137:VBX137"/>
    <mergeCell ref="VBY137:VBZ137"/>
    <mergeCell ref="VCA137:VCB137"/>
    <mergeCell ref="VCC137:VCD137"/>
    <mergeCell ref="VCE137:VCF137"/>
    <mergeCell ref="VCG137:VCH137"/>
    <mergeCell ref="VCI137:VCJ137"/>
    <mergeCell ref="VCK137:VCL137"/>
    <mergeCell ref="VCM137:VCN137"/>
    <mergeCell ref="VDY137:VDZ137"/>
    <mergeCell ref="VEA137:VEB137"/>
    <mergeCell ref="VEC137:VED137"/>
    <mergeCell ref="VEE137:VEF137"/>
    <mergeCell ref="VEG137:VEH137"/>
    <mergeCell ref="VEI137:VEJ137"/>
    <mergeCell ref="VEK137:VEL137"/>
    <mergeCell ref="VEM137:VEN137"/>
    <mergeCell ref="VEO137:VEP137"/>
    <mergeCell ref="VDG137:VDH137"/>
    <mergeCell ref="VDI137:VDJ137"/>
    <mergeCell ref="VDK137:VDL137"/>
    <mergeCell ref="VDM137:VDN137"/>
    <mergeCell ref="VDO137:VDP137"/>
    <mergeCell ref="VDQ137:VDR137"/>
    <mergeCell ref="VDS137:VDT137"/>
    <mergeCell ref="VDU137:VDV137"/>
    <mergeCell ref="VDW137:VDX137"/>
    <mergeCell ref="VFI137:VFJ137"/>
    <mergeCell ref="VFK137:VFL137"/>
    <mergeCell ref="VFM137:VFN137"/>
    <mergeCell ref="VFO137:VFP137"/>
    <mergeCell ref="VFQ137:VFR137"/>
    <mergeCell ref="VFS137:VFT137"/>
    <mergeCell ref="VFU137:VFV137"/>
    <mergeCell ref="VFW137:VFX137"/>
    <mergeCell ref="VFY137:VFZ137"/>
    <mergeCell ref="VEQ137:VER137"/>
    <mergeCell ref="VES137:VET137"/>
    <mergeCell ref="VEU137:VEV137"/>
    <mergeCell ref="VEW137:VEX137"/>
    <mergeCell ref="VEY137:VEZ137"/>
    <mergeCell ref="VFA137:VFB137"/>
    <mergeCell ref="VFC137:VFD137"/>
    <mergeCell ref="VFE137:VFF137"/>
    <mergeCell ref="VFG137:VFH137"/>
    <mergeCell ref="VGS137:VGT137"/>
    <mergeCell ref="VGU137:VGV137"/>
    <mergeCell ref="VGW137:VGX137"/>
    <mergeCell ref="VGY137:VGZ137"/>
    <mergeCell ref="VHA137:VHB137"/>
    <mergeCell ref="VHC137:VHD137"/>
    <mergeCell ref="VHE137:VHF137"/>
    <mergeCell ref="VHG137:VHH137"/>
    <mergeCell ref="VHI137:VHJ137"/>
    <mergeCell ref="VGA137:VGB137"/>
    <mergeCell ref="VGC137:VGD137"/>
    <mergeCell ref="VGE137:VGF137"/>
    <mergeCell ref="VGG137:VGH137"/>
    <mergeCell ref="VGI137:VGJ137"/>
    <mergeCell ref="VGK137:VGL137"/>
    <mergeCell ref="VGM137:VGN137"/>
    <mergeCell ref="VGO137:VGP137"/>
    <mergeCell ref="VGQ137:VGR137"/>
    <mergeCell ref="VIC137:VID137"/>
    <mergeCell ref="VIE137:VIF137"/>
    <mergeCell ref="VIG137:VIH137"/>
    <mergeCell ref="VII137:VIJ137"/>
    <mergeCell ref="VIK137:VIL137"/>
    <mergeCell ref="VIM137:VIN137"/>
    <mergeCell ref="VIO137:VIP137"/>
    <mergeCell ref="VIQ137:VIR137"/>
    <mergeCell ref="VIS137:VIT137"/>
    <mergeCell ref="VHK137:VHL137"/>
    <mergeCell ref="VHM137:VHN137"/>
    <mergeCell ref="VHO137:VHP137"/>
    <mergeCell ref="VHQ137:VHR137"/>
    <mergeCell ref="VHS137:VHT137"/>
    <mergeCell ref="VHU137:VHV137"/>
    <mergeCell ref="VHW137:VHX137"/>
    <mergeCell ref="VHY137:VHZ137"/>
    <mergeCell ref="VIA137:VIB137"/>
    <mergeCell ref="VJM137:VJN137"/>
    <mergeCell ref="VJO137:VJP137"/>
    <mergeCell ref="VJQ137:VJR137"/>
    <mergeCell ref="VJS137:VJT137"/>
    <mergeCell ref="VJU137:VJV137"/>
    <mergeCell ref="VJW137:VJX137"/>
    <mergeCell ref="VJY137:VJZ137"/>
    <mergeCell ref="VKA137:VKB137"/>
    <mergeCell ref="VKC137:VKD137"/>
    <mergeCell ref="VIU137:VIV137"/>
    <mergeCell ref="VIW137:VIX137"/>
    <mergeCell ref="VIY137:VIZ137"/>
    <mergeCell ref="VJA137:VJB137"/>
    <mergeCell ref="VJC137:VJD137"/>
    <mergeCell ref="VJE137:VJF137"/>
    <mergeCell ref="VJG137:VJH137"/>
    <mergeCell ref="VJI137:VJJ137"/>
    <mergeCell ref="VJK137:VJL137"/>
    <mergeCell ref="VKW137:VKX137"/>
    <mergeCell ref="VKY137:VKZ137"/>
    <mergeCell ref="VLA137:VLB137"/>
    <mergeCell ref="VLC137:VLD137"/>
    <mergeCell ref="VLE137:VLF137"/>
    <mergeCell ref="VLG137:VLH137"/>
    <mergeCell ref="VLI137:VLJ137"/>
    <mergeCell ref="VLK137:VLL137"/>
    <mergeCell ref="VLM137:VLN137"/>
    <mergeCell ref="VKE137:VKF137"/>
    <mergeCell ref="VKG137:VKH137"/>
    <mergeCell ref="VKI137:VKJ137"/>
    <mergeCell ref="VKK137:VKL137"/>
    <mergeCell ref="VKM137:VKN137"/>
    <mergeCell ref="VKO137:VKP137"/>
    <mergeCell ref="VKQ137:VKR137"/>
    <mergeCell ref="VKS137:VKT137"/>
    <mergeCell ref="VKU137:VKV137"/>
    <mergeCell ref="VMG137:VMH137"/>
    <mergeCell ref="VMI137:VMJ137"/>
    <mergeCell ref="VMK137:VML137"/>
    <mergeCell ref="VMM137:VMN137"/>
    <mergeCell ref="VMO137:VMP137"/>
    <mergeCell ref="VMQ137:VMR137"/>
    <mergeCell ref="VMS137:VMT137"/>
    <mergeCell ref="VMU137:VMV137"/>
    <mergeCell ref="VMW137:VMX137"/>
    <mergeCell ref="VLO137:VLP137"/>
    <mergeCell ref="VLQ137:VLR137"/>
    <mergeCell ref="VLS137:VLT137"/>
    <mergeCell ref="VLU137:VLV137"/>
    <mergeCell ref="VLW137:VLX137"/>
    <mergeCell ref="VLY137:VLZ137"/>
    <mergeCell ref="VMA137:VMB137"/>
    <mergeCell ref="VMC137:VMD137"/>
    <mergeCell ref="VME137:VMF137"/>
    <mergeCell ref="VNQ137:VNR137"/>
    <mergeCell ref="VNS137:VNT137"/>
    <mergeCell ref="VNU137:VNV137"/>
    <mergeCell ref="VNW137:VNX137"/>
    <mergeCell ref="VNY137:VNZ137"/>
    <mergeCell ref="VOA137:VOB137"/>
    <mergeCell ref="VOC137:VOD137"/>
    <mergeCell ref="VOE137:VOF137"/>
    <mergeCell ref="VOG137:VOH137"/>
    <mergeCell ref="VMY137:VMZ137"/>
    <mergeCell ref="VNA137:VNB137"/>
    <mergeCell ref="VNC137:VND137"/>
    <mergeCell ref="VNE137:VNF137"/>
    <mergeCell ref="VNG137:VNH137"/>
    <mergeCell ref="VNI137:VNJ137"/>
    <mergeCell ref="VNK137:VNL137"/>
    <mergeCell ref="VNM137:VNN137"/>
    <mergeCell ref="VNO137:VNP137"/>
    <mergeCell ref="VPA137:VPB137"/>
    <mergeCell ref="VPC137:VPD137"/>
    <mergeCell ref="VPE137:VPF137"/>
    <mergeCell ref="VPG137:VPH137"/>
    <mergeCell ref="VPI137:VPJ137"/>
    <mergeCell ref="VPK137:VPL137"/>
    <mergeCell ref="VPM137:VPN137"/>
    <mergeCell ref="VPO137:VPP137"/>
    <mergeCell ref="VPQ137:VPR137"/>
    <mergeCell ref="VOI137:VOJ137"/>
    <mergeCell ref="VOK137:VOL137"/>
    <mergeCell ref="VOM137:VON137"/>
    <mergeCell ref="VOO137:VOP137"/>
    <mergeCell ref="VOQ137:VOR137"/>
    <mergeCell ref="VOS137:VOT137"/>
    <mergeCell ref="VOU137:VOV137"/>
    <mergeCell ref="VOW137:VOX137"/>
    <mergeCell ref="VOY137:VOZ137"/>
    <mergeCell ref="VQK137:VQL137"/>
    <mergeCell ref="VQM137:VQN137"/>
    <mergeCell ref="VQO137:VQP137"/>
    <mergeCell ref="VQQ137:VQR137"/>
    <mergeCell ref="VQS137:VQT137"/>
    <mergeCell ref="VQU137:VQV137"/>
    <mergeCell ref="VQW137:VQX137"/>
    <mergeCell ref="VQY137:VQZ137"/>
    <mergeCell ref="VRA137:VRB137"/>
    <mergeCell ref="VPS137:VPT137"/>
    <mergeCell ref="VPU137:VPV137"/>
    <mergeCell ref="VPW137:VPX137"/>
    <mergeCell ref="VPY137:VPZ137"/>
    <mergeCell ref="VQA137:VQB137"/>
    <mergeCell ref="VQC137:VQD137"/>
    <mergeCell ref="VQE137:VQF137"/>
    <mergeCell ref="VQG137:VQH137"/>
    <mergeCell ref="VQI137:VQJ137"/>
    <mergeCell ref="VRU137:VRV137"/>
    <mergeCell ref="VRW137:VRX137"/>
    <mergeCell ref="VRY137:VRZ137"/>
    <mergeCell ref="VSA137:VSB137"/>
    <mergeCell ref="VSC137:VSD137"/>
    <mergeCell ref="VSE137:VSF137"/>
    <mergeCell ref="VSG137:VSH137"/>
    <mergeCell ref="VSI137:VSJ137"/>
    <mergeCell ref="VSK137:VSL137"/>
    <mergeCell ref="VRC137:VRD137"/>
    <mergeCell ref="VRE137:VRF137"/>
    <mergeCell ref="VRG137:VRH137"/>
    <mergeCell ref="VRI137:VRJ137"/>
    <mergeCell ref="VRK137:VRL137"/>
    <mergeCell ref="VRM137:VRN137"/>
    <mergeCell ref="VRO137:VRP137"/>
    <mergeCell ref="VRQ137:VRR137"/>
    <mergeCell ref="VRS137:VRT137"/>
    <mergeCell ref="VTE137:VTF137"/>
    <mergeCell ref="VTG137:VTH137"/>
    <mergeCell ref="VTI137:VTJ137"/>
    <mergeCell ref="VTK137:VTL137"/>
    <mergeCell ref="VTM137:VTN137"/>
    <mergeCell ref="VTO137:VTP137"/>
    <mergeCell ref="VTQ137:VTR137"/>
    <mergeCell ref="VTS137:VTT137"/>
    <mergeCell ref="VTU137:VTV137"/>
    <mergeCell ref="VSM137:VSN137"/>
    <mergeCell ref="VSO137:VSP137"/>
    <mergeCell ref="VSQ137:VSR137"/>
    <mergeCell ref="VSS137:VST137"/>
    <mergeCell ref="VSU137:VSV137"/>
    <mergeCell ref="VSW137:VSX137"/>
    <mergeCell ref="VSY137:VSZ137"/>
    <mergeCell ref="VTA137:VTB137"/>
    <mergeCell ref="VTC137:VTD137"/>
    <mergeCell ref="VUO137:VUP137"/>
    <mergeCell ref="VUQ137:VUR137"/>
    <mergeCell ref="VUS137:VUT137"/>
    <mergeCell ref="VUU137:VUV137"/>
    <mergeCell ref="VUW137:VUX137"/>
    <mergeCell ref="VUY137:VUZ137"/>
    <mergeCell ref="VVA137:VVB137"/>
    <mergeCell ref="VVC137:VVD137"/>
    <mergeCell ref="VVE137:VVF137"/>
    <mergeCell ref="VTW137:VTX137"/>
    <mergeCell ref="VTY137:VTZ137"/>
    <mergeCell ref="VUA137:VUB137"/>
    <mergeCell ref="VUC137:VUD137"/>
    <mergeCell ref="VUE137:VUF137"/>
    <mergeCell ref="VUG137:VUH137"/>
    <mergeCell ref="VUI137:VUJ137"/>
    <mergeCell ref="VUK137:VUL137"/>
    <mergeCell ref="VUM137:VUN137"/>
    <mergeCell ref="VVY137:VVZ137"/>
    <mergeCell ref="VWA137:VWB137"/>
    <mergeCell ref="VWC137:VWD137"/>
    <mergeCell ref="VWE137:VWF137"/>
    <mergeCell ref="VWG137:VWH137"/>
    <mergeCell ref="VWI137:VWJ137"/>
    <mergeCell ref="VWK137:VWL137"/>
    <mergeCell ref="VWM137:VWN137"/>
    <mergeCell ref="VWO137:VWP137"/>
    <mergeCell ref="VVG137:VVH137"/>
    <mergeCell ref="VVI137:VVJ137"/>
    <mergeCell ref="VVK137:VVL137"/>
    <mergeCell ref="VVM137:VVN137"/>
    <mergeCell ref="VVO137:VVP137"/>
    <mergeCell ref="VVQ137:VVR137"/>
    <mergeCell ref="VVS137:VVT137"/>
    <mergeCell ref="VVU137:VVV137"/>
    <mergeCell ref="VVW137:VVX137"/>
    <mergeCell ref="VXI137:VXJ137"/>
    <mergeCell ref="VXK137:VXL137"/>
    <mergeCell ref="VXM137:VXN137"/>
    <mergeCell ref="VXO137:VXP137"/>
    <mergeCell ref="VXQ137:VXR137"/>
    <mergeCell ref="VXS137:VXT137"/>
    <mergeCell ref="VXU137:VXV137"/>
    <mergeCell ref="VXW137:VXX137"/>
    <mergeCell ref="VXY137:VXZ137"/>
    <mergeCell ref="VWQ137:VWR137"/>
    <mergeCell ref="VWS137:VWT137"/>
    <mergeCell ref="VWU137:VWV137"/>
    <mergeCell ref="VWW137:VWX137"/>
    <mergeCell ref="VWY137:VWZ137"/>
    <mergeCell ref="VXA137:VXB137"/>
    <mergeCell ref="VXC137:VXD137"/>
    <mergeCell ref="VXE137:VXF137"/>
    <mergeCell ref="VXG137:VXH137"/>
    <mergeCell ref="VYS137:VYT137"/>
    <mergeCell ref="VYU137:VYV137"/>
    <mergeCell ref="VYW137:VYX137"/>
    <mergeCell ref="VYY137:VYZ137"/>
    <mergeCell ref="VZA137:VZB137"/>
    <mergeCell ref="VZC137:VZD137"/>
    <mergeCell ref="VZE137:VZF137"/>
    <mergeCell ref="VZG137:VZH137"/>
    <mergeCell ref="VZI137:VZJ137"/>
    <mergeCell ref="VYA137:VYB137"/>
    <mergeCell ref="VYC137:VYD137"/>
    <mergeCell ref="VYE137:VYF137"/>
    <mergeCell ref="VYG137:VYH137"/>
    <mergeCell ref="VYI137:VYJ137"/>
    <mergeCell ref="VYK137:VYL137"/>
    <mergeCell ref="VYM137:VYN137"/>
    <mergeCell ref="VYO137:VYP137"/>
    <mergeCell ref="VYQ137:VYR137"/>
    <mergeCell ref="WAC137:WAD137"/>
    <mergeCell ref="WAE137:WAF137"/>
    <mergeCell ref="WAG137:WAH137"/>
    <mergeCell ref="WAI137:WAJ137"/>
    <mergeCell ref="WAK137:WAL137"/>
    <mergeCell ref="WAM137:WAN137"/>
    <mergeCell ref="WAO137:WAP137"/>
    <mergeCell ref="WAQ137:WAR137"/>
    <mergeCell ref="WAS137:WAT137"/>
    <mergeCell ref="VZK137:VZL137"/>
    <mergeCell ref="VZM137:VZN137"/>
    <mergeCell ref="VZO137:VZP137"/>
    <mergeCell ref="VZQ137:VZR137"/>
    <mergeCell ref="VZS137:VZT137"/>
    <mergeCell ref="VZU137:VZV137"/>
    <mergeCell ref="VZW137:VZX137"/>
    <mergeCell ref="VZY137:VZZ137"/>
    <mergeCell ref="WAA137:WAB137"/>
    <mergeCell ref="WBM137:WBN137"/>
    <mergeCell ref="WBO137:WBP137"/>
    <mergeCell ref="WBQ137:WBR137"/>
    <mergeCell ref="WBS137:WBT137"/>
    <mergeCell ref="WBU137:WBV137"/>
    <mergeCell ref="WBW137:WBX137"/>
    <mergeCell ref="WBY137:WBZ137"/>
    <mergeCell ref="WCA137:WCB137"/>
    <mergeCell ref="WCC137:WCD137"/>
    <mergeCell ref="WAU137:WAV137"/>
    <mergeCell ref="WAW137:WAX137"/>
    <mergeCell ref="WAY137:WAZ137"/>
    <mergeCell ref="WBA137:WBB137"/>
    <mergeCell ref="WBC137:WBD137"/>
    <mergeCell ref="WBE137:WBF137"/>
    <mergeCell ref="WBG137:WBH137"/>
    <mergeCell ref="WBI137:WBJ137"/>
    <mergeCell ref="WBK137:WBL137"/>
    <mergeCell ref="WCW137:WCX137"/>
    <mergeCell ref="WCY137:WCZ137"/>
    <mergeCell ref="WDA137:WDB137"/>
    <mergeCell ref="WDC137:WDD137"/>
    <mergeCell ref="WDE137:WDF137"/>
    <mergeCell ref="WDG137:WDH137"/>
    <mergeCell ref="WDI137:WDJ137"/>
    <mergeCell ref="WDK137:WDL137"/>
    <mergeCell ref="WDM137:WDN137"/>
    <mergeCell ref="WCE137:WCF137"/>
    <mergeCell ref="WCG137:WCH137"/>
    <mergeCell ref="WCI137:WCJ137"/>
    <mergeCell ref="WCK137:WCL137"/>
    <mergeCell ref="WCM137:WCN137"/>
    <mergeCell ref="WCO137:WCP137"/>
    <mergeCell ref="WCQ137:WCR137"/>
    <mergeCell ref="WCS137:WCT137"/>
    <mergeCell ref="WCU137:WCV137"/>
    <mergeCell ref="WEG137:WEH137"/>
    <mergeCell ref="WEI137:WEJ137"/>
    <mergeCell ref="WEK137:WEL137"/>
    <mergeCell ref="WEM137:WEN137"/>
    <mergeCell ref="WEO137:WEP137"/>
    <mergeCell ref="WEQ137:WER137"/>
    <mergeCell ref="WES137:WET137"/>
    <mergeCell ref="WEU137:WEV137"/>
    <mergeCell ref="WEW137:WEX137"/>
    <mergeCell ref="WDO137:WDP137"/>
    <mergeCell ref="WDQ137:WDR137"/>
    <mergeCell ref="WDS137:WDT137"/>
    <mergeCell ref="WDU137:WDV137"/>
    <mergeCell ref="WDW137:WDX137"/>
    <mergeCell ref="WDY137:WDZ137"/>
    <mergeCell ref="WEA137:WEB137"/>
    <mergeCell ref="WEC137:WED137"/>
    <mergeCell ref="WEE137:WEF137"/>
    <mergeCell ref="WFQ137:WFR137"/>
    <mergeCell ref="WFS137:WFT137"/>
    <mergeCell ref="WFU137:WFV137"/>
    <mergeCell ref="WFW137:WFX137"/>
    <mergeCell ref="WFY137:WFZ137"/>
    <mergeCell ref="WGA137:WGB137"/>
    <mergeCell ref="WGC137:WGD137"/>
    <mergeCell ref="WGE137:WGF137"/>
    <mergeCell ref="WGG137:WGH137"/>
    <mergeCell ref="WEY137:WEZ137"/>
    <mergeCell ref="WFA137:WFB137"/>
    <mergeCell ref="WFC137:WFD137"/>
    <mergeCell ref="WFE137:WFF137"/>
    <mergeCell ref="WFG137:WFH137"/>
    <mergeCell ref="WFI137:WFJ137"/>
    <mergeCell ref="WFK137:WFL137"/>
    <mergeCell ref="WFM137:WFN137"/>
    <mergeCell ref="WFO137:WFP137"/>
    <mergeCell ref="WHA137:WHB137"/>
    <mergeCell ref="WHC137:WHD137"/>
    <mergeCell ref="WHE137:WHF137"/>
    <mergeCell ref="WHG137:WHH137"/>
    <mergeCell ref="WHI137:WHJ137"/>
    <mergeCell ref="WHK137:WHL137"/>
    <mergeCell ref="WHM137:WHN137"/>
    <mergeCell ref="WHO137:WHP137"/>
    <mergeCell ref="WHQ137:WHR137"/>
    <mergeCell ref="WGI137:WGJ137"/>
    <mergeCell ref="WGK137:WGL137"/>
    <mergeCell ref="WGM137:WGN137"/>
    <mergeCell ref="WGO137:WGP137"/>
    <mergeCell ref="WGQ137:WGR137"/>
    <mergeCell ref="WGS137:WGT137"/>
    <mergeCell ref="WGU137:WGV137"/>
    <mergeCell ref="WGW137:WGX137"/>
    <mergeCell ref="WGY137:WGZ137"/>
    <mergeCell ref="WIK137:WIL137"/>
    <mergeCell ref="WIM137:WIN137"/>
    <mergeCell ref="WIO137:WIP137"/>
    <mergeCell ref="WIQ137:WIR137"/>
    <mergeCell ref="WIS137:WIT137"/>
    <mergeCell ref="WIU137:WIV137"/>
    <mergeCell ref="WIW137:WIX137"/>
    <mergeCell ref="WIY137:WIZ137"/>
    <mergeCell ref="WJA137:WJB137"/>
    <mergeCell ref="WHS137:WHT137"/>
    <mergeCell ref="WHU137:WHV137"/>
    <mergeCell ref="WHW137:WHX137"/>
    <mergeCell ref="WHY137:WHZ137"/>
    <mergeCell ref="WIA137:WIB137"/>
    <mergeCell ref="WIC137:WID137"/>
    <mergeCell ref="WIE137:WIF137"/>
    <mergeCell ref="WIG137:WIH137"/>
    <mergeCell ref="WII137:WIJ137"/>
    <mergeCell ref="WJU137:WJV137"/>
    <mergeCell ref="WJW137:WJX137"/>
    <mergeCell ref="WJY137:WJZ137"/>
    <mergeCell ref="WKA137:WKB137"/>
    <mergeCell ref="WKC137:WKD137"/>
    <mergeCell ref="WKE137:WKF137"/>
    <mergeCell ref="WKG137:WKH137"/>
    <mergeCell ref="WKI137:WKJ137"/>
    <mergeCell ref="WKK137:WKL137"/>
    <mergeCell ref="WJC137:WJD137"/>
    <mergeCell ref="WJE137:WJF137"/>
    <mergeCell ref="WJG137:WJH137"/>
    <mergeCell ref="WJI137:WJJ137"/>
    <mergeCell ref="WJK137:WJL137"/>
    <mergeCell ref="WJM137:WJN137"/>
    <mergeCell ref="WJO137:WJP137"/>
    <mergeCell ref="WJQ137:WJR137"/>
    <mergeCell ref="WJS137:WJT137"/>
    <mergeCell ref="WLE137:WLF137"/>
    <mergeCell ref="WLG137:WLH137"/>
    <mergeCell ref="WLI137:WLJ137"/>
    <mergeCell ref="WLK137:WLL137"/>
    <mergeCell ref="WLM137:WLN137"/>
    <mergeCell ref="WLO137:WLP137"/>
    <mergeCell ref="WLQ137:WLR137"/>
    <mergeCell ref="WLS137:WLT137"/>
    <mergeCell ref="WLU137:WLV137"/>
    <mergeCell ref="WKM137:WKN137"/>
    <mergeCell ref="WKO137:WKP137"/>
    <mergeCell ref="WKQ137:WKR137"/>
    <mergeCell ref="WKS137:WKT137"/>
    <mergeCell ref="WKU137:WKV137"/>
    <mergeCell ref="WKW137:WKX137"/>
    <mergeCell ref="WKY137:WKZ137"/>
    <mergeCell ref="WLA137:WLB137"/>
    <mergeCell ref="WLC137:WLD137"/>
    <mergeCell ref="WMO137:WMP137"/>
    <mergeCell ref="WMQ137:WMR137"/>
    <mergeCell ref="WMS137:WMT137"/>
    <mergeCell ref="WMU137:WMV137"/>
    <mergeCell ref="WMW137:WMX137"/>
    <mergeCell ref="WMY137:WMZ137"/>
    <mergeCell ref="WNA137:WNB137"/>
    <mergeCell ref="WNC137:WND137"/>
    <mergeCell ref="WNE137:WNF137"/>
    <mergeCell ref="WLW137:WLX137"/>
    <mergeCell ref="WLY137:WLZ137"/>
    <mergeCell ref="WMA137:WMB137"/>
    <mergeCell ref="WMC137:WMD137"/>
    <mergeCell ref="WME137:WMF137"/>
    <mergeCell ref="WMG137:WMH137"/>
    <mergeCell ref="WMI137:WMJ137"/>
    <mergeCell ref="WMK137:WML137"/>
    <mergeCell ref="WMM137:WMN137"/>
    <mergeCell ref="WNY137:WNZ137"/>
    <mergeCell ref="WOA137:WOB137"/>
    <mergeCell ref="WOC137:WOD137"/>
    <mergeCell ref="WOE137:WOF137"/>
    <mergeCell ref="WOG137:WOH137"/>
    <mergeCell ref="WOI137:WOJ137"/>
    <mergeCell ref="WOK137:WOL137"/>
    <mergeCell ref="WOM137:WON137"/>
    <mergeCell ref="WOO137:WOP137"/>
    <mergeCell ref="WNG137:WNH137"/>
    <mergeCell ref="WNI137:WNJ137"/>
    <mergeCell ref="WNK137:WNL137"/>
    <mergeCell ref="WNM137:WNN137"/>
    <mergeCell ref="WNO137:WNP137"/>
    <mergeCell ref="WNQ137:WNR137"/>
    <mergeCell ref="WNS137:WNT137"/>
    <mergeCell ref="WNU137:WNV137"/>
    <mergeCell ref="WNW137:WNX137"/>
    <mergeCell ref="WPI137:WPJ137"/>
    <mergeCell ref="WPK137:WPL137"/>
    <mergeCell ref="WPM137:WPN137"/>
    <mergeCell ref="WPO137:WPP137"/>
    <mergeCell ref="WPQ137:WPR137"/>
    <mergeCell ref="WPS137:WPT137"/>
    <mergeCell ref="WPU137:WPV137"/>
    <mergeCell ref="WPW137:WPX137"/>
    <mergeCell ref="WPY137:WPZ137"/>
    <mergeCell ref="WOQ137:WOR137"/>
    <mergeCell ref="WOS137:WOT137"/>
    <mergeCell ref="WOU137:WOV137"/>
    <mergeCell ref="WOW137:WOX137"/>
    <mergeCell ref="WOY137:WOZ137"/>
    <mergeCell ref="WPA137:WPB137"/>
    <mergeCell ref="WPC137:WPD137"/>
    <mergeCell ref="WPE137:WPF137"/>
    <mergeCell ref="WPG137:WPH137"/>
    <mergeCell ref="WQS137:WQT137"/>
    <mergeCell ref="WQU137:WQV137"/>
    <mergeCell ref="WQW137:WQX137"/>
    <mergeCell ref="WQY137:WQZ137"/>
    <mergeCell ref="WRA137:WRB137"/>
    <mergeCell ref="WRC137:WRD137"/>
    <mergeCell ref="WRE137:WRF137"/>
    <mergeCell ref="WRG137:WRH137"/>
    <mergeCell ref="WRI137:WRJ137"/>
    <mergeCell ref="WQA137:WQB137"/>
    <mergeCell ref="WQC137:WQD137"/>
    <mergeCell ref="WQE137:WQF137"/>
    <mergeCell ref="WQG137:WQH137"/>
    <mergeCell ref="WQI137:WQJ137"/>
    <mergeCell ref="WQK137:WQL137"/>
    <mergeCell ref="WQM137:WQN137"/>
    <mergeCell ref="WQO137:WQP137"/>
    <mergeCell ref="WQQ137:WQR137"/>
    <mergeCell ref="WSC137:WSD137"/>
    <mergeCell ref="WSE137:WSF137"/>
    <mergeCell ref="WSG137:WSH137"/>
    <mergeCell ref="WSI137:WSJ137"/>
    <mergeCell ref="WSK137:WSL137"/>
    <mergeCell ref="WSM137:WSN137"/>
    <mergeCell ref="WSO137:WSP137"/>
    <mergeCell ref="WSQ137:WSR137"/>
    <mergeCell ref="WSS137:WST137"/>
    <mergeCell ref="WRK137:WRL137"/>
    <mergeCell ref="WRM137:WRN137"/>
    <mergeCell ref="WRO137:WRP137"/>
    <mergeCell ref="WRQ137:WRR137"/>
    <mergeCell ref="WRS137:WRT137"/>
    <mergeCell ref="WRU137:WRV137"/>
    <mergeCell ref="WRW137:WRX137"/>
    <mergeCell ref="WRY137:WRZ137"/>
    <mergeCell ref="WSA137:WSB137"/>
    <mergeCell ref="WTM137:WTN137"/>
    <mergeCell ref="WTO137:WTP137"/>
    <mergeCell ref="WTQ137:WTR137"/>
    <mergeCell ref="WTS137:WTT137"/>
    <mergeCell ref="WTU137:WTV137"/>
    <mergeCell ref="WTW137:WTX137"/>
    <mergeCell ref="WTY137:WTZ137"/>
    <mergeCell ref="WUA137:WUB137"/>
    <mergeCell ref="WUC137:WUD137"/>
    <mergeCell ref="WSU137:WSV137"/>
    <mergeCell ref="WSW137:WSX137"/>
    <mergeCell ref="WSY137:WSZ137"/>
    <mergeCell ref="WTA137:WTB137"/>
    <mergeCell ref="WTC137:WTD137"/>
    <mergeCell ref="WTE137:WTF137"/>
    <mergeCell ref="WTG137:WTH137"/>
    <mergeCell ref="WTI137:WTJ137"/>
    <mergeCell ref="WTK137:WTL137"/>
    <mergeCell ref="WUW137:WUX137"/>
    <mergeCell ref="WUY137:WUZ137"/>
    <mergeCell ref="WVA137:WVB137"/>
    <mergeCell ref="WVC137:WVD137"/>
    <mergeCell ref="WVE137:WVF137"/>
    <mergeCell ref="WVG137:WVH137"/>
    <mergeCell ref="WVI137:WVJ137"/>
    <mergeCell ref="WVK137:WVL137"/>
    <mergeCell ref="WVM137:WVN137"/>
    <mergeCell ref="WUE137:WUF137"/>
    <mergeCell ref="WUG137:WUH137"/>
    <mergeCell ref="WUI137:WUJ137"/>
    <mergeCell ref="WUK137:WUL137"/>
    <mergeCell ref="WUM137:WUN137"/>
    <mergeCell ref="WUO137:WUP137"/>
    <mergeCell ref="WUQ137:WUR137"/>
    <mergeCell ref="WUS137:WUT137"/>
    <mergeCell ref="WUU137:WUV137"/>
    <mergeCell ref="WWG137:WWH137"/>
    <mergeCell ref="WWI137:WWJ137"/>
    <mergeCell ref="WWK137:WWL137"/>
    <mergeCell ref="WWM137:WWN137"/>
    <mergeCell ref="WWO137:WWP137"/>
    <mergeCell ref="WWQ137:WWR137"/>
    <mergeCell ref="WWS137:WWT137"/>
    <mergeCell ref="WWU137:WWV137"/>
    <mergeCell ref="WWW137:WWX137"/>
    <mergeCell ref="WVO137:WVP137"/>
    <mergeCell ref="WVQ137:WVR137"/>
    <mergeCell ref="WVS137:WVT137"/>
    <mergeCell ref="WVU137:WVV137"/>
    <mergeCell ref="WVW137:WVX137"/>
    <mergeCell ref="WVY137:WVZ137"/>
    <mergeCell ref="WWA137:WWB137"/>
    <mergeCell ref="WWC137:WWD137"/>
    <mergeCell ref="WWE137:WWF137"/>
    <mergeCell ref="WXQ137:WXR137"/>
    <mergeCell ref="WXS137:WXT137"/>
    <mergeCell ref="WXU137:WXV137"/>
    <mergeCell ref="WXW137:WXX137"/>
    <mergeCell ref="WXY137:WXZ137"/>
    <mergeCell ref="WYA137:WYB137"/>
    <mergeCell ref="WYC137:WYD137"/>
    <mergeCell ref="WYE137:WYF137"/>
    <mergeCell ref="WYG137:WYH137"/>
    <mergeCell ref="WWY137:WWZ137"/>
    <mergeCell ref="WXA137:WXB137"/>
    <mergeCell ref="WXC137:WXD137"/>
    <mergeCell ref="WXE137:WXF137"/>
    <mergeCell ref="WXG137:WXH137"/>
    <mergeCell ref="WXI137:WXJ137"/>
    <mergeCell ref="WXK137:WXL137"/>
    <mergeCell ref="WXM137:WXN137"/>
    <mergeCell ref="WXO137:WXP137"/>
    <mergeCell ref="WZA137:WZB137"/>
    <mergeCell ref="WZC137:WZD137"/>
    <mergeCell ref="WZE137:WZF137"/>
    <mergeCell ref="WZG137:WZH137"/>
    <mergeCell ref="WZI137:WZJ137"/>
    <mergeCell ref="WZK137:WZL137"/>
    <mergeCell ref="WZM137:WZN137"/>
    <mergeCell ref="WZO137:WZP137"/>
    <mergeCell ref="WZQ137:WZR137"/>
    <mergeCell ref="WYI137:WYJ137"/>
    <mergeCell ref="WYK137:WYL137"/>
    <mergeCell ref="WYM137:WYN137"/>
    <mergeCell ref="WYO137:WYP137"/>
    <mergeCell ref="WYQ137:WYR137"/>
    <mergeCell ref="WYS137:WYT137"/>
    <mergeCell ref="WYU137:WYV137"/>
    <mergeCell ref="WYW137:WYX137"/>
    <mergeCell ref="WYY137:WYZ137"/>
    <mergeCell ref="XCW137:XCX137"/>
    <mergeCell ref="XBO137:XBP137"/>
    <mergeCell ref="XBQ137:XBR137"/>
    <mergeCell ref="XBS137:XBT137"/>
    <mergeCell ref="XAK137:XAL137"/>
    <mergeCell ref="XAM137:XAN137"/>
    <mergeCell ref="XAO137:XAP137"/>
    <mergeCell ref="XAQ137:XAR137"/>
    <mergeCell ref="XAS137:XAT137"/>
    <mergeCell ref="XAU137:XAV137"/>
    <mergeCell ref="XAW137:XAX137"/>
    <mergeCell ref="XAY137:XAZ137"/>
    <mergeCell ref="XBA137:XBB137"/>
    <mergeCell ref="WZS137:WZT137"/>
    <mergeCell ref="WZU137:WZV137"/>
    <mergeCell ref="WZW137:WZX137"/>
    <mergeCell ref="WZY137:WZZ137"/>
    <mergeCell ref="XAA137:XAB137"/>
    <mergeCell ref="XAC137:XAD137"/>
    <mergeCell ref="XAE137:XAF137"/>
    <mergeCell ref="XAG137:XAH137"/>
    <mergeCell ref="XAI137:XAJ137"/>
    <mergeCell ref="XBM137:XBN137"/>
    <mergeCell ref="XEQ137:XER137"/>
    <mergeCell ref="XES137:XET137"/>
    <mergeCell ref="XEU137:XEV137"/>
    <mergeCell ref="XEW137:XEX137"/>
    <mergeCell ref="XEY137:XEZ137"/>
    <mergeCell ref="XFA137:XFB137"/>
    <mergeCell ref="XFC137:XFD137"/>
    <mergeCell ref="A138:B138"/>
    <mergeCell ref="XDW137:XDX137"/>
    <mergeCell ref="XDY137:XDZ137"/>
    <mergeCell ref="XEA137:XEB137"/>
    <mergeCell ref="XEC137:XED137"/>
    <mergeCell ref="XEE137:XEF137"/>
    <mergeCell ref="XEG137:XEH137"/>
    <mergeCell ref="XEI137:XEJ137"/>
    <mergeCell ref="XEK137:XEL137"/>
    <mergeCell ref="XEM137:XEN137"/>
    <mergeCell ref="XDE137:XDF137"/>
    <mergeCell ref="XDG137:XDH137"/>
    <mergeCell ref="XDI137:XDJ137"/>
    <mergeCell ref="XDK137:XDL137"/>
    <mergeCell ref="XDM137:XDN137"/>
    <mergeCell ref="XDO137:XDP137"/>
    <mergeCell ref="XDQ137:XDR137"/>
    <mergeCell ref="XDS137:XDT137"/>
    <mergeCell ref="XDU137:XDV137"/>
    <mergeCell ref="XCM137:XCN137"/>
    <mergeCell ref="XCO137:XCP137"/>
    <mergeCell ref="XCQ137:XCR137"/>
    <mergeCell ref="XCS137:XCT137"/>
    <mergeCell ref="XCU137:XCV137"/>
    <mergeCell ref="A278:B278"/>
    <mergeCell ref="C109:D109"/>
    <mergeCell ref="A115:B115"/>
    <mergeCell ref="A116:B116"/>
    <mergeCell ref="A148:B148"/>
    <mergeCell ref="C168:D168"/>
    <mergeCell ref="A174:B174"/>
    <mergeCell ref="A147:B147"/>
    <mergeCell ref="A214:B214"/>
    <mergeCell ref="C177:D177"/>
    <mergeCell ref="A183:B183"/>
    <mergeCell ref="A184:B184"/>
    <mergeCell ref="C140:D140"/>
    <mergeCell ref="A146:B146"/>
    <mergeCell ref="XEO137:XEP137"/>
    <mergeCell ref="XCY137:XCZ137"/>
    <mergeCell ref="XDA137:XDB137"/>
    <mergeCell ref="XDC137:XDD137"/>
    <mergeCell ref="XBU137:XBV137"/>
    <mergeCell ref="XBW137:XBX137"/>
    <mergeCell ref="XBY137:XBZ137"/>
    <mergeCell ref="XCA137:XCB137"/>
    <mergeCell ref="XCC137:XCD137"/>
    <mergeCell ref="XCE137:XCF137"/>
    <mergeCell ref="XCG137:XCH137"/>
    <mergeCell ref="XCI137:XCJ137"/>
    <mergeCell ref="XCK137:XCL137"/>
    <mergeCell ref="XBC137:XBD137"/>
    <mergeCell ref="XBE137:XBF137"/>
    <mergeCell ref="XBG137:XBH137"/>
    <mergeCell ref="XBI137:XBJ137"/>
    <mergeCell ref="XBK137:XBL137"/>
  </mergeCells>
  <pageMargins left="0.54" right="0.41" top="0.33" bottom="0.33" header="0.31496062992125984" footer="0.31496062992125984"/>
  <pageSetup paperSize="9" scale="65" orientation="portrait" r:id="rId1"/>
  <ignoredErrors>
    <ignoredError sqref="C36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393"/>
  <sheetViews>
    <sheetView zoomScaleNormal="100" zoomScaleSheetLayoutView="85" workbookViewId="0"/>
  </sheetViews>
  <sheetFormatPr defaultColWidth="8.42578125" defaultRowHeight="17.25"/>
  <cols>
    <col min="1" max="1" width="28.5703125" style="260" customWidth="1"/>
    <col min="2" max="2" width="71.7109375" style="260" customWidth="1"/>
    <col min="3" max="4" width="21.5703125" style="260" customWidth="1"/>
    <col min="5" max="8" width="8.42578125" style="260"/>
    <col min="9" max="9" width="12.140625" style="260" bestFit="1" customWidth="1"/>
    <col min="10" max="252" width="8.42578125" style="260"/>
    <col min="253" max="253" width="28.5703125" style="260" customWidth="1"/>
    <col min="254" max="254" width="47.5703125" style="260" customWidth="1"/>
    <col min="255" max="257" width="13.85546875" style="260" customWidth="1"/>
    <col min="258" max="258" width="15.42578125" style="260" customWidth="1"/>
    <col min="259" max="508" width="8.42578125" style="260"/>
    <col min="509" max="509" width="28.5703125" style="260" customWidth="1"/>
    <col min="510" max="510" width="47.5703125" style="260" customWidth="1"/>
    <col min="511" max="513" width="13.85546875" style="260" customWidth="1"/>
    <col min="514" max="514" width="15.42578125" style="260" customWidth="1"/>
    <col min="515" max="764" width="8.42578125" style="260"/>
    <col min="765" max="765" width="28.5703125" style="260" customWidth="1"/>
    <col min="766" max="766" width="47.5703125" style="260" customWidth="1"/>
    <col min="767" max="769" width="13.85546875" style="260" customWidth="1"/>
    <col min="770" max="770" width="15.42578125" style="260" customWidth="1"/>
    <col min="771" max="1020" width="8.42578125" style="260"/>
    <col min="1021" max="1021" width="28.5703125" style="260" customWidth="1"/>
    <col min="1022" max="1022" width="47.5703125" style="260" customWidth="1"/>
    <col min="1023" max="1025" width="13.85546875" style="260" customWidth="1"/>
    <col min="1026" max="1026" width="15.42578125" style="260" customWidth="1"/>
    <col min="1027" max="1276" width="8.42578125" style="260"/>
    <col min="1277" max="1277" width="28.5703125" style="260" customWidth="1"/>
    <col min="1278" max="1278" width="47.5703125" style="260" customWidth="1"/>
    <col min="1279" max="1281" width="13.85546875" style="260" customWidth="1"/>
    <col min="1282" max="1282" width="15.42578125" style="260" customWidth="1"/>
    <col min="1283" max="1532" width="8.42578125" style="260"/>
    <col min="1533" max="1533" width="28.5703125" style="260" customWidth="1"/>
    <col min="1534" max="1534" width="47.5703125" style="260" customWidth="1"/>
    <col min="1535" max="1537" width="13.85546875" style="260" customWidth="1"/>
    <col min="1538" max="1538" width="15.42578125" style="260" customWidth="1"/>
    <col min="1539" max="1788" width="8.42578125" style="260"/>
    <col min="1789" max="1789" width="28.5703125" style="260" customWidth="1"/>
    <col min="1790" max="1790" width="47.5703125" style="260" customWidth="1"/>
    <col min="1791" max="1793" width="13.85546875" style="260" customWidth="1"/>
    <col min="1794" max="1794" width="15.42578125" style="260" customWidth="1"/>
    <col min="1795" max="2044" width="8.42578125" style="260"/>
    <col min="2045" max="2045" width="28.5703125" style="260" customWidth="1"/>
    <col min="2046" max="2046" width="47.5703125" style="260" customWidth="1"/>
    <col min="2047" max="2049" width="13.85546875" style="260" customWidth="1"/>
    <col min="2050" max="2050" width="15.42578125" style="260" customWidth="1"/>
    <col min="2051" max="2300" width="8.42578125" style="260"/>
    <col min="2301" max="2301" width="28.5703125" style="260" customWidth="1"/>
    <col min="2302" max="2302" width="47.5703125" style="260" customWidth="1"/>
    <col min="2303" max="2305" width="13.85546875" style="260" customWidth="1"/>
    <col min="2306" max="2306" width="15.42578125" style="260" customWidth="1"/>
    <col min="2307" max="2556" width="8.42578125" style="260"/>
    <col min="2557" max="2557" width="28.5703125" style="260" customWidth="1"/>
    <col min="2558" max="2558" width="47.5703125" style="260" customWidth="1"/>
    <col min="2559" max="2561" width="13.85546875" style="260" customWidth="1"/>
    <col min="2562" max="2562" width="15.42578125" style="260" customWidth="1"/>
    <col min="2563" max="2812" width="8.42578125" style="260"/>
    <col min="2813" max="2813" width="28.5703125" style="260" customWidth="1"/>
    <col min="2814" max="2814" width="47.5703125" style="260" customWidth="1"/>
    <col min="2815" max="2817" width="13.85546875" style="260" customWidth="1"/>
    <col min="2818" max="2818" width="15.42578125" style="260" customWidth="1"/>
    <col min="2819" max="3068" width="8.42578125" style="260"/>
    <col min="3069" max="3069" width="28.5703125" style="260" customWidth="1"/>
    <col min="3070" max="3070" width="47.5703125" style="260" customWidth="1"/>
    <col min="3071" max="3073" width="13.85546875" style="260" customWidth="1"/>
    <col min="3074" max="3074" width="15.42578125" style="260" customWidth="1"/>
    <col min="3075" max="3324" width="8.42578125" style="260"/>
    <col min="3325" max="3325" width="28.5703125" style="260" customWidth="1"/>
    <col min="3326" max="3326" width="47.5703125" style="260" customWidth="1"/>
    <col min="3327" max="3329" width="13.85546875" style="260" customWidth="1"/>
    <col min="3330" max="3330" width="15.42578125" style="260" customWidth="1"/>
    <col min="3331" max="3580" width="8.42578125" style="260"/>
    <col min="3581" max="3581" width="28.5703125" style="260" customWidth="1"/>
    <col min="3582" max="3582" width="47.5703125" style="260" customWidth="1"/>
    <col min="3583" max="3585" width="13.85546875" style="260" customWidth="1"/>
    <col min="3586" max="3586" width="15.42578125" style="260" customWidth="1"/>
    <col min="3587" max="3836" width="8.42578125" style="260"/>
    <col min="3837" max="3837" width="28.5703125" style="260" customWidth="1"/>
    <col min="3838" max="3838" width="47.5703125" style="260" customWidth="1"/>
    <col min="3839" max="3841" width="13.85546875" style="260" customWidth="1"/>
    <col min="3842" max="3842" width="15.42578125" style="260" customWidth="1"/>
    <col min="3843" max="4092" width="8.42578125" style="260"/>
    <col min="4093" max="4093" width="28.5703125" style="260" customWidth="1"/>
    <col min="4094" max="4094" width="47.5703125" style="260" customWidth="1"/>
    <col min="4095" max="4097" width="13.85546875" style="260" customWidth="1"/>
    <col min="4098" max="4098" width="15.42578125" style="260" customWidth="1"/>
    <col min="4099" max="4348" width="8.42578125" style="260"/>
    <col min="4349" max="4349" width="28.5703125" style="260" customWidth="1"/>
    <col min="4350" max="4350" width="47.5703125" style="260" customWidth="1"/>
    <col min="4351" max="4353" width="13.85546875" style="260" customWidth="1"/>
    <col min="4354" max="4354" width="15.42578125" style="260" customWidth="1"/>
    <col min="4355" max="4604" width="8.42578125" style="260"/>
    <col min="4605" max="4605" width="28.5703125" style="260" customWidth="1"/>
    <col min="4606" max="4606" width="47.5703125" style="260" customWidth="1"/>
    <col min="4607" max="4609" width="13.85546875" style="260" customWidth="1"/>
    <col min="4610" max="4610" width="15.42578125" style="260" customWidth="1"/>
    <col min="4611" max="4860" width="8.42578125" style="260"/>
    <col min="4861" max="4861" width="28.5703125" style="260" customWidth="1"/>
    <col min="4862" max="4862" width="47.5703125" style="260" customWidth="1"/>
    <col min="4863" max="4865" width="13.85546875" style="260" customWidth="1"/>
    <col min="4866" max="4866" width="15.42578125" style="260" customWidth="1"/>
    <col min="4867" max="5116" width="8.42578125" style="260"/>
    <col min="5117" max="5117" width="28.5703125" style="260" customWidth="1"/>
    <col min="5118" max="5118" width="47.5703125" style="260" customWidth="1"/>
    <col min="5119" max="5121" width="13.85546875" style="260" customWidth="1"/>
    <col min="5122" max="5122" width="15.42578125" style="260" customWidth="1"/>
    <col min="5123" max="5372" width="8.42578125" style="260"/>
    <col min="5373" max="5373" width="28.5703125" style="260" customWidth="1"/>
    <col min="5374" max="5374" width="47.5703125" style="260" customWidth="1"/>
    <col min="5375" max="5377" width="13.85546875" style="260" customWidth="1"/>
    <col min="5378" max="5378" width="15.42578125" style="260" customWidth="1"/>
    <col min="5379" max="5628" width="8.42578125" style="260"/>
    <col min="5629" max="5629" width="28.5703125" style="260" customWidth="1"/>
    <col min="5630" max="5630" width="47.5703125" style="260" customWidth="1"/>
    <col min="5631" max="5633" width="13.85546875" style="260" customWidth="1"/>
    <col min="5634" max="5634" width="15.42578125" style="260" customWidth="1"/>
    <col min="5635" max="5884" width="8.42578125" style="260"/>
    <col min="5885" max="5885" width="28.5703125" style="260" customWidth="1"/>
    <col min="5886" max="5886" width="47.5703125" style="260" customWidth="1"/>
    <col min="5887" max="5889" width="13.85546875" style="260" customWidth="1"/>
    <col min="5890" max="5890" width="15.42578125" style="260" customWidth="1"/>
    <col min="5891" max="6140" width="8.42578125" style="260"/>
    <col min="6141" max="6141" width="28.5703125" style="260" customWidth="1"/>
    <col min="6142" max="6142" width="47.5703125" style="260" customWidth="1"/>
    <col min="6143" max="6145" width="13.85546875" style="260" customWidth="1"/>
    <col min="6146" max="6146" width="15.42578125" style="260" customWidth="1"/>
    <col min="6147" max="6396" width="8.42578125" style="260"/>
    <col min="6397" max="6397" width="28.5703125" style="260" customWidth="1"/>
    <col min="6398" max="6398" width="47.5703125" style="260" customWidth="1"/>
    <col min="6399" max="6401" width="13.85546875" style="260" customWidth="1"/>
    <col min="6402" max="6402" width="15.42578125" style="260" customWidth="1"/>
    <col min="6403" max="6652" width="8.42578125" style="260"/>
    <col min="6653" max="6653" width="28.5703125" style="260" customWidth="1"/>
    <col min="6654" max="6654" width="47.5703125" style="260" customWidth="1"/>
    <col min="6655" max="6657" width="13.85546875" style="260" customWidth="1"/>
    <col min="6658" max="6658" width="15.42578125" style="260" customWidth="1"/>
    <col min="6659" max="6908" width="8.42578125" style="260"/>
    <col min="6909" max="6909" width="28.5703125" style="260" customWidth="1"/>
    <col min="6910" max="6910" width="47.5703125" style="260" customWidth="1"/>
    <col min="6911" max="6913" width="13.85546875" style="260" customWidth="1"/>
    <col min="6914" max="6914" width="15.42578125" style="260" customWidth="1"/>
    <col min="6915" max="7164" width="8.42578125" style="260"/>
    <col min="7165" max="7165" width="28.5703125" style="260" customWidth="1"/>
    <col min="7166" max="7166" width="47.5703125" style="260" customWidth="1"/>
    <col min="7167" max="7169" width="13.85546875" style="260" customWidth="1"/>
    <col min="7170" max="7170" width="15.42578125" style="260" customWidth="1"/>
    <col min="7171" max="7420" width="8.42578125" style="260"/>
    <col min="7421" max="7421" width="28.5703125" style="260" customWidth="1"/>
    <col min="7422" max="7422" width="47.5703125" style="260" customWidth="1"/>
    <col min="7423" max="7425" width="13.85546875" style="260" customWidth="1"/>
    <col min="7426" max="7426" width="15.42578125" style="260" customWidth="1"/>
    <col min="7427" max="7676" width="8.42578125" style="260"/>
    <col min="7677" max="7677" width="28.5703125" style="260" customWidth="1"/>
    <col min="7678" max="7678" width="47.5703125" style="260" customWidth="1"/>
    <col min="7679" max="7681" width="13.85546875" style="260" customWidth="1"/>
    <col min="7682" max="7682" width="15.42578125" style="260" customWidth="1"/>
    <col min="7683" max="7932" width="8.42578125" style="260"/>
    <col min="7933" max="7933" width="28.5703125" style="260" customWidth="1"/>
    <col min="7934" max="7934" width="47.5703125" style="260" customWidth="1"/>
    <col min="7935" max="7937" width="13.85546875" style="260" customWidth="1"/>
    <col min="7938" max="7938" width="15.42578125" style="260" customWidth="1"/>
    <col min="7939" max="8188" width="8.42578125" style="260"/>
    <col min="8189" max="8189" width="28.5703125" style="260" customWidth="1"/>
    <col min="8190" max="8190" width="47.5703125" style="260" customWidth="1"/>
    <col min="8191" max="8193" width="13.85546875" style="260" customWidth="1"/>
    <col min="8194" max="8194" width="15.42578125" style="260" customWidth="1"/>
    <col min="8195" max="8444" width="8.42578125" style="260"/>
    <col min="8445" max="8445" width="28.5703125" style="260" customWidth="1"/>
    <col min="8446" max="8446" width="47.5703125" style="260" customWidth="1"/>
    <col min="8447" max="8449" width="13.85546875" style="260" customWidth="1"/>
    <col min="8450" max="8450" width="15.42578125" style="260" customWidth="1"/>
    <col min="8451" max="8700" width="8.42578125" style="260"/>
    <col min="8701" max="8701" width="28.5703125" style="260" customWidth="1"/>
    <col min="8702" max="8702" width="47.5703125" style="260" customWidth="1"/>
    <col min="8703" max="8705" width="13.85546875" style="260" customWidth="1"/>
    <col min="8706" max="8706" width="15.42578125" style="260" customWidth="1"/>
    <col min="8707" max="8956" width="8.42578125" style="260"/>
    <col min="8957" max="8957" width="28.5703125" style="260" customWidth="1"/>
    <col min="8958" max="8958" width="47.5703125" style="260" customWidth="1"/>
    <col min="8959" max="8961" width="13.85546875" style="260" customWidth="1"/>
    <col min="8962" max="8962" width="15.42578125" style="260" customWidth="1"/>
    <col min="8963" max="9212" width="8.42578125" style="260"/>
    <col min="9213" max="9213" width="28.5703125" style="260" customWidth="1"/>
    <col min="9214" max="9214" width="47.5703125" style="260" customWidth="1"/>
    <col min="9215" max="9217" width="13.85546875" style="260" customWidth="1"/>
    <col min="9218" max="9218" width="15.42578125" style="260" customWidth="1"/>
    <col min="9219" max="9468" width="8.42578125" style="260"/>
    <col min="9469" max="9469" width="28.5703125" style="260" customWidth="1"/>
    <col min="9470" max="9470" width="47.5703125" style="260" customWidth="1"/>
    <col min="9471" max="9473" width="13.85546875" style="260" customWidth="1"/>
    <col min="9474" max="9474" width="15.42578125" style="260" customWidth="1"/>
    <col min="9475" max="9724" width="8.42578125" style="260"/>
    <col min="9725" max="9725" width="28.5703125" style="260" customWidth="1"/>
    <col min="9726" max="9726" width="47.5703125" style="260" customWidth="1"/>
    <col min="9727" max="9729" width="13.85546875" style="260" customWidth="1"/>
    <col min="9730" max="9730" width="15.42578125" style="260" customWidth="1"/>
    <col min="9731" max="9980" width="8.42578125" style="260"/>
    <col min="9981" max="9981" width="28.5703125" style="260" customWidth="1"/>
    <col min="9982" max="9982" width="47.5703125" style="260" customWidth="1"/>
    <col min="9983" max="9985" width="13.85546875" style="260" customWidth="1"/>
    <col min="9986" max="9986" width="15.42578125" style="260" customWidth="1"/>
    <col min="9987" max="10236" width="8.42578125" style="260"/>
    <col min="10237" max="10237" width="28.5703125" style="260" customWidth="1"/>
    <col min="10238" max="10238" width="47.5703125" style="260" customWidth="1"/>
    <col min="10239" max="10241" width="13.85546875" style="260" customWidth="1"/>
    <col min="10242" max="10242" width="15.42578125" style="260" customWidth="1"/>
    <col min="10243" max="10492" width="8.42578125" style="260"/>
    <col min="10493" max="10493" width="28.5703125" style="260" customWidth="1"/>
    <col min="10494" max="10494" width="47.5703125" style="260" customWidth="1"/>
    <col min="10495" max="10497" width="13.85546875" style="260" customWidth="1"/>
    <col min="10498" max="10498" width="15.42578125" style="260" customWidth="1"/>
    <col min="10499" max="10748" width="8.42578125" style="260"/>
    <col min="10749" max="10749" width="28.5703125" style="260" customWidth="1"/>
    <col min="10750" max="10750" width="47.5703125" style="260" customWidth="1"/>
    <col min="10751" max="10753" width="13.85546875" style="260" customWidth="1"/>
    <col min="10754" max="10754" width="15.42578125" style="260" customWidth="1"/>
    <col min="10755" max="11004" width="8.42578125" style="260"/>
    <col min="11005" max="11005" width="28.5703125" style="260" customWidth="1"/>
    <col min="11006" max="11006" width="47.5703125" style="260" customWidth="1"/>
    <col min="11007" max="11009" width="13.85546875" style="260" customWidth="1"/>
    <col min="11010" max="11010" width="15.42578125" style="260" customWidth="1"/>
    <col min="11011" max="11260" width="8.42578125" style="260"/>
    <col min="11261" max="11261" width="28.5703125" style="260" customWidth="1"/>
    <col min="11262" max="11262" width="47.5703125" style="260" customWidth="1"/>
    <col min="11263" max="11265" width="13.85546875" style="260" customWidth="1"/>
    <col min="11266" max="11266" width="15.42578125" style="260" customWidth="1"/>
    <col min="11267" max="11516" width="8.42578125" style="260"/>
    <col min="11517" max="11517" width="28.5703125" style="260" customWidth="1"/>
    <col min="11518" max="11518" width="47.5703125" style="260" customWidth="1"/>
    <col min="11519" max="11521" width="13.85546875" style="260" customWidth="1"/>
    <col min="11522" max="11522" width="15.42578125" style="260" customWidth="1"/>
    <col min="11523" max="11772" width="8.42578125" style="260"/>
    <col min="11773" max="11773" width="28.5703125" style="260" customWidth="1"/>
    <col min="11774" max="11774" width="47.5703125" style="260" customWidth="1"/>
    <col min="11775" max="11777" width="13.85546875" style="260" customWidth="1"/>
    <col min="11778" max="11778" width="15.42578125" style="260" customWidth="1"/>
    <col min="11779" max="12028" width="8.42578125" style="260"/>
    <col min="12029" max="12029" width="28.5703125" style="260" customWidth="1"/>
    <col min="12030" max="12030" width="47.5703125" style="260" customWidth="1"/>
    <col min="12031" max="12033" width="13.85546875" style="260" customWidth="1"/>
    <col min="12034" max="12034" width="15.42578125" style="260" customWidth="1"/>
    <col min="12035" max="12284" width="8.42578125" style="260"/>
    <col min="12285" max="12285" width="28.5703125" style="260" customWidth="1"/>
    <col min="12286" max="12286" width="47.5703125" style="260" customWidth="1"/>
    <col min="12287" max="12289" width="13.85546875" style="260" customWidth="1"/>
    <col min="12290" max="12290" width="15.42578125" style="260" customWidth="1"/>
    <col min="12291" max="12540" width="8.42578125" style="260"/>
    <col min="12541" max="12541" width="28.5703125" style="260" customWidth="1"/>
    <col min="12542" max="12542" width="47.5703125" style="260" customWidth="1"/>
    <col min="12543" max="12545" width="13.85546875" style="260" customWidth="1"/>
    <col min="12546" max="12546" width="15.42578125" style="260" customWidth="1"/>
    <col min="12547" max="12796" width="8.42578125" style="260"/>
    <col min="12797" max="12797" width="28.5703125" style="260" customWidth="1"/>
    <col min="12798" max="12798" width="47.5703125" style="260" customWidth="1"/>
    <col min="12799" max="12801" width="13.85546875" style="260" customWidth="1"/>
    <col min="12802" max="12802" width="15.42578125" style="260" customWidth="1"/>
    <col min="12803" max="13052" width="8.42578125" style="260"/>
    <col min="13053" max="13053" width="28.5703125" style="260" customWidth="1"/>
    <col min="13054" max="13054" width="47.5703125" style="260" customWidth="1"/>
    <col min="13055" max="13057" width="13.85546875" style="260" customWidth="1"/>
    <col min="13058" max="13058" width="15.42578125" style="260" customWidth="1"/>
    <col min="13059" max="13308" width="8.42578125" style="260"/>
    <col min="13309" max="13309" width="28.5703125" style="260" customWidth="1"/>
    <col min="13310" max="13310" width="47.5703125" style="260" customWidth="1"/>
    <col min="13311" max="13313" width="13.85546875" style="260" customWidth="1"/>
    <col min="13314" max="13314" width="15.42578125" style="260" customWidth="1"/>
    <col min="13315" max="13564" width="8.42578125" style="260"/>
    <col min="13565" max="13565" width="28.5703125" style="260" customWidth="1"/>
    <col min="13566" max="13566" width="47.5703125" style="260" customWidth="1"/>
    <col min="13567" max="13569" width="13.85546875" style="260" customWidth="1"/>
    <col min="13570" max="13570" width="15.42578125" style="260" customWidth="1"/>
    <col min="13571" max="13820" width="8.42578125" style="260"/>
    <col min="13821" max="13821" width="28.5703125" style="260" customWidth="1"/>
    <col min="13822" max="13822" width="47.5703125" style="260" customWidth="1"/>
    <col min="13823" max="13825" width="13.85546875" style="260" customWidth="1"/>
    <col min="13826" max="13826" width="15.42578125" style="260" customWidth="1"/>
    <col min="13827" max="14076" width="8.42578125" style="260"/>
    <col min="14077" max="14077" width="28.5703125" style="260" customWidth="1"/>
    <col min="14078" max="14078" width="47.5703125" style="260" customWidth="1"/>
    <col min="14079" max="14081" width="13.85546875" style="260" customWidth="1"/>
    <col min="14082" max="14082" width="15.42578125" style="260" customWidth="1"/>
    <col min="14083" max="14332" width="8.42578125" style="260"/>
    <col min="14333" max="14333" width="28.5703125" style="260" customWidth="1"/>
    <col min="14334" max="14334" width="47.5703125" style="260" customWidth="1"/>
    <col min="14335" max="14337" width="13.85546875" style="260" customWidth="1"/>
    <col min="14338" max="14338" width="15.42578125" style="260" customWidth="1"/>
    <col min="14339" max="14588" width="8.42578125" style="260"/>
    <col min="14589" max="14589" width="28.5703125" style="260" customWidth="1"/>
    <col min="14590" max="14590" width="47.5703125" style="260" customWidth="1"/>
    <col min="14591" max="14593" width="13.85546875" style="260" customWidth="1"/>
    <col min="14594" max="14594" width="15.42578125" style="260" customWidth="1"/>
    <col min="14595" max="14844" width="8.42578125" style="260"/>
    <col min="14845" max="14845" width="28.5703125" style="260" customWidth="1"/>
    <col min="14846" max="14846" width="47.5703125" style="260" customWidth="1"/>
    <col min="14847" max="14849" width="13.85546875" style="260" customWidth="1"/>
    <col min="14850" max="14850" width="15.42578125" style="260" customWidth="1"/>
    <col min="14851" max="15100" width="8.42578125" style="260"/>
    <col min="15101" max="15101" width="28.5703125" style="260" customWidth="1"/>
    <col min="15102" max="15102" width="47.5703125" style="260" customWidth="1"/>
    <col min="15103" max="15105" width="13.85546875" style="260" customWidth="1"/>
    <col min="15106" max="15106" width="15.42578125" style="260" customWidth="1"/>
    <col min="15107" max="15356" width="8.42578125" style="260"/>
    <col min="15357" max="15357" width="28.5703125" style="260" customWidth="1"/>
    <col min="15358" max="15358" width="47.5703125" style="260" customWidth="1"/>
    <col min="15359" max="15361" width="13.85546875" style="260" customWidth="1"/>
    <col min="15362" max="15362" width="15.42578125" style="260" customWidth="1"/>
    <col min="15363" max="15612" width="8.42578125" style="260"/>
    <col min="15613" max="15613" width="28.5703125" style="260" customWidth="1"/>
    <col min="15614" max="15614" width="47.5703125" style="260" customWidth="1"/>
    <col min="15615" max="15617" width="13.85546875" style="260" customWidth="1"/>
    <col min="15618" max="15618" width="15.42578125" style="260" customWidth="1"/>
    <col min="15619" max="15868" width="8.42578125" style="260"/>
    <col min="15869" max="15869" width="28.5703125" style="260" customWidth="1"/>
    <col min="15870" max="15870" width="47.5703125" style="260" customWidth="1"/>
    <col min="15871" max="15873" width="13.85546875" style="260" customWidth="1"/>
    <col min="15874" max="15874" width="15.42578125" style="260" customWidth="1"/>
    <col min="15875" max="16124" width="8.42578125" style="260"/>
    <col min="16125" max="16125" width="28.5703125" style="260" customWidth="1"/>
    <col min="16126" max="16126" width="47.5703125" style="260" customWidth="1"/>
    <col min="16127" max="16129" width="13.85546875" style="260" customWidth="1"/>
    <col min="16130" max="16130" width="15.42578125" style="260" customWidth="1"/>
    <col min="16131" max="16384" width="8.42578125" style="260"/>
  </cols>
  <sheetData>
    <row r="1" spans="1:4">
      <c r="D1" s="261" t="s">
        <v>466</v>
      </c>
    </row>
    <row r="2" spans="1:4" s="72" customFormat="1">
      <c r="A2" s="355" t="s">
        <v>28</v>
      </c>
      <c r="B2" s="355"/>
      <c r="C2" s="355"/>
      <c r="D2" s="355"/>
    </row>
    <row r="3" spans="1:4" s="72" customFormat="1" ht="27" customHeight="1">
      <c r="A3" s="355" t="s">
        <v>0</v>
      </c>
      <c r="B3" s="355"/>
      <c r="C3" s="355"/>
      <c r="D3" s="355"/>
    </row>
    <row r="4" spans="1:4" ht="52.5" customHeight="1">
      <c r="A4" s="377" t="s">
        <v>261</v>
      </c>
      <c r="B4" s="377"/>
      <c r="C4" s="377"/>
      <c r="D4" s="377"/>
    </row>
    <row r="5" spans="1:4">
      <c r="A5" s="262"/>
      <c r="B5" s="262"/>
      <c r="C5" s="262"/>
      <c r="D5" s="263" t="s">
        <v>30</v>
      </c>
    </row>
    <row r="6" spans="1:4">
      <c r="A6" s="378" t="s">
        <v>21</v>
      </c>
      <c r="B6" s="378"/>
      <c r="C6" s="378"/>
      <c r="D6" s="378"/>
    </row>
    <row r="7" spans="1:4">
      <c r="A7" s="264" t="s">
        <v>23</v>
      </c>
      <c r="B7" s="264"/>
      <c r="C7" s="264"/>
      <c r="D7" s="264"/>
    </row>
    <row r="8" spans="1:4">
      <c r="A8" s="196"/>
      <c r="B8" s="196"/>
      <c r="C8" s="196"/>
      <c r="D8" s="196"/>
    </row>
    <row r="9" spans="1:4">
      <c r="A9" s="196"/>
      <c r="B9" s="196"/>
      <c r="C9" s="196"/>
      <c r="D9" s="196"/>
    </row>
    <row r="10" spans="1:4">
      <c r="A10" s="265" t="s">
        <v>7</v>
      </c>
      <c r="B10" s="266" t="s">
        <v>8</v>
      </c>
      <c r="C10" s="267"/>
      <c r="D10" s="267"/>
    </row>
    <row r="11" spans="1:4" ht="18.75" customHeight="1">
      <c r="A11" s="265" t="s">
        <v>328</v>
      </c>
      <c r="B11" s="266" t="s">
        <v>329</v>
      </c>
      <c r="C11" s="267"/>
      <c r="D11" s="267"/>
    </row>
    <row r="12" spans="1:4" ht="18.75" customHeight="1">
      <c r="A12" s="268"/>
      <c r="B12" s="268"/>
      <c r="C12" s="268"/>
      <c r="D12" s="268"/>
    </row>
    <row r="13" spans="1:4" s="268" customFormat="1">
      <c r="A13" s="269" t="s">
        <v>9</v>
      </c>
      <c r="B13" s="267"/>
      <c r="C13" s="267"/>
      <c r="D13" s="267"/>
    </row>
    <row r="14" spans="1:4" ht="14.25" customHeight="1">
      <c r="A14" s="268"/>
      <c r="B14" s="268"/>
      <c r="C14" s="268"/>
      <c r="D14" s="268"/>
    </row>
    <row r="15" spans="1:4" ht="54.75" customHeight="1">
      <c r="A15" s="265" t="s">
        <v>10</v>
      </c>
      <c r="B15" s="265" t="s">
        <v>328</v>
      </c>
      <c r="C15" s="372" t="s">
        <v>43</v>
      </c>
      <c r="D15" s="372"/>
    </row>
    <row r="16" spans="1:4">
      <c r="A16" s="265" t="s">
        <v>11</v>
      </c>
      <c r="B16" s="265" t="s">
        <v>248</v>
      </c>
      <c r="C16" s="274" t="s">
        <v>26</v>
      </c>
      <c r="D16" s="274" t="s">
        <v>2</v>
      </c>
    </row>
    <row r="17" spans="1:4" ht="51.75">
      <c r="A17" s="265" t="s">
        <v>12</v>
      </c>
      <c r="B17" s="265" t="s">
        <v>330</v>
      </c>
      <c r="C17" s="372"/>
      <c r="D17" s="372"/>
    </row>
    <row r="18" spans="1:4" ht="34.5">
      <c r="A18" s="265" t="s">
        <v>13</v>
      </c>
      <c r="B18" s="265" t="s">
        <v>331</v>
      </c>
      <c r="C18" s="372"/>
      <c r="D18" s="372"/>
    </row>
    <row r="19" spans="1:4">
      <c r="A19" s="265" t="s">
        <v>14</v>
      </c>
      <c r="B19" s="265" t="s">
        <v>160</v>
      </c>
      <c r="C19" s="372"/>
      <c r="D19" s="372"/>
    </row>
    <row r="20" spans="1:4" ht="51.75">
      <c r="A20" s="265" t="s">
        <v>50</v>
      </c>
      <c r="B20" s="265" t="s">
        <v>241</v>
      </c>
      <c r="C20" s="78"/>
      <c r="D20" s="78"/>
    </row>
    <row r="21" spans="1:4">
      <c r="A21" s="372" t="s">
        <v>15</v>
      </c>
      <c r="B21" s="372"/>
      <c r="C21" s="265"/>
      <c r="D21" s="265"/>
    </row>
    <row r="22" spans="1:4" ht="39" customHeight="1">
      <c r="A22" s="375" t="s">
        <v>332</v>
      </c>
      <c r="B22" s="376"/>
      <c r="C22" s="273">
        <v>-9</v>
      </c>
      <c r="D22" s="273">
        <v>-12</v>
      </c>
    </row>
    <row r="23" spans="1:4" ht="19.5" customHeight="1">
      <c r="A23" s="374" t="s">
        <v>38</v>
      </c>
      <c r="B23" s="374"/>
      <c r="C23" s="272">
        <f>'11.'!E44</f>
        <v>-64147.200000000004</v>
      </c>
      <c r="D23" s="272">
        <f>'11.'!H44</f>
        <v>-107670.8</v>
      </c>
    </row>
    <row r="24" spans="1:4" ht="14.25" customHeight="1">
      <c r="A24" s="268"/>
      <c r="B24" s="268"/>
      <c r="C24" s="268"/>
      <c r="D24" s="268"/>
    </row>
    <row r="25" spans="1:4" ht="54.75" customHeight="1">
      <c r="A25" s="265" t="s">
        <v>10</v>
      </c>
      <c r="B25" s="265" t="s">
        <v>328</v>
      </c>
      <c r="C25" s="372" t="s">
        <v>43</v>
      </c>
      <c r="D25" s="372"/>
    </row>
    <row r="26" spans="1:4">
      <c r="A26" s="265" t="s">
        <v>11</v>
      </c>
      <c r="B26" s="265">
        <v>12002</v>
      </c>
      <c r="C26" s="274" t="s">
        <v>26</v>
      </c>
      <c r="D26" s="274" t="s">
        <v>2</v>
      </c>
    </row>
    <row r="27" spans="1:4" ht="69">
      <c r="A27" s="265" t="s">
        <v>12</v>
      </c>
      <c r="B27" s="275" t="str">
        <f>'11.'!D52</f>
        <v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ծրագիր</v>
      </c>
      <c r="C27" s="372"/>
      <c r="D27" s="372"/>
    </row>
    <row r="28" spans="1:4" ht="34.5">
      <c r="A28" s="265" t="s">
        <v>13</v>
      </c>
      <c r="B28" s="265" t="s">
        <v>331</v>
      </c>
      <c r="C28" s="372"/>
      <c r="D28" s="372"/>
    </row>
    <row r="29" spans="1:4">
      <c r="A29" s="265" t="s">
        <v>14</v>
      </c>
      <c r="B29" s="265" t="s">
        <v>160</v>
      </c>
      <c r="C29" s="372"/>
      <c r="D29" s="372"/>
    </row>
    <row r="30" spans="1:4" ht="51.75">
      <c r="A30" s="265" t="s">
        <v>50</v>
      </c>
      <c r="B30" s="265" t="s">
        <v>365</v>
      </c>
      <c r="C30" s="78"/>
      <c r="D30" s="78"/>
    </row>
    <row r="31" spans="1:4">
      <c r="A31" s="372" t="s">
        <v>15</v>
      </c>
      <c r="B31" s="372"/>
      <c r="C31" s="265"/>
      <c r="D31" s="265"/>
    </row>
    <row r="32" spans="1:4" ht="19.5" customHeight="1">
      <c r="A32" s="374" t="s">
        <v>38</v>
      </c>
      <c r="B32" s="374"/>
      <c r="C32" s="272">
        <f>'11.'!E52</f>
        <v>-99336.1</v>
      </c>
      <c r="D32" s="272">
        <f>'11.'!H52</f>
        <v>-99336.1</v>
      </c>
    </row>
    <row r="33" spans="1:4" ht="14.25" customHeight="1">
      <c r="A33" s="268"/>
      <c r="B33" s="268"/>
      <c r="C33" s="268"/>
      <c r="D33" s="268"/>
    </row>
    <row r="34" spans="1:4" ht="54.75" customHeight="1">
      <c r="A34" s="265" t="s">
        <v>10</v>
      </c>
      <c r="B34" s="265" t="s">
        <v>328</v>
      </c>
      <c r="C34" s="372" t="s">
        <v>43</v>
      </c>
      <c r="D34" s="372"/>
    </row>
    <row r="35" spans="1:4">
      <c r="A35" s="265" t="s">
        <v>11</v>
      </c>
      <c r="B35" s="265">
        <v>32004</v>
      </c>
      <c r="C35" s="274" t="s">
        <v>26</v>
      </c>
      <c r="D35" s="274" t="s">
        <v>2</v>
      </c>
    </row>
    <row r="36" spans="1:4" ht="69">
      <c r="A36" s="265" t="s">
        <v>12</v>
      </c>
      <c r="B36" s="275" t="str">
        <f>'11.'!D60</f>
        <v xml:space="preserve">  Վերակառուցման և զարգացման եվրոպական բանկի աջակցությամբ իրականացվող «Կոտայքի և Գեղարքունիքի մարզի կոշտ թափոնների կառավարման» դրամաշնորհային ծրագիր</v>
      </c>
      <c r="C36" s="372"/>
      <c r="D36" s="372"/>
    </row>
    <row r="37" spans="1:4" ht="34.5">
      <c r="A37" s="265" t="s">
        <v>13</v>
      </c>
      <c r="B37" s="265" t="s">
        <v>331</v>
      </c>
      <c r="C37" s="372"/>
      <c r="D37" s="372"/>
    </row>
    <row r="38" spans="1:4" ht="34.5">
      <c r="A38" s="265" t="s">
        <v>14</v>
      </c>
      <c r="B38" s="265" t="s">
        <v>85</v>
      </c>
      <c r="C38" s="372"/>
      <c r="D38" s="372"/>
    </row>
    <row r="39" spans="1:4" ht="51.75">
      <c r="A39" s="265" t="s">
        <v>50</v>
      </c>
      <c r="B39" s="265" t="s">
        <v>365</v>
      </c>
      <c r="C39" s="78"/>
      <c r="D39" s="78"/>
    </row>
    <row r="40" spans="1:4">
      <c r="A40" s="372" t="s">
        <v>15</v>
      </c>
      <c r="B40" s="372"/>
      <c r="C40" s="265"/>
      <c r="D40" s="265"/>
    </row>
    <row r="41" spans="1:4" ht="19.5" customHeight="1">
      <c r="A41" s="374" t="s">
        <v>38</v>
      </c>
      <c r="B41" s="374"/>
      <c r="C41" s="272">
        <f>'11.'!E60</f>
        <v>-550220.19999999995</v>
      </c>
      <c r="D41" s="272">
        <f>'11.'!H60</f>
        <v>-550220.19999999995</v>
      </c>
    </row>
    <row r="42" spans="1:4" ht="14.25" customHeight="1">
      <c r="A42" s="268"/>
      <c r="B42" s="268"/>
      <c r="C42" s="268"/>
      <c r="D42" s="268"/>
    </row>
    <row r="43" spans="1:4" ht="54.75" customHeight="1">
      <c r="A43" s="265" t="s">
        <v>10</v>
      </c>
      <c r="B43" s="265" t="s">
        <v>328</v>
      </c>
      <c r="C43" s="372" t="s">
        <v>43</v>
      </c>
      <c r="D43" s="372"/>
    </row>
    <row r="44" spans="1:4">
      <c r="A44" s="265" t="s">
        <v>11</v>
      </c>
      <c r="B44" s="265" t="s">
        <v>84</v>
      </c>
      <c r="C44" s="274" t="s">
        <v>26</v>
      </c>
      <c r="D44" s="274" t="s">
        <v>2</v>
      </c>
    </row>
    <row r="45" spans="1:4" ht="51.75">
      <c r="A45" s="265" t="s">
        <v>12</v>
      </c>
      <c r="B45" s="265" t="s">
        <v>333</v>
      </c>
      <c r="C45" s="372"/>
      <c r="D45" s="372"/>
    </row>
    <row r="46" spans="1:4" ht="34.5">
      <c r="A46" s="265" t="s">
        <v>13</v>
      </c>
      <c r="B46" s="265" t="s">
        <v>331</v>
      </c>
      <c r="C46" s="372"/>
      <c r="D46" s="372"/>
    </row>
    <row r="47" spans="1:4" ht="34.5">
      <c r="A47" s="265" t="s">
        <v>14</v>
      </c>
      <c r="B47" s="265" t="s">
        <v>85</v>
      </c>
      <c r="C47" s="372"/>
      <c r="D47" s="372"/>
    </row>
    <row r="48" spans="1:4" ht="51.75">
      <c r="A48" s="265" t="s">
        <v>50</v>
      </c>
      <c r="B48" s="265" t="s">
        <v>241</v>
      </c>
      <c r="C48" s="78"/>
      <c r="D48" s="78"/>
    </row>
    <row r="49" spans="1:4">
      <c r="A49" s="372" t="s">
        <v>15</v>
      </c>
      <c r="B49" s="372"/>
      <c r="C49" s="265"/>
      <c r="D49" s="265"/>
    </row>
    <row r="50" spans="1:4" ht="39" customHeight="1">
      <c r="A50" s="375" t="s">
        <v>334</v>
      </c>
      <c r="B50" s="376"/>
      <c r="C50" s="273">
        <v>0</v>
      </c>
      <c r="D50" s="273">
        <v>-30</v>
      </c>
    </row>
    <row r="51" spans="1:4" ht="19.5" customHeight="1">
      <c r="A51" s="374" t="s">
        <v>38</v>
      </c>
      <c r="B51" s="374"/>
      <c r="C51" s="272">
        <f>'11.'!E69</f>
        <v>-266256.40000000002</v>
      </c>
      <c r="D51" s="272">
        <f>'11.'!H69</f>
        <v>-266256.40000000002</v>
      </c>
    </row>
    <row r="52" spans="1:4">
      <c r="A52" s="196"/>
      <c r="B52" s="196"/>
      <c r="C52" s="196"/>
      <c r="D52" s="196"/>
    </row>
    <row r="53" spans="1:4" ht="54.75" customHeight="1">
      <c r="A53" s="265" t="s">
        <v>10</v>
      </c>
      <c r="B53" s="265" t="s">
        <v>328</v>
      </c>
      <c r="C53" s="372" t="s">
        <v>43</v>
      </c>
      <c r="D53" s="372"/>
    </row>
    <row r="54" spans="1:4">
      <c r="A54" s="265" t="s">
        <v>11</v>
      </c>
      <c r="B54" s="265" t="s">
        <v>335</v>
      </c>
      <c r="C54" s="274" t="s">
        <v>26</v>
      </c>
      <c r="D54" s="274" t="s">
        <v>2</v>
      </c>
    </row>
    <row r="55" spans="1:4" ht="69">
      <c r="A55" s="265" t="s">
        <v>12</v>
      </c>
      <c r="B55" s="265" t="s">
        <v>336</v>
      </c>
      <c r="C55" s="372"/>
      <c r="D55" s="372"/>
    </row>
    <row r="56" spans="1:4" ht="34.5">
      <c r="A56" s="265" t="s">
        <v>13</v>
      </c>
      <c r="B56" s="265" t="s">
        <v>331</v>
      </c>
      <c r="C56" s="372"/>
      <c r="D56" s="372"/>
    </row>
    <row r="57" spans="1:4" ht="34.5">
      <c r="A57" s="265" t="s">
        <v>14</v>
      </c>
      <c r="B57" s="265" t="s">
        <v>85</v>
      </c>
      <c r="C57" s="372"/>
      <c r="D57" s="372"/>
    </row>
    <row r="58" spans="1:4" ht="51.75">
      <c r="A58" s="265" t="s">
        <v>50</v>
      </c>
      <c r="B58" s="265" t="s">
        <v>241</v>
      </c>
      <c r="C58" s="78"/>
      <c r="D58" s="78"/>
    </row>
    <row r="59" spans="1:4">
      <c r="A59" s="372" t="s">
        <v>15</v>
      </c>
      <c r="B59" s="372"/>
      <c r="C59" s="265"/>
      <c r="D59" s="265"/>
    </row>
    <row r="60" spans="1:4" ht="39" customHeight="1">
      <c r="A60" s="375" t="s">
        <v>334</v>
      </c>
      <c r="B60" s="376"/>
      <c r="C60" s="273">
        <v>0</v>
      </c>
      <c r="D60" s="273">
        <v>-30</v>
      </c>
    </row>
    <row r="61" spans="1:4" ht="19.5" customHeight="1">
      <c r="A61" s="374" t="s">
        <v>38</v>
      </c>
      <c r="B61" s="374"/>
      <c r="C61" s="272">
        <f>'11.'!E78</f>
        <v>-66558.600000000006</v>
      </c>
      <c r="D61" s="272">
        <f>'11.'!H78</f>
        <v>-66558.600000000006</v>
      </c>
    </row>
    <row r="62" spans="1:4">
      <c r="A62" s="196"/>
      <c r="B62" s="196"/>
      <c r="C62" s="196"/>
      <c r="D62" s="196"/>
    </row>
    <row r="63" spans="1:4">
      <c r="A63" s="265" t="s">
        <v>7</v>
      </c>
      <c r="B63" s="266" t="s">
        <v>8</v>
      </c>
      <c r="C63" s="267"/>
      <c r="D63" s="267"/>
    </row>
    <row r="64" spans="1:4" ht="18.75" customHeight="1">
      <c r="A64" s="265">
        <v>1049</v>
      </c>
      <c r="B64" s="266" t="s">
        <v>395</v>
      </c>
      <c r="C64" s="267"/>
      <c r="D64" s="267"/>
    </row>
    <row r="65" spans="1:6" ht="18.75" customHeight="1">
      <c r="A65" s="268"/>
      <c r="B65" s="268"/>
      <c r="C65" s="268"/>
      <c r="D65" s="268"/>
    </row>
    <row r="66" spans="1:6" s="268" customFormat="1">
      <c r="A66" s="269" t="s">
        <v>9</v>
      </c>
      <c r="B66" s="267"/>
      <c r="C66" s="267"/>
      <c r="D66" s="267"/>
    </row>
    <row r="67" spans="1:6" s="276" customFormat="1">
      <c r="A67" s="196"/>
      <c r="B67" s="196"/>
      <c r="C67" s="196"/>
      <c r="D67" s="196"/>
    </row>
    <row r="68" spans="1:6" s="276" customFormat="1" ht="56.25" customHeight="1">
      <c r="A68" s="77" t="s">
        <v>10</v>
      </c>
      <c r="B68" s="207" t="s">
        <v>529</v>
      </c>
      <c r="C68" s="367" t="s">
        <v>551</v>
      </c>
      <c r="D68" s="358"/>
    </row>
    <row r="69" spans="1:6" s="276" customFormat="1">
      <c r="A69" s="77" t="s">
        <v>11</v>
      </c>
      <c r="B69" s="77">
        <v>11005</v>
      </c>
      <c r="C69" s="113" t="s">
        <v>57</v>
      </c>
      <c r="D69" s="113" t="s">
        <v>2</v>
      </c>
    </row>
    <row r="70" spans="1:6" s="276" customFormat="1" ht="39" customHeight="1">
      <c r="A70" s="77" t="s">
        <v>12</v>
      </c>
      <c r="B70" s="77" t="s">
        <v>520</v>
      </c>
      <c r="C70" s="22"/>
      <c r="D70" s="22"/>
    </row>
    <row r="71" spans="1:6" s="276" customFormat="1">
      <c r="A71" s="77" t="s">
        <v>13</v>
      </c>
      <c r="B71" s="77" t="s">
        <v>531</v>
      </c>
      <c r="C71" s="22"/>
      <c r="D71" s="22"/>
    </row>
    <row r="72" spans="1:6" s="276" customFormat="1">
      <c r="A72" s="77" t="s">
        <v>14</v>
      </c>
      <c r="B72" s="77" t="s">
        <v>83</v>
      </c>
      <c r="C72" s="22"/>
      <c r="D72" s="22"/>
    </row>
    <row r="73" spans="1:6" s="276" customFormat="1" ht="51.75">
      <c r="A73" s="77" t="s">
        <v>50</v>
      </c>
      <c r="B73" s="77" t="s">
        <v>247</v>
      </c>
      <c r="C73" s="22"/>
      <c r="D73" s="22"/>
    </row>
    <row r="74" spans="1:6" s="276" customFormat="1">
      <c r="A74" s="359" t="s">
        <v>15</v>
      </c>
      <c r="B74" s="359"/>
      <c r="C74" s="113"/>
      <c r="D74" s="77"/>
    </row>
    <row r="75" spans="1:6" s="276" customFormat="1">
      <c r="A75" s="368" t="s">
        <v>544</v>
      </c>
      <c r="B75" s="369"/>
      <c r="C75" s="205">
        <v>-1</v>
      </c>
      <c r="D75" s="205">
        <v>-1</v>
      </c>
    </row>
    <row r="76" spans="1:6" s="276" customFormat="1">
      <c r="A76" s="368" t="s">
        <v>545</v>
      </c>
      <c r="B76" s="369"/>
      <c r="C76" s="205">
        <v>-1</v>
      </c>
      <c r="D76" s="205">
        <v>-1</v>
      </c>
    </row>
    <row r="77" spans="1:6" s="276" customFormat="1">
      <c r="A77" s="368" t="s">
        <v>16</v>
      </c>
      <c r="B77" s="369"/>
      <c r="C77" s="195">
        <f>'10.'!E28</f>
        <v>-47000</v>
      </c>
      <c r="D77" s="195">
        <f>'10.'!H28</f>
        <v>-66000</v>
      </c>
    </row>
    <row r="78" spans="1:6" s="276" customFormat="1" ht="18.75" customHeight="1">
      <c r="A78" s="196"/>
      <c r="B78" s="196"/>
      <c r="C78" s="196"/>
      <c r="D78" s="196"/>
    </row>
    <row r="79" spans="1:6" s="276" customFormat="1" ht="58.5" customHeight="1">
      <c r="A79" s="77" t="s">
        <v>10</v>
      </c>
      <c r="B79" s="77" t="s">
        <v>529</v>
      </c>
      <c r="C79" s="367" t="s">
        <v>552</v>
      </c>
      <c r="D79" s="358"/>
      <c r="E79" s="277"/>
      <c r="F79" s="277"/>
    </row>
    <row r="80" spans="1:6" s="276" customFormat="1">
      <c r="A80" s="77" t="s">
        <v>11</v>
      </c>
      <c r="B80" s="77">
        <v>11007</v>
      </c>
      <c r="C80" s="113" t="s">
        <v>57</v>
      </c>
      <c r="D80" s="113" t="s">
        <v>2</v>
      </c>
    </row>
    <row r="81" spans="1:16384" s="276" customFormat="1" ht="74.25" customHeight="1">
      <c r="A81" s="77" t="s">
        <v>12</v>
      </c>
      <c r="B81" s="77" t="s">
        <v>530</v>
      </c>
      <c r="C81" s="22"/>
      <c r="D81" s="22"/>
    </row>
    <row r="82" spans="1:16384" s="276" customFormat="1">
      <c r="A82" s="77" t="s">
        <v>13</v>
      </c>
      <c r="B82" s="77" t="s">
        <v>531</v>
      </c>
      <c r="C82" s="22"/>
      <c r="D82" s="22"/>
    </row>
    <row r="83" spans="1:16384" s="276" customFormat="1">
      <c r="A83" s="77" t="s">
        <v>14</v>
      </c>
      <c r="B83" s="77" t="s">
        <v>83</v>
      </c>
      <c r="C83" s="22"/>
      <c r="D83" s="22"/>
    </row>
    <row r="84" spans="1:16384" s="276" customFormat="1" ht="51.75">
      <c r="A84" s="77" t="s">
        <v>50</v>
      </c>
      <c r="B84" s="77" t="s">
        <v>247</v>
      </c>
      <c r="C84" s="22"/>
      <c r="D84" s="22"/>
    </row>
    <row r="85" spans="1:16384" s="276" customFormat="1">
      <c r="A85" s="357" t="s">
        <v>15</v>
      </c>
      <c r="B85" s="358"/>
      <c r="C85" s="113"/>
      <c r="D85" s="77"/>
    </row>
    <row r="86" spans="1:16384" s="276" customFormat="1" ht="40.5" customHeight="1">
      <c r="A86" s="370" t="s">
        <v>532</v>
      </c>
      <c r="B86" s="370"/>
      <c r="C86" s="205">
        <v>-5</v>
      </c>
      <c r="D86" s="205">
        <v>-5</v>
      </c>
    </row>
    <row r="87" spans="1:16384" s="276" customFormat="1">
      <c r="A87" s="370" t="s">
        <v>16</v>
      </c>
      <c r="B87" s="370"/>
      <c r="C87" s="195">
        <f>'10.'!E36</f>
        <v>-85000</v>
      </c>
      <c r="D87" s="195">
        <f>'10.'!H36</f>
        <v>-135000</v>
      </c>
    </row>
    <row r="88" spans="1:16384" s="276" customFormat="1">
      <c r="A88" s="196"/>
      <c r="B88" s="196"/>
      <c r="C88" s="196"/>
      <c r="D88" s="196"/>
    </row>
    <row r="89" spans="1:16384" s="276" customFormat="1" ht="55.5" customHeight="1">
      <c r="A89" s="77" t="s">
        <v>10</v>
      </c>
      <c r="B89" s="77" t="s">
        <v>529</v>
      </c>
      <c r="C89" s="367" t="s">
        <v>552</v>
      </c>
      <c r="D89" s="358"/>
    </row>
    <row r="90" spans="1:16384" s="276" customFormat="1">
      <c r="A90" s="77" t="s">
        <v>11</v>
      </c>
      <c r="B90" s="77">
        <v>11011</v>
      </c>
      <c r="C90" s="113" t="s">
        <v>57</v>
      </c>
      <c r="D90" s="113" t="s">
        <v>2</v>
      </c>
    </row>
    <row r="91" spans="1:16384" s="276" customFormat="1" ht="57.75" customHeight="1">
      <c r="A91" s="77" t="s">
        <v>12</v>
      </c>
      <c r="B91" s="77" t="s">
        <v>533</v>
      </c>
      <c r="C91" s="22"/>
      <c r="D91" s="22"/>
    </row>
    <row r="92" spans="1:16384" s="276" customFormat="1">
      <c r="A92" s="77" t="s">
        <v>13</v>
      </c>
      <c r="B92" s="77" t="s">
        <v>531</v>
      </c>
      <c r="C92" s="22"/>
      <c r="D92" s="22"/>
    </row>
    <row r="93" spans="1:16384" s="276" customFormat="1">
      <c r="A93" s="77" t="s">
        <v>14</v>
      </c>
      <c r="B93" s="77" t="s">
        <v>83</v>
      </c>
      <c r="C93" s="22"/>
      <c r="D93" s="22"/>
    </row>
    <row r="94" spans="1:16384" s="276" customFormat="1" ht="51.75">
      <c r="A94" s="77" t="s">
        <v>50</v>
      </c>
      <c r="B94" s="77" t="s">
        <v>247</v>
      </c>
      <c r="C94" s="22"/>
      <c r="D94" s="22"/>
    </row>
    <row r="95" spans="1:16384" s="276" customFormat="1">
      <c r="A95" s="359" t="s">
        <v>15</v>
      </c>
      <c r="B95" s="359"/>
      <c r="C95" s="113"/>
      <c r="D95" s="77"/>
    </row>
    <row r="96" spans="1:16384" s="276" customFormat="1" ht="21.75" customHeight="1">
      <c r="A96" s="370" t="s">
        <v>532</v>
      </c>
      <c r="B96" s="370"/>
      <c r="C96" s="205">
        <v>-5</v>
      </c>
      <c r="D96" s="205">
        <v>-5</v>
      </c>
      <c r="E96" s="371"/>
      <c r="F96" s="371"/>
      <c r="G96" s="371"/>
      <c r="H96" s="371"/>
      <c r="I96" s="371"/>
      <c r="J96" s="371"/>
      <c r="K96" s="371"/>
      <c r="L96" s="371"/>
      <c r="M96" s="371"/>
      <c r="N96" s="371"/>
      <c r="O96" s="371"/>
      <c r="P96" s="371"/>
      <c r="Q96" s="371"/>
      <c r="R96" s="371"/>
      <c r="S96" s="371"/>
      <c r="T96" s="371"/>
      <c r="U96" s="371"/>
      <c r="V96" s="371"/>
      <c r="W96" s="371"/>
      <c r="X96" s="371"/>
      <c r="Y96" s="371"/>
      <c r="Z96" s="371"/>
      <c r="AA96" s="371"/>
      <c r="AB96" s="371"/>
      <c r="AC96" s="371"/>
      <c r="AD96" s="371"/>
      <c r="AE96" s="371"/>
      <c r="AF96" s="371"/>
      <c r="AG96" s="371"/>
      <c r="AH96" s="371"/>
      <c r="AI96" s="371"/>
      <c r="AJ96" s="371"/>
      <c r="AK96" s="371"/>
      <c r="AL96" s="371"/>
      <c r="AM96" s="371"/>
      <c r="AN96" s="371"/>
      <c r="AO96" s="371"/>
      <c r="AP96" s="371"/>
      <c r="AQ96" s="371"/>
      <c r="AR96" s="371"/>
      <c r="AS96" s="371"/>
      <c r="AT96" s="371"/>
      <c r="AU96" s="371"/>
      <c r="AV96" s="371"/>
      <c r="AW96" s="371"/>
      <c r="AX96" s="371"/>
      <c r="AY96" s="371"/>
      <c r="AZ96" s="371"/>
      <c r="BA96" s="371"/>
      <c r="BB96" s="371"/>
      <c r="BC96" s="371"/>
      <c r="BD96" s="371"/>
      <c r="BE96" s="371"/>
      <c r="BF96" s="371"/>
      <c r="BG96" s="371"/>
      <c r="BH96" s="371"/>
      <c r="BI96" s="371"/>
      <c r="BJ96" s="371"/>
      <c r="BK96" s="371"/>
      <c r="BL96" s="371"/>
      <c r="BM96" s="371"/>
      <c r="BN96" s="371"/>
      <c r="BO96" s="371"/>
      <c r="BP96" s="371"/>
      <c r="BQ96" s="371"/>
      <c r="BR96" s="371"/>
      <c r="BS96" s="371"/>
      <c r="BT96" s="371"/>
      <c r="BU96" s="371"/>
      <c r="BV96" s="371"/>
      <c r="BW96" s="371"/>
      <c r="BX96" s="371"/>
      <c r="BY96" s="371"/>
      <c r="BZ96" s="371"/>
      <c r="CA96" s="371"/>
      <c r="CB96" s="371"/>
      <c r="CC96" s="371"/>
      <c r="CD96" s="371"/>
      <c r="CE96" s="371"/>
      <c r="CF96" s="371"/>
      <c r="CG96" s="371"/>
      <c r="CH96" s="371"/>
      <c r="CI96" s="371"/>
      <c r="CJ96" s="371"/>
      <c r="CK96" s="371"/>
      <c r="CL96" s="371"/>
      <c r="CM96" s="371"/>
      <c r="CN96" s="371"/>
      <c r="CO96" s="371"/>
      <c r="CP96" s="371"/>
      <c r="CQ96" s="371"/>
      <c r="CR96" s="371"/>
      <c r="CS96" s="371"/>
      <c r="CT96" s="371"/>
      <c r="CU96" s="371"/>
      <c r="CV96" s="371"/>
      <c r="CW96" s="371"/>
      <c r="CX96" s="371"/>
      <c r="CY96" s="371"/>
      <c r="CZ96" s="371"/>
      <c r="DA96" s="371"/>
      <c r="DB96" s="371"/>
      <c r="DC96" s="371"/>
      <c r="DD96" s="371"/>
      <c r="DE96" s="371"/>
      <c r="DF96" s="371"/>
      <c r="DG96" s="371"/>
      <c r="DH96" s="371"/>
      <c r="DI96" s="371"/>
      <c r="DJ96" s="371"/>
      <c r="DK96" s="371"/>
      <c r="DL96" s="371"/>
      <c r="DM96" s="371"/>
      <c r="DN96" s="371"/>
      <c r="DO96" s="371"/>
      <c r="DP96" s="371"/>
      <c r="DQ96" s="371"/>
      <c r="DR96" s="371"/>
      <c r="DS96" s="371"/>
      <c r="DT96" s="371"/>
      <c r="DU96" s="371"/>
      <c r="DV96" s="371"/>
      <c r="DW96" s="371"/>
      <c r="DX96" s="371"/>
      <c r="DY96" s="371"/>
      <c r="DZ96" s="371"/>
      <c r="EA96" s="371"/>
      <c r="EB96" s="371"/>
      <c r="EC96" s="371"/>
      <c r="ED96" s="371"/>
      <c r="EE96" s="371"/>
      <c r="EF96" s="371"/>
      <c r="EG96" s="371"/>
      <c r="EH96" s="371"/>
      <c r="EI96" s="371"/>
      <c r="EJ96" s="371"/>
      <c r="EK96" s="371"/>
      <c r="EL96" s="371"/>
      <c r="EM96" s="371"/>
      <c r="EN96" s="371"/>
      <c r="EO96" s="371"/>
      <c r="EP96" s="371"/>
      <c r="EQ96" s="371"/>
      <c r="ER96" s="371"/>
      <c r="ES96" s="371"/>
      <c r="ET96" s="371"/>
      <c r="EU96" s="371"/>
      <c r="EV96" s="371"/>
      <c r="EW96" s="371"/>
      <c r="EX96" s="371"/>
      <c r="EY96" s="371"/>
      <c r="EZ96" s="371"/>
      <c r="FA96" s="371"/>
      <c r="FB96" s="371"/>
      <c r="FC96" s="371"/>
      <c r="FD96" s="371"/>
      <c r="FE96" s="371"/>
      <c r="FF96" s="371"/>
      <c r="FG96" s="371"/>
      <c r="FH96" s="371"/>
      <c r="FI96" s="371"/>
      <c r="FJ96" s="371"/>
      <c r="FK96" s="371"/>
      <c r="FL96" s="371"/>
      <c r="FM96" s="371"/>
      <c r="FN96" s="371"/>
      <c r="FO96" s="371"/>
      <c r="FP96" s="371"/>
      <c r="FQ96" s="371"/>
      <c r="FR96" s="371"/>
      <c r="FS96" s="371"/>
      <c r="FT96" s="371"/>
      <c r="FU96" s="371"/>
      <c r="FV96" s="371"/>
      <c r="FW96" s="371"/>
      <c r="FX96" s="371"/>
      <c r="FY96" s="371"/>
      <c r="FZ96" s="371"/>
      <c r="GA96" s="371"/>
      <c r="GB96" s="371"/>
      <c r="GC96" s="371"/>
      <c r="GD96" s="371"/>
      <c r="GE96" s="371"/>
      <c r="GF96" s="371"/>
      <c r="GG96" s="371"/>
      <c r="GH96" s="371"/>
      <c r="GI96" s="371"/>
      <c r="GJ96" s="371"/>
      <c r="GK96" s="371"/>
      <c r="GL96" s="371"/>
      <c r="GM96" s="371"/>
      <c r="GN96" s="371"/>
      <c r="GO96" s="371"/>
      <c r="GP96" s="371"/>
      <c r="GQ96" s="371"/>
      <c r="GR96" s="371"/>
      <c r="GS96" s="371"/>
      <c r="GT96" s="371"/>
      <c r="GU96" s="371"/>
      <c r="GV96" s="371"/>
      <c r="GW96" s="371"/>
      <c r="GX96" s="371"/>
      <c r="GY96" s="371"/>
      <c r="GZ96" s="371"/>
      <c r="HA96" s="371"/>
      <c r="HB96" s="371"/>
      <c r="HC96" s="371"/>
      <c r="HD96" s="371"/>
      <c r="HE96" s="371"/>
      <c r="HF96" s="371"/>
      <c r="HG96" s="371"/>
      <c r="HH96" s="371"/>
      <c r="HI96" s="371"/>
      <c r="HJ96" s="371"/>
      <c r="HK96" s="371"/>
      <c r="HL96" s="371"/>
      <c r="HM96" s="371"/>
      <c r="HN96" s="371"/>
      <c r="HO96" s="371"/>
      <c r="HP96" s="371"/>
      <c r="HQ96" s="371"/>
      <c r="HR96" s="371"/>
      <c r="HS96" s="371"/>
      <c r="HT96" s="371"/>
      <c r="HU96" s="371"/>
      <c r="HV96" s="371"/>
      <c r="HW96" s="371"/>
      <c r="HX96" s="371"/>
      <c r="HY96" s="371"/>
      <c r="HZ96" s="371"/>
      <c r="IA96" s="371"/>
      <c r="IB96" s="371"/>
      <c r="IC96" s="371"/>
      <c r="ID96" s="371"/>
      <c r="IE96" s="371"/>
      <c r="IF96" s="371"/>
      <c r="IG96" s="371"/>
      <c r="IH96" s="371"/>
      <c r="II96" s="371"/>
      <c r="IJ96" s="371"/>
      <c r="IK96" s="371"/>
      <c r="IL96" s="371"/>
      <c r="IM96" s="371"/>
      <c r="IN96" s="371"/>
      <c r="IO96" s="371"/>
      <c r="IP96" s="371"/>
      <c r="IQ96" s="371"/>
      <c r="IR96" s="371"/>
      <c r="IS96" s="371"/>
      <c r="IT96" s="371"/>
      <c r="IU96" s="371"/>
      <c r="IV96" s="371"/>
      <c r="IW96" s="371"/>
      <c r="IX96" s="371"/>
      <c r="IY96" s="371"/>
      <c r="IZ96" s="371"/>
      <c r="JA96" s="371"/>
      <c r="JB96" s="371"/>
      <c r="JC96" s="371"/>
      <c r="JD96" s="371"/>
      <c r="JE96" s="371"/>
      <c r="JF96" s="371"/>
      <c r="JG96" s="371"/>
      <c r="JH96" s="371"/>
      <c r="JI96" s="371"/>
      <c r="JJ96" s="371"/>
      <c r="JK96" s="371"/>
      <c r="JL96" s="371"/>
      <c r="JM96" s="371"/>
      <c r="JN96" s="371"/>
      <c r="JO96" s="371"/>
      <c r="JP96" s="371"/>
      <c r="JQ96" s="371"/>
      <c r="JR96" s="371"/>
      <c r="JS96" s="371"/>
      <c r="JT96" s="371"/>
      <c r="JU96" s="371"/>
      <c r="JV96" s="371"/>
      <c r="JW96" s="371"/>
      <c r="JX96" s="371"/>
      <c r="JY96" s="371"/>
      <c r="JZ96" s="371"/>
      <c r="KA96" s="371"/>
      <c r="KB96" s="371"/>
      <c r="KC96" s="371"/>
      <c r="KD96" s="371"/>
      <c r="KE96" s="371"/>
      <c r="KF96" s="371"/>
      <c r="KG96" s="371"/>
      <c r="KH96" s="371"/>
      <c r="KI96" s="371"/>
      <c r="KJ96" s="371"/>
      <c r="KK96" s="371"/>
      <c r="KL96" s="371"/>
      <c r="KM96" s="371"/>
      <c r="KN96" s="371"/>
      <c r="KO96" s="371"/>
      <c r="KP96" s="371"/>
      <c r="KQ96" s="371"/>
      <c r="KR96" s="371"/>
      <c r="KS96" s="371"/>
      <c r="KT96" s="371"/>
      <c r="KU96" s="371"/>
      <c r="KV96" s="371"/>
      <c r="KW96" s="371"/>
      <c r="KX96" s="371"/>
      <c r="KY96" s="371"/>
      <c r="KZ96" s="371"/>
      <c r="LA96" s="371"/>
      <c r="LB96" s="371"/>
      <c r="LC96" s="371"/>
      <c r="LD96" s="371"/>
      <c r="LE96" s="371"/>
      <c r="LF96" s="371"/>
      <c r="LG96" s="371"/>
      <c r="LH96" s="371"/>
      <c r="LI96" s="371"/>
      <c r="LJ96" s="371"/>
      <c r="LK96" s="371"/>
      <c r="LL96" s="371"/>
      <c r="LM96" s="371"/>
      <c r="LN96" s="371"/>
      <c r="LO96" s="371"/>
      <c r="LP96" s="371"/>
      <c r="LQ96" s="371"/>
      <c r="LR96" s="371"/>
      <c r="LS96" s="371"/>
      <c r="LT96" s="371"/>
      <c r="LU96" s="371"/>
      <c r="LV96" s="371"/>
      <c r="LW96" s="371"/>
      <c r="LX96" s="371"/>
      <c r="LY96" s="371"/>
      <c r="LZ96" s="371"/>
      <c r="MA96" s="371"/>
      <c r="MB96" s="371"/>
      <c r="MC96" s="371"/>
      <c r="MD96" s="371"/>
      <c r="ME96" s="371"/>
      <c r="MF96" s="371"/>
      <c r="MG96" s="371"/>
      <c r="MH96" s="371"/>
      <c r="MI96" s="371"/>
      <c r="MJ96" s="371"/>
      <c r="MK96" s="371"/>
      <c r="ML96" s="371"/>
      <c r="MM96" s="371"/>
      <c r="MN96" s="371"/>
      <c r="MO96" s="371"/>
      <c r="MP96" s="371"/>
      <c r="MQ96" s="371"/>
      <c r="MR96" s="371"/>
      <c r="MS96" s="371"/>
      <c r="MT96" s="371"/>
      <c r="MU96" s="371"/>
      <c r="MV96" s="371"/>
      <c r="MW96" s="371"/>
      <c r="MX96" s="371"/>
      <c r="MY96" s="371"/>
      <c r="MZ96" s="371"/>
      <c r="NA96" s="371"/>
      <c r="NB96" s="371"/>
      <c r="NC96" s="371"/>
      <c r="ND96" s="371"/>
      <c r="NE96" s="371"/>
      <c r="NF96" s="371"/>
      <c r="NG96" s="371"/>
      <c r="NH96" s="371"/>
      <c r="NI96" s="371"/>
      <c r="NJ96" s="371"/>
      <c r="NK96" s="371"/>
      <c r="NL96" s="371"/>
      <c r="NM96" s="371"/>
      <c r="NN96" s="371"/>
      <c r="NO96" s="371"/>
      <c r="NP96" s="371"/>
      <c r="NQ96" s="371"/>
      <c r="NR96" s="371"/>
      <c r="NS96" s="371"/>
      <c r="NT96" s="371"/>
      <c r="NU96" s="371"/>
      <c r="NV96" s="371"/>
      <c r="NW96" s="371"/>
      <c r="NX96" s="371"/>
      <c r="NY96" s="371"/>
      <c r="NZ96" s="371"/>
      <c r="OA96" s="371"/>
      <c r="OB96" s="371"/>
      <c r="OC96" s="371"/>
      <c r="OD96" s="371"/>
      <c r="OE96" s="371"/>
      <c r="OF96" s="371"/>
      <c r="OG96" s="371"/>
      <c r="OH96" s="371"/>
      <c r="OI96" s="371"/>
      <c r="OJ96" s="371"/>
      <c r="OK96" s="371"/>
      <c r="OL96" s="371"/>
      <c r="OM96" s="371"/>
      <c r="ON96" s="371"/>
      <c r="OO96" s="371"/>
      <c r="OP96" s="371"/>
      <c r="OQ96" s="371"/>
      <c r="OR96" s="371"/>
      <c r="OS96" s="371"/>
      <c r="OT96" s="371"/>
      <c r="OU96" s="371"/>
      <c r="OV96" s="371"/>
      <c r="OW96" s="371"/>
      <c r="OX96" s="371"/>
      <c r="OY96" s="371"/>
      <c r="OZ96" s="371"/>
      <c r="PA96" s="371"/>
      <c r="PB96" s="371"/>
      <c r="PC96" s="371"/>
      <c r="PD96" s="371"/>
      <c r="PE96" s="371"/>
      <c r="PF96" s="371"/>
      <c r="PG96" s="371"/>
      <c r="PH96" s="371"/>
      <c r="PI96" s="371"/>
      <c r="PJ96" s="371"/>
      <c r="PK96" s="371"/>
      <c r="PL96" s="371"/>
      <c r="PM96" s="371"/>
      <c r="PN96" s="371"/>
      <c r="PO96" s="371"/>
      <c r="PP96" s="371"/>
      <c r="PQ96" s="371"/>
      <c r="PR96" s="371"/>
      <c r="PS96" s="371"/>
      <c r="PT96" s="371"/>
      <c r="PU96" s="371"/>
      <c r="PV96" s="371"/>
      <c r="PW96" s="371"/>
      <c r="PX96" s="371"/>
      <c r="PY96" s="371"/>
      <c r="PZ96" s="371"/>
      <c r="QA96" s="371"/>
      <c r="QB96" s="371"/>
      <c r="QC96" s="371"/>
      <c r="QD96" s="371"/>
      <c r="QE96" s="371"/>
      <c r="QF96" s="371"/>
      <c r="QG96" s="371"/>
      <c r="QH96" s="371"/>
      <c r="QI96" s="371"/>
      <c r="QJ96" s="371"/>
      <c r="QK96" s="371"/>
      <c r="QL96" s="371"/>
      <c r="QM96" s="371"/>
      <c r="QN96" s="371"/>
      <c r="QO96" s="371"/>
      <c r="QP96" s="371"/>
      <c r="QQ96" s="371"/>
      <c r="QR96" s="371"/>
      <c r="QS96" s="371"/>
      <c r="QT96" s="371"/>
      <c r="QU96" s="371"/>
      <c r="QV96" s="371"/>
      <c r="QW96" s="371"/>
      <c r="QX96" s="371"/>
      <c r="QY96" s="371"/>
      <c r="QZ96" s="371"/>
      <c r="RA96" s="371"/>
      <c r="RB96" s="371"/>
      <c r="RC96" s="371"/>
      <c r="RD96" s="371"/>
      <c r="RE96" s="371"/>
      <c r="RF96" s="371"/>
      <c r="RG96" s="371"/>
      <c r="RH96" s="371"/>
      <c r="RI96" s="371"/>
      <c r="RJ96" s="371"/>
      <c r="RK96" s="371"/>
      <c r="RL96" s="371"/>
      <c r="RM96" s="371"/>
      <c r="RN96" s="371"/>
      <c r="RO96" s="371"/>
      <c r="RP96" s="371"/>
      <c r="RQ96" s="371"/>
      <c r="RR96" s="371"/>
      <c r="RS96" s="371"/>
      <c r="RT96" s="371"/>
      <c r="RU96" s="371"/>
      <c r="RV96" s="371"/>
      <c r="RW96" s="371"/>
      <c r="RX96" s="371"/>
      <c r="RY96" s="371"/>
      <c r="RZ96" s="371"/>
      <c r="SA96" s="371"/>
      <c r="SB96" s="371"/>
      <c r="SC96" s="371"/>
      <c r="SD96" s="371"/>
      <c r="SE96" s="371"/>
      <c r="SF96" s="371"/>
      <c r="SG96" s="371"/>
      <c r="SH96" s="371"/>
      <c r="SI96" s="371"/>
      <c r="SJ96" s="371"/>
      <c r="SK96" s="371"/>
      <c r="SL96" s="371"/>
      <c r="SM96" s="371"/>
      <c r="SN96" s="371"/>
      <c r="SO96" s="371"/>
      <c r="SP96" s="371"/>
      <c r="SQ96" s="371"/>
      <c r="SR96" s="371"/>
      <c r="SS96" s="371"/>
      <c r="ST96" s="371"/>
      <c r="SU96" s="371"/>
      <c r="SV96" s="371"/>
      <c r="SW96" s="371"/>
      <c r="SX96" s="371"/>
      <c r="SY96" s="371"/>
      <c r="SZ96" s="371"/>
      <c r="TA96" s="371"/>
      <c r="TB96" s="371"/>
      <c r="TC96" s="371"/>
      <c r="TD96" s="371"/>
      <c r="TE96" s="371"/>
      <c r="TF96" s="371"/>
      <c r="TG96" s="371"/>
      <c r="TH96" s="371"/>
      <c r="TI96" s="371"/>
      <c r="TJ96" s="371"/>
      <c r="TK96" s="371"/>
      <c r="TL96" s="371"/>
      <c r="TM96" s="371"/>
      <c r="TN96" s="371"/>
      <c r="TO96" s="371"/>
      <c r="TP96" s="371"/>
      <c r="TQ96" s="371"/>
      <c r="TR96" s="371"/>
      <c r="TS96" s="371"/>
      <c r="TT96" s="371"/>
      <c r="TU96" s="371"/>
      <c r="TV96" s="371"/>
      <c r="TW96" s="371"/>
      <c r="TX96" s="371"/>
      <c r="TY96" s="371"/>
      <c r="TZ96" s="371"/>
      <c r="UA96" s="371"/>
      <c r="UB96" s="371"/>
      <c r="UC96" s="371"/>
      <c r="UD96" s="371"/>
      <c r="UE96" s="371"/>
      <c r="UF96" s="371"/>
      <c r="UG96" s="371"/>
      <c r="UH96" s="371"/>
      <c r="UI96" s="371"/>
      <c r="UJ96" s="371"/>
      <c r="UK96" s="371"/>
      <c r="UL96" s="371"/>
      <c r="UM96" s="371"/>
      <c r="UN96" s="371"/>
      <c r="UO96" s="371"/>
      <c r="UP96" s="371"/>
      <c r="UQ96" s="371"/>
      <c r="UR96" s="371"/>
      <c r="US96" s="371"/>
      <c r="UT96" s="371"/>
      <c r="UU96" s="371"/>
      <c r="UV96" s="371"/>
      <c r="UW96" s="371"/>
      <c r="UX96" s="371"/>
      <c r="UY96" s="371"/>
      <c r="UZ96" s="371"/>
      <c r="VA96" s="371"/>
      <c r="VB96" s="371"/>
      <c r="VC96" s="371"/>
      <c r="VD96" s="371"/>
      <c r="VE96" s="371"/>
      <c r="VF96" s="371"/>
      <c r="VG96" s="371"/>
      <c r="VH96" s="371"/>
      <c r="VI96" s="371"/>
      <c r="VJ96" s="371"/>
      <c r="VK96" s="371"/>
      <c r="VL96" s="371"/>
      <c r="VM96" s="371"/>
      <c r="VN96" s="371"/>
      <c r="VO96" s="371"/>
      <c r="VP96" s="371"/>
      <c r="VQ96" s="371"/>
      <c r="VR96" s="371"/>
      <c r="VS96" s="371"/>
      <c r="VT96" s="371"/>
      <c r="VU96" s="371"/>
      <c r="VV96" s="371"/>
      <c r="VW96" s="371"/>
      <c r="VX96" s="371"/>
      <c r="VY96" s="371"/>
      <c r="VZ96" s="371"/>
      <c r="WA96" s="371"/>
      <c r="WB96" s="371"/>
      <c r="WC96" s="371"/>
      <c r="WD96" s="371"/>
      <c r="WE96" s="371"/>
      <c r="WF96" s="371"/>
      <c r="WG96" s="371"/>
      <c r="WH96" s="371"/>
      <c r="WI96" s="371"/>
      <c r="WJ96" s="371"/>
      <c r="WK96" s="371"/>
      <c r="WL96" s="371"/>
      <c r="WM96" s="371"/>
      <c r="WN96" s="371"/>
      <c r="WO96" s="371"/>
      <c r="WP96" s="371"/>
      <c r="WQ96" s="371"/>
      <c r="WR96" s="371"/>
      <c r="WS96" s="371"/>
      <c r="WT96" s="371"/>
      <c r="WU96" s="371"/>
      <c r="WV96" s="371"/>
      <c r="WW96" s="371"/>
      <c r="WX96" s="371"/>
      <c r="WY96" s="371"/>
      <c r="WZ96" s="371"/>
      <c r="XA96" s="371"/>
      <c r="XB96" s="371"/>
      <c r="XC96" s="371"/>
      <c r="XD96" s="371"/>
      <c r="XE96" s="371"/>
      <c r="XF96" s="371"/>
      <c r="XG96" s="371"/>
      <c r="XH96" s="371"/>
      <c r="XI96" s="371"/>
      <c r="XJ96" s="371"/>
      <c r="XK96" s="371"/>
      <c r="XL96" s="371"/>
      <c r="XM96" s="371"/>
      <c r="XN96" s="371"/>
      <c r="XO96" s="371"/>
      <c r="XP96" s="371"/>
      <c r="XQ96" s="371"/>
      <c r="XR96" s="371"/>
      <c r="XS96" s="371"/>
      <c r="XT96" s="371"/>
      <c r="XU96" s="371"/>
      <c r="XV96" s="371"/>
      <c r="XW96" s="371"/>
      <c r="XX96" s="371"/>
      <c r="XY96" s="371"/>
      <c r="XZ96" s="371"/>
      <c r="YA96" s="371"/>
      <c r="YB96" s="371"/>
      <c r="YC96" s="371"/>
      <c r="YD96" s="371"/>
      <c r="YE96" s="371"/>
      <c r="YF96" s="371"/>
      <c r="YG96" s="371"/>
      <c r="YH96" s="371"/>
      <c r="YI96" s="371"/>
      <c r="YJ96" s="371"/>
      <c r="YK96" s="371"/>
      <c r="YL96" s="371"/>
      <c r="YM96" s="371"/>
      <c r="YN96" s="371"/>
      <c r="YO96" s="371"/>
      <c r="YP96" s="371"/>
      <c r="YQ96" s="371"/>
      <c r="YR96" s="371"/>
      <c r="YS96" s="371"/>
      <c r="YT96" s="371"/>
      <c r="YU96" s="371"/>
      <c r="YV96" s="371"/>
      <c r="YW96" s="371"/>
      <c r="YX96" s="371"/>
      <c r="YY96" s="371"/>
      <c r="YZ96" s="371"/>
      <c r="ZA96" s="371"/>
      <c r="ZB96" s="371"/>
      <c r="ZC96" s="371"/>
      <c r="ZD96" s="371"/>
      <c r="ZE96" s="371"/>
      <c r="ZF96" s="371"/>
      <c r="ZG96" s="371"/>
      <c r="ZH96" s="371"/>
      <c r="ZI96" s="371"/>
      <c r="ZJ96" s="371"/>
      <c r="ZK96" s="371"/>
      <c r="ZL96" s="371"/>
      <c r="ZM96" s="371"/>
      <c r="ZN96" s="371"/>
      <c r="ZO96" s="371"/>
      <c r="ZP96" s="371"/>
      <c r="ZQ96" s="371"/>
      <c r="ZR96" s="371"/>
      <c r="ZS96" s="371"/>
      <c r="ZT96" s="371"/>
      <c r="ZU96" s="371"/>
      <c r="ZV96" s="371"/>
      <c r="ZW96" s="371"/>
      <c r="ZX96" s="371"/>
      <c r="ZY96" s="371"/>
      <c r="ZZ96" s="371"/>
      <c r="AAA96" s="371"/>
      <c r="AAB96" s="371"/>
      <c r="AAC96" s="371"/>
      <c r="AAD96" s="371"/>
      <c r="AAE96" s="371"/>
      <c r="AAF96" s="371"/>
      <c r="AAG96" s="371"/>
      <c r="AAH96" s="371"/>
      <c r="AAI96" s="371"/>
      <c r="AAJ96" s="371"/>
      <c r="AAK96" s="371"/>
      <c r="AAL96" s="371"/>
      <c r="AAM96" s="371"/>
      <c r="AAN96" s="371"/>
      <c r="AAO96" s="371"/>
      <c r="AAP96" s="371"/>
      <c r="AAQ96" s="371"/>
      <c r="AAR96" s="371"/>
      <c r="AAS96" s="371"/>
      <c r="AAT96" s="371"/>
      <c r="AAU96" s="371"/>
      <c r="AAV96" s="371"/>
      <c r="AAW96" s="371"/>
      <c r="AAX96" s="371"/>
      <c r="AAY96" s="371"/>
      <c r="AAZ96" s="371"/>
      <c r="ABA96" s="371"/>
      <c r="ABB96" s="371"/>
      <c r="ABC96" s="371"/>
      <c r="ABD96" s="371"/>
      <c r="ABE96" s="371"/>
      <c r="ABF96" s="371"/>
      <c r="ABG96" s="371"/>
      <c r="ABH96" s="371"/>
      <c r="ABI96" s="371"/>
      <c r="ABJ96" s="371"/>
      <c r="ABK96" s="371"/>
      <c r="ABL96" s="371"/>
      <c r="ABM96" s="371"/>
      <c r="ABN96" s="371"/>
      <c r="ABO96" s="371"/>
      <c r="ABP96" s="371"/>
      <c r="ABQ96" s="371"/>
      <c r="ABR96" s="371"/>
      <c r="ABS96" s="371"/>
      <c r="ABT96" s="371"/>
      <c r="ABU96" s="371"/>
      <c r="ABV96" s="371"/>
      <c r="ABW96" s="371"/>
      <c r="ABX96" s="371"/>
      <c r="ABY96" s="371"/>
      <c r="ABZ96" s="371"/>
      <c r="ACA96" s="371"/>
      <c r="ACB96" s="371"/>
      <c r="ACC96" s="371"/>
      <c r="ACD96" s="371"/>
      <c r="ACE96" s="371"/>
      <c r="ACF96" s="371"/>
      <c r="ACG96" s="371"/>
      <c r="ACH96" s="371"/>
      <c r="ACI96" s="371"/>
      <c r="ACJ96" s="371"/>
      <c r="ACK96" s="371"/>
      <c r="ACL96" s="371"/>
      <c r="ACM96" s="371"/>
      <c r="ACN96" s="371"/>
      <c r="ACO96" s="371"/>
      <c r="ACP96" s="371"/>
      <c r="ACQ96" s="371"/>
      <c r="ACR96" s="371"/>
      <c r="ACS96" s="371"/>
      <c r="ACT96" s="371"/>
      <c r="ACU96" s="371"/>
      <c r="ACV96" s="371"/>
      <c r="ACW96" s="371"/>
      <c r="ACX96" s="371"/>
      <c r="ACY96" s="371"/>
      <c r="ACZ96" s="371"/>
      <c r="ADA96" s="371"/>
      <c r="ADB96" s="371"/>
      <c r="ADC96" s="371"/>
      <c r="ADD96" s="371"/>
      <c r="ADE96" s="371"/>
      <c r="ADF96" s="371"/>
      <c r="ADG96" s="371"/>
      <c r="ADH96" s="371"/>
      <c r="ADI96" s="371"/>
      <c r="ADJ96" s="371"/>
      <c r="ADK96" s="371"/>
      <c r="ADL96" s="371"/>
      <c r="ADM96" s="371"/>
      <c r="ADN96" s="371"/>
      <c r="ADO96" s="371"/>
      <c r="ADP96" s="371"/>
      <c r="ADQ96" s="371"/>
      <c r="ADR96" s="371"/>
      <c r="ADS96" s="371"/>
      <c r="ADT96" s="371"/>
      <c r="ADU96" s="371"/>
      <c r="ADV96" s="371"/>
      <c r="ADW96" s="371"/>
      <c r="ADX96" s="371"/>
      <c r="ADY96" s="371"/>
      <c r="ADZ96" s="371"/>
      <c r="AEA96" s="371"/>
      <c r="AEB96" s="371"/>
      <c r="AEC96" s="371"/>
      <c r="AED96" s="371"/>
      <c r="AEE96" s="371"/>
      <c r="AEF96" s="371"/>
      <c r="AEG96" s="371"/>
      <c r="AEH96" s="371"/>
      <c r="AEI96" s="371"/>
      <c r="AEJ96" s="371"/>
      <c r="AEK96" s="371"/>
      <c r="AEL96" s="371"/>
      <c r="AEM96" s="371"/>
      <c r="AEN96" s="371"/>
      <c r="AEO96" s="371"/>
      <c r="AEP96" s="371"/>
      <c r="AEQ96" s="371"/>
      <c r="AER96" s="371"/>
      <c r="AES96" s="371"/>
      <c r="AET96" s="371"/>
      <c r="AEU96" s="371"/>
      <c r="AEV96" s="371"/>
      <c r="AEW96" s="371"/>
      <c r="AEX96" s="371"/>
      <c r="AEY96" s="371"/>
      <c r="AEZ96" s="371"/>
      <c r="AFA96" s="371"/>
      <c r="AFB96" s="371"/>
      <c r="AFC96" s="371"/>
      <c r="AFD96" s="371"/>
      <c r="AFE96" s="371"/>
      <c r="AFF96" s="371"/>
      <c r="AFG96" s="371"/>
      <c r="AFH96" s="371"/>
      <c r="AFI96" s="371"/>
      <c r="AFJ96" s="371"/>
      <c r="AFK96" s="371"/>
      <c r="AFL96" s="371"/>
      <c r="AFM96" s="371"/>
      <c r="AFN96" s="371"/>
      <c r="AFO96" s="371"/>
      <c r="AFP96" s="371"/>
      <c r="AFQ96" s="371"/>
      <c r="AFR96" s="371"/>
      <c r="AFS96" s="371"/>
      <c r="AFT96" s="371"/>
      <c r="AFU96" s="371"/>
      <c r="AFV96" s="371"/>
      <c r="AFW96" s="371"/>
      <c r="AFX96" s="371"/>
      <c r="AFY96" s="371"/>
      <c r="AFZ96" s="371"/>
      <c r="AGA96" s="371"/>
      <c r="AGB96" s="371"/>
      <c r="AGC96" s="371"/>
      <c r="AGD96" s="371"/>
      <c r="AGE96" s="371"/>
      <c r="AGF96" s="371"/>
      <c r="AGG96" s="371"/>
      <c r="AGH96" s="371"/>
      <c r="AGI96" s="371"/>
      <c r="AGJ96" s="371"/>
      <c r="AGK96" s="371"/>
      <c r="AGL96" s="371"/>
      <c r="AGM96" s="371"/>
      <c r="AGN96" s="371"/>
      <c r="AGO96" s="371"/>
      <c r="AGP96" s="371"/>
      <c r="AGQ96" s="371"/>
      <c r="AGR96" s="371"/>
      <c r="AGS96" s="371"/>
      <c r="AGT96" s="371"/>
      <c r="AGU96" s="371"/>
      <c r="AGV96" s="371"/>
      <c r="AGW96" s="371"/>
      <c r="AGX96" s="371"/>
      <c r="AGY96" s="371"/>
      <c r="AGZ96" s="371"/>
      <c r="AHA96" s="371"/>
      <c r="AHB96" s="371"/>
      <c r="AHC96" s="371"/>
      <c r="AHD96" s="371"/>
      <c r="AHE96" s="371"/>
      <c r="AHF96" s="371"/>
      <c r="AHG96" s="371"/>
      <c r="AHH96" s="371"/>
      <c r="AHI96" s="371"/>
      <c r="AHJ96" s="371"/>
      <c r="AHK96" s="371"/>
      <c r="AHL96" s="371"/>
      <c r="AHM96" s="371"/>
      <c r="AHN96" s="371"/>
      <c r="AHO96" s="371"/>
      <c r="AHP96" s="371"/>
      <c r="AHQ96" s="371"/>
      <c r="AHR96" s="371"/>
      <c r="AHS96" s="371"/>
      <c r="AHT96" s="371"/>
      <c r="AHU96" s="371"/>
      <c r="AHV96" s="371"/>
      <c r="AHW96" s="371"/>
      <c r="AHX96" s="371"/>
      <c r="AHY96" s="371"/>
      <c r="AHZ96" s="371"/>
      <c r="AIA96" s="371"/>
      <c r="AIB96" s="371"/>
      <c r="AIC96" s="371"/>
      <c r="AID96" s="371"/>
      <c r="AIE96" s="371"/>
      <c r="AIF96" s="371"/>
      <c r="AIG96" s="371"/>
      <c r="AIH96" s="371"/>
      <c r="AII96" s="371"/>
      <c r="AIJ96" s="371"/>
      <c r="AIK96" s="371"/>
      <c r="AIL96" s="371"/>
      <c r="AIM96" s="371"/>
      <c r="AIN96" s="371"/>
      <c r="AIO96" s="371"/>
      <c r="AIP96" s="371"/>
      <c r="AIQ96" s="371"/>
      <c r="AIR96" s="371"/>
      <c r="AIS96" s="371"/>
      <c r="AIT96" s="371"/>
      <c r="AIU96" s="371"/>
      <c r="AIV96" s="371"/>
      <c r="AIW96" s="371"/>
      <c r="AIX96" s="371"/>
      <c r="AIY96" s="371"/>
      <c r="AIZ96" s="371"/>
      <c r="AJA96" s="371"/>
      <c r="AJB96" s="371"/>
      <c r="AJC96" s="371"/>
      <c r="AJD96" s="371"/>
      <c r="AJE96" s="371"/>
      <c r="AJF96" s="371"/>
      <c r="AJG96" s="371"/>
      <c r="AJH96" s="371"/>
      <c r="AJI96" s="371"/>
      <c r="AJJ96" s="371"/>
      <c r="AJK96" s="371"/>
      <c r="AJL96" s="371"/>
      <c r="AJM96" s="371"/>
      <c r="AJN96" s="371"/>
      <c r="AJO96" s="371"/>
      <c r="AJP96" s="371"/>
      <c r="AJQ96" s="371"/>
      <c r="AJR96" s="371"/>
      <c r="AJS96" s="371"/>
      <c r="AJT96" s="371"/>
      <c r="AJU96" s="371"/>
      <c r="AJV96" s="371"/>
      <c r="AJW96" s="371"/>
      <c r="AJX96" s="371"/>
      <c r="AJY96" s="371"/>
      <c r="AJZ96" s="371"/>
      <c r="AKA96" s="371"/>
      <c r="AKB96" s="371"/>
      <c r="AKC96" s="371"/>
      <c r="AKD96" s="371"/>
      <c r="AKE96" s="371"/>
      <c r="AKF96" s="371"/>
      <c r="AKG96" s="371"/>
      <c r="AKH96" s="371"/>
      <c r="AKI96" s="371"/>
      <c r="AKJ96" s="371"/>
      <c r="AKK96" s="371"/>
      <c r="AKL96" s="371"/>
      <c r="AKM96" s="371"/>
      <c r="AKN96" s="371"/>
      <c r="AKO96" s="371"/>
      <c r="AKP96" s="371"/>
      <c r="AKQ96" s="371"/>
      <c r="AKR96" s="371"/>
      <c r="AKS96" s="371"/>
      <c r="AKT96" s="371"/>
      <c r="AKU96" s="371"/>
      <c r="AKV96" s="371"/>
      <c r="AKW96" s="371"/>
      <c r="AKX96" s="371"/>
      <c r="AKY96" s="371"/>
      <c r="AKZ96" s="371"/>
      <c r="ALA96" s="371"/>
      <c r="ALB96" s="371"/>
      <c r="ALC96" s="371"/>
      <c r="ALD96" s="371"/>
      <c r="ALE96" s="371"/>
      <c r="ALF96" s="371"/>
      <c r="ALG96" s="371"/>
      <c r="ALH96" s="371"/>
      <c r="ALI96" s="371"/>
      <c r="ALJ96" s="371"/>
      <c r="ALK96" s="371"/>
      <c r="ALL96" s="371"/>
      <c r="ALM96" s="371"/>
      <c r="ALN96" s="371"/>
      <c r="ALO96" s="371"/>
      <c r="ALP96" s="371"/>
      <c r="ALQ96" s="371"/>
      <c r="ALR96" s="371"/>
      <c r="ALS96" s="371"/>
      <c r="ALT96" s="371"/>
      <c r="ALU96" s="371"/>
      <c r="ALV96" s="371"/>
      <c r="ALW96" s="371"/>
      <c r="ALX96" s="371"/>
      <c r="ALY96" s="371"/>
      <c r="ALZ96" s="371"/>
      <c r="AMA96" s="371"/>
      <c r="AMB96" s="371"/>
      <c r="AMC96" s="371"/>
      <c r="AMD96" s="371"/>
      <c r="AME96" s="371"/>
      <c r="AMF96" s="371"/>
      <c r="AMG96" s="371"/>
      <c r="AMH96" s="371"/>
      <c r="AMI96" s="371"/>
      <c r="AMJ96" s="371"/>
      <c r="AMK96" s="371"/>
      <c r="AML96" s="371"/>
      <c r="AMM96" s="371"/>
      <c r="AMN96" s="371"/>
      <c r="AMO96" s="371"/>
      <c r="AMP96" s="371"/>
      <c r="AMQ96" s="371"/>
      <c r="AMR96" s="371"/>
      <c r="AMS96" s="371"/>
      <c r="AMT96" s="371"/>
      <c r="AMU96" s="371"/>
      <c r="AMV96" s="371"/>
      <c r="AMW96" s="371"/>
      <c r="AMX96" s="371"/>
      <c r="AMY96" s="371"/>
      <c r="AMZ96" s="371"/>
      <c r="ANA96" s="371"/>
      <c r="ANB96" s="371"/>
      <c r="ANC96" s="371"/>
      <c r="AND96" s="371"/>
      <c r="ANE96" s="371"/>
      <c r="ANF96" s="371"/>
      <c r="ANG96" s="371"/>
      <c r="ANH96" s="371"/>
      <c r="ANI96" s="371"/>
      <c r="ANJ96" s="371"/>
      <c r="ANK96" s="371"/>
      <c r="ANL96" s="371"/>
      <c r="ANM96" s="371"/>
      <c r="ANN96" s="371"/>
      <c r="ANO96" s="371"/>
      <c r="ANP96" s="371"/>
      <c r="ANQ96" s="371"/>
      <c r="ANR96" s="371"/>
      <c r="ANS96" s="371"/>
      <c r="ANT96" s="371"/>
      <c r="ANU96" s="371"/>
      <c r="ANV96" s="371"/>
      <c r="ANW96" s="371"/>
      <c r="ANX96" s="371"/>
      <c r="ANY96" s="371"/>
      <c r="ANZ96" s="371"/>
      <c r="AOA96" s="371"/>
      <c r="AOB96" s="371"/>
      <c r="AOC96" s="371"/>
      <c r="AOD96" s="371"/>
      <c r="AOE96" s="371"/>
      <c r="AOF96" s="371"/>
      <c r="AOG96" s="371"/>
      <c r="AOH96" s="371"/>
      <c r="AOI96" s="371"/>
      <c r="AOJ96" s="371"/>
      <c r="AOK96" s="371"/>
      <c r="AOL96" s="371"/>
      <c r="AOM96" s="371"/>
      <c r="AON96" s="371"/>
      <c r="AOO96" s="371"/>
      <c r="AOP96" s="371"/>
      <c r="AOQ96" s="371"/>
      <c r="AOR96" s="371"/>
      <c r="AOS96" s="371"/>
      <c r="AOT96" s="371"/>
      <c r="AOU96" s="371"/>
      <c r="AOV96" s="371"/>
      <c r="AOW96" s="371"/>
      <c r="AOX96" s="371"/>
      <c r="AOY96" s="371"/>
      <c r="AOZ96" s="371"/>
      <c r="APA96" s="371"/>
      <c r="APB96" s="371"/>
      <c r="APC96" s="371"/>
      <c r="APD96" s="371"/>
      <c r="APE96" s="371"/>
      <c r="APF96" s="371"/>
      <c r="APG96" s="371"/>
      <c r="APH96" s="371"/>
      <c r="API96" s="371"/>
      <c r="APJ96" s="371"/>
      <c r="APK96" s="371"/>
      <c r="APL96" s="371"/>
      <c r="APM96" s="371"/>
      <c r="APN96" s="371"/>
      <c r="APO96" s="371"/>
      <c r="APP96" s="371"/>
      <c r="APQ96" s="371"/>
      <c r="APR96" s="371"/>
      <c r="APS96" s="371"/>
      <c r="APT96" s="371"/>
      <c r="APU96" s="371"/>
      <c r="APV96" s="371"/>
      <c r="APW96" s="371"/>
      <c r="APX96" s="371"/>
      <c r="APY96" s="371"/>
      <c r="APZ96" s="371"/>
      <c r="AQA96" s="371"/>
      <c r="AQB96" s="371"/>
      <c r="AQC96" s="371"/>
      <c r="AQD96" s="371"/>
      <c r="AQE96" s="371"/>
      <c r="AQF96" s="371"/>
      <c r="AQG96" s="371"/>
      <c r="AQH96" s="371"/>
      <c r="AQI96" s="371"/>
      <c r="AQJ96" s="371"/>
      <c r="AQK96" s="371"/>
      <c r="AQL96" s="371"/>
      <c r="AQM96" s="371"/>
      <c r="AQN96" s="371"/>
      <c r="AQO96" s="371"/>
      <c r="AQP96" s="371"/>
      <c r="AQQ96" s="371"/>
      <c r="AQR96" s="371"/>
      <c r="AQS96" s="371"/>
      <c r="AQT96" s="371"/>
      <c r="AQU96" s="371"/>
      <c r="AQV96" s="371"/>
      <c r="AQW96" s="371"/>
      <c r="AQX96" s="371"/>
      <c r="AQY96" s="371"/>
      <c r="AQZ96" s="371"/>
      <c r="ARA96" s="371"/>
      <c r="ARB96" s="371"/>
      <c r="ARC96" s="371"/>
      <c r="ARD96" s="371"/>
      <c r="ARE96" s="371"/>
      <c r="ARF96" s="371"/>
      <c r="ARG96" s="371"/>
      <c r="ARH96" s="371"/>
      <c r="ARI96" s="371"/>
      <c r="ARJ96" s="371"/>
      <c r="ARK96" s="371"/>
      <c r="ARL96" s="371"/>
      <c r="ARM96" s="371"/>
      <c r="ARN96" s="371"/>
      <c r="ARO96" s="371"/>
      <c r="ARP96" s="371"/>
      <c r="ARQ96" s="371"/>
      <c r="ARR96" s="371"/>
      <c r="ARS96" s="371"/>
      <c r="ART96" s="371"/>
      <c r="ARU96" s="371"/>
      <c r="ARV96" s="371"/>
      <c r="ARW96" s="371"/>
      <c r="ARX96" s="371"/>
      <c r="ARY96" s="371"/>
      <c r="ARZ96" s="371"/>
      <c r="ASA96" s="371"/>
      <c r="ASB96" s="371"/>
      <c r="ASC96" s="371"/>
      <c r="ASD96" s="371"/>
      <c r="ASE96" s="371"/>
      <c r="ASF96" s="371"/>
      <c r="ASG96" s="371"/>
      <c r="ASH96" s="371"/>
      <c r="ASI96" s="371"/>
      <c r="ASJ96" s="371"/>
      <c r="ASK96" s="371"/>
      <c r="ASL96" s="371"/>
      <c r="ASM96" s="371"/>
      <c r="ASN96" s="371"/>
      <c r="ASO96" s="371"/>
      <c r="ASP96" s="371"/>
      <c r="ASQ96" s="371"/>
      <c r="ASR96" s="371"/>
      <c r="ASS96" s="371"/>
      <c r="AST96" s="371"/>
      <c r="ASU96" s="371"/>
      <c r="ASV96" s="371"/>
      <c r="ASW96" s="371"/>
      <c r="ASX96" s="371"/>
      <c r="ASY96" s="371"/>
      <c r="ASZ96" s="371"/>
      <c r="ATA96" s="371"/>
      <c r="ATB96" s="371"/>
      <c r="ATC96" s="371"/>
      <c r="ATD96" s="371"/>
      <c r="ATE96" s="371"/>
      <c r="ATF96" s="371"/>
      <c r="ATG96" s="371"/>
      <c r="ATH96" s="371"/>
      <c r="ATI96" s="371"/>
      <c r="ATJ96" s="371"/>
      <c r="ATK96" s="371"/>
      <c r="ATL96" s="371"/>
      <c r="ATM96" s="371"/>
      <c r="ATN96" s="371"/>
      <c r="ATO96" s="371"/>
      <c r="ATP96" s="371"/>
      <c r="ATQ96" s="371"/>
      <c r="ATR96" s="371"/>
      <c r="ATS96" s="371"/>
      <c r="ATT96" s="371"/>
      <c r="ATU96" s="371"/>
      <c r="ATV96" s="371"/>
      <c r="ATW96" s="371"/>
      <c r="ATX96" s="371"/>
      <c r="ATY96" s="371"/>
      <c r="ATZ96" s="371"/>
      <c r="AUA96" s="371"/>
      <c r="AUB96" s="371"/>
      <c r="AUC96" s="371"/>
      <c r="AUD96" s="371"/>
      <c r="AUE96" s="371"/>
      <c r="AUF96" s="371"/>
      <c r="AUG96" s="371"/>
      <c r="AUH96" s="371"/>
      <c r="AUI96" s="371"/>
      <c r="AUJ96" s="371"/>
      <c r="AUK96" s="371"/>
      <c r="AUL96" s="371"/>
      <c r="AUM96" s="371"/>
      <c r="AUN96" s="371"/>
      <c r="AUO96" s="371"/>
      <c r="AUP96" s="371"/>
      <c r="AUQ96" s="371"/>
      <c r="AUR96" s="371"/>
      <c r="AUS96" s="371"/>
      <c r="AUT96" s="371"/>
      <c r="AUU96" s="371"/>
      <c r="AUV96" s="371"/>
      <c r="AUW96" s="371"/>
      <c r="AUX96" s="371"/>
      <c r="AUY96" s="371"/>
      <c r="AUZ96" s="371"/>
      <c r="AVA96" s="371"/>
      <c r="AVB96" s="371"/>
      <c r="AVC96" s="371"/>
      <c r="AVD96" s="371"/>
      <c r="AVE96" s="371"/>
      <c r="AVF96" s="371"/>
      <c r="AVG96" s="371"/>
      <c r="AVH96" s="371"/>
      <c r="AVI96" s="371"/>
      <c r="AVJ96" s="371"/>
      <c r="AVK96" s="371"/>
      <c r="AVL96" s="371"/>
      <c r="AVM96" s="371"/>
      <c r="AVN96" s="371"/>
      <c r="AVO96" s="371"/>
      <c r="AVP96" s="371"/>
      <c r="AVQ96" s="371"/>
      <c r="AVR96" s="371"/>
      <c r="AVS96" s="371"/>
      <c r="AVT96" s="371"/>
      <c r="AVU96" s="371"/>
      <c r="AVV96" s="371"/>
      <c r="AVW96" s="371"/>
      <c r="AVX96" s="371"/>
      <c r="AVY96" s="371"/>
      <c r="AVZ96" s="371"/>
      <c r="AWA96" s="371"/>
      <c r="AWB96" s="371"/>
      <c r="AWC96" s="371"/>
      <c r="AWD96" s="371"/>
      <c r="AWE96" s="371"/>
      <c r="AWF96" s="371"/>
      <c r="AWG96" s="371"/>
      <c r="AWH96" s="371"/>
      <c r="AWI96" s="371"/>
      <c r="AWJ96" s="371"/>
      <c r="AWK96" s="371"/>
      <c r="AWL96" s="371"/>
      <c r="AWM96" s="371"/>
      <c r="AWN96" s="371"/>
      <c r="AWO96" s="371"/>
      <c r="AWP96" s="371"/>
      <c r="AWQ96" s="371"/>
      <c r="AWR96" s="371"/>
      <c r="AWS96" s="371"/>
      <c r="AWT96" s="371"/>
      <c r="AWU96" s="371"/>
      <c r="AWV96" s="371"/>
      <c r="AWW96" s="371"/>
      <c r="AWX96" s="371"/>
      <c r="AWY96" s="371"/>
      <c r="AWZ96" s="371"/>
      <c r="AXA96" s="371"/>
      <c r="AXB96" s="371"/>
      <c r="AXC96" s="371"/>
      <c r="AXD96" s="371"/>
      <c r="AXE96" s="371"/>
      <c r="AXF96" s="371"/>
      <c r="AXG96" s="371"/>
      <c r="AXH96" s="371"/>
      <c r="AXI96" s="371"/>
      <c r="AXJ96" s="371"/>
      <c r="AXK96" s="371"/>
      <c r="AXL96" s="371"/>
      <c r="AXM96" s="371"/>
      <c r="AXN96" s="371"/>
      <c r="AXO96" s="371"/>
      <c r="AXP96" s="371"/>
      <c r="AXQ96" s="371"/>
      <c r="AXR96" s="371"/>
      <c r="AXS96" s="371"/>
      <c r="AXT96" s="371"/>
      <c r="AXU96" s="371"/>
      <c r="AXV96" s="371"/>
      <c r="AXW96" s="371"/>
      <c r="AXX96" s="371"/>
      <c r="AXY96" s="371"/>
      <c r="AXZ96" s="371"/>
      <c r="AYA96" s="371"/>
      <c r="AYB96" s="371"/>
      <c r="AYC96" s="371"/>
      <c r="AYD96" s="371"/>
      <c r="AYE96" s="371"/>
      <c r="AYF96" s="371"/>
      <c r="AYG96" s="371"/>
      <c r="AYH96" s="371"/>
      <c r="AYI96" s="371"/>
      <c r="AYJ96" s="371"/>
      <c r="AYK96" s="371"/>
      <c r="AYL96" s="371"/>
      <c r="AYM96" s="371"/>
      <c r="AYN96" s="371"/>
      <c r="AYO96" s="371"/>
      <c r="AYP96" s="371"/>
      <c r="AYQ96" s="371"/>
      <c r="AYR96" s="371"/>
      <c r="AYS96" s="371"/>
      <c r="AYT96" s="371"/>
      <c r="AYU96" s="371"/>
      <c r="AYV96" s="371"/>
      <c r="AYW96" s="371"/>
      <c r="AYX96" s="371"/>
      <c r="AYY96" s="371"/>
      <c r="AYZ96" s="371"/>
      <c r="AZA96" s="371"/>
      <c r="AZB96" s="371"/>
      <c r="AZC96" s="371"/>
      <c r="AZD96" s="371"/>
      <c r="AZE96" s="371"/>
      <c r="AZF96" s="371"/>
      <c r="AZG96" s="371"/>
      <c r="AZH96" s="371"/>
      <c r="AZI96" s="371"/>
      <c r="AZJ96" s="371"/>
      <c r="AZK96" s="371"/>
      <c r="AZL96" s="371"/>
      <c r="AZM96" s="371"/>
      <c r="AZN96" s="371"/>
      <c r="AZO96" s="371"/>
      <c r="AZP96" s="371"/>
      <c r="AZQ96" s="371"/>
      <c r="AZR96" s="371"/>
      <c r="AZS96" s="371"/>
      <c r="AZT96" s="371"/>
      <c r="AZU96" s="371"/>
      <c r="AZV96" s="371"/>
      <c r="AZW96" s="371"/>
      <c r="AZX96" s="371"/>
      <c r="AZY96" s="371"/>
      <c r="AZZ96" s="371"/>
      <c r="BAA96" s="371"/>
      <c r="BAB96" s="371"/>
      <c r="BAC96" s="371"/>
      <c r="BAD96" s="371"/>
      <c r="BAE96" s="371"/>
      <c r="BAF96" s="371"/>
      <c r="BAG96" s="371"/>
      <c r="BAH96" s="371"/>
      <c r="BAI96" s="371"/>
      <c r="BAJ96" s="371"/>
      <c r="BAK96" s="371"/>
      <c r="BAL96" s="371"/>
      <c r="BAM96" s="371"/>
      <c r="BAN96" s="371"/>
      <c r="BAO96" s="371"/>
      <c r="BAP96" s="371"/>
      <c r="BAQ96" s="371"/>
      <c r="BAR96" s="371"/>
      <c r="BAS96" s="371"/>
      <c r="BAT96" s="371"/>
      <c r="BAU96" s="371"/>
      <c r="BAV96" s="371"/>
      <c r="BAW96" s="371"/>
      <c r="BAX96" s="371"/>
      <c r="BAY96" s="371"/>
      <c r="BAZ96" s="371"/>
      <c r="BBA96" s="371"/>
      <c r="BBB96" s="371"/>
      <c r="BBC96" s="371"/>
      <c r="BBD96" s="371"/>
      <c r="BBE96" s="371"/>
      <c r="BBF96" s="371"/>
      <c r="BBG96" s="371"/>
      <c r="BBH96" s="371"/>
      <c r="BBI96" s="371"/>
      <c r="BBJ96" s="371"/>
      <c r="BBK96" s="371"/>
      <c r="BBL96" s="371"/>
      <c r="BBM96" s="371"/>
      <c r="BBN96" s="371"/>
      <c r="BBO96" s="371"/>
      <c r="BBP96" s="371"/>
      <c r="BBQ96" s="371"/>
      <c r="BBR96" s="371"/>
      <c r="BBS96" s="371"/>
      <c r="BBT96" s="371"/>
      <c r="BBU96" s="371"/>
      <c r="BBV96" s="371"/>
      <c r="BBW96" s="371"/>
      <c r="BBX96" s="371"/>
      <c r="BBY96" s="371"/>
      <c r="BBZ96" s="371"/>
      <c r="BCA96" s="371"/>
      <c r="BCB96" s="371"/>
      <c r="BCC96" s="371"/>
      <c r="BCD96" s="371"/>
      <c r="BCE96" s="371"/>
      <c r="BCF96" s="371"/>
      <c r="BCG96" s="371"/>
      <c r="BCH96" s="371"/>
      <c r="BCI96" s="371"/>
      <c r="BCJ96" s="371"/>
      <c r="BCK96" s="371"/>
      <c r="BCL96" s="371"/>
      <c r="BCM96" s="371"/>
      <c r="BCN96" s="371"/>
      <c r="BCO96" s="371"/>
      <c r="BCP96" s="371"/>
      <c r="BCQ96" s="371"/>
      <c r="BCR96" s="371"/>
      <c r="BCS96" s="371"/>
      <c r="BCT96" s="371"/>
      <c r="BCU96" s="371"/>
      <c r="BCV96" s="371"/>
      <c r="BCW96" s="371"/>
      <c r="BCX96" s="371"/>
      <c r="BCY96" s="371"/>
      <c r="BCZ96" s="371"/>
      <c r="BDA96" s="371"/>
      <c r="BDB96" s="371"/>
      <c r="BDC96" s="371"/>
      <c r="BDD96" s="371"/>
      <c r="BDE96" s="371"/>
      <c r="BDF96" s="371"/>
      <c r="BDG96" s="371"/>
      <c r="BDH96" s="371"/>
      <c r="BDI96" s="371"/>
      <c r="BDJ96" s="371"/>
      <c r="BDK96" s="371"/>
      <c r="BDL96" s="371"/>
      <c r="BDM96" s="371"/>
      <c r="BDN96" s="371"/>
      <c r="BDO96" s="371"/>
      <c r="BDP96" s="371"/>
      <c r="BDQ96" s="371"/>
      <c r="BDR96" s="371"/>
      <c r="BDS96" s="371"/>
      <c r="BDT96" s="371"/>
      <c r="BDU96" s="371"/>
      <c r="BDV96" s="371"/>
      <c r="BDW96" s="371"/>
      <c r="BDX96" s="371"/>
      <c r="BDY96" s="371"/>
      <c r="BDZ96" s="371"/>
      <c r="BEA96" s="371"/>
      <c r="BEB96" s="371"/>
      <c r="BEC96" s="371"/>
      <c r="BED96" s="371"/>
      <c r="BEE96" s="371"/>
      <c r="BEF96" s="371"/>
      <c r="BEG96" s="371"/>
      <c r="BEH96" s="371"/>
      <c r="BEI96" s="371"/>
      <c r="BEJ96" s="371"/>
      <c r="BEK96" s="371"/>
      <c r="BEL96" s="371"/>
      <c r="BEM96" s="371"/>
      <c r="BEN96" s="371"/>
      <c r="BEO96" s="371"/>
      <c r="BEP96" s="371"/>
      <c r="BEQ96" s="371"/>
      <c r="BER96" s="371"/>
      <c r="BES96" s="371"/>
      <c r="BET96" s="371"/>
      <c r="BEU96" s="371"/>
      <c r="BEV96" s="371"/>
      <c r="BEW96" s="371"/>
      <c r="BEX96" s="371"/>
      <c r="BEY96" s="371"/>
      <c r="BEZ96" s="371"/>
      <c r="BFA96" s="371"/>
      <c r="BFB96" s="371"/>
      <c r="BFC96" s="371"/>
      <c r="BFD96" s="371"/>
      <c r="BFE96" s="371"/>
      <c r="BFF96" s="371"/>
      <c r="BFG96" s="371"/>
      <c r="BFH96" s="371"/>
      <c r="BFI96" s="371"/>
      <c r="BFJ96" s="371"/>
      <c r="BFK96" s="371"/>
      <c r="BFL96" s="371"/>
      <c r="BFM96" s="371"/>
      <c r="BFN96" s="371"/>
      <c r="BFO96" s="371"/>
      <c r="BFP96" s="371"/>
      <c r="BFQ96" s="371"/>
      <c r="BFR96" s="371"/>
      <c r="BFS96" s="371"/>
      <c r="BFT96" s="371"/>
      <c r="BFU96" s="371"/>
      <c r="BFV96" s="371"/>
      <c r="BFW96" s="371"/>
      <c r="BFX96" s="371"/>
      <c r="BFY96" s="371"/>
      <c r="BFZ96" s="371"/>
      <c r="BGA96" s="371"/>
      <c r="BGB96" s="371"/>
      <c r="BGC96" s="371"/>
      <c r="BGD96" s="371"/>
      <c r="BGE96" s="371"/>
      <c r="BGF96" s="371"/>
      <c r="BGG96" s="371"/>
      <c r="BGH96" s="371"/>
      <c r="BGI96" s="371"/>
      <c r="BGJ96" s="371"/>
      <c r="BGK96" s="371"/>
      <c r="BGL96" s="371"/>
      <c r="BGM96" s="371"/>
      <c r="BGN96" s="371"/>
      <c r="BGO96" s="371"/>
      <c r="BGP96" s="371"/>
      <c r="BGQ96" s="371"/>
      <c r="BGR96" s="371"/>
      <c r="BGS96" s="371"/>
      <c r="BGT96" s="371"/>
      <c r="BGU96" s="371"/>
      <c r="BGV96" s="371"/>
      <c r="BGW96" s="371"/>
      <c r="BGX96" s="371"/>
      <c r="BGY96" s="371"/>
      <c r="BGZ96" s="371"/>
      <c r="BHA96" s="371"/>
      <c r="BHB96" s="371"/>
      <c r="BHC96" s="371"/>
      <c r="BHD96" s="371"/>
      <c r="BHE96" s="371"/>
      <c r="BHF96" s="371"/>
      <c r="BHG96" s="371"/>
      <c r="BHH96" s="371"/>
      <c r="BHI96" s="371"/>
      <c r="BHJ96" s="371"/>
      <c r="BHK96" s="371"/>
      <c r="BHL96" s="371"/>
      <c r="BHM96" s="371"/>
      <c r="BHN96" s="371"/>
      <c r="BHO96" s="371"/>
      <c r="BHP96" s="371"/>
      <c r="BHQ96" s="371"/>
      <c r="BHR96" s="371"/>
      <c r="BHS96" s="371"/>
      <c r="BHT96" s="371"/>
      <c r="BHU96" s="371"/>
      <c r="BHV96" s="371"/>
      <c r="BHW96" s="371"/>
      <c r="BHX96" s="371"/>
      <c r="BHY96" s="371"/>
      <c r="BHZ96" s="371"/>
      <c r="BIA96" s="371"/>
      <c r="BIB96" s="371"/>
      <c r="BIC96" s="371"/>
      <c r="BID96" s="371"/>
      <c r="BIE96" s="371"/>
      <c r="BIF96" s="371"/>
      <c r="BIG96" s="371"/>
      <c r="BIH96" s="371"/>
      <c r="BII96" s="371"/>
      <c r="BIJ96" s="371"/>
      <c r="BIK96" s="371"/>
      <c r="BIL96" s="371"/>
      <c r="BIM96" s="371"/>
      <c r="BIN96" s="371"/>
      <c r="BIO96" s="371"/>
      <c r="BIP96" s="371"/>
      <c r="BIQ96" s="371"/>
      <c r="BIR96" s="371"/>
      <c r="BIS96" s="371"/>
      <c r="BIT96" s="371"/>
      <c r="BIU96" s="371"/>
      <c r="BIV96" s="371"/>
      <c r="BIW96" s="371"/>
      <c r="BIX96" s="371"/>
      <c r="BIY96" s="371"/>
      <c r="BIZ96" s="371"/>
      <c r="BJA96" s="371"/>
      <c r="BJB96" s="371"/>
      <c r="BJC96" s="371"/>
      <c r="BJD96" s="371"/>
      <c r="BJE96" s="371"/>
      <c r="BJF96" s="371"/>
      <c r="BJG96" s="371"/>
      <c r="BJH96" s="371"/>
      <c r="BJI96" s="371"/>
      <c r="BJJ96" s="371"/>
      <c r="BJK96" s="371"/>
      <c r="BJL96" s="371"/>
      <c r="BJM96" s="371"/>
      <c r="BJN96" s="371"/>
      <c r="BJO96" s="371"/>
      <c r="BJP96" s="371"/>
      <c r="BJQ96" s="371"/>
      <c r="BJR96" s="371"/>
      <c r="BJS96" s="371"/>
      <c r="BJT96" s="371"/>
      <c r="BJU96" s="371"/>
      <c r="BJV96" s="371"/>
      <c r="BJW96" s="371"/>
      <c r="BJX96" s="371"/>
      <c r="BJY96" s="371"/>
      <c r="BJZ96" s="371"/>
      <c r="BKA96" s="371"/>
      <c r="BKB96" s="371"/>
      <c r="BKC96" s="371"/>
      <c r="BKD96" s="371"/>
      <c r="BKE96" s="371"/>
      <c r="BKF96" s="371"/>
      <c r="BKG96" s="371"/>
      <c r="BKH96" s="371"/>
      <c r="BKI96" s="371"/>
      <c r="BKJ96" s="371"/>
      <c r="BKK96" s="371"/>
      <c r="BKL96" s="371"/>
      <c r="BKM96" s="371"/>
      <c r="BKN96" s="371"/>
      <c r="BKO96" s="371"/>
      <c r="BKP96" s="371"/>
      <c r="BKQ96" s="371"/>
      <c r="BKR96" s="371"/>
      <c r="BKS96" s="371"/>
      <c r="BKT96" s="371"/>
      <c r="BKU96" s="371"/>
      <c r="BKV96" s="371"/>
      <c r="BKW96" s="371"/>
      <c r="BKX96" s="371"/>
      <c r="BKY96" s="371"/>
      <c r="BKZ96" s="371"/>
      <c r="BLA96" s="371"/>
      <c r="BLB96" s="371"/>
      <c r="BLC96" s="371"/>
      <c r="BLD96" s="371"/>
      <c r="BLE96" s="371"/>
      <c r="BLF96" s="371"/>
      <c r="BLG96" s="371"/>
      <c r="BLH96" s="371"/>
      <c r="BLI96" s="371"/>
      <c r="BLJ96" s="371"/>
      <c r="BLK96" s="371"/>
      <c r="BLL96" s="371"/>
      <c r="BLM96" s="371"/>
      <c r="BLN96" s="371"/>
      <c r="BLO96" s="371"/>
      <c r="BLP96" s="371"/>
      <c r="BLQ96" s="371"/>
      <c r="BLR96" s="371"/>
      <c r="BLS96" s="371"/>
      <c r="BLT96" s="371"/>
      <c r="BLU96" s="371"/>
      <c r="BLV96" s="371"/>
      <c r="BLW96" s="371"/>
      <c r="BLX96" s="371"/>
      <c r="BLY96" s="371"/>
      <c r="BLZ96" s="371"/>
      <c r="BMA96" s="371"/>
      <c r="BMB96" s="371"/>
      <c r="BMC96" s="371"/>
      <c r="BMD96" s="371"/>
      <c r="BME96" s="371"/>
      <c r="BMF96" s="371"/>
      <c r="BMG96" s="371"/>
      <c r="BMH96" s="371"/>
      <c r="BMI96" s="371"/>
      <c r="BMJ96" s="371"/>
      <c r="BMK96" s="371"/>
      <c r="BML96" s="371"/>
      <c r="BMM96" s="371"/>
      <c r="BMN96" s="371"/>
      <c r="BMO96" s="371"/>
      <c r="BMP96" s="371"/>
      <c r="BMQ96" s="371"/>
      <c r="BMR96" s="371"/>
      <c r="BMS96" s="371"/>
      <c r="BMT96" s="371"/>
      <c r="BMU96" s="371"/>
      <c r="BMV96" s="371"/>
      <c r="BMW96" s="371"/>
      <c r="BMX96" s="371"/>
      <c r="BMY96" s="371"/>
      <c r="BMZ96" s="371"/>
      <c r="BNA96" s="371"/>
      <c r="BNB96" s="371"/>
      <c r="BNC96" s="371"/>
      <c r="BND96" s="371"/>
      <c r="BNE96" s="371"/>
      <c r="BNF96" s="371"/>
      <c r="BNG96" s="371"/>
      <c r="BNH96" s="371"/>
      <c r="BNI96" s="371"/>
      <c r="BNJ96" s="371"/>
      <c r="BNK96" s="371"/>
      <c r="BNL96" s="371"/>
      <c r="BNM96" s="371"/>
      <c r="BNN96" s="371"/>
      <c r="BNO96" s="371"/>
      <c r="BNP96" s="371"/>
      <c r="BNQ96" s="371"/>
      <c r="BNR96" s="371"/>
      <c r="BNS96" s="371"/>
      <c r="BNT96" s="371"/>
      <c r="BNU96" s="371"/>
      <c r="BNV96" s="371"/>
      <c r="BNW96" s="371"/>
      <c r="BNX96" s="371"/>
      <c r="BNY96" s="371"/>
      <c r="BNZ96" s="371"/>
      <c r="BOA96" s="371"/>
      <c r="BOB96" s="371"/>
      <c r="BOC96" s="371"/>
      <c r="BOD96" s="371"/>
      <c r="BOE96" s="371"/>
      <c r="BOF96" s="371"/>
      <c r="BOG96" s="371"/>
      <c r="BOH96" s="371"/>
      <c r="BOI96" s="371"/>
      <c r="BOJ96" s="371"/>
      <c r="BOK96" s="371"/>
      <c r="BOL96" s="371"/>
      <c r="BOM96" s="371"/>
      <c r="BON96" s="371"/>
      <c r="BOO96" s="371"/>
      <c r="BOP96" s="371"/>
      <c r="BOQ96" s="371"/>
      <c r="BOR96" s="371"/>
      <c r="BOS96" s="371"/>
      <c r="BOT96" s="371"/>
      <c r="BOU96" s="371"/>
      <c r="BOV96" s="371"/>
      <c r="BOW96" s="371"/>
      <c r="BOX96" s="371"/>
      <c r="BOY96" s="371"/>
      <c r="BOZ96" s="371"/>
      <c r="BPA96" s="371"/>
      <c r="BPB96" s="371"/>
      <c r="BPC96" s="371"/>
      <c r="BPD96" s="371"/>
      <c r="BPE96" s="371"/>
      <c r="BPF96" s="371"/>
      <c r="BPG96" s="371"/>
      <c r="BPH96" s="371"/>
      <c r="BPI96" s="371"/>
      <c r="BPJ96" s="371"/>
      <c r="BPK96" s="371"/>
      <c r="BPL96" s="371"/>
      <c r="BPM96" s="371"/>
      <c r="BPN96" s="371"/>
      <c r="BPO96" s="371"/>
      <c r="BPP96" s="371"/>
      <c r="BPQ96" s="371"/>
      <c r="BPR96" s="371"/>
      <c r="BPS96" s="371"/>
      <c r="BPT96" s="371"/>
      <c r="BPU96" s="371"/>
      <c r="BPV96" s="371"/>
      <c r="BPW96" s="371"/>
      <c r="BPX96" s="371"/>
      <c r="BPY96" s="371"/>
      <c r="BPZ96" s="371"/>
      <c r="BQA96" s="371"/>
      <c r="BQB96" s="371"/>
      <c r="BQC96" s="371"/>
      <c r="BQD96" s="371"/>
      <c r="BQE96" s="371"/>
      <c r="BQF96" s="371"/>
      <c r="BQG96" s="371"/>
      <c r="BQH96" s="371"/>
      <c r="BQI96" s="371"/>
      <c r="BQJ96" s="371"/>
      <c r="BQK96" s="371"/>
      <c r="BQL96" s="371"/>
      <c r="BQM96" s="371"/>
      <c r="BQN96" s="371"/>
      <c r="BQO96" s="371"/>
      <c r="BQP96" s="371"/>
      <c r="BQQ96" s="371"/>
      <c r="BQR96" s="371"/>
      <c r="BQS96" s="371"/>
      <c r="BQT96" s="371"/>
      <c r="BQU96" s="371"/>
      <c r="BQV96" s="371"/>
      <c r="BQW96" s="371"/>
      <c r="BQX96" s="371"/>
      <c r="BQY96" s="371"/>
      <c r="BQZ96" s="371"/>
      <c r="BRA96" s="371"/>
      <c r="BRB96" s="371"/>
      <c r="BRC96" s="371"/>
      <c r="BRD96" s="371"/>
      <c r="BRE96" s="371"/>
      <c r="BRF96" s="371"/>
      <c r="BRG96" s="371"/>
      <c r="BRH96" s="371"/>
      <c r="BRI96" s="371"/>
      <c r="BRJ96" s="371"/>
      <c r="BRK96" s="371"/>
      <c r="BRL96" s="371"/>
      <c r="BRM96" s="371"/>
      <c r="BRN96" s="371"/>
      <c r="BRO96" s="371"/>
      <c r="BRP96" s="371"/>
      <c r="BRQ96" s="371"/>
      <c r="BRR96" s="371"/>
      <c r="BRS96" s="371"/>
      <c r="BRT96" s="371"/>
      <c r="BRU96" s="371"/>
      <c r="BRV96" s="371"/>
      <c r="BRW96" s="371"/>
      <c r="BRX96" s="371"/>
      <c r="BRY96" s="371"/>
      <c r="BRZ96" s="371"/>
      <c r="BSA96" s="371"/>
      <c r="BSB96" s="371"/>
      <c r="BSC96" s="371"/>
      <c r="BSD96" s="371"/>
      <c r="BSE96" s="371"/>
      <c r="BSF96" s="371"/>
      <c r="BSG96" s="371"/>
      <c r="BSH96" s="371"/>
      <c r="BSI96" s="371"/>
      <c r="BSJ96" s="371"/>
      <c r="BSK96" s="371"/>
      <c r="BSL96" s="371"/>
      <c r="BSM96" s="371"/>
      <c r="BSN96" s="371"/>
      <c r="BSO96" s="371"/>
      <c r="BSP96" s="371"/>
      <c r="BSQ96" s="371"/>
      <c r="BSR96" s="371"/>
      <c r="BSS96" s="371"/>
      <c r="BST96" s="371"/>
      <c r="BSU96" s="371"/>
      <c r="BSV96" s="371"/>
      <c r="BSW96" s="371"/>
      <c r="BSX96" s="371"/>
      <c r="BSY96" s="371"/>
      <c r="BSZ96" s="371"/>
      <c r="BTA96" s="371"/>
      <c r="BTB96" s="371"/>
      <c r="BTC96" s="371"/>
      <c r="BTD96" s="371"/>
      <c r="BTE96" s="371"/>
      <c r="BTF96" s="371"/>
      <c r="BTG96" s="371"/>
      <c r="BTH96" s="371"/>
      <c r="BTI96" s="371"/>
      <c r="BTJ96" s="371"/>
      <c r="BTK96" s="371"/>
      <c r="BTL96" s="371"/>
      <c r="BTM96" s="371"/>
      <c r="BTN96" s="371"/>
      <c r="BTO96" s="371"/>
      <c r="BTP96" s="371"/>
      <c r="BTQ96" s="371"/>
      <c r="BTR96" s="371"/>
      <c r="BTS96" s="371"/>
      <c r="BTT96" s="371"/>
      <c r="BTU96" s="371"/>
      <c r="BTV96" s="371"/>
      <c r="BTW96" s="371"/>
      <c r="BTX96" s="371"/>
      <c r="BTY96" s="371"/>
      <c r="BTZ96" s="371"/>
      <c r="BUA96" s="371"/>
      <c r="BUB96" s="371"/>
      <c r="BUC96" s="371"/>
      <c r="BUD96" s="371"/>
      <c r="BUE96" s="371"/>
      <c r="BUF96" s="371"/>
      <c r="BUG96" s="371"/>
      <c r="BUH96" s="371"/>
      <c r="BUI96" s="371"/>
      <c r="BUJ96" s="371"/>
      <c r="BUK96" s="371"/>
      <c r="BUL96" s="371"/>
      <c r="BUM96" s="371"/>
      <c r="BUN96" s="371"/>
      <c r="BUO96" s="371"/>
      <c r="BUP96" s="371"/>
      <c r="BUQ96" s="371"/>
      <c r="BUR96" s="371"/>
      <c r="BUS96" s="371"/>
      <c r="BUT96" s="371"/>
      <c r="BUU96" s="371"/>
      <c r="BUV96" s="371"/>
      <c r="BUW96" s="371"/>
      <c r="BUX96" s="371"/>
      <c r="BUY96" s="371"/>
      <c r="BUZ96" s="371"/>
      <c r="BVA96" s="371"/>
      <c r="BVB96" s="371"/>
      <c r="BVC96" s="371"/>
      <c r="BVD96" s="371"/>
      <c r="BVE96" s="371"/>
      <c r="BVF96" s="371"/>
      <c r="BVG96" s="371"/>
      <c r="BVH96" s="371"/>
      <c r="BVI96" s="371"/>
      <c r="BVJ96" s="371"/>
      <c r="BVK96" s="371"/>
      <c r="BVL96" s="371"/>
      <c r="BVM96" s="371"/>
      <c r="BVN96" s="371"/>
      <c r="BVO96" s="371"/>
      <c r="BVP96" s="371"/>
      <c r="BVQ96" s="371"/>
      <c r="BVR96" s="371"/>
      <c r="BVS96" s="371"/>
      <c r="BVT96" s="371"/>
      <c r="BVU96" s="371"/>
      <c r="BVV96" s="371"/>
      <c r="BVW96" s="371"/>
      <c r="BVX96" s="371"/>
      <c r="BVY96" s="371"/>
      <c r="BVZ96" s="371"/>
      <c r="BWA96" s="371"/>
      <c r="BWB96" s="371"/>
      <c r="BWC96" s="371"/>
      <c r="BWD96" s="371"/>
      <c r="BWE96" s="371"/>
      <c r="BWF96" s="371"/>
      <c r="BWG96" s="371"/>
      <c r="BWH96" s="371"/>
      <c r="BWI96" s="371"/>
      <c r="BWJ96" s="371"/>
      <c r="BWK96" s="371"/>
      <c r="BWL96" s="371"/>
      <c r="BWM96" s="371"/>
      <c r="BWN96" s="371"/>
      <c r="BWO96" s="371"/>
      <c r="BWP96" s="371"/>
      <c r="BWQ96" s="371"/>
      <c r="BWR96" s="371"/>
      <c r="BWS96" s="371"/>
      <c r="BWT96" s="371"/>
      <c r="BWU96" s="371"/>
      <c r="BWV96" s="371"/>
      <c r="BWW96" s="371"/>
      <c r="BWX96" s="371"/>
      <c r="BWY96" s="371"/>
      <c r="BWZ96" s="371"/>
      <c r="BXA96" s="371"/>
      <c r="BXB96" s="371"/>
      <c r="BXC96" s="371"/>
      <c r="BXD96" s="371"/>
      <c r="BXE96" s="371"/>
      <c r="BXF96" s="371"/>
      <c r="BXG96" s="371"/>
      <c r="BXH96" s="371"/>
      <c r="BXI96" s="371"/>
      <c r="BXJ96" s="371"/>
      <c r="BXK96" s="371"/>
      <c r="BXL96" s="371"/>
      <c r="BXM96" s="371"/>
      <c r="BXN96" s="371"/>
      <c r="BXO96" s="371"/>
      <c r="BXP96" s="371"/>
      <c r="BXQ96" s="371"/>
      <c r="BXR96" s="371"/>
      <c r="BXS96" s="371"/>
      <c r="BXT96" s="371"/>
      <c r="BXU96" s="371"/>
      <c r="BXV96" s="371"/>
      <c r="BXW96" s="371"/>
      <c r="BXX96" s="371"/>
      <c r="BXY96" s="371"/>
      <c r="BXZ96" s="371"/>
      <c r="BYA96" s="371"/>
      <c r="BYB96" s="371"/>
      <c r="BYC96" s="371"/>
      <c r="BYD96" s="371"/>
      <c r="BYE96" s="371"/>
      <c r="BYF96" s="371"/>
      <c r="BYG96" s="371"/>
      <c r="BYH96" s="371"/>
      <c r="BYI96" s="371"/>
      <c r="BYJ96" s="371"/>
      <c r="BYK96" s="371"/>
      <c r="BYL96" s="371"/>
      <c r="BYM96" s="371"/>
      <c r="BYN96" s="371"/>
      <c r="BYO96" s="371"/>
      <c r="BYP96" s="371"/>
      <c r="BYQ96" s="371"/>
      <c r="BYR96" s="371"/>
      <c r="BYS96" s="371"/>
      <c r="BYT96" s="371"/>
      <c r="BYU96" s="371"/>
      <c r="BYV96" s="371"/>
      <c r="BYW96" s="371"/>
      <c r="BYX96" s="371"/>
      <c r="BYY96" s="371"/>
      <c r="BYZ96" s="371"/>
      <c r="BZA96" s="371"/>
      <c r="BZB96" s="371"/>
      <c r="BZC96" s="371"/>
      <c r="BZD96" s="371"/>
      <c r="BZE96" s="371"/>
      <c r="BZF96" s="371"/>
      <c r="BZG96" s="371"/>
      <c r="BZH96" s="371"/>
      <c r="BZI96" s="371"/>
      <c r="BZJ96" s="371"/>
      <c r="BZK96" s="371"/>
      <c r="BZL96" s="371"/>
      <c r="BZM96" s="371"/>
      <c r="BZN96" s="371"/>
      <c r="BZO96" s="371"/>
      <c r="BZP96" s="371"/>
      <c r="BZQ96" s="371"/>
      <c r="BZR96" s="371"/>
      <c r="BZS96" s="371"/>
      <c r="BZT96" s="371"/>
      <c r="BZU96" s="371"/>
      <c r="BZV96" s="371"/>
      <c r="BZW96" s="371"/>
      <c r="BZX96" s="371"/>
      <c r="BZY96" s="371"/>
      <c r="BZZ96" s="371"/>
      <c r="CAA96" s="371"/>
      <c r="CAB96" s="371"/>
      <c r="CAC96" s="371"/>
      <c r="CAD96" s="371"/>
      <c r="CAE96" s="371"/>
      <c r="CAF96" s="371"/>
      <c r="CAG96" s="371"/>
      <c r="CAH96" s="371"/>
      <c r="CAI96" s="371"/>
      <c r="CAJ96" s="371"/>
      <c r="CAK96" s="371"/>
      <c r="CAL96" s="371"/>
      <c r="CAM96" s="371"/>
      <c r="CAN96" s="371"/>
      <c r="CAO96" s="371"/>
      <c r="CAP96" s="371"/>
      <c r="CAQ96" s="371"/>
      <c r="CAR96" s="371"/>
      <c r="CAS96" s="371"/>
      <c r="CAT96" s="371"/>
      <c r="CAU96" s="371"/>
      <c r="CAV96" s="371"/>
      <c r="CAW96" s="371"/>
      <c r="CAX96" s="371"/>
      <c r="CAY96" s="371"/>
      <c r="CAZ96" s="371"/>
      <c r="CBA96" s="371"/>
      <c r="CBB96" s="371"/>
      <c r="CBC96" s="371"/>
      <c r="CBD96" s="371"/>
      <c r="CBE96" s="371"/>
      <c r="CBF96" s="371"/>
      <c r="CBG96" s="371"/>
      <c r="CBH96" s="371"/>
      <c r="CBI96" s="371"/>
      <c r="CBJ96" s="371"/>
      <c r="CBK96" s="371"/>
      <c r="CBL96" s="371"/>
      <c r="CBM96" s="371"/>
      <c r="CBN96" s="371"/>
      <c r="CBO96" s="371"/>
      <c r="CBP96" s="371"/>
      <c r="CBQ96" s="371"/>
      <c r="CBR96" s="371"/>
      <c r="CBS96" s="371"/>
      <c r="CBT96" s="371"/>
      <c r="CBU96" s="371"/>
      <c r="CBV96" s="371"/>
      <c r="CBW96" s="371"/>
      <c r="CBX96" s="371"/>
      <c r="CBY96" s="371"/>
      <c r="CBZ96" s="371"/>
      <c r="CCA96" s="371"/>
      <c r="CCB96" s="371"/>
      <c r="CCC96" s="371"/>
      <c r="CCD96" s="371"/>
      <c r="CCE96" s="371"/>
      <c r="CCF96" s="371"/>
      <c r="CCG96" s="371"/>
      <c r="CCH96" s="371"/>
      <c r="CCI96" s="371"/>
      <c r="CCJ96" s="371"/>
      <c r="CCK96" s="371"/>
      <c r="CCL96" s="371"/>
      <c r="CCM96" s="371"/>
      <c r="CCN96" s="371"/>
      <c r="CCO96" s="371"/>
      <c r="CCP96" s="371"/>
      <c r="CCQ96" s="371"/>
      <c r="CCR96" s="371"/>
      <c r="CCS96" s="371"/>
      <c r="CCT96" s="371"/>
      <c r="CCU96" s="371"/>
      <c r="CCV96" s="371"/>
      <c r="CCW96" s="371"/>
      <c r="CCX96" s="371"/>
      <c r="CCY96" s="371"/>
      <c r="CCZ96" s="371"/>
      <c r="CDA96" s="371"/>
      <c r="CDB96" s="371"/>
      <c r="CDC96" s="371"/>
      <c r="CDD96" s="371"/>
      <c r="CDE96" s="371"/>
      <c r="CDF96" s="371"/>
      <c r="CDG96" s="371"/>
      <c r="CDH96" s="371"/>
      <c r="CDI96" s="371"/>
      <c r="CDJ96" s="371"/>
      <c r="CDK96" s="371"/>
      <c r="CDL96" s="371"/>
      <c r="CDM96" s="371"/>
      <c r="CDN96" s="371"/>
      <c r="CDO96" s="371"/>
      <c r="CDP96" s="371"/>
      <c r="CDQ96" s="371"/>
      <c r="CDR96" s="371"/>
      <c r="CDS96" s="371"/>
      <c r="CDT96" s="371"/>
      <c r="CDU96" s="371"/>
      <c r="CDV96" s="371"/>
      <c r="CDW96" s="371"/>
      <c r="CDX96" s="371"/>
      <c r="CDY96" s="371"/>
      <c r="CDZ96" s="371"/>
      <c r="CEA96" s="371"/>
      <c r="CEB96" s="371"/>
      <c r="CEC96" s="371"/>
      <c r="CED96" s="371"/>
      <c r="CEE96" s="371"/>
      <c r="CEF96" s="371"/>
      <c r="CEG96" s="371"/>
      <c r="CEH96" s="371"/>
      <c r="CEI96" s="371"/>
      <c r="CEJ96" s="371"/>
      <c r="CEK96" s="371"/>
      <c r="CEL96" s="371"/>
      <c r="CEM96" s="371"/>
      <c r="CEN96" s="371"/>
      <c r="CEO96" s="371"/>
      <c r="CEP96" s="371"/>
      <c r="CEQ96" s="371"/>
      <c r="CER96" s="371"/>
      <c r="CES96" s="371"/>
      <c r="CET96" s="371"/>
      <c r="CEU96" s="371"/>
      <c r="CEV96" s="371"/>
      <c r="CEW96" s="371"/>
      <c r="CEX96" s="371"/>
      <c r="CEY96" s="371"/>
      <c r="CEZ96" s="371"/>
      <c r="CFA96" s="371"/>
      <c r="CFB96" s="371"/>
      <c r="CFC96" s="371"/>
      <c r="CFD96" s="371"/>
      <c r="CFE96" s="371"/>
      <c r="CFF96" s="371"/>
      <c r="CFG96" s="371"/>
      <c r="CFH96" s="371"/>
      <c r="CFI96" s="371"/>
      <c r="CFJ96" s="371"/>
      <c r="CFK96" s="371"/>
      <c r="CFL96" s="371"/>
      <c r="CFM96" s="371"/>
      <c r="CFN96" s="371"/>
      <c r="CFO96" s="371"/>
      <c r="CFP96" s="371"/>
      <c r="CFQ96" s="371"/>
      <c r="CFR96" s="371"/>
      <c r="CFS96" s="371"/>
      <c r="CFT96" s="371"/>
      <c r="CFU96" s="371"/>
      <c r="CFV96" s="371"/>
      <c r="CFW96" s="371"/>
      <c r="CFX96" s="371"/>
      <c r="CFY96" s="371"/>
      <c r="CFZ96" s="371"/>
      <c r="CGA96" s="371"/>
      <c r="CGB96" s="371"/>
      <c r="CGC96" s="371"/>
      <c r="CGD96" s="371"/>
      <c r="CGE96" s="371"/>
      <c r="CGF96" s="371"/>
      <c r="CGG96" s="371"/>
      <c r="CGH96" s="371"/>
      <c r="CGI96" s="371"/>
      <c r="CGJ96" s="371"/>
      <c r="CGK96" s="371"/>
      <c r="CGL96" s="371"/>
      <c r="CGM96" s="371"/>
      <c r="CGN96" s="371"/>
      <c r="CGO96" s="371"/>
      <c r="CGP96" s="371"/>
      <c r="CGQ96" s="371"/>
      <c r="CGR96" s="371"/>
      <c r="CGS96" s="371"/>
      <c r="CGT96" s="371"/>
      <c r="CGU96" s="371"/>
      <c r="CGV96" s="371"/>
      <c r="CGW96" s="371"/>
      <c r="CGX96" s="371"/>
      <c r="CGY96" s="371"/>
      <c r="CGZ96" s="371"/>
      <c r="CHA96" s="371"/>
      <c r="CHB96" s="371"/>
      <c r="CHC96" s="371"/>
      <c r="CHD96" s="371"/>
      <c r="CHE96" s="371"/>
      <c r="CHF96" s="371"/>
      <c r="CHG96" s="371"/>
      <c r="CHH96" s="371"/>
      <c r="CHI96" s="371"/>
      <c r="CHJ96" s="371"/>
      <c r="CHK96" s="371"/>
      <c r="CHL96" s="371"/>
      <c r="CHM96" s="371"/>
      <c r="CHN96" s="371"/>
      <c r="CHO96" s="371"/>
      <c r="CHP96" s="371"/>
      <c r="CHQ96" s="371"/>
      <c r="CHR96" s="371"/>
      <c r="CHS96" s="371"/>
      <c r="CHT96" s="371"/>
      <c r="CHU96" s="371"/>
      <c r="CHV96" s="371"/>
      <c r="CHW96" s="371"/>
      <c r="CHX96" s="371"/>
      <c r="CHY96" s="371"/>
      <c r="CHZ96" s="371"/>
      <c r="CIA96" s="371"/>
      <c r="CIB96" s="371"/>
      <c r="CIC96" s="371"/>
      <c r="CID96" s="371"/>
      <c r="CIE96" s="371"/>
      <c r="CIF96" s="371"/>
      <c r="CIG96" s="371"/>
      <c r="CIH96" s="371"/>
      <c r="CII96" s="371"/>
      <c r="CIJ96" s="371"/>
      <c r="CIK96" s="371"/>
      <c r="CIL96" s="371"/>
      <c r="CIM96" s="371"/>
      <c r="CIN96" s="371"/>
      <c r="CIO96" s="371"/>
      <c r="CIP96" s="371"/>
      <c r="CIQ96" s="371"/>
      <c r="CIR96" s="371"/>
      <c r="CIS96" s="371"/>
      <c r="CIT96" s="371"/>
      <c r="CIU96" s="371"/>
      <c r="CIV96" s="371"/>
      <c r="CIW96" s="371"/>
      <c r="CIX96" s="371"/>
      <c r="CIY96" s="371"/>
      <c r="CIZ96" s="371"/>
      <c r="CJA96" s="371"/>
      <c r="CJB96" s="371"/>
      <c r="CJC96" s="371"/>
      <c r="CJD96" s="371"/>
      <c r="CJE96" s="371"/>
      <c r="CJF96" s="371"/>
      <c r="CJG96" s="371"/>
      <c r="CJH96" s="371"/>
      <c r="CJI96" s="371"/>
      <c r="CJJ96" s="371"/>
      <c r="CJK96" s="371"/>
      <c r="CJL96" s="371"/>
      <c r="CJM96" s="371"/>
      <c r="CJN96" s="371"/>
      <c r="CJO96" s="371"/>
      <c r="CJP96" s="371"/>
      <c r="CJQ96" s="371"/>
      <c r="CJR96" s="371"/>
      <c r="CJS96" s="371"/>
      <c r="CJT96" s="371"/>
      <c r="CJU96" s="371"/>
      <c r="CJV96" s="371"/>
      <c r="CJW96" s="371"/>
      <c r="CJX96" s="371"/>
      <c r="CJY96" s="371"/>
      <c r="CJZ96" s="371"/>
      <c r="CKA96" s="371"/>
      <c r="CKB96" s="371"/>
      <c r="CKC96" s="371"/>
      <c r="CKD96" s="371"/>
      <c r="CKE96" s="371"/>
      <c r="CKF96" s="371"/>
      <c r="CKG96" s="371"/>
      <c r="CKH96" s="371"/>
      <c r="CKI96" s="371"/>
      <c r="CKJ96" s="371"/>
      <c r="CKK96" s="371"/>
      <c r="CKL96" s="371"/>
      <c r="CKM96" s="371"/>
      <c r="CKN96" s="371"/>
      <c r="CKO96" s="371"/>
      <c r="CKP96" s="371"/>
      <c r="CKQ96" s="371"/>
      <c r="CKR96" s="371"/>
      <c r="CKS96" s="371"/>
      <c r="CKT96" s="371"/>
      <c r="CKU96" s="371"/>
      <c r="CKV96" s="371"/>
      <c r="CKW96" s="371"/>
      <c r="CKX96" s="371"/>
      <c r="CKY96" s="371"/>
      <c r="CKZ96" s="371"/>
      <c r="CLA96" s="371"/>
      <c r="CLB96" s="371"/>
      <c r="CLC96" s="371"/>
      <c r="CLD96" s="371"/>
      <c r="CLE96" s="371"/>
      <c r="CLF96" s="371"/>
      <c r="CLG96" s="371"/>
      <c r="CLH96" s="371"/>
      <c r="CLI96" s="371"/>
      <c r="CLJ96" s="371"/>
      <c r="CLK96" s="371"/>
      <c r="CLL96" s="371"/>
      <c r="CLM96" s="371"/>
      <c r="CLN96" s="371"/>
      <c r="CLO96" s="371"/>
      <c r="CLP96" s="371"/>
      <c r="CLQ96" s="371"/>
      <c r="CLR96" s="371"/>
      <c r="CLS96" s="371"/>
      <c r="CLT96" s="371"/>
      <c r="CLU96" s="371"/>
      <c r="CLV96" s="371"/>
      <c r="CLW96" s="371"/>
      <c r="CLX96" s="371"/>
      <c r="CLY96" s="371"/>
      <c r="CLZ96" s="371"/>
      <c r="CMA96" s="371"/>
      <c r="CMB96" s="371"/>
      <c r="CMC96" s="371"/>
      <c r="CMD96" s="371"/>
      <c r="CME96" s="371"/>
      <c r="CMF96" s="371"/>
      <c r="CMG96" s="371"/>
      <c r="CMH96" s="371"/>
      <c r="CMI96" s="371"/>
      <c r="CMJ96" s="371"/>
      <c r="CMK96" s="371"/>
      <c r="CML96" s="371"/>
      <c r="CMM96" s="371"/>
      <c r="CMN96" s="371"/>
      <c r="CMO96" s="371"/>
      <c r="CMP96" s="371"/>
      <c r="CMQ96" s="371"/>
      <c r="CMR96" s="371"/>
      <c r="CMS96" s="371"/>
      <c r="CMT96" s="371"/>
      <c r="CMU96" s="371"/>
      <c r="CMV96" s="371"/>
      <c r="CMW96" s="371"/>
      <c r="CMX96" s="371"/>
      <c r="CMY96" s="371"/>
      <c r="CMZ96" s="371"/>
      <c r="CNA96" s="371"/>
      <c r="CNB96" s="371"/>
      <c r="CNC96" s="371"/>
      <c r="CND96" s="371"/>
      <c r="CNE96" s="371"/>
      <c r="CNF96" s="371"/>
      <c r="CNG96" s="371"/>
      <c r="CNH96" s="371"/>
      <c r="CNI96" s="371"/>
      <c r="CNJ96" s="371"/>
      <c r="CNK96" s="371"/>
      <c r="CNL96" s="371"/>
      <c r="CNM96" s="371"/>
      <c r="CNN96" s="371"/>
      <c r="CNO96" s="371"/>
      <c r="CNP96" s="371"/>
      <c r="CNQ96" s="371"/>
      <c r="CNR96" s="371"/>
      <c r="CNS96" s="371"/>
      <c r="CNT96" s="371"/>
      <c r="CNU96" s="371"/>
      <c r="CNV96" s="371"/>
      <c r="CNW96" s="371"/>
      <c r="CNX96" s="371"/>
      <c r="CNY96" s="371"/>
      <c r="CNZ96" s="371"/>
      <c r="COA96" s="371"/>
      <c r="COB96" s="371"/>
      <c r="COC96" s="371"/>
      <c r="COD96" s="371"/>
      <c r="COE96" s="371"/>
      <c r="COF96" s="371"/>
      <c r="COG96" s="371"/>
      <c r="COH96" s="371"/>
      <c r="COI96" s="371"/>
      <c r="COJ96" s="371"/>
      <c r="COK96" s="371"/>
      <c r="COL96" s="371"/>
      <c r="COM96" s="371"/>
      <c r="CON96" s="371"/>
      <c r="COO96" s="371"/>
      <c r="COP96" s="371"/>
      <c r="COQ96" s="371"/>
      <c r="COR96" s="371"/>
      <c r="COS96" s="371"/>
      <c r="COT96" s="371"/>
      <c r="COU96" s="371"/>
      <c r="COV96" s="371"/>
      <c r="COW96" s="371"/>
      <c r="COX96" s="371"/>
      <c r="COY96" s="371"/>
      <c r="COZ96" s="371"/>
      <c r="CPA96" s="371"/>
      <c r="CPB96" s="371"/>
      <c r="CPC96" s="371"/>
      <c r="CPD96" s="371"/>
      <c r="CPE96" s="371"/>
      <c r="CPF96" s="371"/>
      <c r="CPG96" s="371"/>
      <c r="CPH96" s="371"/>
      <c r="CPI96" s="371"/>
      <c r="CPJ96" s="371"/>
      <c r="CPK96" s="371"/>
      <c r="CPL96" s="371"/>
      <c r="CPM96" s="371"/>
      <c r="CPN96" s="371"/>
      <c r="CPO96" s="371"/>
      <c r="CPP96" s="371"/>
      <c r="CPQ96" s="371"/>
      <c r="CPR96" s="371"/>
      <c r="CPS96" s="371"/>
      <c r="CPT96" s="371"/>
      <c r="CPU96" s="371"/>
      <c r="CPV96" s="371"/>
      <c r="CPW96" s="371"/>
      <c r="CPX96" s="371"/>
      <c r="CPY96" s="371"/>
      <c r="CPZ96" s="371"/>
      <c r="CQA96" s="371"/>
      <c r="CQB96" s="371"/>
      <c r="CQC96" s="371"/>
      <c r="CQD96" s="371"/>
      <c r="CQE96" s="371"/>
      <c r="CQF96" s="371"/>
      <c r="CQG96" s="371"/>
      <c r="CQH96" s="371"/>
      <c r="CQI96" s="371"/>
      <c r="CQJ96" s="371"/>
      <c r="CQK96" s="371"/>
      <c r="CQL96" s="371"/>
      <c r="CQM96" s="371"/>
      <c r="CQN96" s="371"/>
      <c r="CQO96" s="371"/>
      <c r="CQP96" s="371"/>
      <c r="CQQ96" s="371"/>
      <c r="CQR96" s="371"/>
      <c r="CQS96" s="371"/>
      <c r="CQT96" s="371"/>
      <c r="CQU96" s="371"/>
      <c r="CQV96" s="371"/>
      <c r="CQW96" s="371"/>
      <c r="CQX96" s="371"/>
      <c r="CQY96" s="371"/>
      <c r="CQZ96" s="371"/>
      <c r="CRA96" s="371"/>
      <c r="CRB96" s="371"/>
      <c r="CRC96" s="371"/>
      <c r="CRD96" s="371"/>
      <c r="CRE96" s="371"/>
      <c r="CRF96" s="371"/>
      <c r="CRG96" s="371"/>
      <c r="CRH96" s="371"/>
      <c r="CRI96" s="371"/>
      <c r="CRJ96" s="371"/>
      <c r="CRK96" s="371"/>
      <c r="CRL96" s="371"/>
      <c r="CRM96" s="371"/>
      <c r="CRN96" s="371"/>
      <c r="CRO96" s="371"/>
      <c r="CRP96" s="371"/>
      <c r="CRQ96" s="371"/>
      <c r="CRR96" s="371"/>
      <c r="CRS96" s="371"/>
      <c r="CRT96" s="371"/>
      <c r="CRU96" s="371"/>
      <c r="CRV96" s="371"/>
      <c r="CRW96" s="371"/>
      <c r="CRX96" s="371"/>
      <c r="CRY96" s="371"/>
      <c r="CRZ96" s="371"/>
      <c r="CSA96" s="371"/>
      <c r="CSB96" s="371"/>
      <c r="CSC96" s="371"/>
      <c r="CSD96" s="371"/>
      <c r="CSE96" s="371"/>
      <c r="CSF96" s="371"/>
      <c r="CSG96" s="371"/>
      <c r="CSH96" s="371"/>
      <c r="CSI96" s="371"/>
      <c r="CSJ96" s="371"/>
      <c r="CSK96" s="371"/>
      <c r="CSL96" s="371"/>
      <c r="CSM96" s="371"/>
      <c r="CSN96" s="371"/>
      <c r="CSO96" s="371"/>
      <c r="CSP96" s="371"/>
      <c r="CSQ96" s="371"/>
      <c r="CSR96" s="371"/>
      <c r="CSS96" s="371"/>
      <c r="CST96" s="371"/>
      <c r="CSU96" s="371"/>
      <c r="CSV96" s="371"/>
      <c r="CSW96" s="371"/>
      <c r="CSX96" s="371"/>
      <c r="CSY96" s="371"/>
      <c r="CSZ96" s="371"/>
      <c r="CTA96" s="371"/>
      <c r="CTB96" s="371"/>
      <c r="CTC96" s="371"/>
      <c r="CTD96" s="371"/>
      <c r="CTE96" s="371"/>
      <c r="CTF96" s="371"/>
      <c r="CTG96" s="371"/>
      <c r="CTH96" s="371"/>
      <c r="CTI96" s="371"/>
      <c r="CTJ96" s="371"/>
      <c r="CTK96" s="371"/>
      <c r="CTL96" s="371"/>
      <c r="CTM96" s="371"/>
      <c r="CTN96" s="371"/>
      <c r="CTO96" s="371"/>
      <c r="CTP96" s="371"/>
      <c r="CTQ96" s="371"/>
      <c r="CTR96" s="371"/>
      <c r="CTS96" s="371"/>
      <c r="CTT96" s="371"/>
      <c r="CTU96" s="371"/>
      <c r="CTV96" s="371"/>
      <c r="CTW96" s="371"/>
      <c r="CTX96" s="371"/>
      <c r="CTY96" s="371"/>
      <c r="CTZ96" s="371"/>
      <c r="CUA96" s="371"/>
      <c r="CUB96" s="371"/>
      <c r="CUC96" s="371"/>
      <c r="CUD96" s="371"/>
      <c r="CUE96" s="371"/>
      <c r="CUF96" s="371"/>
      <c r="CUG96" s="371"/>
      <c r="CUH96" s="371"/>
      <c r="CUI96" s="371"/>
      <c r="CUJ96" s="371"/>
      <c r="CUK96" s="371"/>
      <c r="CUL96" s="371"/>
      <c r="CUM96" s="371"/>
      <c r="CUN96" s="371"/>
      <c r="CUO96" s="371"/>
      <c r="CUP96" s="371"/>
      <c r="CUQ96" s="371"/>
      <c r="CUR96" s="371"/>
      <c r="CUS96" s="371"/>
      <c r="CUT96" s="371"/>
      <c r="CUU96" s="371"/>
      <c r="CUV96" s="371"/>
      <c r="CUW96" s="371"/>
      <c r="CUX96" s="371"/>
      <c r="CUY96" s="371"/>
      <c r="CUZ96" s="371"/>
      <c r="CVA96" s="371"/>
      <c r="CVB96" s="371"/>
      <c r="CVC96" s="371"/>
      <c r="CVD96" s="371"/>
      <c r="CVE96" s="371"/>
      <c r="CVF96" s="371"/>
      <c r="CVG96" s="371"/>
      <c r="CVH96" s="371"/>
      <c r="CVI96" s="371"/>
      <c r="CVJ96" s="371"/>
      <c r="CVK96" s="371"/>
      <c r="CVL96" s="371"/>
      <c r="CVM96" s="371"/>
      <c r="CVN96" s="371"/>
      <c r="CVO96" s="371"/>
      <c r="CVP96" s="371"/>
      <c r="CVQ96" s="371"/>
      <c r="CVR96" s="371"/>
      <c r="CVS96" s="371"/>
      <c r="CVT96" s="371"/>
      <c r="CVU96" s="371"/>
      <c r="CVV96" s="371"/>
      <c r="CVW96" s="371"/>
      <c r="CVX96" s="371"/>
      <c r="CVY96" s="371"/>
      <c r="CVZ96" s="371"/>
      <c r="CWA96" s="371"/>
      <c r="CWB96" s="371"/>
      <c r="CWC96" s="371"/>
      <c r="CWD96" s="371"/>
      <c r="CWE96" s="371"/>
      <c r="CWF96" s="371"/>
      <c r="CWG96" s="371"/>
      <c r="CWH96" s="371"/>
      <c r="CWI96" s="371"/>
      <c r="CWJ96" s="371"/>
      <c r="CWK96" s="371"/>
      <c r="CWL96" s="371"/>
      <c r="CWM96" s="371"/>
      <c r="CWN96" s="371"/>
      <c r="CWO96" s="371"/>
      <c r="CWP96" s="371"/>
      <c r="CWQ96" s="371"/>
      <c r="CWR96" s="371"/>
      <c r="CWS96" s="371"/>
      <c r="CWT96" s="371"/>
      <c r="CWU96" s="371"/>
      <c r="CWV96" s="371"/>
      <c r="CWW96" s="371"/>
      <c r="CWX96" s="371"/>
      <c r="CWY96" s="371"/>
      <c r="CWZ96" s="371"/>
      <c r="CXA96" s="371"/>
      <c r="CXB96" s="371"/>
      <c r="CXC96" s="371"/>
      <c r="CXD96" s="371"/>
      <c r="CXE96" s="371"/>
      <c r="CXF96" s="371"/>
      <c r="CXG96" s="371"/>
      <c r="CXH96" s="371"/>
      <c r="CXI96" s="371"/>
      <c r="CXJ96" s="371"/>
      <c r="CXK96" s="371"/>
      <c r="CXL96" s="371"/>
      <c r="CXM96" s="371"/>
      <c r="CXN96" s="371"/>
      <c r="CXO96" s="371"/>
      <c r="CXP96" s="371"/>
      <c r="CXQ96" s="371"/>
      <c r="CXR96" s="371"/>
      <c r="CXS96" s="371"/>
      <c r="CXT96" s="371"/>
      <c r="CXU96" s="371"/>
      <c r="CXV96" s="371"/>
      <c r="CXW96" s="371"/>
      <c r="CXX96" s="371"/>
      <c r="CXY96" s="371"/>
      <c r="CXZ96" s="371"/>
      <c r="CYA96" s="371"/>
      <c r="CYB96" s="371"/>
      <c r="CYC96" s="371"/>
      <c r="CYD96" s="371"/>
      <c r="CYE96" s="371"/>
      <c r="CYF96" s="371"/>
      <c r="CYG96" s="371"/>
      <c r="CYH96" s="371"/>
      <c r="CYI96" s="371"/>
      <c r="CYJ96" s="371"/>
      <c r="CYK96" s="371"/>
      <c r="CYL96" s="371"/>
      <c r="CYM96" s="371"/>
      <c r="CYN96" s="371"/>
      <c r="CYO96" s="371"/>
      <c r="CYP96" s="371"/>
      <c r="CYQ96" s="371"/>
      <c r="CYR96" s="371"/>
      <c r="CYS96" s="371"/>
      <c r="CYT96" s="371"/>
      <c r="CYU96" s="371"/>
      <c r="CYV96" s="371"/>
      <c r="CYW96" s="371"/>
      <c r="CYX96" s="371"/>
      <c r="CYY96" s="371"/>
      <c r="CYZ96" s="371"/>
      <c r="CZA96" s="371"/>
      <c r="CZB96" s="371"/>
      <c r="CZC96" s="371"/>
      <c r="CZD96" s="371"/>
      <c r="CZE96" s="371"/>
      <c r="CZF96" s="371"/>
      <c r="CZG96" s="371"/>
      <c r="CZH96" s="371"/>
      <c r="CZI96" s="371"/>
      <c r="CZJ96" s="371"/>
      <c r="CZK96" s="371"/>
      <c r="CZL96" s="371"/>
      <c r="CZM96" s="371"/>
      <c r="CZN96" s="371"/>
      <c r="CZO96" s="371"/>
      <c r="CZP96" s="371"/>
      <c r="CZQ96" s="371"/>
      <c r="CZR96" s="371"/>
      <c r="CZS96" s="371"/>
      <c r="CZT96" s="371"/>
      <c r="CZU96" s="371"/>
      <c r="CZV96" s="371"/>
      <c r="CZW96" s="371"/>
      <c r="CZX96" s="371"/>
      <c r="CZY96" s="371"/>
      <c r="CZZ96" s="371"/>
      <c r="DAA96" s="371"/>
      <c r="DAB96" s="371"/>
      <c r="DAC96" s="371"/>
      <c r="DAD96" s="371"/>
      <c r="DAE96" s="371"/>
      <c r="DAF96" s="371"/>
      <c r="DAG96" s="371"/>
      <c r="DAH96" s="371"/>
      <c r="DAI96" s="371"/>
      <c r="DAJ96" s="371"/>
      <c r="DAK96" s="371"/>
      <c r="DAL96" s="371"/>
      <c r="DAM96" s="371"/>
      <c r="DAN96" s="371"/>
      <c r="DAO96" s="371"/>
      <c r="DAP96" s="371"/>
      <c r="DAQ96" s="371"/>
      <c r="DAR96" s="371"/>
      <c r="DAS96" s="371"/>
      <c r="DAT96" s="371"/>
      <c r="DAU96" s="371"/>
      <c r="DAV96" s="371"/>
      <c r="DAW96" s="371"/>
      <c r="DAX96" s="371"/>
      <c r="DAY96" s="371"/>
      <c r="DAZ96" s="371"/>
      <c r="DBA96" s="371"/>
      <c r="DBB96" s="371"/>
      <c r="DBC96" s="371"/>
      <c r="DBD96" s="371"/>
      <c r="DBE96" s="371"/>
      <c r="DBF96" s="371"/>
      <c r="DBG96" s="371"/>
      <c r="DBH96" s="371"/>
      <c r="DBI96" s="371"/>
      <c r="DBJ96" s="371"/>
      <c r="DBK96" s="371"/>
      <c r="DBL96" s="371"/>
      <c r="DBM96" s="371"/>
      <c r="DBN96" s="371"/>
      <c r="DBO96" s="371"/>
      <c r="DBP96" s="371"/>
      <c r="DBQ96" s="371"/>
      <c r="DBR96" s="371"/>
      <c r="DBS96" s="371"/>
      <c r="DBT96" s="371"/>
      <c r="DBU96" s="371"/>
      <c r="DBV96" s="371"/>
      <c r="DBW96" s="371"/>
      <c r="DBX96" s="371"/>
      <c r="DBY96" s="371"/>
      <c r="DBZ96" s="371"/>
      <c r="DCA96" s="371"/>
      <c r="DCB96" s="371"/>
      <c r="DCC96" s="371"/>
      <c r="DCD96" s="371"/>
      <c r="DCE96" s="371"/>
      <c r="DCF96" s="371"/>
      <c r="DCG96" s="371"/>
      <c r="DCH96" s="371"/>
      <c r="DCI96" s="371"/>
      <c r="DCJ96" s="371"/>
      <c r="DCK96" s="371"/>
      <c r="DCL96" s="371"/>
      <c r="DCM96" s="371"/>
      <c r="DCN96" s="371"/>
      <c r="DCO96" s="371"/>
      <c r="DCP96" s="371"/>
      <c r="DCQ96" s="371"/>
      <c r="DCR96" s="371"/>
      <c r="DCS96" s="371"/>
      <c r="DCT96" s="371"/>
      <c r="DCU96" s="371"/>
      <c r="DCV96" s="371"/>
      <c r="DCW96" s="371"/>
      <c r="DCX96" s="371"/>
      <c r="DCY96" s="371"/>
      <c r="DCZ96" s="371"/>
      <c r="DDA96" s="371"/>
      <c r="DDB96" s="371"/>
      <c r="DDC96" s="371"/>
      <c r="DDD96" s="371"/>
      <c r="DDE96" s="371"/>
      <c r="DDF96" s="371"/>
      <c r="DDG96" s="371"/>
      <c r="DDH96" s="371"/>
      <c r="DDI96" s="371"/>
      <c r="DDJ96" s="371"/>
      <c r="DDK96" s="371"/>
      <c r="DDL96" s="371"/>
      <c r="DDM96" s="371"/>
      <c r="DDN96" s="371"/>
      <c r="DDO96" s="371"/>
      <c r="DDP96" s="371"/>
      <c r="DDQ96" s="371"/>
      <c r="DDR96" s="371"/>
      <c r="DDS96" s="371"/>
      <c r="DDT96" s="371"/>
      <c r="DDU96" s="371"/>
      <c r="DDV96" s="371"/>
      <c r="DDW96" s="371"/>
      <c r="DDX96" s="371"/>
      <c r="DDY96" s="371"/>
      <c r="DDZ96" s="371"/>
      <c r="DEA96" s="371"/>
      <c r="DEB96" s="371"/>
      <c r="DEC96" s="371"/>
      <c r="DED96" s="371"/>
      <c r="DEE96" s="371"/>
      <c r="DEF96" s="371"/>
      <c r="DEG96" s="371"/>
      <c r="DEH96" s="371"/>
      <c r="DEI96" s="371"/>
      <c r="DEJ96" s="371"/>
      <c r="DEK96" s="371"/>
      <c r="DEL96" s="371"/>
      <c r="DEM96" s="371"/>
      <c r="DEN96" s="371"/>
      <c r="DEO96" s="371"/>
      <c r="DEP96" s="371"/>
      <c r="DEQ96" s="371"/>
      <c r="DER96" s="371"/>
      <c r="DES96" s="371"/>
      <c r="DET96" s="371"/>
      <c r="DEU96" s="371"/>
      <c r="DEV96" s="371"/>
      <c r="DEW96" s="371"/>
      <c r="DEX96" s="371"/>
      <c r="DEY96" s="371"/>
      <c r="DEZ96" s="371"/>
      <c r="DFA96" s="371"/>
      <c r="DFB96" s="371"/>
      <c r="DFC96" s="371"/>
      <c r="DFD96" s="371"/>
      <c r="DFE96" s="371"/>
      <c r="DFF96" s="371"/>
      <c r="DFG96" s="371"/>
      <c r="DFH96" s="371"/>
      <c r="DFI96" s="371"/>
      <c r="DFJ96" s="371"/>
      <c r="DFK96" s="371"/>
      <c r="DFL96" s="371"/>
      <c r="DFM96" s="371"/>
      <c r="DFN96" s="371"/>
      <c r="DFO96" s="371"/>
      <c r="DFP96" s="371"/>
      <c r="DFQ96" s="371"/>
      <c r="DFR96" s="371"/>
      <c r="DFS96" s="371"/>
      <c r="DFT96" s="371"/>
      <c r="DFU96" s="371"/>
      <c r="DFV96" s="371"/>
      <c r="DFW96" s="371"/>
      <c r="DFX96" s="371"/>
      <c r="DFY96" s="371"/>
      <c r="DFZ96" s="371"/>
      <c r="DGA96" s="371"/>
      <c r="DGB96" s="371"/>
      <c r="DGC96" s="371"/>
      <c r="DGD96" s="371"/>
      <c r="DGE96" s="371"/>
      <c r="DGF96" s="371"/>
      <c r="DGG96" s="371"/>
      <c r="DGH96" s="371"/>
      <c r="DGI96" s="371"/>
      <c r="DGJ96" s="371"/>
      <c r="DGK96" s="371"/>
      <c r="DGL96" s="371"/>
      <c r="DGM96" s="371"/>
      <c r="DGN96" s="371"/>
      <c r="DGO96" s="371"/>
      <c r="DGP96" s="371"/>
      <c r="DGQ96" s="371"/>
      <c r="DGR96" s="371"/>
      <c r="DGS96" s="371"/>
      <c r="DGT96" s="371"/>
      <c r="DGU96" s="371"/>
      <c r="DGV96" s="371"/>
      <c r="DGW96" s="371"/>
      <c r="DGX96" s="371"/>
      <c r="DGY96" s="371"/>
      <c r="DGZ96" s="371"/>
      <c r="DHA96" s="371"/>
      <c r="DHB96" s="371"/>
      <c r="DHC96" s="371"/>
      <c r="DHD96" s="371"/>
      <c r="DHE96" s="371"/>
      <c r="DHF96" s="371"/>
      <c r="DHG96" s="371"/>
      <c r="DHH96" s="371"/>
      <c r="DHI96" s="371"/>
      <c r="DHJ96" s="371"/>
      <c r="DHK96" s="371"/>
      <c r="DHL96" s="371"/>
      <c r="DHM96" s="371"/>
      <c r="DHN96" s="371"/>
      <c r="DHO96" s="371"/>
      <c r="DHP96" s="371"/>
      <c r="DHQ96" s="371"/>
      <c r="DHR96" s="371"/>
      <c r="DHS96" s="371"/>
      <c r="DHT96" s="371"/>
      <c r="DHU96" s="371"/>
      <c r="DHV96" s="371"/>
      <c r="DHW96" s="371"/>
      <c r="DHX96" s="371"/>
      <c r="DHY96" s="371"/>
      <c r="DHZ96" s="371"/>
      <c r="DIA96" s="371"/>
      <c r="DIB96" s="371"/>
      <c r="DIC96" s="371"/>
      <c r="DID96" s="371"/>
      <c r="DIE96" s="371"/>
      <c r="DIF96" s="371"/>
      <c r="DIG96" s="371"/>
      <c r="DIH96" s="371"/>
      <c r="DII96" s="371"/>
      <c r="DIJ96" s="371"/>
      <c r="DIK96" s="371"/>
      <c r="DIL96" s="371"/>
      <c r="DIM96" s="371"/>
      <c r="DIN96" s="371"/>
      <c r="DIO96" s="371"/>
      <c r="DIP96" s="371"/>
      <c r="DIQ96" s="371"/>
      <c r="DIR96" s="371"/>
      <c r="DIS96" s="371"/>
      <c r="DIT96" s="371"/>
      <c r="DIU96" s="371"/>
      <c r="DIV96" s="371"/>
      <c r="DIW96" s="371"/>
      <c r="DIX96" s="371"/>
      <c r="DIY96" s="371"/>
      <c r="DIZ96" s="371"/>
      <c r="DJA96" s="371"/>
      <c r="DJB96" s="371"/>
      <c r="DJC96" s="371"/>
      <c r="DJD96" s="371"/>
      <c r="DJE96" s="371"/>
      <c r="DJF96" s="371"/>
      <c r="DJG96" s="371"/>
      <c r="DJH96" s="371"/>
      <c r="DJI96" s="371"/>
      <c r="DJJ96" s="371"/>
      <c r="DJK96" s="371"/>
      <c r="DJL96" s="371"/>
      <c r="DJM96" s="371"/>
      <c r="DJN96" s="371"/>
      <c r="DJO96" s="371"/>
      <c r="DJP96" s="371"/>
      <c r="DJQ96" s="371"/>
      <c r="DJR96" s="371"/>
      <c r="DJS96" s="371"/>
      <c r="DJT96" s="371"/>
      <c r="DJU96" s="371"/>
      <c r="DJV96" s="371"/>
      <c r="DJW96" s="371"/>
      <c r="DJX96" s="371"/>
      <c r="DJY96" s="371"/>
      <c r="DJZ96" s="371"/>
      <c r="DKA96" s="371"/>
      <c r="DKB96" s="371"/>
      <c r="DKC96" s="371"/>
      <c r="DKD96" s="371"/>
      <c r="DKE96" s="371"/>
      <c r="DKF96" s="371"/>
      <c r="DKG96" s="371"/>
      <c r="DKH96" s="371"/>
      <c r="DKI96" s="371"/>
      <c r="DKJ96" s="371"/>
      <c r="DKK96" s="371"/>
      <c r="DKL96" s="371"/>
      <c r="DKM96" s="371"/>
      <c r="DKN96" s="371"/>
      <c r="DKO96" s="371"/>
      <c r="DKP96" s="371"/>
      <c r="DKQ96" s="371"/>
      <c r="DKR96" s="371"/>
      <c r="DKS96" s="371"/>
      <c r="DKT96" s="371"/>
      <c r="DKU96" s="371"/>
      <c r="DKV96" s="371"/>
      <c r="DKW96" s="371"/>
      <c r="DKX96" s="371"/>
      <c r="DKY96" s="371"/>
      <c r="DKZ96" s="371"/>
      <c r="DLA96" s="371"/>
      <c r="DLB96" s="371"/>
      <c r="DLC96" s="371"/>
      <c r="DLD96" s="371"/>
      <c r="DLE96" s="371"/>
      <c r="DLF96" s="371"/>
      <c r="DLG96" s="371"/>
      <c r="DLH96" s="371"/>
      <c r="DLI96" s="371"/>
      <c r="DLJ96" s="371"/>
      <c r="DLK96" s="371"/>
      <c r="DLL96" s="371"/>
      <c r="DLM96" s="371"/>
      <c r="DLN96" s="371"/>
      <c r="DLO96" s="371"/>
      <c r="DLP96" s="371"/>
      <c r="DLQ96" s="371"/>
      <c r="DLR96" s="371"/>
      <c r="DLS96" s="371"/>
      <c r="DLT96" s="371"/>
      <c r="DLU96" s="371"/>
      <c r="DLV96" s="371"/>
      <c r="DLW96" s="371"/>
      <c r="DLX96" s="371"/>
      <c r="DLY96" s="371"/>
      <c r="DLZ96" s="371"/>
      <c r="DMA96" s="371"/>
      <c r="DMB96" s="371"/>
      <c r="DMC96" s="371"/>
      <c r="DMD96" s="371"/>
      <c r="DME96" s="371"/>
      <c r="DMF96" s="371"/>
      <c r="DMG96" s="371"/>
      <c r="DMH96" s="371"/>
      <c r="DMI96" s="371"/>
      <c r="DMJ96" s="371"/>
      <c r="DMK96" s="371"/>
      <c r="DML96" s="371"/>
      <c r="DMM96" s="371"/>
      <c r="DMN96" s="371"/>
      <c r="DMO96" s="371"/>
      <c r="DMP96" s="371"/>
      <c r="DMQ96" s="371"/>
      <c r="DMR96" s="371"/>
      <c r="DMS96" s="371"/>
      <c r="DMT96" s="371"/>
      <c r="DMU96" s="371"/>
      <c r="DMV96" s="371"/>
      <c r="DMW96" s="371"/>
      <c r="DMX96" s="371"/>
      <c r="DMY96" s="371"/>
      <c r="DMZ96" s="371"/>
      <c r="DNA96" s="371"/>
      <c r="DNB96" s="371"/>
      <c r="DNC96" s="371"/>
      <c r="DND96" s="371"/>
      <c r="DNE96" s="371"/>
      <c r="DNF96" s="371"/>
      <c r="DNG96" s="371"/>
      <c r="DNH96" s="371"/>
      <c r="DNI96" s="371"/>
      <c r="DNJ96" s="371"/>
      <c r="DNK96" s="371"/>
      <c r="DNL96" s="371"/>
      <c r="DNM96" s="371"/>
      <c r="DNN96" s="371"/>
      <c r="DNO96" s="371"/>
      <c r="DNP96" s="371"/>
      <c r="DNQ96" s="371"/>
      <c r="DNR96" s="371"/>
      <c r="DNS96" s="371"/>
      <c r="DNT96" s="371"/>
      <c r="DNU96" s="371"/>
      <c r="DNV96" s="371"/>
      <c r="DNW96" s="371"/>
      <c r="DNX96" s="371"/>
      <c r="DNY96" s="371"/>
      <c r="DNZ96" s="371"/>
      <c r="DOA96" s="371"/>
      <c r="DOB96" s="371"/>
      <c r="DOC96" s="371"/>
      <c r="DOD96" s="371"/>
      <c r="DOE96" s="371"/>
      <c r="DOF96" s="371"/>
      <c r="DOG96" s="371"/>
      <c r="DOH96" s="371"/>
      <c r="DOI96" s="371"/>
      <c r="DOJ96" s="371"/>
      <c r="DOK96" s="371"/>
      <c r="DOL96" s="371"/>
      <c r="DOM96" s="371"/>
      <c r="DON96" s="371"/>
      <c r="DOO96" s="371"/>
      <c r="DOP96" s="371"/>
      <c r="DOQ96" s="371"/>
      <c r="DOR96" s="371"/>
      <c r="DOS96" s="371"/>
      <c r="DOT96" s="371"/>
      <c r="DOU96" s="371"/>
      <c r="DOV96" s="371"/>
      <c r="DOW96" s="371"/>
      <c r="DOX96" s="371"/>
      <c r="DOY96" s="371"/>
      <c r="DOZ96" s="371"/>
      <c r="DPA96" s="371"/>
      <c r="DPB96" s="371"/>
      <c r="DPC96" s="371"/>
      <c r="DPD96" s="371"/>
      <c r="DPE96" s="371"/>
      <c r="DPF96" s="371"/>
      <c r="DPG96" s="371"/>
      <c r="DPH96" s="371"/>
      <c r="DPI96" s="371"/>
      <c r="DPJ96" s="371"/>
      <c r="DPK96" s="371"/>
      <c r="DPL96" s="371"/>
      <c r="DPM96" s="371"/>
      <c r="DPN96" s="371"/>
      <c r="DPO96" s="371"/>
      <c r="DPP96" s="371"/>
      <c r="DPQ96" s="371"/>
      <c r="DPR96" s="371"/>
      <c r="DPS96" s="371"/>
      <c r="DPT96" s="371"/>
      <c r="DPU96" s="371"/>
      <c r="DPV96" s="371"/>
      <c r="DPW96" s="371"/>
      <c r="DPX96" s="371"/>
      <c r="DPY96" s="371"/>
      <c r="DPZ96" s="371"/>
      <c r="DQA96" s="371"/>
      <c r="DQB96" s="371"/>
      <c r="DQC96" s="371"/>
      <c r="DQD96" s="371"/>
      <c r="DQE96" s="371"/>
      <c r="DQF96" s="371"/>
      <c r="DQG96" s="371"/>
      <c r="DQH96" s="371"/>
      <c r="DQI96" s="371"/>
      <c r="DQJ96" s="371"/>
      <c r="DQK96" s="371"/>
      <c r="DQL96" s="371"/>
      <c r="DQM96" s="371"/>
      <c r="DQN96" s="371"/>
      <c r="DQO96" s="371"/>
      <c r="DQP96" s="371"/>
      <c r="DQQ96" s="371"/>
      <c r="DQR96" s="371"/>
      <c r="DQS96" s="371"/>
      <c r="DQT96" s="371"/>
      <c r="DQU96" s="371"/>
      <c r="DQV96" s="371"/>
      <c r="DQW96" s="371"/>
      <c r="DQX96" s="371"/>
      <c r="DQY96" s="371"/>
      <c r="DQZ96" s="371"/>
      <c r="DRA96" s="371"/>
      <c r="DRB96" s="371"/>
      <c r="DRC96" s="371"/>
      <c r="DRD96" s="371"/>
      <c r="DRE96" s="371"/>
      <c r="DRF96" s="371"/>
      <c r="DRG96" s="371"/>
      <c r="DRH96" s="371"/>
      <c r="DRI96" s="371"/>
      <c r="DRJ96" s="371"/>
      <c r="DRK96" s="371"/>
      <c r="DRL96" s="371"/>
      <c r="DRM96" s="371"/>
      <c r="DRN96" s="371"/>
      <c r="DRO96" s="371"/>
      <c r="DRP96" s="371"/>
      <c r="DRQ96" s="371"/>
      <c r="DRR96" s="371"/>
      <c r="DRS96" s="371"/>
      <c r="DRT96" s="371"/>
      <c r="DRU96" s="371"/>
      <c r="DRV96" s="371"/>
      <c r="DRW96" s="371"/>
      <c r="DRX96" s="371"/>
      <c r="DRY96" s="371"/>
      <c r="DRZ96" s="371"/>
      <c r="DSA96" s="371"/>
      <c r="DSB96" s="371"/>
      <c r="DSC96" s="371"/>
      <c r="DSD96" s="371"/>
      <c r="DSE96" s="371"/>
      <c r="DSF96" s="371"/>
      <c r="DSG96" s="371"/>
      <c r="DSH96" s="371"/>
      <c r="DSI96" s="371"/>
      <c r="DSJ96" s="371"/>
      <c r="DSK96" s="371"/>
      <c r="DSL96" s="371"/>
      <c r="DSM96" s="371"/>
      <c r="DSN96" s="371"/>
      <c r="DSO96" s="371"/>
      <c r="DSP96" s="371"/>
      <c r="DSQ96" s="371"/>
      <c r="DSR96" s="371"/>
      <c r="DSS96" s="371"/>
      <c r="DST96" s="371"/>
      <c r="DSU96" s="371"/>
      <c r="DSV96" s="371"/>
      <c r="DSW96" s="371"/>
      <c r="DSX96" s="371"/>
      <c r="DSY96" s="371"/>
      <c r="DSZ96" s="371"/>
      <c r="DTA96" s="371"/>
      <c r="DTB96" s="371"/>
      <c r="DTC96" s="371"/>
      <c r="DTD96" s="371"/>
      <c r="DTE96" s="371"/>
      <c r="DTF96" s="371"/>
      <c r="DTG96" s="371"/>
      <c r="DTH96" s="371"/>
      <c r="DTI96" s="371"/>
      <c r="DTJ96" s="371"/>
      <c r="DTK96" s="371"/>
      <c r="DTL96" s="371"/>
      <c r="DTM96" s="371"/>
      <c r="DTN96" s="371"/>
      <c r="DTO96" s="371"/>
      <c r="DTP96" s="371"/>
      <c r="DTQ96" s="371"/>
      <c r="DTR96" s="371"/>
      <c r="DTS96" s="371"/>
      <c r="DTT96" s="371"/>
      <c r="DTU96" s="371"/>
      <c r="DTV96" s="371"/>
      <c r="DTW96" s="371"/>
      <c r="DTX96" s="371"/>
      <c r="DTY96" s="371"/>
      <c r="DTZ96" s="371"/>
      <c r="DUA96" s="371"/>
      <c r="DUB96" s="371"/>
      <c r="DUC96" s="371"/>
      <c r="DUD96" s="371"/>
      <c r="DUE96" s="371"/>
      <c r="DUF96" s="371"/>
      <c r="DUG96" s="371"/>
      <c r="DUH96" s="371"/>
      <c r="DUI96" s="371"/>
      <c r="DUJ96" s="371"/>
      <c r="DUK96" s="371"/>
      <c r="DUL96" s="371"/>
      <c r="DUM96" s="371"/>
      <c r="DUN96" s="371"/>
      <c r="DUO96" s="371"/>
      <c r="DUP96" s="371"/>
      <c r="DUQ96" s="371"/>
      <c r="DUR96" s="371"/>
      <c r="DUS96" s="371"/>
      <c r="DUT96" s="371"/>
      <c r="DUU96" s="371"/>
      <c r="DUV96" s="371"/>
      <c r="DUW96" s="371"/>
      <c r="DUX96" s="371"/>
      <c r="DUY96" s="371"/>
      <c r="DUZ96" s="371"/>
      <c r="DVA96" s="371"/>
      <c r="DVB96" s="371"/>
      <c r="DVC96" s="371"/>
      <c r="DVD96" s="371"/>
      <c r="DVE96" s="371"/>
      <c r="DVF96" s="371"/>
      <c r="DVG96" s="371"/>
      <c r="DVH96" s="371"/>
      <c r="DVI96" s="371"/>
      <c r="DVJ96" s="371"/>
      <c r="DVK96" s="371"/>
      <c r="DVL96" s="371"/>
      <c r="DVM96" s="371"/>
      <c r="DVN96" s="371"/>
      <c r="DVO96" s="371"/>
      <c r="DVP96" s="371"/>
      <c r="DVQ96" s="371"/>
      <c r="DVR96" s="371"/>
      <c r="DVS96" s="371"/>
      <c r="DVT96" s="371"/>
      <c r="DVU96" s="371"/>
      <c r="DVV96" s="371"/>
      <c r="DVW96" s="371"/>
      <c r="DVX96" s="371"/>
      <c r="DVY96" s="371"/>
      <c r="DVZ96" s="371"/>
      <c r="DWA96" s="371"/>
      <c r="DWB96" s="371"/>
      <c r="DWC96" s="371"/>
      <c r="DWD96" s="371"/>
      <c r="DWE96" s="371"/>
      <c r="DWF96" s="371"/>
      <c r="DWG96" s="371"/>
      <c r="DWH96" s="371"/>
      <c r="DWI96" s="371"/>
      <c r="DWJ96" s="371"/>
      <c r="DWK96" s="371"/>
      <c r="DWL96" s="371"/>
      <c r="DWM96" s="371"/>
      <c r="DWN96" s="371"/>
      <c r="DWO96" s="371"/>
      <c r="DWP96" s="371"/>
      <c r="DWQ96" s="371"/>
      <c r="DWR96" s="371"/>
      <c r="DWS96" s="371"/>
      <c r="DWT96" s="371"/>
      <c r="DWU96" s="371"/>
      <c r="DWV96" s="371"/>
      <c r="DWW96" s="371"/>
      <c r="DWX96" s="371"/>
      <c r="DWY96" s="371"/>
      <c r="DWZ96" s="371"/>
      <c r="DXA96" s="371"/>
      <c r="DXB96" s="371"/>
      <c r="DXC96" s="371"/>
      <c r="DXD96" s="371"/>
      <c r="DXE96" s="371"/>
      <c r="DXF96" s="371"/>
      <c r="DXG96" s="371"/>
      <c r="DXH96" s="371"/>
      <c r="DXI96" s="371"/>
      <c r="DXJ96" s="371"/>
      <c r="DXK96" s="371"/>
      <c r="DXL96" s="371"/>
      <c r="DXM96" s="371"/>
      <c r="DXN96" s="371"/>
      <c r="DXO96" s="371"/>
      <c r="DXP96" s="371"/>
      <c r="DXQ96" s="371"/>
      <c r="DXR96" s="371"/>
      <c r="DXS96" s="371"/>
      <c r="DXT96" s="371"/>
      <c r="DXU96" s="371"/>
      <c r="DXV96" s="371"/>
      <c r="DXW96" s="371"/>
      <c r="DXX96" s="371"/>
      <c r="DXY96" s="371"/>
      <c r="DXZ96" s="371"/>
      <c r="DYA96" s="371"/>
      <c r="DYB96" s="371"/>
      <c r="DYC96" s="371"/>
      <c r="DYD96" s="371"/>
      <c r="DYE96" s="371"/>
      <c r="DYF96" s="371"/>
      <c r="DYG96" s="371"/>
      <c r="DYH96" s="371"/>
      <c r="DYI96" s="371"/>
      <c r="DYJ96" s="371"/>
      <c r="DYK96" s="371"/>
      <c r="DYL96" s="371"/>
      <c r="DYM96" s="371"/>
      <c r="DYN96" s="371"/>
      <c r="DYO96" s="371"/>
      <c r="DYP96" s="371"/>
      <c r="DYQ96" s="371"/>
      <c r="DYR96" s="371"/>
      <c r="DYS96" s="371"/>
      <c r="DYT96" s="371"/>
      <c r="DYU96" s="371"/>
      <c r="DYV96" s="371"/>
      <c r="DYW96" s="371"/>
      <c r="DYX96" s="371"/>
      <c r="DYY96" s="371"/>
      <c r="DYZ96" s="371"/>
      <c r="DZA96" s="371"/>
      <c r="DZB96" s="371"/>
      <c r="DZC96" s="371"/>
      <c r="DZD96" s="371"/>
      <c r="DZE96" s="371"/>
      <c r="DZF96" s="371"/>
      <c r="DZG96" s="371"/>
      <c r="DZH96" s="371"/>
      <c r="DZI96" s="371"/>
      <c r="DZJ96" s="371"/>
      <c r="DZK96" s="371"/>
      <c r="DZL96" s="371"/>
      <c r="DZM96" s="371"/>
      <c r="DZN96" s="371"/>
      <c r="DZO96" s="371"/>
      <c r="DZP96" s="371"/>
      <c r="DZQ96" s="371"/>
      <c r="DZR96" s="371"/>
      <c r="DZS96" s="371"/>
      <c r="DZT96" s="371"/>
      <c r="DZU96" s="371"/>
      <c r="DZV96" s="371"/>
      <c r="DZW96" s="371"/>
      <c r="DZX96" s="371"/>
      <c r="DZY96" s="371"/>
      <c r="DZZ96" s="371"/>
      <c r="EAA96" s="371"/>
      <c r="EAB96" s="371"/>
      <c r="EAC96" s="371"/>
      <c r="EAD96" s="371"/>
      <c r="EAE96" s="371"/>
      <c r="EAF96" s="371"/>
      <c r="EAG96" s="371"/>
      <c r="EAH96" s="371"/>
      <c r="EAI96" s="371"/>
      <c r="EAJ96" s="371"/>
      <c r="EAK96" s="371"/>
      <c r="EAL96" s="371"/>
      <c r="EAM96" s="371"/>
      <c r="EAN96" s="371"/>
      <c r="EAO96" s="371"/>
      <c r="EAP96" s="371"/>
      <c r="EAQ96" s="371"/>
      <c r="EAR96" s="371"/>
      <c r="EAS96" s="371"/>
      <c r="EAT96" s="371"/>
      <c r="EAU96" s="371"/>
      <c r="EAV96" s="371"/>
      <c r="EAW96" s="371"/>
      <c r="EAX96" s="371"/>
      <c r="EAY96" s="371"/>
      <c r="EAZ96" s="371"/>
      <c r="EBA96" s="371"/>
      <c r="EBB96" s="371"/>
      <c r="EBC96" s="371"/>
      <c r="EBD96" s="371"/>
      <c r="EBE96" s="371"/>
      <c r="EBF96" s="371"/>
      <c r="EBG96" s="371"/>
      <c r="EBH96" s="371"/>
      <c r="EBI96" s="371"/>
      <c r="EBJ96" s="371"/>
      <c r="EBK96" s="371"/>
      <c r="EBL96" s="371"/>
      <c r="EBM96" s="371"/>
      <c r="EBN96" s="371"/>
      <c r="EBO96" s="371"/>
      <c r="EBP96" s="371"/>
      <c r="EBQ96" s="371"/>
      <c r="EBR96" s="371"/>
      <c r="EBS96" s="371"/>
      <c r="EBT96" s="371"/>
      <c r="EBU96" s="371"/>
      <c r="EBV96" s="371"/>
      <c r="EBW96" s="371"/>
      <c r="EBX96" s="371"/>
      <c r="EBY96" s="371"/>
      <c r="EBZ96" s="371"/>
      <c r="ECA96" s="371"/>
      <c r="ECB96" s="371"/>
      <c r="ECC96" s="371"/>
      <c r="ECD96" s="371"/>
      <c r="ECE96" s="371"/>
      <c r="ECF96" s="371"/>
      <c r="ECG96" s="371"/>
      <c r="ECH96" s="371"/>
      <c r="ECI96" s="371"/>
      <c r="ECJ96" s="371"/>
      <c r="ECK96" s="371"/>
      <c r="ECL96" s="371"/>
      <c r="ECM96" s="371"/>
      <c r="ECN96" s="371"/>
      <c r="ECO96" s="371"/>
      <c r="ECP96" s="371"/>
      <c r="ECQ96" s="371"/>
      <c r="ECR96" s="371"/>
      <c r="ECS96" s="371"/>
      <c r="ECT96" s="371"/>
      <c r="ECU96" s="371"/>
      <c r="ECV96" s="371"/>
      <c r="ECW96" s="371"/>
      <c r="ECX96" s="371"/>
      <c r="ECY96" s="371"/>
      <c r="ECZ96" s="371"/>
      <c r="EDA96" s="371"/>
      <c r="EDB96" s="371"/>
      <c r="EDC96" s="371"/>
      <c r="EDD96" s="371"/>
      <c r="EDE96" s="371"/>
      <c r="EDF96" s="371"/>
      <c r="EDG96" s="371"/>
      <c r="EDH96" s="371"/>
      <c r="EDI96" s="371"/>
      <c r="EDJ96" s="371"/>
      <c r="EDK96" s="371"/>
      <c r="EDL96" s="371"/>
      <c r="EDM96" s="371"/>
      <c r="EDN96" s="371"/>
      <c r="EDO96" s="371"/>
      <c r="EDP96" s="371"/>
      <c r="EDQ96" s="371"/>
      <c r="EDR96" s="371"/>
      <c r="EDS96" s="371"/>
      <c r="EDT96" s="371"/>
      <c r="EDU96" s="371"/>
      <c r="EDV96" s="371"/>
      <c r="EDW96" s="371"/>
      <c r="EDX96" s="371"/>
      <c r="EDY96" s="371"/>
      <c r="EDZ96" s="371"/>
      <c r="EEA96" s="371"/>
      <c r="EEB96" s="371"/>
      <c r="EEC96" s="371"/>
      <c r="EED96" s="371"/>
      <c r="EEE96" s="371"/>
      <c r="EEF96" s="371"/>
      <c r="EEG96" s="371"/>
      <c r="EEH96" s="371"/>
      <c r="EEI96" s="371"/>
      <c r="EEJ96" s="371"/>
      <c r="EEK96" s="371"/>
      <c r="EEL96" s="371"/>
      <c r="EEM96" s="371"/>
      <c r="EEN96" s="371"/>
      <c r="EEO96" s="371"/>
      <c r="EEP96" s="371"/>
      <c r="EEQ96" s="371"/>
      <c r="EER96" s="371"/>
      <c r="EES96" s="371"/>
      <c r="EET96" s="371"/>
      <c r="EEU96" s="371"/>
      <c r="EEV96" s="371"/>
      <c r="EEW96" s="371"/>
      <c r="EEX96" s="371"/>
      <c r="EEY96" s="371"/>
      <c r="EEZ96" s="371"/>
      <c r="EFA96" s="371"/>
      <c r="EFB96" s="371"/>
      <c r="EFC96" s="371"/>
      <c r="EFD96" s="371"/>
      <c r="EFE96" s="371"/>
      <c r="EFF96" s="371"/>
      <c r="EFG96" s="371"/>
      <c r="EFH96" s="371"/>
      <c r="EFI96" s="371"/>
      <c r="EFJ96" s="371"/>
      <c r="EFK96" s="371"/>
      <c r="EFL96" s="371"/>
      <c r="EFM96" s="371"/>
      <c r="EFN96" s="371"/>
      <c r="EFO96" s="371"/>
      <c r="EFP96" s="371"/>
      <c r="EFQ96" s="371"/>
      <c r="EFR96" s="371"/>
      <c r="EFS96" s="371"/>
      <c r="EFT96" s="371"/>
      <c r="EFU96" s="371"/>
      <c r="EFV96" s="371"/>
      <c r="EFW96" s="371"/>
      <c r="EFX96" s="371"/>
      <c r="EFY96" s="371"/>
      <c r="EFZ96" s="371"/>
      <c r="EGA96" s="371"/>
      <c r="EGB96" s="371"/>
      <c r="EGC96" s="371"/>
      <c r="EGD96" s="371"/>
      <c r="EGE96" s="371"/>
      <c r="EGF96" s="371"/>
      <c r="EGG96" s="371"/>
      <c r="EGH96" s="371"/>
      <c r="EGI96" s="371"/>
      <c r="EGJ96" s="371"/>
      <c r="EGK96" s="371"/>
      <c r="EGL96" s="371"/>
      <c r="EGM96" s="371"/>
      <c r="EGN96" s="371"/>
      <c r="EGO96" s="371"/>
      <c r="EGP96" s="371"/>
      <c r="EGQ96" s="371"/>
      <c r="EGR96" s="371"/>
      <c r="EGS96" s="371"/>
      <c r="EGT96" s="371"/>
      <c r="EGU96" s="371"/>
      <c r="EGV96" s="371"/>
      <c r="EGW96" s="371"/>
      <c r="EGX96" s="371"/>
      <c r="EGY96" s="371"/>
      <c r="EGZ96" s="371"/>
      <c r="EHA96" s="371"/>
      <c r="EHB96" s="371"/>
      <c r="EHC96" s="371"/>
      <c r="EHD96" s="371"/>
      <c r="EHE96" s="371"/>
      <c r="EHF96" s="371"/>
      <c r="EHG96" s="371"/>
      <c r="EHH96" s="371"/>
      <c r="EHI96" s="371"/>
      <c r="EHJ96" s="371"/>
      <c r="EHK96" s="371"/>
      <c r="EHL96" s="371"/>
      <c r="EHM96" s="371"/>
      <c r="EHN96" s="371"/>
      <c r="EHO96" s="371"/>
      <c r="EHP96" s="371"/>
      <c r="EHQ96" s="371"/>
      <c r="EHR96" s="371"/>
      <c r="EHS96" s="371"/>
      <c r="EHT96" s="371"/>
      <c r="EHU96" s="371"/>
      <c r="EHV96" s="371"/>
      <c r="EHW96" s="371"/>
      <c r="EHX96" s="371"/>
      <c r="EHY96" s="371"/>
      <c r="EHZ96" s="371"/>
      <c r="EIA96" s="371"/>
      <c r="EIB96" s="371"/>
      <c r="EIC96" s="371"/>
      <c r="EID96" s="371"/>
      <c r="EIE96" s="371"/>
      <c r="EIF96" s="371"/>
      <c r="EIG96" s="371"/>
      <c r="EIH96" s="371"/>
      <c r="EII96" s="371"/>
      <c r="EIJ96" s="371"/>
      <c r="EIK96" s="371"/>
      <c r="EIL96" s="371"/>
      <c r="EIM96" s="371"/>
      <c r="EIN96" s="371"/>
      <c r="EIO96" s="371"/>
      <c r="EIP96" s="371"/>
      <c r="EIQ96" s="371"/>
      <c r="EIR96" s="371"/>
      <c r="EIS96" s="371"/>
      <c r="EIT96" s="371"/>
      <c r="EIU96" s="371"/>
      <c r="EIV96" s="371"/>
      <c r="EIW96" s="371"/>
      <c r="EIX96" s="371"/>
      <c r="EIY96" s="371"/>
      <c r="EIZ96" s="371"/>
      <c r="EJA96" s="371"/>
      <c r="EJB96" s="371"/>
      <c r="EJC96" s="371"/>
      <c r="EJD96" s="371"/>
      <c r="EJE96" s="371"/>
      <c r="EJF96" s="371"/>
      <c r="EJG96" s="371"/>
      <c r="EJH96" s="371"/>
      <c r="EJI96" s="371"/>
      <c r="EJJ96" s="371"/>
      <c r="EJK96" s="371"/>
      <c r="EJL96" s="371"/>
      <c r="EJM96" s="371"/>
      <c r="EJN96" s="371"/>
      <c r="EJO96" s="371"/>
      <c r="EJP96" s="371"/>
      <c r="EJQ96" s="371"/>
      <c r="EJR96" s="371"/>
      <c r="EJS96" s="371"/>
      <c r="EJT96" s="371"/>
      <c r="EJU96" s="371"/>
      <c r="EJV96" s="371"/>
      <c r="EJW96" s="371"/>
      <c r="EJX96" s="371"/>
      <c r="EJY96" s="371"/>
      <c r="EJZ96" s="371"/>
      <c r="EKA96" s="371"/>
      <c r="EKB96" s="371"/>
      <c r="EKC96" s="371"/>
      <c r="EKD96" s="371"/>
      <c r="EKE96" s="371"/>
      <c r="EKF96" s="371"/>
      <c r="EKG96" s="371"/>
      <c r="EKH96" s="371"/>
      <c r="EKI96" s="371"/>
      <c r="EKJ96" s="371"/>
      <c r="EKK96" s="371"/>
      <c r="EKL96" s="371"/>
      <c r="EKM96" s="371"/>
      <c r="EKN96" s="371"/>
      <c r="EKO96" s="371"/>
      <c r="EKP96" s="371"/>
      <c r="EKQ96" s="371"/>
      <c r="EKR96" s="371"/>
      <c r="EKS96" s="371"/>
      <c r="EKT96" s="371"/>
      <c r="EKU96" s="371"/>
      <c r="EKV96" s="371"/>
      <c r="EKW96" s="371"/>
      <c r="EKX96" s="371"/>
      <c r="EKY96" s="371"/>
      <c r="EKZ96" s="371"/>
      <c r="ELA96" s="371"/>
      <c r="ELB96" s="371"/>
      <c r="ELC96" s="371"/>
      <c r="ELD96" s="371"/>
      <c r="ELE96" s="371"/>
      <c r="ELF96" s="371"/>
      <c r="ELG96" s="371"/>
      <c r="ELH96" s="371"/>
      <c r="ELI96" s="371"/>
      <c r="ELJ96" s="371"/>
      <c r="ELK96" s="371"/>
      <c r="ELL96" s="371"/>
      <c r="ELM96" s="371"/>
      <c r="ELN96" s="371"/>
      <c r="ELO96" s="371"/>
      <c r="ELP96" s="371"/>
      <c r="ELQ96" s="371"/>
      <c r="ELR96" s="371"/>
      <c r="ELS96" s="371"/>
      <c r="ELT96" s="371"/>
      <c r="ELU96" s="371"/>
      <c r="ELV96" s="371"/>
      <c r="ELW96" s="371"/>
      <c r="ELX96" s="371"/>
      <c r="ELY96" s="371"/>
      <c r="ELZ96" s="371"/>
      <c r="EMA96" s="371"/>
      <c r="EMB96" s="371"/>
      <c r="EMC96" s="371"/>
      <c r="EMD96" s="371"/>
      <c r="EME96" s="371"/>
      <c r="EMF96" s="371"/>
      <c r="EMG96" s="371"/>
      <c r="EMH96" s="371"/>
      <c r="EMI96" s="371"/>
      <c r="EMJ96" s="371"/>
      <c r="EMK96" s="371"/>
      <c r="EML96" s="371"/>
      <c r="EMM96" s="371"/>
      <c r="EMN96" s="371"/>
      <c r="EMO96" s="371"/>
      <c r="EMP96" s="371"/>
      <c r="EMQ96" s="371"/>
      <c r="EMR96" s="371"/>
      <c r="EMS96" s="371"/>
      <c r="EMT96" s="371"/>
      <c r="EMU96" s="371"/>
      <c r="EMV96" s="371"/>
      <c r="EMW96" s="371"/>
      <c r="EMX96" s="371"/>
      <c r="EMY96" s="371"/>
      <c r="EMZ96" s="371"/>
      <c r="ENA96" s="371"/>
      <c r="ENB96" s="371"/>
      <c r="ENC96" s="371"/>
      <c r="END96" s="371"/>
      <c r="ENE96" s="371"/>
      <c r="ENF96" s="371"/>
      <c r="ENG96" s="371"/>
      <c r="ENH96" s="371"/>
      <c r="ENI96" s="371"/>
      <c r="ENJ96" s="371"/>
      <c r="ENK96" s="371"/>
      <c r="ENL96" s="371"/>
      <c r="ENM96" s="371"/>
      <c r="ENN96" s="371"/>
      <c r="ENO96" s="371"/>
      <c r="ENP96" s="371"/>
      <c r="ENQ96" s="371"/>
      <c r="ENR96" s="371"/>
      <c r="ENS96" s="371"/>
      <c r="ENT96" s="371"/>
      <c r="ENU96" s="371"/>
      <c r="ENV96" s="371"/>
      <c r="ENW96" s="371"/>
      <c r="ENX96" s="371"/>
      <c r="ENY96" s="371"/>
      <c r="ENZ96" s="371"/>
      <c r="EOA96" s="371"/>
      <c r="EOB96" s="371"/>
      <c r="EOC96" s="371"/>
      <c r="EOD96" s="371"/>
      <c r="EOE96" s="371"/>
      <c r="EOF96" s="371"/>
      <c r="EOG96" s="371"/>
      <c r="EOH96" s="371"/>
      <c r="EOI96" s="371"/>
      <c r="EOJ96" s="371"/>
      <c r="EOK96" s="371"/>
      <c r="EOL96" s="371"/>
      <c r="EOM96" s="371"/>
      <c r="EON96" s="371"/>
      <c r="EOO96" s="371"/>
      <c r="EOP96" s="371"/>
      <c r="EOQ96" s="371"/>
      <c r="EOR96" s="371"/>
      <c r="EOS96" s="371"/>
      <c r="EOT96" s="371"/>
      <c r="EOU96" s="371"/>
      <c r="EOV96" s="371"/>
      <c r="EOW96" s="371"/>
      <c r="EOX96" s="371"/>
      <c r="EOY96" s="371"/>
      <c r="EOZ96" s="371"/>
      <c r="EPA96" s="371"/>
      <c r="EPB96" s="371"/>
      <c r="EPC96" s="371"/>
      <c r="EPD96" s="371"/>
      <c r="EPE96" s="371"/>
      <c r="EPF96" s="371"/>
      <c r="EPG96" s="371"/>
      <c r="EPH96" s="371"/>
      <c r="EPI96" s="371"/>
      <c r="EPJ96" s="371"/>
      <c r="EPK96" s="371"/>
      <c r="EPL96" s="371"/>
      <c r="EPM96" s="371"/>
      <c r="EPN96" s="371"/>
      <c r="EPO96" s="371"/>
      <c r="EPP96" s="371"/>
      <c r="EPQ96" s="371"/>
      <c r="EPR96" s="371"/>
      <c r="EPS96" s="371"/>
      <c r="EPT96" s="371"/>
      <c r="EPU96" s="371"/>
      <c r="EPV96" s="371"/>
      <c r="EPW96" s="371"/>
      <c r="EPX96" s="371"/>
      <c r="EPY96" s="371"/>
      <c r="EPZ96" s="371"/>
      <c r="EQA96" s="371"/>
      <c r="EQB96" s="371"/>
      <c r="EQC96" s="371"/>
      <c r="EQD96" s="371"/>
      <c r="EQE96" s="371"/>
      <c r="EQF96" s="371"/>
      <c r="EQG96" s="371"/>
      <c r="EQH96" s="371"/>
      <c r="EQI96" s="371"/>
      <c r="EQJ96" s="371"/>
      <c r="EQK96" s="371"/>
      <c r="EQL96" s="371"/>
      <c r="EQM96" s="371"/>
      <c r="EQN96" s="371"/>
      <c r="EQO96" s="371"/>
      <c r="EQP96" s="371"/>
      <c r="EQQ96" s="371"/>
      <c r="EQR96" s="371"/>
      <c r="EQS96" s="371"/>
      <c r="EQT96" s="371"/>
      <c r="EQU96" s="371"/>
      <c r="EQV96" s="371"/>
      <c r="EQW96" s="371"/>
      <c r="EQX96" s="371"/>
      <c r="EQY96" s="371"/>
      <c r="EQZ96" s="371"/>
      <c r="ERA96" s="371"/>
      <c r="ERB96" s="371"/>
      <c r="ERC96" s="371"/>
      <c r="ERD96" s="371"/>
      <c r="ERE96" s="371"/>
      <c r="ERF96" s="371"/>
      <c r="ERG96" s="371"/>
      <c r="ERH96" s="371"/>
      <c r="ERI96" s="371"/>
      <c r="ERJ96" s="371"/>
      <c r="ERK96" s="371"/>
      <c r="ERL96" s="371"/>
      <c r="ERM96" s="371"/>
      <c r="ERN96" s="371"/>
      <c r="ERO96" s="371"/>
      <c r="ERP96" s="371"/>
      <c r="ERQ96" s="371"/>
      <c r="ERR96" s="371"/>
      <c r="ERS96" s="371"/>
      <c r="ERT96" s="371"/>
      <c r="ERU96" s="371"/>
      <c r="ERV96" s="371"/>
      <c r="ERW96" s="371"/>
      <c r="ERX96" s="371"/>
      <c r="ERY96" s="371"/>
      <c r="ERZ96" s="371"/>
      <c r="ESA96" s="371"/>
      <c r="ESB96" s="371"/>
      <c r="ESC96" s="371"/>
      <c r="ESD96" s="371"/>
      <c r="ESE96" s="371"/>
      <c r="ESF96" s="371"/>
      <c r="ESG96" s="371"/>
      <c r="ESH96" s="371"/>
      <c r="ESI96" s="371"/>
      <c r="ESJ96" s="371"/>
      <c r="ESK96" s="371"/>
      <c r="ESL96" s="371"/>
      <c r="ESM96" s="371"/>
      <c r="ESN96" s="371"/>
      <c r="ESO96" s="371"/>
      <c r="ESP96" s="371"/>
      <c r="ESQ96" s="371"/>
      <c r="ESR96" s="371"/>
      <c r="ESS96" s="371"/>
      <c r="EST96" s="371"/>
      <c r="ESU96" s="371"/>
      <c r="ESV96" s="371"/>
      <c r="ESW96" s="371"/>
      <c r="ESX96" s="371"/>
      <c r="ESY96" s="371"/>
      <c r="ESZ96" s="371"/>
      <c r="ETA96" s="371"/>
      <c r="ETB96" s="371"/>
      <c r="ETC96" s="371"/>
      <c r="ETD96" s="371"/>
      <c r="ETE96" s="371"/>
      <c r="ETF96" s="371"/>
      <c r="ETG96" s="371"/>
      <c r="ETH96" s="371"/>
      <c r="ETI96" s="371"/>
      <c r="ETJ96" s="371"/>
      <c r="ETK96" s="371"/>
      <c r="ETL96" s="371"/>
      <c r="ETM96" s="371"/>
      <c r="ETN96" s="371"/>
      <c r="ETO96" s="371"/>
      <c r="ETP96" s="371"/>
      <c r="ETQ96" s="371"/>
      <c r="ETR96" s="371"/>
      <c r="ETS96" s="371"/>
      <c r="ETT96" s="371"/>
      <c r="ETU96" s="371"/>
      <c r="ETV96" s="371"/>
      <c r="ETW96" s="371"/>
      <c r="ETX96" s="371"/>
      <c r="ETY96" s="371"/>
      <c r="ETZ96" s="371"/>
      <c r="EUA96" s="371"/>
      <c r="EUB96" s="371"/>
      <c r="EUC96" s="371"/>
      <c r="EUD96" s="371"/>
      <c r="EUE96" s="371"/>
      <c r="EUF96" s="371"/>
      <c r="EUG96" s="371"/>
      <c r="EUH96" s="371"/>
      <c r="EUI96" s="371"/>
      <c r="EUJ96" s="371"/>
      <c r="EUK96" s="371"/>
      <c r="EUL96" s="371"/>
      <c r="EUM96" s="371"/>
      <c r="EUN96" s="371"/>
      <c r="EUO96" s="371"/>
      <c r="EUP96" s="371"/>
      <c r="EUQ96" s="371"/>
      <c r="EUR96" s="371"/>
      <c r="EUS96" s="371"/>
      <c r="EUT96" s="371"/>
      <c r="EUU96" s="371"/>
      <c r="EUV96" s="371"/>
      <c r="EUW96" s="371"/>
      <c r="EUX96" s="371"/>
      <c r="EUY96" s="371"/>
      <c r="EUZ96" s="371"/>
      <c r="EVA96" s="371"/>
      <c r="EVB96" s="371"/>
      <c r="EVC96" s="371"/>
      <c r="EVD96" s="371"/>
      <c r="EVE96" s="371"/>
      <c r="EVF96" s="371"/>
      <c r="EVG96" s="371"/>
      <c r="EVH96" s="371"/>
      <c r="EVI96" s="371"/>
      <c r="EVJ96" s="371"/>
      <c r="EVK96" s="371"/>
      <c r="EVL96" s="371"/>
      <c r="EVM96" s="371"/>
      <c r="EVN96" s="371"/>
      <c r="EVO96" s="371"/>
      <c r="EVP96" s="371"/>
      <c r="EVQ96" s="371"/>
      <c r="EVR96" s="371"/>
      <c r="EVS96" s="371"/>
      <c r="EVT96" s="371"/>
      <c r="EVU96" s="371"/>
      <c r="EVV96" s="371"/>
      <c r="EVW96" s="371"/>
      <c r="EVX96" s="371"/>
      <c r="EVY96" s="371"/>
      <c r="EVZ96" s="371"/>
      <c r="EWA96" s="371"/>
      <c r="EWB96" s="371"/>
      <c r="EWC96" s="371"/>
      <c r="EWD96" s="371"/>
      <c r="EWE96" s="371"/>
      <c r="EWF96" s="371"/>
      <c r="EWG96" s="371"/>
      <c r="EWH96" s="371"/>
      <c r="EWI96" s="371"/>
      <c r="EWJ96" s="371"/>
      <c r="EWK96" s="371"/>
      <c r="EWL96" s="371"/>
      <c r="EWM96" s="371"/>
      <c r="EWN96" s="371"/>
      <c r="EWO96" s="371"/>
      <c r="EWP96" s="371"/>
      <c r="EWQ96" s="371"/>
      <c r="EWR96" s="371"/>
      <c r="EWS96" s="371"/>
      <c r="EWT96" s="371"/>
      <c r="EWU96" s="371"/>
      <c r="EWV96" s="371"/>
      <c r="EWW96" s="371"/>
      <c r="EWX96" s="371"/>
      <c r="EWY96" s="371"/>
      <c r="EWZ96" s="371"/>
      <c r="EXA96" s="371"/>
      <c r="EXB96" s="371"/>
      <c r="EXC96" s="371"/>
      <c r="EXD96" s="371"/>
      <c r="EXE96" s="371"/>
      <c r="EXF96" s="371"/>
      <c r="EXG96" s="371"/>
      <c r="EXH96" s="371"/>
      <c r="EXI96" s="371"/>
      <c r="EXJ96" s="371"/>
      <c r="EXK96" s="371"/>
      <c r="EXL96" s="371"/>
      <c r="EXM96" s="371"/>
      <c r="EXN96" s="371"/>
      <c r="EXO96" s="371"/>
      <c r="EXP96" s="371"/>
      <c r="EXQ96" s="371"/>
      <c r="EXR96" s="371"/>
      <c r="EXS96" s="371"/>
      <c r="EXT96" s="371"/>
      <c r="EXU96" s="371"/>
      <c r="EXV96" s="371"/>
      <c r="EXW96" s="371"/>
      <c r="EXX96" s="371"/>
      <c r="EXY96" s="371"/>
      <c r="EXZ96" s="371"/>
      <c r="EYA96" s="371"/>
      <c r="EYB96" s="371"/>
      <c r="EYC96" s="371"/>
      <c r="EYD96" s="371"/>
      <c r="EYE96" s="371"/>
      <c r="EYF96" s="371"/>
      <c r="EYG96" s="371"/>
      <c r="EYH96" s="371"/>
      <c r="EYI96" s="371"/>
      <c r="EYJ96" s="371"/>
      <c r="EYK96" s="371"/>
      <c r="EYL96" s="371"/>
      <c r="EYM96" s="371"/>
      <c r="EYN96" s="371"/>
      <c r="EYO96" s="371"/>
      <c r="EYP96" s="371"/>
      <c r="EYQ96" s="371"/>
      <c r="EYR96" s="371"/>
      <c r="EYS96" s="371"/>
      <c r="EYT96" s="371"/>
      <c r="EYU96" s="371"/>
      <c r="EYV96" s="371"/>
      <c r="EYW96" s="371"/>
      <c r="EYX96" s="371"/>
      <c r="EYY96" s="371"/>
      <c r="EYZ96" s="371"/>
      <c r="EZA96" s="371"/>
      <c r="EZB96" s="371"/>
      <c r="EZC96" s="371"/>
      <c r="EZD96" s="371"/>
      <c r="EZE96" s="371"/>
      <c r="EZF96" s="371"/>
      <c r="EZG96" s="371"/>
      <c r="EZH96" s="371"/>
      <c r="EZI96" s="371"/>
      <c r="EZJ96" s="371"/>
      <c r="EZK96" s="371"/>
      <c r="EZL96" s="371"/>
      <c r="EZM96" s="371"/>
      <c r="EZN96" s="371"/>
      <c r="EZO96" s="371"/>
      <c r="EZP96" s="371"/>
      <c r="EZQ96" s="371"/>
      <c r="EZR96" s="371"/>
      <c r="EZS96" s="371"/>
      <c r="EZT96" s="371"/>
      <c r="EZU96" s="371"/>
      <c r="EZV96" s="371"/>
      <c r="EZW96" s="371"/>
      <c r="EZX96" s="371"/>
      <c r="EZY96" s="371"/>
      <c r="EZZ96" s="371"/>
      <c r="FAA96" s="371"/>
      <c r="FAB96" s="371"/>
      <c r="FAC96" s="371"/>
      <c r="FAD96" s="371"/>
      <c r="FAE96" s="371"/>
      <c r="FAF96" s="371"/>
      <c r="FAG96" s="371"/>
      <c r="FAH96" s="371"/>
      <c r="FAI96" s="371"/>
      <c r="FAJ96" s="371"/>
      <c r="FAK96" s="371"/>
      <c r="FAL96" s="371"/>
      <c r="FAM96" s="371"/>
      <c r="FAN96" s="371"/>
      <c r="FAO96" s="371"/>
      <c r="FAP96" s="371"/>
      <c r="FAQ96" s="371"/>
      <c r="FAR96" s="371"/>
      <c r="FAS96" s="371"/>
      <c r="FAT96" s="371"/>
      <c r="FAU96" s="371"/>
      <c r="FAV96" s="371"/>
      <c r="FAW96" s="371"/>
      <c r="FAX96" s="371"/>
      <c r="FAY96" s="371"/>
      <c r="FAZ96" s="371"/>
      <c r="FBA96" s="371"/>
      <c r="FBB96" s="371"/>
      <c r="FBC96" s="371"/>
      <c r="FBD96" s="371"/>
      <c r="FBE96" s="371"/>
      <c r="FBF96" s="371"/>
      <c r="FBG96" s="371"/>
      <c r="FBH96" s="371"/>
      <c r="FBI96" s="371"/>
      <c r="FBJ96" s="371"/>
      <c r="FBK96" s="371"/>
      <c r="FBL96" s="371"/>
      <c r="FBM96" s="371"/>
      <c r="FBN96" s="371"/>
      <c r="FBO96" s="371"/>
      <c r="FBP96" s="371"/>
      <c r="FBQ96" s="371"/>
      <c r="FBR96" s="371"/>
      <c r="FBS96" s="371"/>
      <c r="FBT96" s="371"/>
      <c r="FBU96" s="371"/>
      <c r="FBV96" s="371"/>
      <c r="FBW96" s="371"/>
      <c r="FBX96" s="371"/>
      <c r="FBY96" s="371"/>
      <c r="FBZ96" s="371"/>
      <c r="FCA96" s="371"/>
      <c r="FCB96" s="371"/>
      <c r="FCC96" s="371"/>
      <c r="FCD96" s="371"/>
      <c r="FCE96" s="371"/>
      <c r="FCF96" s="371"/>
      <c r="FCG96" s="371"/>
      <c r="FCH96" s="371"/>
      <c r="FCI96" s="371"/>
      <c r="FCJ96" s="371"/>
      <c r="FCK96" s="371"/>
      <c r="FCL96" s="371"/>
      <c r="FCM96" s="371"/>
      <c r="FCN96" s="371"/>
      <c r="FCO96" s="371"/>
      <c r="FCP96" s="371"/>
      <c r="FCQ96" s="371"/>
      <c r="FCR96" s="371"/>
      <c r="FCS96" s="371"/>
      <c r="FCT96" s="371"/>
      <c r="FCU96" s="371"/>
      <c r="FCV96" s="371"/>
      <c r="FCW96" s="371"/>
      <c r="FCX96" s="371"/>
      <c r="FCY96" s="371"/>
      <c r="FCZ96" s="371"/>
      <c r="FDA96" s="371"/>
      <c r="FDB96" s="371"/>
      <c r="FDC96" s="371"/>
      <c r="FDD96" s="371"/>
      <c r="FDE96" s="371"/>
      <c r="FDF96" s="371"/>
      <c r="FDG96" s="371"/>
      <c r="FDH96" s="371"/>
      <c r="FDI96" s="371"/>
      <c r="FDJ96" s="371"/>
      <c r="FDK96" s="371"/>
      <c r="FDL96" s="371"/>
      <c r="FDM96" s="371"/>
      <c r="FDN96" s="371"/>
      <c r="FDO96" s="371"/>
      <c r="FDP96" s="371"/>
      <c r="FDQ96" s="371"/>
      <c r="FDR96" s="371"/>
      <c r="FDS96" s="371"/>
      <c r="FDT96" s="371"/>
      <c r="FDU96" s="371"/>
      <c r="FDV96" s="371"/>
      <c r="FDW96" s="371"/>
      <c r="FDX96" s="371"/>
      <c r="FDY96" s="371"/>
      <c r="FDZ96" s="371"/>
      <c r="FEA96" s="371"/>
      <c r="FEB96" s="371"/>
      <c r="FEC96" s="371"/>
      <c r="FED96" s="371"/>
      <c r="FEE96" s="371"/>
      <c r="FEF96" s="371"/>
      <c r="FEG96" s="371"/>
      <c r="FEH96" s="371"/>
      <c r="FEI96" s="371"/>
      <c r="FEJ96" s="371"/>
      <c r="FEK96" s="371"/>
      <c r="FEL96" s="371"/>
      <c r="FEM96" s="371"/>
      <c r="FEN96" s="371"/>
      <c r="FEO96" s="371"/>
      <c r="FEP96" s="371"/>
      <c r="FEQ96" s="371"/>
      <c r="FER96" s="371"/>
      <c r="FES96" s="371"/>
      <c r="FET96" s="371"/>
      <c r="FEU96" s="371"/>
      <c r="FEV96" s="371"/>
      <c r="FEW96" s="371"/>
      <c r="FEX96" s="371"/>
      <c r="FEY96" s="371"/>
      <c r="FEZ96" s="371"/>
      <c r="FFA96" s="371"/>
      <c r="FFB96" s="371"/>
      <c r="FFC96" s="371"/>
      <c r="FFD96" s="371"/>
      <c r="FFE96" s="371"/>
      <c r="FFF96" s="371"/>
      <c r="FFG96" s="371"/>
      <c r="FFH96" s="371"/>
      <c r="FFI96" s="371"/>
      <c r="FFJ96" s="371"/>
      <c r="FFK96" s="371"/>
      <c r="FFL96" s="371"/>
      <c r="FFM96" s="371"/>
      <c r="FFN96" s="371"/>
      <c r="FFO96" s="371"/>
      <c r="FFP96" s="371"/>
      <c r="FFQ96" s="371"/>
      <c r="FFR96" s="371"/>
      <c r="FFS96" s="371"/>
      <c r="FFT96" s="371"/>
      <c r="FFU96" s="371"/>
      <c r="FFV96" s="371"/>
      <c r="FFW96" s="371"/>
      <c r="FFX96" s="371"/>
      <c r="FFY96" s="371"/>
      <c r="FFZ96" s="371"/>
      <c r="FGA96" s="371"/>
      <c r="FGB96" s="371"/>
      <c r="FGC96" s="371"/>
      <c r="FGD96" s="371"/>
      <c r="FGE96" s="371"/>
      <c r="FGF96" s="371"/>
      <c r="FGG96" s="371"/>
      <c r="FGH96" s="371"/>
      <c r="FGI96" s="371"/>
      <c r="FGJ96" s="371"/>
      <c r="FGK96" s="371"/>
      <c r="FGL96" s="371"/>
      <c r="FGM96" s="371"/>
      <c r="FGN96" s="371"/>
      <c r="FGO96" s="371"/>
      <c r="FGP96" s="371"/>
      <c r="FGQ96" s="371"/>
      <c r="FGR96" s="371"/>
      <c r="FGS96" s="371"/>
      <c r="FGT96" s="371"/>
      <c r="FGU96" s="371"/>
      <c r="FGV96" s="371"/>
      <c r="FGW96" s="371"/>
      <c r="FGX96" s="371"/>
      <c r="FGY96" s="371"/>
      <c r="FGZ96" s="371"/>
      <c r="FHA96" s="371"/>
      <c r="FHB96" s="371"/>
      <c r="FHC96" s="371"/>
      <c r="FHD96" s="371"/>
      <c r="FHE96" s="371"/>
      <c r="FHF96" s="371"/>
      <c r="FHG96" s="371"/>
      <c r="FHH96" s="371"/>
      <c r="FHI96" s="371"/>
      <c r="FHJ96" s="371"/>
      <c r="FHK96" s="371"/>
      <c r="FHL96" s="371"/>
      <c r="FHM96" s="371"/>
      <c r="FHN96" s="371"/>
      <c r="FHO96" s="371"/>
      <c r="FHP96" s="371"/>
      <c r="FHQ96" s="371"/>
      <c r="FHR96" s="371"/>
      <c r="FHS96" s="371"/>
      <c r="FHT96" s="371"/>
      <c r="FHU96" s="371"/>
      <c r="FHV96" s="371"/>
      <c r="FHW96" s="371"/>
      <c r="FHX96" s="371"/>
      <c r="FHY96" s="371"/>
      <c r="FHZ96" s="371"/>
      <c r="FIA96" s="371"/>
      <c r="FIB96" s="371"/>
      <c r="FIC96" s="371"/>
      <c r="FID96" s="371"/>
      <c r="FIE96" s="371"/>
      <c r="FIF96" s="371"/>
      <c r="FIG96" s="371"/>
      <c r="FIH96" s="371"/>
      <c r="FII96" s="371"/>
      <c r="FIJ96" s="371"/>
      <c r="FIK96" s="371"/>
      <c r="FIL96" s="371"/>
      <c r="FIM96" s="371"/>
      <c r="FIN96" s="371"/>
      <c r="FIO96" s="371"/>
      <c r="FIP96" s="371"/>
      <c r="FIQ96" s="371"/>
      <c r="FIR96" s="371"/>
      <c r="FIS96" s="371"/>
      <c r="FIT96" s="371"/>
      <c r="FIU96" s="371"/>
      <c r="FIV96" s="371"/>
      <c r="FIW96" s="371"/>
      <c r="FIX96" s="371"/>
      <c r="FIY96" s="371"/>
      <c r="FIZ96" s="371"/>
      <c r="FJA96" s="371"/>
      <c r="FJB96" s="371"/>
      <c r="FJC96" s="371"/>
      <c r="FJD96" s="371"/>
      <c r="FJE96" s="371"/>
      <c r="FJF96" s="371"/>
      <c r="FJG96" s="371"/>
      <c r="FJH96" s="371"/>
      <c r="FJI96" s="371"/>
      <c r="FJJ96" s="371"/>
      <c r="FJK96" s="371"/>
      <c r="FJL96" s="371"/>
      <c r="FJM96" s="371"/>
      <c r="FJN96" s="371"/>
      <c r="FJO96" s="371"/>
      <c r="FJP96" s="371"/>
      <c r="FJQ96" s="371"/>
      <c r="FJR96" s="371"/>
      <c r="FJS96" s="371"/>
      <c r="FJT96" s="371"/>
      <c r="FJU96" s="371"/>
      <c r="FJV96" s="371"/>
      <c r="FJW96" s="371"/>
      <c r="FJX96" s="371"/>
      <c r="FJY96" s="371"/>
      <c r="FJZ96" s="371"/>
      <c r="FKA96" s="371"/>
      <c r="FKB96" s="371"/>
      <c r="FKC96" s="371"/>
      <c r="FKD96" s="371"/>
      <c r="FKE96" s="371"/>
      <c r="FKF96" s="371"/>
      <c r="FKG96" s="371"/>
      <c r="FKH96" s="371"/>
      <c r="FKI96" s="371"/>
      <c r="FKJ96" s="371"/>
      <c r="FKK96" s="371"/>
      <c r="FKL96" s="371"/>
      <c r="FKM96" s="371"/>
      <c r="FKN96" s="371"/>
      <c r="FKO96" s="371"/>
      <c r="FKP96" s="371"/>
      <c r="FKQ96" s="371"/>
      <c r="FKR96" s="371"/>
      <c r="FKS96" s="371"/>
      <c r="FKT96" s="371"/>
      <c r="FKU96" s="371"/>
      <c r="FKV96" s="371"/>
      <c r="FKW96" s="371"/>
      <c r="FKX96" s="371"/>
      <c r="FKY96" s="371"/>
      <c r="FKZ96" s="371"/>
      <c r="FLA96" s="371"/>
      <c r="FLB96" s="371"/>
      <c r="FLC96" s="371"/>
      <c r="FLD96" s="371"/>
      <c r="FLE96" s="371"/>
      <c r="FLF96" s="371"/>
      <c r="FLG96" s="371"/>
      <c r="FLH96" s="371"/>
      <c r="FLI96" s="371"/>
      <c r="FLJ96" s="371"/>
      <c r="FLK96" s="371"/>
      <c r="FLL96" s="371"/>
      <c r="FLM96" s="371"/>
      <c r="FLN96" s="371"/>
      <c r="FLO96" s="371"/>
      <c r="FLP96" s="371"/>
      <c r="FLQ96" s="371"/>
      <c r="FLR96" s="371"/>
      <c r="FLS96" s="371"/>
      <c r="FLT96" s="371"/>
      <c r="FLU96" s="371"/>
      <c r="FLV96" s="371"/>
      <c r="FLW96" s="371"/>
      <c r="FLX96" s="371"/>
      <c r="FLY96" s="371"/>
      <c r="FLZ96" s="371"/>
      <c r="FMA96" s="371"/>
      <c r="FMB96" s="371"/>
      <c r="FMC96" s="371"/>
      <c r="FMD96" s="371"/>
      <c r="FME96" s="371"/>
      <c r="FMF96" s="371"/>
      <c r="FMG96" s="371"/>
      <c r="FMH96" s="371"/>
      <c r="FMI96" s="371"/>
      <c r="FMJ96" s="371"/>
      <c r="FMK96" s="371"/>
      <c r="FML96" s="371"/>
      <c r="FMM96" s="371"/>
      <c r="FMN96" s="371"/>
      <c r="FMO96" s="371"/>
      <c r="FMP96" s="371"/>
      <c r="FMQ96" s="371"/>
      <c r="FMR96" s="371"/>
      <c r="FMS96" s="371"/>
      <c r="FMT96" s="371"/>
      <c r="FMU96" s="371"/>
      <c r="FMV96" s="371"/>
      <c r="FMW96" s="371"/>
      <c r="FMX96" s="371"/>
      <c r="FMY96" s="371"/>
      <c r="FMZ96" s="371"/>
      <c r="FNA96" s="371"/>
      <c r="FNB96" s="371"/>
      <c r="FNC96" s="371"/>
      <c r="FND96" s="371"/>
      <c r="FNE96" s="371"/>
      <c r="FNF96" s="371"/>
      <c r="FNG96" s="371"/>
      <c r="FNH96" s="371"/>
      <c r="FNI96" s="371"/>
      <c r="FNJ96" s="371"/>
      <c r="FNK96" s="371"/>
      <c r="FNL96" s="371"/>
      <c r="FNM96" s="371"/>
      <c r="FNN96" s="371"/>
      <c r="FNO96" s="371"/>
      <c r="FNP96" s="371"/>
      <c r="FNQ96" s="371"/>
      <c r="FNR96" s="371"/>
      <c r="FNS96" s="371"/>
      <c r="FNT96" s="371"/>
      <c r="FNU96" s="371"/>
      <c r="FNV96" s="371"/>
      <c r="FNW96" s="371"/>
      <c r="FNX96" s="371"/>
      <c r="FNY96" s="371"/>
      <c r="FNZ96" s="371"/>
      <c r="FOA96" s="371"/>
      <c r="FOB96" s="371"/>
      <c r="FOC96" s="371"/>
      <c r="FOD96" s="371"/>
      <c r="FOE96" s="371"/>
      <c r="FOF96" s="371"/>
      <c r="FOG96" s="371"/>
      <c r="FOH96" s="371"/>
      <c r="FOI96" s="371"/>
      <c r="FOJ96" s="371"/>
      <c r="FOK96" s="371"/>
      <c r="FOL96" s="371"/>
      <c r="FOM96" s="371"/>
      <c r="FON96" s="371"/>
      <c r="FOO96" s="371"/>
      <c r="FOP96" s="371"/>
      <c r="FOQ96" s="371"/>
      <c r="FOR96" s="371"/>
      <c r="FOS96" s="371"/>
      <c r="FOT96" s="371"/>
      <c r="FOU96" s="371"/>
      <c r="FOV96" s="371"/>
      <c r="FOW96" s="371"/>
      <c r="FOX96" s="371"/>
      <c r="FOY96" s="371"/>
      <c r="FOZ96" s="371"/>
      <c r="FPA96" s="371"/>
      <c r="FPB96" s="371"/>
      <c r="FPC96" s="371"/>
      <c r="FPD96" s="371"/>
      <c r="FPE96" s="371"/>
      <c r="FPF96" s="371"/>
      <c r="FPG96" s="371"/>
      <c r="FPH96" s="371"/>
      <c r="FPI96" s="371"/>
      <c r="FPJ96" s="371"/>
      <c r="FPK96" s="371"/>
      <c r="FPL96" s="371"/>
      <c r="FPM96" s="371"/>
      <c r="FPN96" s="371"/>
      <c r="FPO96" s="371"/>
      <c r="FPP96" s="371"/>
      <c r="FPQ96" s="371"/>
      <c r="FPR96" s="371"/>
      <c r="FPS96" s="371"/>
      <c r="FPT96" s="371"/>
      <c r="FPU96" s="371"/>
      <c r="FPV96" s="371"/>
      <c r="FPW96" s="371"/>
      <c r="FPX96" s="371"/>
      <c r="FPY96" s="371"/>
      <c r="FPZ96" s="371"/>
      <c r="FQA96" s="371"/>
      <c r="FQB96" s="371"/>
      <c r="FQC96" s="371"/>
      <c r="FQD96" s="371"/>
      <c r="FQE96" s="371"/>
      <c r="FQF96" s="371"/>
      <c r="FQG96" s="371"/>
      <c r="FQH96" s="371"/>
      <c r="FQI96" s="371"/>
      <c r="FQJ96" s="371"/>
      <c r="FQK96" s="371"/>
      <c r="FQL96" s="371"/>
      <c r="FQM96" s="371"/>
      <c r="FQN96" s="371"/>
      <c r="FQO96" s="371"/>
      <c r="FQP96" s="371"/>
      <c r="FQQ96" s="371"/>
      <c r="FQR96" s="371"/>
      <c r="FQS96" s="371"/>
      <c r="FQT96" s="371"/>
      <c r="FQU96" s="371"/>
      <c r="FQV96" s="371"/>
      <c r="FQW96" s="371"/>
      <c r="FQX96" s="371"/>
      <c r="FQY96" s="371"/>
      <c r="FQZ96" s="371"/>
      <c r="FRA96" s="371"/>
      <c r="FRB96" s="371"/>
      <c r="FRC96" s="371"/>
      <c r="FRD96" s="371"/>
      <c r="FRE96" s="371"/>
      <c r="FRF96" s="371"/>
      <c r="FRG96" s="371"/>
      <c r="FRH96" s="371"/>
      <c r="FRI96" s="371"/>
      <c r="FRJ96" s="371"/>
      <c r="FRK96" s="371"/>
      <c r="FRL96" s="371"/>
      <c r="FRM96" s="371"/>
      <c r="FRN96" s="371"/>
      <c r="FRO96" s="371"/>
      <c r="FRP96" s="371"/>
      <c r="FRQ96" s="371"/>
      <c r="FRR96" s="371"/>
      <c r="FRS96" s="371"/>
      <c r="FRT96" s="371"/>
      <c r="FRU96" s="371"/>
      <c r="FRV96" s="371"/>
      <c r="FRW96" s="371"/>
      <c r="FRX96" s="371"/>
      <c r="FRY96" s="371"/>
      <c r="FRZ96" s="371"/>
      <c r="FSA96" s="371"/>
      <c r="FSB96" s="371"/>
      <c r="FSC96" s="371"/>
      <c r="FSD96" s="371"/>
      <c r="FSE96" s="371"/>
      <c r="FSF96" s="371"/>
      <c r="FSG96" s="371"/>
      <c r="FSH96" s="371"/>
      <c r="FSI96" s="371"/>
      <c r="FSJ96" s="371"/>
      <c r="FSK96" s="371"/>
      <c r="FSL96" s="371"/>
      <c r="FSM96" s="371"/>
      <c r="FSN96" s="371"/>
      <c r="FSO96" s="371"/>
      <c r="FSP96" s="371"/>
      <c r="FSQ96" s="371"/>
      <c r="FSR96" s="371"/>
      <c r="FSS96" s="371"/>
      <c r="FST96" s="371"/>
      <c r="FSU96" s="371"/>
      <c r="FSV96" s="371"/>
      <c r="FSW96" s="371"/>
      <c r="FSX96" s="371"/>
      <c r="FSY96" s="371"/>
      <c r="FSZ96" s="371"/>
      <c r="FTA96" s="371"/>
      <c r="FTB96" s="371"/>
      <c r="FTC96" s="371"/>
      <c r="FTD96" s="371"/>
      <c r="FTE96" s="371"/>
      <c r="FTF96" s="371"/>
      <c r="FTG96" s="371"/>
      <c r="FTH96" s="371"/>
      <c r="FTI96" s="371"/>
      <c r="FTJ96" s="371"/>
      <c r="FTK96" s="371"/>
      <c r="FTL96" s="371"/>
      <c r="FTM96" s="371"/>
      <c r="FTN96" s="371"/>
      <c r="FTO96" s="371"/>
      <c r="FTP96" s="371"/>
      <c r="FTQ96" s="371"/>
      <c r="FTR96" s="371"/>
      <c r="FTS96" s="371"/>
      <c r="FTT96" s="371"/>
      <c r="FTU96" s="371"/>
      <c r="FTV96" s="371"/>
      <c r="FTW96" s="371"/>
      <c r="FTX96" s="371"/>
      <c r="FTY96" s="371"/>
      <c r="FTZ96" s="371"/>
      <c r="FUA96" s="371"/>
      <c r="FUB96" s="371"/>
      <c r="FUC96" s="371"/>
      <c r="FUD96" s="371"/>
      <c r="FUE96" s="371"/>
      <c r="FUF96" s="371"/>
      <c r="FUG96" s="371"/>
      <c r="FUH96" s="371"/>
      <c r="FUI96" s="371"/>
      <c r="FUJ96" s="371"/>
      <c r="FUK96" s="371"/>
      <c r="FUL96" s="371"/>
      <c r="FUM96" s="371"/>
      <c r="FUN96" s="371"/>
      <c r="FUO96" s="371"/>
      <c r="FUP96" s="371"/>
      <c r="FUQ96" s="371"/>
      <c r="FUR96" s="371"/>
      <c r="FUS96" s="371"/>
      <c r="FUT96" s="371"/>
      <c r="FUU96" s="371"/>
      <c r="FUV96" s="371"/>
      <c r="FUW96" s="371"/>
      <c r="FUX96" s="371"/>
      <c r="FUY96" s="371"/>
      <c r="FUZ96" s="371"/>
      <c r="FVA96" s="371"/>
      <c r="FVB96" s="371"/>
      <c r="FVC96" s="371"/>
      <c r="FVD96" s="371"/>
      <c r="FVE96" s="371"/>
      <c r="FVF96" s="371"/>
      <c r="FVG96" s="371"/>
      <c r="FVH96" s="371"/>
      <c r="FVI96" s="371"/>
      <c r="FVJ96" s="371"/>
      <c r="FVK96" s="371"/>
      <c r="FVL96" s="371"/>
      <c r="FVM96" s="371"/>
      <c r="FVN96" s="371"/>
      <c r="FVO96" s="371"/>
      <c r="FVP96" s="371"/>
      <c r="FVQ96" s="371"/>
      <c r="FVR96" s="371"/>
      <c r="FVS96" s="371"/>
      <c r="FVT96" s="371"/>
      <c r="FVU96" s="371"/>
      <c r="FVV96" s="371"/>
      <c r="FVW96" s="371"/>
      <c r="FVX96" s="371"/>
      <c r="FVY96" s="371"/>
      <c r="FVZ96" s="371"/>
      <c r="FWA96" s="371"/>
      <c r="FWB96" s="371"/>
      <c r="FWC96" s="371"/>
      <c r="FWD96" s="371"/>
      <c r="FWE96" s="371"/>
      <c r="FWF96" s="371"/>
      <c r="FWG96" s="371"/>
      <c r="FWH96" s="371"/>
      <c r="FWI96" s="371"/>
      <c r="FWJ96" s="371"/>
      <c r="FWK96" s="371"/>
      <c r="FWL96" s="371"/>
      <c r="FWM96" s="371"/>
      <c r="FWN96" s="371"/>
      <c r="FWO96" s="371"/>
      <c r="FWP96" s="371"/>
      <c r="FWQ96" s="371"/>
      <c r="FWR96" s="371"/>
      <c r="FWS96" s="371"/>
      <c r="FWT96" s="371"/>
      <c r="FWU96" s="371"/>
      <c r="FWV96" s="371"/>
      <c r="FWW96" s="371"/>
      <c r="FWX96" s="371"/>
      <c r="FWY96" s="371"/>
      <c r="FWZ96" s="371"/>
      <c r="FXA96" s="371"/>
      <c r="FXB96" s="371"/>
      <c r="FXC96" s="371"/>
      <c r="FXD96" s="371"/>
      <c r="FXE96" s="371"/>
      <c r="FXF96" s="371"/>
      <c r="FXG96" s="371"/>
      <c r="FXH96" s="371"/>
      <c r="FXI96" s="371"/>
      <c r="FXJ96" s="371"/>
      <c r="FXK96" s="371"/>
      <c r="FXL96" s="371"/>
      <c r="FXM96" s="371"/>
      <c r="FXN96" s="371"/>
      <c r="FXO96" s="371"/>
      <c r="FXP96" s="371"/>
      <c r="FXQ96" s="371"/>
      <c r="FXR96" s="371"/>
      <c r="FXS96" s="371"/>
      <c r="FXT96" s="371"/>
      <c r="FXU96" s="371"/>
      <c r="FXV96" s="371"/>
      <c r="FXW96" s="371"/>
      <c r="FXX96" s="371"/>
      <c r="FXY96" s="371"/>
      <c r="FXZ96" s="371"/>
      <c r="FYA96" s="371"/>
      <c r="FYB96" s="371"/>
      <c r="FYC96" s="371"/>
      <c r="FYD96" s="371"/>
      <c r="FYE96" s="371"/>
      <c r="FYF96" s="371"/>
      <c r="FYG96" s="371"/>
      <c r="FYH96" s="371"/>
      <c r="FYI96" s="371"/>
      <c r="FYJ96" s="371"/>
      <c r="FYK96" s="371"/>
      <c r="FYL96" s="371"/>
      <c r="FYM96" s="371"/>
      <c r="FYN96" s="371"/>
      <c r="FYO96" s="371"/>
      <c r="FYP96" s="371"/>
      <c r="FYQ96" s="371"/>
      <c r="FYR96" s="371"/>
      <c r="FYS96" s="371"/>
      <c r="FYT96" s="371"/>
      <c r="FYU96" s="371"/>
      <c r="FYV96" s="371"/>
      <c r="FYW96" s="371"/>
      <c r="FYX96" s="371"/>
      <c r="FYY96" s="371"/>
      <c r="FYZ96" s="371"/>
      <c r="FZA96" s="371"/>
      <c r="FZB96" s="371"/>
      <c r="FZC96" s="371"/>
      <c r="FZD96" s="371"/>
      <c r="FZE96" s="371"/>
      <c r="FZF96" s="371"/>
      <c r="FZG96" s="371"/>
      <c r="FZH96" s="371"/>
      <c r="FZI96" s="371"/>
      <c r="FZJ96" s="371"/>
      <c r="FZK96" s="371"/>
      <c r="FZL96" s="371"/>
      <c r="FZM96" s="371"/>
      <c r="FZN96" s="371"/>
      <c r="FZO96" s="371"/>
      <c r="FZP96" s="371"/>
      <c r="FZQ96" s="371"/>
      <c r="FZR96" s="371"/>
      <c r="FZS96" s="371"/>
      <c r="FZT96" s="371"/>
      <c r="FZU96" s="371"/>
      <c r="FZV96" s="371"/>
      <c r="FZW96" s="371"/>
      <c r="FZX96" s="371"/>
      <c r="FZY96" s="371"/>
      <c r="FZZ96" s="371"/>
      <c r="GAA96" s="371"/>
      <c r="GAB96" s="371"/>
      <c r="GAC96" s="371"/>
      <c r="GAD96" s="371"/>
      <c r="GAE96" s="371"/>
      <c r="GAF96" s="371"/>
      <c r="GAG96" s="371"/>
      <c r="GAH96" s="371"/>
      <c r="GAI96" s="371"/>
      <c r="GAJ96" s="371"/>
      <c r="GAK96" s="371"/>
      <c r="GAL96" s="371"/>
      <c r="GAM96" s="371"/>
      <c r="GAN96" s="371"/>
      <c r="GAO96" s="371"/>
      <c r="GAP96" s="371"/>
      <c r="GAQ96" s="371"/>
      <c r="GAR96" s="371"/>
      <c r="GAS96" s="371"/>
      <c r="GAT96" s="371"/>
      <c r="GAU96" s="371"/>
      <c r="GAV96" s="371"/>
      <c r="GAW96" s="371"/>
      <c r="GAX96" s="371"/>
      <c r="GAY96" s="371"/>
      <c r="GAZ96" s="371"/>
      <c r="GBA96" s="371"/>
      <c r="GBB96" s="371"/>
      <c r="GBC96" s="371"/>
      <c r="GBD96" s="371"/>
      <c r="GBE96" s="371"/>
      <c r="GBF96" s="371"/>
      <c r="GBG96" s="371"/>
      <c r="GBH96" s="371"/>
      <c r="GBI96" s="371"/>
      <c r="GBJ96" s="371"/>
      <c r="GBK96" s="371"/>
      <c r="GBL96" s="371"/>
      <c r="GBM96" s="371"/>
      <c r="GBN96" s="371"/>
      <c r="GBO96" s="371"/>
      <c r="GBP96" s="371"/>
      <c r="GBQ96" s="371"/>
      <c r="GBR96" s="371"/>
      <c r="GBS96" s="371"/>
      <c r="GBT96" s="371"/>
      <c r="GBU96" s="371"/>
      <c r="GBV96" s="371"/>
      <c r="GBW96" s="371"/>
      <c r="GBX96" s="371"/>
      <c r="GBY96" s="371"/>
      <c r="GBZ96" s="371"/>
      <c r="GCA96" s="371"/>
      <c r="GCB96" s="371"/>
      <c r="GCC96" s="371"/>
      <c r="GCD96" s="371"/>
      <c r="GCE96" s="371"/>
      <c r="GCF96" s="371"/>
      <c r="GCG96" s="371"/>
      <c r="GCH96" s="371"/>
      <c r="GCI96" s="371"/>
      <c r="GCJ96" s="371"/>
      <c r="GCK96" s="371"/>
      <c r="GCL96" s="371"/>
      <c r="GCM96" s="371"/>
      <c r="GCN96" s="371"/>
      <c r="GCO96" s="371"/>
      <c r="GCP96" s="371"/>
      <c r="GCQ96" s="371"/>
      <c r="GCR96" s="371"/>
      <c r="GCS96" s="371"/>
      <c r="GCT96" s="371"/>
      <c r="GCU96" s="371"/>
      <c r="GCV96" s="371"/>
      <c r="GCW96" s="371"/>
      <c r="GCX96" s="371"/>
      <c r="GCY96" s="371"/>
      <c r="GCZ96" s="371"/>
      <c r="GDA96" s="371"/>
      <c r="GDB96" s="371"/>
      <c r="GDC96" s="371"/>
      <c r="GDD96" s="371"/>
      <c r="GDE96" s="371"/>
      <c r="GDF96" s="371"/>
      <c r="GDG96" s="371"/>
      <c r="GDH96" s="371"/>
      <c r="GDI96" s="371"/>
      <c r="GDJ96" s="371"/>
      <c r="GDK96" s="371"/>
      <c r="GDL96" s="371"/>
      <c r="GDM96" s="371"/>
      <c r="GDN96" s="371"/>
      <c r="GDO96" s="371"/>
      <c r="GDP96" s="371"/>
      <c r="GDQ96" s="371"/>
      <c r="GDR96" s="371"/>
      <c r="GDS96" s="371"/>
      <c r="GDT96" s="371"/>
      <c r="GDU96" s="371"/>
      <c r="GDV96" s="371"/>
      <c r="GDW96" s="371"/>
      <c r="GDX96" s="371"/>
      <c r="GDY96" s="371"/>
      <c r="GDZ96" s="371"/>
      <c r="GEA96" s="371"/>
      <c r="GEB96" s="371"/>
      <c r="GEC96" s="371"/>
      <c r="GED96" s="371"/>
      <c r="GEE96" s="371"/>
      <c r="GEF96" s="371"/>
      <c r="GEG96" s="371"/>
      <c r="GEH96" s="371"/>
      <c r="GEI96" s="371"/>
      <c r="GEJ96" s="371"/>
      <c r="GEK96" s="371"/>
      <c r="GEL96" s="371"/>
      <c r="GEM96" s="371"/>
      <c r="GEN96" s="371"/>
      <c r="GEO96" s="371"/>
      <c r="GEP96" s="371"/>
      <c r="GEQ96" s="371"/>
      <c r="GER96" s="371"/>
      <c r="GES96" s="371"/>
      <c r="GET96" s="371"/>
      <c r="GEU96" s="371"/>
      <c r="GEV96" s="371"/>
      <c r="GEW96" s="371"/>
      <c r="GEX96" s="371"/>
      <c r="GEY96" s="371"/>
      <c r="GEZ96" s="371"/>
      <c r="GFA96" s="371"/>
      <c r="GFB96" s="371"/>
      <c r="GFC96" s="371"/>
      <c r="GFD96" s="371"/>
      <c r="GFE96" s="371"/>
      <c r="GFF96" s="371"/>
      <c r="GFG96" s="371"/>
      <c r="GFH96" s="371"/>
      <c r="GFI96" s="371"/>
      <c r="GFJ96" s="371"/>
      <c r="GFK96" s="371"/>
      <c r="GFL96" s="371"/>
      <c r="GFM96" s="371"/>
      <c r="GFN96" s="371"/>
      <c r="GFO96" s="371"/>
      <c r="GFP96" s="371"/>
      <c r="GFQ96" s="371"/>
      <c r="GFR96" s="371"/>
      <c r="GFS96" s="371"/>
      <c r="GFT96" s="371"/>
      <c r="GFU96" s="371"/>
      <c r="GFV96" s="371"/>
      <c r="GFW96" s="371"/>
      <c r="GFX96" s="371"/>
      <c r="GFY96" s="371"/>
      <c r="GFZ96" s="371"/>
      <c r="GGA96" s="371"/>
      <c r="GGB96" s="371"/>
      <c r="GGC96" s="371"/>
      <c r="GGD96" s="371"/>
      <c r="GGE96" s="371"/>
      <c r="GGF96" s="371"/>
      <c r="GGG96" s="371"/>
      <c r="GGH96" s="371"/>
      <c r="GGI96" s="371"/>
      <c r="GGJ96" s="371"/>
      <c r="GGK96" s="371"/>
      <c r="GGL96" s="371"/>
      <c r="GGM96" s="371"/>
      <c r="GGN96" s="371"/>
      <c r="GGO96" s="371"/>
      <c r="GGP96" s="371"/>
      <c r="GGQ96" s="371"/>
      <c r="GGR96" s="371"/>
      <c r="GGS96" s="371"/>
      <c r="GGT96" s="371"/>
      <c r="GGU96" s="371"/>
      <c r="GGV96" s="371"/>
      <c r="GGW96" s="371"/>
      <c r="GGX96" s="371"/>
      <c r="GGY96" s="371"/>
      <c r="GGZ96" s="371"/>
      <c r="GHA96" s="371"/>
      <c r="GHB96" s="371"/>
      <c r="GHC96" s="371"/>
      <c r="GHD96" s="371"/>
      <c r="GHE96" s="371"/>
      <c r="GHF96" s="371"/>
      <c r="GHG96" s="371"/>
      <c r="GHH96" s="371"/>
      <c r="GHI96" s="371"/>
      <c r="GHJ96" s="371"/>
      <c r="GHK96" s="371"/>
      <c r="GHL96" s="371"/>
      <c r="GHM96" s="371"/>
      <c r="GHN96" s="371"/>
      <c r="GHO96" s="371"/>
      <c r="GHP96" s="371"/>
      <c r="GHQ96" s="371"/>
      <c r="GHR96" s="371"/>
      <c r="GHS96" s="371"/>
      <c r="GHT96" s="371"/>
      <c r="GHU96" s="371"/>
      <c r="GHV96" s="371"/>
      <c r="GHW96" s="371"/>
      <c r="GHX96" s="371"/>
      <c r="GHY96" s="371"/>
      <c r="GHZ96" s="371"/>
      <c r="GIA96" s="371"/>
      <c r="GIB96" s="371"/>
      <c r="GIC96" s="371"/>
      <c r="GID96" s="371"/>
      <c r="GIE96" s="371"/>
      <c r="GIF96" s="371"/>
      <c r="GIG96" s="371"/>
      <c r="GIH96" s="371"/>
      <c r="GII96" s="371"/>
      <c r="GIJ96" s="371"/>
      <c r="GIK96" s="371"/>
      <c r="GIL96" s="371"/>
      <c r="GIM96" s="371"/>
      <c r="GIN96" s="371"/>
      <c r="GIO96" s="371"/>
      <c r="GIP96" s="371"/>
      <c r="GIQ96" s="371"/>
      <c r="GIR96" s="371"/>
      <c r="GIS96" s="371"/>
      <c r="GIT96" s="371"/>
      <c r="GIU96" s="371"/>
      <c r="GIV96" s="371"/>
      <c r="GIW96" s="371"/>
      <c r="GIX96" s="371"/>
      <c r="GIY96" s="371"/>
      <c r="GIZ96" s="371"/>
      <c r="GJA96" s="371"/>
      <c r="GJB96" s="371"/>
      <c r="GJC96" s="371"/>
      <c r="GJD96" s="371"/>
      <c r="GJE96" s="371"/>
      <c r="GJF96" s="371"/>
      <c r="GJG96" s="371"/>
      <c r="GJH96" s="371"/>
      <c r="GJI96" s="371"/>
      <c r="GJJ96" s="371"/>
      <c r="GJK96" s="371"/>
      <c r="GJL96" s="371"/>
      <c r="GJM96" s="371"/>
      <c r="GJN96" s="371"/>
      <c r="GJO96" s="371"/>
      <c r="GJP96" s="371"/>
      <c r="GJQ96" s="371"/>
      <c r="GJR96" s="371"/>
      <c r="GJS96" s="371"/>
      <c r="GJT96" s="371"/>
      <c r="GJU96" s="371"/>
      <c r="GJV96" s="371"/>
      <c r="GJW96" s="371"/>
      <c r="GJX96" s="371"/>
      <c r="GJY96" s="371"/>
      <c r="GJZ96" s="371"/>
      <c r="GKA96" s="371"/>
      <c r="GKB96" s="371"/>
      <c r="GKC96" s="371"/>
      <c r="GKD96" s="371"/>
      <c r="GKE96" s="371"/>
      <c r="GKF96" s="371"/>
      <c r="GKG96" s="371"/>
      <c r="GKH96" s="371"/>
      <c r="GKI96" s="371"/>
      <c r="GKJ96" s="371"/>
      <c r="GKK96" s="371"/>
      <c r="GKL96" s="371"/>
      <c r="GKM96" s="371"/>
      <c r="GKN96" s="371"/>
      <c r="GKO96" s="371"/>
      <c r="GKP96" s="371"/>
      <c r="GKQ96" s="371"/>
      <c r="GKR96" s="371"/>
      <c r="GKS96" s="371"/>
      <c r="GKT96" s="371"/>
      <c r="GKU96" s="371"/>
      <c r="GKV96" s="371"/>
      <c r="GKW96" s="371"/>
      <c r="GKX96" s="371"/>
      <c r="GKY96" s="371"/>
      <c r="GKZ96" s="371"/>
      <c r="GLA96" s="371"/>
      <c r="GLB96" s="371"/>
      <c r="GLC96" s="371"/>
      <c r="GLD96" s="371"/>
      <c r="GLE96" s="371"/>
      <c r="GLF96" s="371"/>
      <c r="GLG96" s="371"/>
      <c r="GLH96" s="371"/>
      <c r="GLI96" s="371"/>
      <c r="GLJ96" s="371"/>
      <c r="GLK96" s="371"/>
      <c r="GLL96" s="371"/>
      <c r="GLM96" s="371"/>
      <c r="GLN96" s="371"/>
      <c r="GLO96" s="371"/>
      <c r="GLP96" s="371"/>
      <c r="GLQ96" s="371"/>
      <c r="GLR96" s="371"/>
      <c r="GLS96" s="371"/>
      <c r="GLT96" s="371"/>
      <c r="GLU96" s="371"/>
      <c r="GLV96" s="371"/>
      <c r="GLW96" s="371"/>
      <c r="GLX96" s="371"/>
      <c r="GLY96" s="371"/>
      <c r="GLZ96" s="371"/>
      <c r="GMA96" s="371"/>
      <c r="GMB96" s="371"/>
      <c r="GMC96" s="371"/>
      <c r="GMD96" s="371"/>
      <c r="GME96" s="371"/>
      <c r="GMF96" s="371"/>
      <c r="GMG96" s="371"/>
      <c r="GMH96" s="371"/>
      <c r="GMI96" s="371"/>
      <c r="GMJ96" s="371"/>
      <c r="GMK96" s="371"/>
      <c r="GML96" s="371"/>
      <c r="GMM96" s="371"/>
      <c r="GMN96" s="371"/>
      <c r="GMO96" s="371"/>
      <c r="GMP96" s="371"/>
      <c r="GMQ96" s="371"/>
      <c r="GMR96" s="371"/>
      <c r="GMS96" s="371"/>
      <c r="GMT96" s="371"/>
      <c r="GMU96" s="371"/>
      <c r="GMV96" s="371"/>
      <c r="GMW96" s="371"/>
      <c r="GMX96" s="371"/>
      <c r="GMY96" s="371"/>
      <c r="GMZ96" s="371"/>
      <c r="GNA96" s="371"/>
      <c r="GNB96" s="371"/>
      <c r="GNC96" s="371"/>
      <c r="GND96" s="371"/>
      <c r="GNE96" s="371"/>
      <c r="GNF96" s="371"/>
      <c r="GNG96" s="371"/>
      <c r="GNH96" s="371"/>
      <c r="GNI96" s="371"/>
      <c r="GNJ96" s="371"/>
      <c r="GNK96" s="371"/>
      <c r="GNL96" s="371"/>
      <c r="GNM96" s="371"/>
      <c r="GNN96" s="371"/>
      <c r="GNO96" s="371"/>
      <c r="GNP96" s="371"/>
      <c r="GNQ96" s="371"/>
      <c r="GNR96" s="371"/>
      <c r="GNS96" s="371"/>
      <c r="GNT96" s="371"/>
      <c r="GNU96" s="371"/>
      <c r="GNV96" s="371"/>
      <c r="GNW96" s="371"/>
      <c r="GNX96" s="371"/>
      <c r="GNY96" s="371"/>
      <c r="GNZ96" s="371"/>
      <c r="GOA96" s="371"/>
      <c r="GOB96" s="371"/>
      <c r="GOC96" s="371"/>
      <c r="GOD96" s="371"/>
      <c r="GOE96" s="371"/>
      <c r="GOF96" s="371"/>
      <c r="GOG96" s="371"/>
      <c r="GOH96" s="371"/>
      <c r="GOI96" s="371"/>
      <c r="GOJ96" s="371"/>
      <c r="GOK96" s="371"/>
      <c r="GOL96" s="371"/>
      <c r="GOM96" s="371"/>
      <c r="GON96" s="371"/>
      <c r="GOO96" s="371"/>
      <c r="GOP96" s="371"/>
      <c r="GOQ96" s="371"/>
      <c r="GOR96" s="371"/>
      <c r="GOS96" s="371"/>
      <c r="GOT96" s="371"/>
      <c r="GOU96" s="371"/>
      <c r="GOV96" s="371"/>
      <c r="GOW96" s="371"/>
      <c r="GOX96" s="371"/>
      <c r="GOY96" s="371"/>
      <c r="GOZ96" s="371"/>
      <c r="GPA96" s="371"/>
      <c r="GPB96" s="371"/>
      <c r="GPC96" s="371"/>
      <c r="GPD96" s="371"/>
      <c r="GPE96" s="371"/>
      <c r="GPF96" s="371"/>
      <c r="GPG96" s="371"/>
      <c r="GPH96" s="371"/>
      <c r="GPI96" s="371"/>
      <c r="GPJ96" s="371"/>
      <c r="GPK96" s="371"/>
      <c r="GPL96" s="371"/>
      <c r="GPM96" s="371"/>
      <c r="GPN96" s="371"/>
      <c r="GPO96" s="371"/>
      <c r="GPP96" s="371"/>
      <c r="GPQ96" s="371"/>
      <c r="GPR96" s="371"/>
      <c r="GPS96" s="371"/>
      <c r="GPT96" s="371"/>
      <c r="GPU96" s="371"/>
      <c r="GPV96" s="371"/>
      <c r="GPW96" s="371"/>
      <c r="GPX96" s="371"/>
      <c r="GPY96" s="371"/>
      <c r="GPZ96" s="371"/>
      <c r="GQA96" s="371"/>
      <c r="GQB96" s="371"/>
      <c r="GQC96" s="371"/>
      <c r="GQD96" s="371"/>
      <c r="GQE96" s="371"/>
      <c r="GQF96" s="371"/>
      <c r="GQG96" s="371"/>
      <c r="GQH96" s="371"/>
      <c r="GQI96" s="371"/>
      <c r="GQJ96" s="371"/>
      <c r="GQK96" s="371"/>
      <c r="GQL96" s="371"/>
      <c r="GQM96" s="371"/>
      <c r="GQN96" s="371"/>
      <c r="GQO96" s="371"/>
      <c r="GQP96" s="371"/>
      <c r="GQQ96" s="371"/>
      <c r="GQR96" s="371"/>
      <c r="GQS96" s="371"/>
      <c r="GQT96" s="371"/>
      <c r="GQU96" s="371"/>
      <c r="GQV96" s="371"/>
      <c r="GQW96" s="371"/>
      <c r="GQX96" s="371"/>
      <c r="GQY96" s="371"/>
      <c r="GQZ96" s="371"/>
      <c r="GRA96" s="371"/>
      <c r="GRB96" s="371"/>
      <c r="GRC96" s="371"/>
      <c r="GRD96" s="371"/>
      <c r="GRE96" s="371"/>
      <c r="GRF96" s="371"/>
      <c r="GRG96" s="371"/>
      <c r="GRH96" s="371"/>
      <c r="GRI96" s="371"/>
      <c r="GRJ96" s="371"/>
      <c r="GRK96" s="371"/>
      <c r="GRL96" s="371"/>
      <c r="GRM96" s="371"/>
      <c r="GRN96" s="371"/>
      <c r="GRO96" s="371"/>
      <c r="GRP96" s="371"/>
      <c r="GRQ96" s="371"/>
      <c r="GRR96" s="371"/>
      <c r="GRS96" s="371"/>
      <c r="GRT96" s="371"/>
      <c r="GRU96" s="371"/>
      <c r="GRV96" s="371"/>
      <c r="GRW96" s="371"/>
      <c r="GRX96" s="371"/>
      <c r="GRY96" s="371"/>
      <c r="GRZ96" s="371"/>
      <c r="GSA96" s="371"/>
      <c r="GSB96" s="371"/>
      <c r="GSC96" s="371"/>
      <c r="GSD96" s="371"/>
      <c r="GSE96" s="371"/>
      <c r="GSF96" s="371"/>
      <c r="GSG96" s="371"/>
      <c r="GSH96" s="371"/>
      <c r="GSI96" s="371"/>
      <c r="GSJ96" s="371"/>
      <c r="GSK96" s="371"/>
      <c r="GSL96" s="371"/>
      <c r="GSM96" s="371"/>
      <c r="GSN96" s="371"/>
      <c r="GSO96" s="371"/>
      <c r="GSP96" s="371"/>
      <c r="GSQ96" s="371"/>
      <c r="GSR96" s="371"/>
      <c r="GSS96" s="371"/>
      <c r="GST96" s="371"/>
      <c r="GSU96" s="371"/>
      <c r="GSV96" s="371"/>
      <c r="GSW96" s="371"/>
      <c r="GSX96" s="371"/>
      <c r="GSY96" s="371"/>
      <c r="GSZ96" s="371"/>
      <c r="GTA96" s="371"/>
      <c r="GTB96" s="371"/>
      <c r="GTC96" s="371"/>
      <c r="GTD96" s="371"/>
      <c r="GTE96" s="371"/>
      <c r="GTF96" s="371"/>
      <c r="GTG96" s="371"/>
      <c r="GTH96" s="371"/>
      <c r="GTI96" s="371"/>
      <c r="GTJ96" s="371"/>
      <c r="GTK96" s="371"/>
      <c r="GTL96" s="371"/>
      <c r="GTM96" s="371"/>
      <c r="GTN96" s="371"/>
      <c r="GTO96" s="371"/>
      <c r="GTP96" s="371"/>
      <c r="GTQ96" s="371"/>
      <c r="GTR96" s="371"/>
      <c r="GTS96" s="371"/>
      <c r="GTT96" s="371"/>
      <c r="GTU96" s="371"/>
      <c r="GTV96" s="371"/>
      <c r="GTW96" s="371"/>
      <c r="GTX96" s="371"/>
      <c r="GTY96" s="371"/>
      <c r="GTZ96" s="371"/>
      <c r="GUA96" s="371"/>
      <c r="GUB96" s="371"/>
      <c r="GUC96" s="371"/>
      <c r="GUD96" s="371"/>
      <c r="GUE96" s="371"/>
      <c r="GUF96" s="371"/>
      <c r="GUG96" s="371"/>
      <c r="GUH96" s="371"/>
      <c r="GUI96" s="371"/>
      <c r="GUJ96" s="371"/>
      <c r="GUK96" s="371"/>
      <c r="GUL96" s="371"/>
      <c r="GUM96" s="371"/>
      <c r="GUN96" s="371"/>
      <c r="GUO96" s="371"/>
      <c r="GUP96" s="371"/>
      <c r="GUQ96" s="371"/>
      <c r="GUR96" s="371"/>
      <c r="GUS96" s="371"/>
      <c r="GUT96" s="371"/>
      <c r="GUU96" s="371"/>
      <c r="GUV96" s="371"/>
      <c r="GUW96" s="371"/>
      <c r="GUX96" s="371"/>
      <c r="GUY96" s="371"/>
      <c r="GUZ96" s="371"/>
      <c r="GVA96" s="371"/>
      <c r="GVB96" s="371"/>
      <c r="GVC96" s="371"/>
      <c r="GVD96" s="371"/>
      <c r="GVE96" s="371"/>
      <c r="GVF96" s="371"/>
      <c r="GVG96" s="371"/>
      <c r="GVH96" s="371"/>
      <c r="GVI96" s="371"/>
      <c r="GVJ96" s="371"/>
      <c r="GVK96" s="371"/>
      <c r="GVL96" s="371"/>
      <c r="GVM96" s="371"/>
      <c r="GVN96" s="371"/>
      <c r="GVO96" s="371"/>
      <c r="GVP96" s="371"/>
      <c r="GVQ96" s="371"/>
      <c r="GVR96" s="371"/>
      <c r="GVS96" s="371"/>
      <c r="GVT96" s="371"/>
      <c r="GVU96" s="371"/>
      <c r="GVV96" s="371"/>
      <c r="GVW96" s="371"/>
      <c r="GVX96" s="371"/>
      <c r="GVY96" s="371"/>
      <c r="GVZ96" s="371"/>
      <c r="GWA96" s="371"/>
      <c r="GWB96" s="371"/>
      <c r="GWC96" s="371"/>
      <c r="GWD96" s="371"/>
      <c r="GWE96" s="371"/>
      <c r="GWF96" s="371"/>
      <c r="GWG96" s="371"/>
      <c r="GWH96" s="371"/>
      <c r="GWI96" s="371"/>
      <c r="GWJ96" s="371"/>
      <c r="GWK96" s="371"/>
      <c r="GWL96" s="371"/>
      <c r="GWM96" s="371"/>
      <c r="GWN96" s="371"/>
      <c r="GWO96" s="371"/>
      <c r="GWP96" s="371"/>
      <c r="GWQ96" s="371"/>
      <c r="GWR96" s="371"/>
      <c r="GWS96" s="371"/>
      <c r="GWT96" s="371"/>
      <c r="GWU96" s="371"/>
      <c r="GWV96" s="371"/>
      <c r="GWW96" s="371"/>
      <c r="GWX96" s="371"/>
      <c r="GWY96" s="371"/>
      <c r="GWZ96" s="371"/>
      <c r="GXA96" s="371"/>
      <c r="GXB96" s="371"/>
      <c r="GXC96" s="371"/>
      <c r="GXD96" s="371"/>
      <c r="GXE96" s="371"/>
      <c r="GXF96" s="371"/>
      <c r="GXG96" s="371"/>
      <c r="GXH96" s="371"/>
      <c r="GXI96" s="371"/>
      <c r="GXJ96" s="371"/>
      <c r="GXK96" s="371"/>
      <c r="GXL96" s="371"/>
      <c r="GXM96" s="371"/>
      <c r="GXN96" s="371"/>
      <c r="GXO96" s="371"/>
      <c r="GXP96" s="371"/>
      <c r="GXQ96" s="371"/>
      <c r="GXR96" s="371"/>
      <c r="GXS96" s="371"/>
      <c r="GXT96" s="371"/>
      <c r="GXU96" s="371"/>
      <c r="GXV96" s="371"/>
      <c r="GXW96" s="371"/>
      <c r="GXX96" s="371"/>
      <c r="GXY96" s="371"/>
      <c r="GXZ96" s="371"/>
      <c r="GYA96" s="371"/>
      <c r="GYB96" s="371"/>
      <c r="GYC96" s="371"/>
      <c r="GYD96" s="371"/>
      <c r="GYE96" s="371"/>
      <c r="GYF96" s="371"/>
      <c r="GYG96" s="371"/>
      <c r="GYH96" s="371"/>
      <c r="GYI96" s="371"/>
      <c r="GYJ96" s="371"/>
      <c r="GYK96" s="371"/>
      <c r="GYL96" s="371"/>
      <c r="GYM96" s="371"/>
      <c r="GYN96" s="371"/>
      <c r="GYO96" s="371"/>
      <c r="GYP96" s="371"/>
      <c r="GYQ96" s="371"/>
      <c r="GYR96" s="371"/>
      <c r="GYS96" s="371"/>
      <c r="GYT96" s="371"/>
      <c r="GYU96" s="371"/>
      <c r="GYV96" s="371"/>
      <c r="GYW96" s="371"/>
      <c r="GYX96" s="371"/>
      <c r="GYY96" s="371"/>
      <c r="GYZ96" s="371"/>
      <c r="GZA96" s="371"/>
      <c r="GZB96" s="371"/>
      <c r="GZC96" s="371"/>
      <c r="GZD96" s="371"/>
      <c r="GZE96" s="371"/>
      <c r="GZF96" s="371"/>
      <c r="GZG96" s="371"/>
      <c r="GZH96" s="371"/>
      <c r="GZI96" s="371"/>
      <c r="GZJ96" s="371"/>
      <c r="GZK96" s="371"/>
      <c r="GZL96" s="371"/>
      <c r="GZM96" s="371"/>
      <c r="GZN96" s="371"/>
      <c r="GZO96" s="371"/>
      <c r="GZP96" s="371"/>
      <c r="GZQ96" s="371"/>
      <c r="GZR96" s="371"/>
      <c r="GZS96" s="371"/>
      <c r="GZT96" s="371"/>
      <c r="GZU96" s="371"/>
      <c r="GZV96" s="371"/>
      <c r="GZW96" s="371"/>
      <c r="GZX96" s="371"/>
      <c r="GZY96" s="371"/>
      <c r="GZZ96" s="371"/>
      <c r="HAA96" s="371"/>
      <c r="HAB96" s="371"/>
      <c r="HAC96" s="371"/>
      <c r="HAD96" s="371"/>
      <c r="HAE96" s="371"/>
      <c r="HAF96" s="371"/>
      <c r="HAG96" s="371"/>
      <c r="HAH96" s="371"/>
      <c r="HAI96" s="371"/>
      <c r="HAJ96" s="371"/>
      <c r="HAK96" s="371"/>
      <c r="HAL96" s="371"/>
      <c r="HAM96" s="371"/>
      <c r="HAN96" s="371"/>
      <c r="HAO96" s="371"/>
      <c r="HAP96" s="371"/>
      <c r="HAQ96" s="371"/>
      <c r="HAR96" s="371"/>
      <c r="HAS96" s="371"/>
      <c r="HAT96" s="371"/>
      <c r="HAU96" s="371"/>
      <c r="HAV96" s="371"/>
      <c r="HAW96" s="371"/>
      <c r="HAX96" s="371"/>
      <c r="HAY96" s="371"/>
      <c r="HAZ96" s="371"/>
      <c r="HBA96" s="371"/>
      <c r="HBB96" s="371"/>
      <c r="HBC96" s="371"/>
      <c r="HBD96" s="371"/>
      <c r="HBE96" s="371"/>
      <c r="HBF96" s="371"/>
      <c r="HBG96" s="371"/>
      <c r="HBH96" s="371"/>
      <c r="HBI96" s="371"/>
      <c r="HBJ96" s="371"/>
      <c r="HBK96" s="371"/>
      <c r="HBL96" s="371"/>
      <c r="HBM96" s="371"/>
      <c r="HBN96" s="371"/>
      <c r="HBO96" s="371"/>
      <c r="HBP96" s="371"/>
      <c r="HBQ96" s="371"/>
      <c r="HBR96" s="371"/>
      <c r="HBS96" s="371"/>
      <c r="HBT96" s="371"/>
      <c r="HBU96" s="371"/>
      <c r="HBV96" s="371"/>
      <c r="HBW96" s="371"/>
      <c r="HBX96" s="371"/>
      <c r="HBY96" s="371"/>
      <c r="HBZ96" s="371"/>
      <c r="HCA96" s="371"/>
      <c r="HCB96" s="371"/>
      <c r="HCC96" s="371"/>
      <c r="HCD96" s="371"/>
      <c r="HCE96" s="371"/>
      <c r="HCF96" s="371"/>
      <c r="HCG96" s="371"/>
      <c r="HCH96" s="371"/>
      <c r="HCI96" s="371"/>
      <c r="HCJ96" s="371"/>
      <c r="HCK96" s="371"/>
      <c r="HCL96" s="371"/>
      <c r="HCM96" s="371"/>
      <c r="HCN96" s="371"/>
      <c r="HCO96" s="371"/>
      <c r="HCP96" s="371"/>
      <c r="HCQ96" s="371"/>
      <c r="HCR96" s="371"/>
      <c r="HCS96" s="371"/>
      <c r="HCT96" s="371"/>
      <c r="HCU96" s="371"/>
      <c r="HCV96" s="371"/>
      <c r="HCW96" s="371"/>
      <c r="HCX96" s="371"/>
      <c r="HCY96" s="371"/>
      <c r="HCZ96" s="371"/>
      <c r="HDA96" s="371"/>
      <c r="HDB96" s="371"/>
      <c r="HDC96" s="371"/>
      <c r="HDD96" s="371"/>
      <c r="HDE96" s="371"/>
      <c r="HDF96" s="371"/>
      <c r="HDG96" s="371"/>
      <c r="HDH96" s="371"/>
      <c r="HDI96" s="371"/>
      <c r="HDJ96" s="371"/>
      <c r="HDK96" s="371"/>
      <c r="HDL96" s="371"/>
      <c r="HDM96" s="371"/>
      <c r="HDN96" s="371"/>
      <c r="HDO96" s="371"/>
      <c r="HDP96" s="371"/>
      <c r="HDQ96" s="371"/>
      <c r="HDR96" s="371"/>
      <c r="HDS96" s="371"/>
      <c r="HDT96" s="371"/>
      <c r="HDU96" s="371"/>
      <c r="HDV96" s="371"/>
      <c r="HDW96" s="371"/>
      <c r="HDX96" s="371"/>
      <c r="HDY96" s="371"/>
      <c r="HDZ96" s="371"/>
      <c r="HEA96" s="371"/>
      <c r="HEB96" s="371"/>
      <c r="HEC96" s="371"/>
      <c r="HED96" s="371"/>
      <c r="HEE96" s="371"/>
      <c r="HEF96" s="371"/>
      <c r="HEG96" s="371"/>
      <c r="HEH96" s="371"/>
      <c r="HEI96" s="371"/>
      <c r="HEJ96" s="371"/>
      <c r="HEK96" s="371"/>
      <c r="HEL96" s="371"/>
      <c r="HEM96" s="371"/>
      <c r="HEN96" s="371"/>
      <c r="HEO96" s="371"/>
      <c r="HEP96" s="371"/>
      <c r="HEQ96" s="371"/>
      <c r="HER96" s="371"/>
      <c r="HES96" s="371"/>
      <c r="HET96" s="371"/>
      <c r="HEU96" s="371"/>
      <c r="HEV96" s="371"/>
      <c r="HEW96" s="371"/>
      <c r="HEX96" s="371"/>
      <c r="HEY96" s="371"/>
      <c r="HEZ96" s="371"/>
      <c r="HFA96" s="371"/>
      <c r="HFB96" s="371"/>
      <c r="HFC96" s="371"/>
      <c r="HFD96" s="371"/>
      <c r="HFE96" s="371"/>
      <c r="HFF96" s="371"/>
      <c r="HFG96" s="371"/>
      <c r="HFH96" s="371"/>
      <c r="HFI96" s="371"/>
      <c r="HFJ96" s="371"/>
      <c r="HFK96" s="371"/>
      <c r="HFL96" s="371"/>
      <c r="HFM96" s="371"/>
      <c r="HFN96" s="371"/>
      <c r="HFO96" s="371"/>
      <c r="HFP96" s="371"/>
      <c r="HFQ96" s="371"/>
      <c r="HFR96" s="371"/>
      <c r="HFS96" s="371"/>
      <c r="HFT96" s="371"/>
      <c r="HFU96" s="371"/>
      <c r="HFV96" s="371"/>
      <c r="HFW96" s="371"/>
      <c r="HFX96" s="371"/>
      <c r="HFY96" s="371"/>
      <c r="HFZ96" s="371"/>
      <c r="HGA96" s="371"/>
      <c r="HGB96" s="371"/>
      <c r="HGC96" s="371"/>
      <c r="HGD96" s="371"/>
      <c r="HGE96" s="371"/>
      <c r="HGF96" s="371"/>
      <c r="HGG96" s="371"/>
      <c r="HGH96" s="371"/>
      <c r="HGI96" s="371"/>
      <c r="HGJ96" s="371"/>
      <c r="HGK96" s="371"/>
      <c r="HGL96" s="371"/>
      <c r="HGM96" s="371"/>
      <c r="HGN96" s="371"/>
      <c r="HGO96" s="371"/>
      <c r="HGP96" s="371"/>
      <c r="HGQ96" s="371"/>
      <c r="HGR96" s="371"/>
      <c r="HGS96" s="371"/>
      <c r="HGT96" s="371"/>
      <c r="HGU96" s="371"/>
      <c r="HGV96" s="371"/>
      <c r="HGW96" s="371"/>
      <c r="HGX96" s="371"/>
      <c r="HGY96" s="371"/>
      <c r="HGZ96" s="371"/>
      <c r="HHA96" s="371"/>
      <c r="HHB96" s="371"/>
      <c r="HHC96" s="371"/>
      <c r="HHD96" s="371"/>
      <c r="HHE96" s="371"/>
      <c r="HHF96" s="371"/>
      <c r="HHG96" s="371"/>
      <c r="HHH96" s="371"/>
      <c r="HHI96" s="371"/>
      <c r="HHJ96" s="371"/>
      <c r="HHK96" s="371"/>
      <c r="HHL96" s="371"/>
      <c r="HHM96" s="371"/>
      <c r="HHN96" s="371"/>
      <c r="HHO96" s="371"/>
      <c r="HHP96" s="371"/>
      <c r="HHQ96" s="371"/>
      <c r="HHR96" s="371"/>
      <c r="HHS96" s="371"/>
      <c r="HHT96" s="371"/>
      <c r="HHU96" s="371"/>
      <c r="HHV96" s="371"/>
      <c r="HHW96" s="371"/>
      <c r="HHX96" s="371"/>
      <c r="HHY96" s="371"/>
      <c r="HHZ96" s="371"/>
      <c r="HIA96" s="371"/>
      <c r="HIB96" s="371"/>
      <c r="HIC96" s="371"/>
      <c r="HID96" s="371"/>
      <c r="HIE96" s="371"/>
      <c r="HIF96" s="371"/>
      <c r="HIG96" s="371"/>
      <c r="HIH96" s="371"/>
      <c r="HII96" s="371"/>
      <c r="HIJ96" s="371"/>
      <c r="HIK96" s="371"/>
      <c r="HIL96" s="371"/>
      <c r="HIM96" s="371"/>
      <c r="HIN96" s="371"/>
      <c r="HIO96" s="371"/>
      <c r="HIP96" s="371"/>
      <c r="HIQ96" s="371"/>
      <c r="HIR96" s="371"/>
      <c r="HIS96" s="371"/>
      <c r="HIT96" s="371"/>
      <c r="HIU96" s="371"/>
      <c r="HIV96" s="371"/>
      <c r="HIW96" s="371"/>
      <c r="HIX96" s="371"/>
      <c r="HIY96" s="371"/>
      <c r="HIZ96" s="371"/>
      <c r="HJA96" s="371"/>
      <c r="HJB96" s="371"/>
      <c r="HJC96" s="371"/>
      <c r="HJD96" s="371"/>
      <c r="HJE96" s="371"/>
      <c r="HJF96" s="371"/>
      <c r="HJG96" s="371"/>
      <c r="HJH96" s="371"/>
      <c r="HJI96" s="371"/>
      <c r="HJJ96" s="371"/>
      <c r="HJK96" s="371"/>
      <c r="HJL96" s="371"/>
      <c r="HJM96" s="371"/>
      <c r="HJN96" s="371"/>
      <c r="HJO96" s="371"/>
      <c r="HJP96" s="371"/>
      <c r="HJQ96" s="371"/>
      <c r="HJR96" s="371"/>
      <c r="HJS96" s="371"/>
      <c r="HJT96" s="371"/>
      <c r="HJU96" s="371"/>
      <c r="HJV96" s="371"/>
      <c r="HJW96" s="371"/>
      <c r="HJX96" s="371"/>
      <c r="HJY96" s="371"/>
      <c r="HJZ96" s="371"/>
      <c r="HKA96" s="371"/>
      <c r="HKB96" s="371"/>
      <c r="HKC96" s="371"/>
      <c r="HKD96" s="371"/>
      <c r="HKE96" s="371"/>
      <c r="HKF96" s="371"/>
      <c r="HKG96" s="371"/>
      <c r="HKH96" s="371"/>
      <c r="HKI96" s="371"/>
      <c r="HKJ96" s="371"/>
      <c r="HKK96" s="371"/>
      <c r="HKL96" s="371"/>
      <c r="HKM96" s="371"/>
      <c r="HKN96" s="371"/>
      <c r="HKO96" s="371"/>
      <c r="HKP96" s="371"/>
      <c r="HKQ96" s="371"/>
      <c r="HKR96" s="371"/>
      <c r="HKS96" s="371"/>
      <c r="HKT96" s="371"/>
      <c r="HKU96" s="371"/>
      <c r="HKV96" s="371"/>
      <c r="HKW96" s="371"/>
      <c r="HKX96" s="371"/>
      <c r="HKY96" s="371"/>
      <c r="HKZ96" s="371"/>
      <c r="HLA96" s="371"/>
      <c r="HLB96" s="371"/>
      <c r="HLC96" s="371"/>
      <c r="HLD96" s="371"/>
      <c r="HLE96" s="371"/>
      <c r="HLF96" s="371"/>
      <c r="HLG96" s="371"/>
      <c r="HLH96" s="371"/>
      <c r="HLI96" s="371"/>
      <c r="HLJ96" s="371"/>
      <c r="HLK96" s="371"/>
      <c r="HLL96" s="371"/>
      <c r="HLM96" s="371"/>
      <c r="HLN96" s="371"/>
      <c r="HLO96" s="371"/>
      <c r="HLP96" s="371"/>
      <c r="HLQ96" s="371"/>
      <c r="HLR96" s="371"/>
      <c r="HLS96" s="371"/>
      <c r="HLT96" s="371"/>
      <c r="HLU96" s="371"/>
      <c r="HLV96" s="371"/>
      <c r="HLW96" s="371"/>
      <c r="HLX96" s="371"/>
      <c r="HLY96" s="371"/>
      <c r="HLZ96" s="371"/>
      <c r="HMA96" s="371"/>
      <c r="HMB96" s="371"/>
      <c r="HMC96" s="371"/>
      <c r="HMD96" s="371"/>
      <c r="HME96" s="371"/>
      <c r="HMF96" s="371"/>
      <c r="HMG96" s="371"/>
      <c r="HMH96" s="371"/>
      <c r="HMI96" s="371"/>
      <c r="HMJ96" s="371"/>
      <c r="HMK96" s="371"/>
      <c r="HML96" s="371"/>
      <c r="HMM96" s="371"/>
      <c r="HMN96" s="371"/>
      <c r="HMO96" s="371"/>
      <c r="HMP96" s="371"/>
      <c r="HMQ96" s="371"/>
      <c r="HMR96" s="371"/>
      <c r="HMS96" s="371"/>
      <c r="HMT96" s="371"/>
      <c r="HMU96" s="371"/>
      <c r="HMV96" s="371"/>
      <c r="HMW96" s="371"/>
      <c r="HMX96" s="371"/>
      <c r="HMY96" s="371"/>
      <c r="HMZ96" s="371"/>
      <c r="HNA96" s="371"/>
      <c r="HNB96" s="371"/>
      <c r="HNC96" s="371"/>
      <c r="HND96" s="371"/>
      <c r="HNE96" s="371"/>
      <c r="HNF96" s="371"/>
      <c r="HNG96" s="371"/>
      <c r="HNH96" s="371"/>
      <c r="HNI96" s="371"/>
      <c r="HNJ96" s="371"/>
      <c r="HNK96" s="371"/>
      <c r="HNL96" s="371"/>
      <c r="HNM96" s="371"/>
      <c r="HNN96" s="371"/>
      <c r="HNO96" s="371"/>
      <c r="HNP96" s="371"/>
      <c r="HNQ96" s="371"/>
      <c r="HNR96" s="371"/>
      <c r="HNS96" s="371"/>
      <c r="HNT96" s="371"/>
      <c r="HNU96" s="371"/>
      <c r="HNV96" s="371"/>
      <c r="HNW96" s="371"/>
      <c r="HNX96" s="371"/>
      <c r="HNY96" s="371"/>
      <c r="HNZ96" s="371"/>
      <c r="HOA96" s="371"/>
      <c r="HOB96" s="371"/>
      <c r="HOC96" s="371"/>
      <c r="HOD96" s="371"/>
      <c r="HOE96" s="371"/>
      <c r="HOF96" s="371"/>
      <c r="HOG96" s="371"/>
      <c r="HOH96" s="371"/>
      <c r="HOI96" s="371"/>
      <c r="HOJ96" s="371"/>
      <c r="HOK96" s="371"/>
      <c r="HOL96" s="371"/>
      <c r="HOM96" s="371"/>
      <c r="HON96" s="371"/>
      <c r="HOO96" s="371"/>
      <c r="HOP96" s="371"/>
      <c r="HOQ96" s="371"/>
      <c r="HOR96" s="371"/>
      <c r="HOS96" s="371"/>
      <c r="HOT96" s="371"/>
      <c r="HOU96" s="371"/>
      <c r="HOV96" s="371"/>
      <c r="HOW96" s="371"/>
      <c r="HOX96" s="371"/>
      <c r="HOY96" s="371"/>
      <c r="HOZ96" s="371"/>
      <c r="HPA96" s="371"/>
      <c r="HPB96" s="371"/>
      <c r="HPC96" s="371"/>
      <c r="HPD96" s="371"/>
      <c r="HPE96" s="371"/>
      <c r="HPF96" s="371"/>
      <c r="HPG96" s="371"/>
      <c r="HPH96" s="371"/>
      <c r="HPI96" s="371"/>
      <c r="HPJ96" s="371"/>
      <c r="HPK96" s="371"/>
      <c r="HPL96" s="371"/>
      <c r="HPM96" s="371"/>
      <c r="HPN96" s="371"/>
      <c r="HPO96" s="371"/>
      <c r="HPP96" s="371"/>
      <c r="HPQ96" s="371"/>
      <c r="HPR96" s="371"/>
      <c r="HPS96" s="371"/>
      <c r="HPT96" s="371"/>
      <c r="HPU96" s="371"/>
      <c r="HPV96" s="371"/>
      <c r="HPW96" s="371"/>
      <c r="HPX96" s="371"/>
      <c r="HPY96" s="371"/>
      <c r="HPZ96" s="371"/>
      <c r="HQA96" s="371"/>
      <c r="HQB96" s="371"/>
      <c r="HQC96" s="371"/>
      <c r="HQD96" s="371"/>
      <c r="HQE96" s="371"/>
      <c r="HQF96" s="371"/>
      <c r="HQG96" s="371"/>
      <c r="HQH96" s="371"/>
      <c r="HQI96" s="371"/>
      <c r="HQJ96" s="371"/>
      <c r="HQK96" s="371"/>
      <c r="HQL96" s="371"/>
      <c r="HQM96" s="371"/>
      <c r="HQN96" s="371"/>
      <c r="HQO96" s="371"/>
      <c r="HQP96" s="371"/>
      <c r="HQQ96" s="371"/>
      <c r="HQR96" s="371"/>
      <c r="HQS96" s="371"/>
      <c r="HQT96" s="371"/>
      <c r="HQU96" s="371"/>
      <c r="HQV96" s="371"/>
      <c r="HQW96" s="371"/>
      <c r="HQX96" s="371"/>
      <c r="HQY96" s="371"/>
      <c r="HQZ96" s="371"/>
      <c r="HRA96" s="371"/>
      <c r="HRB96" s="371"/>
      <c r="HRC96" s="371"/>
      <c r="HRD96" s="371"/>
      <c r="HRE96" s="371"/>
      <c r="HRF96" s="371"/>
      <c r="HRG96" s="371"/>
      <c r="HRH96" s="371"/>
      <c r="HRI96" s="371"/>
      <c r="HRJ96" s="371"/>
      <c r="HRK96" s="371"/>
      <c r="HRL96" s="371"/>
      <c r="HRM96" s="371"/>
      <c r="HRN96" s="371"/>
      <c r="HRO96" s="371"/>
      <c r="HRP96" s="371"/>
      <c r="HRQ96" s="371"/>
      <c r="HRR96" s="371"/>
      <c r="HRS96" s="371"/>
      <c r="HRT96" s="371"/>
      <c r="HRU96" s="371"/>
      <c r="HRV96" s="371"/>
      <c r="HRW96" s="371"/>
      <c r="HRX96" s="371"/>
      <c r="HRY96" s="371"/>
      <c r="HRZ96" s="371"/>
      <c r="HSA96" s="371"/>
      <c r="HSB96" s="371"/>
      <c r="HSC96" s="371"/>
      <c r="HSD96" s="371"/>
      <c r="HSE96" s="371"/>
      <c r="HSF96" s="371"/>
      <c r="HSG96" s="371"/>
      <c r="HSH96" s="371"/>
      <c r="HSI96" s="371"/>
      <c r="HSJ96" s="371"/>
      <c r="HSK96" s="371"/>
      <c r="HSL96" s="371"/>
      <c r="HSM96" s="371"/>
      <c r="HSN96" s="371"/>
      <c r="HSO96" s="371"/>
      <c r="HSP96" s="371"/>
      <c r="HSQ96" s="371"/>
      <c r="HSR96" s="371"/>
      <c r="HSS96" s="371"/>
      <c r="HST96" s="371"/>
      <c r="HSU96" s="371"/>
      <c r="HSV96" s="371"/>
      <c r="HSW96" s="371"/>
      <c r="HSX96" s="371"/>
      <c r="HSY96" s="371"/>
      <c r="HSZ96" s="371"/>
      <c r="HTA96" s="371"/>
      <c r="HTB96" s="371"/>
      <c r="HTC96" s="371"/>
      <c r="HTD96" s="371"/>
      <c r="HTE96" s="371"/>
      <c r="HTF96" s="371"/>
      <c r="HTG96" s="371"/>
      <c r="HTH96" s="371"/>
      <c r="HTI96" s="371"/>
      <c r="HTJ96" s="371"/>
      <c r="HTK96" s="371"/>
      <c r="HTL96" s="371"/>
      <c r="HTM96" s="371"/>
      <c r="HTN96" s="371"/>
      <c r="HTO96" s="371"/>
      <c r="HTP96" s="371"/>
      <c r="HTQ96" s="371"/>
      <c r="HTR96" s="371"/>
      <c r="HTS96" s="371"/>
      <c r="HTT96" s="371"/>
      <c r="HTU96" s="371"/>
      <c r="HTV96" s="371"/>
      <c r="HTW96" s="371"/>
      <c r="HTX96" s="371"/>
      <c r="HTY96" s="371"/>
      <c r="HTZ96" s="371"/>
      <c r="HUA96" s="371"/>
      <c r="HUB96" s="371"/>
      <c r="HUC96" s="371"/>
      <c r="HUD96" s="371"/>
      <c r="HUE96" s="371"/>
      <c r="HUF96" s="371"/>
      <c r="HUG96" s="371"/>
      <c r="HUH96" s="371"/>
      <c r="HUI96" s="371"/>
      <c r="HUJ96" s="371"/>
      <c r="HUK96" s="371"/>
      <c r="HUL96" s="371"/>
      <c r="HUM96" s="371"/>
      <c r="HUN96" s="371"/>
      <c r="HUO96" s="371"/>
      <c r="HUP96" s="371"/>
      <c r="HUQ96" s="371"/>
      <c r="HUR96" s="371"/>
      <c r="HUS96" s="371"/>
      <c r="HUT96" s="371"/>
      <c r="HUU96" s="371"/>
      <c r="HUV96" s="371"/>
      <c r="HUW96" s="371"/>
      <c r="HUX96" s="371"/>
      <c r="HUY96" s="371"/>
      <c r="HUZ96" s="371"/>
      <c r="HVA96" s="371"/>
      <c r="HVB96" s="371"/>
      <c r="HVC96" s="371"/>
      <c r="HVD96" s="371"/>
      <c r="HVE96" s="371"/>
      <c r="HVF96" s="371"/>
      <c r="HVG96" s="371"/>
      <c r="HVH96" s="371"/>
      <c r="HVI96" s="371"/>
      <c r="HVJ96" s="371"/>
      <c r="HVK96" s="371"/>
      <c r="HVL96" s="371"/>
      <c r="HVM96" s="371"/>
      <c r="HVN96" s="371"/>
      <c r="HVO96" s="371"/>
      <c r="HVP96" s="371"/>
      <c r="HVQ96" s="371"/>
      <c r="HVR96" s="371"/>
      <c r="HVS96" s="371"/>
      <c r="HVT96" s="371"/>
      <c r="HVU96" s="371"/>
      <c r="HVV96" s="371"/>
      <c r="HVW96" s="371"/>
      <c r="HVX96" s="371"/>
      <c r="HVY96" s="371"/>
      <c r="HVZ96" s="371"/>
      <c r="HWA96" s="371"/>
      <c r="HWB96" s="371"/>
      <c r="HWC96" s="371"/>
      <c r="HWD96" s="371"/>
      <c r="HWE96" s="371"/>
      <c r="HWF96" s="371"/>
      <c r="HWG96" s="371"/>
      <c r="HWH96" s="371"/>
      <c r="HWI96" s="371"/>
      <c r="HWJ96" s="371"/>
      <c r="HWK96" s="371"/>
      <c r="HWL96" s="371"/>
      <c r="HWM96" s="371"/>
      <c r="HWN96" s="371"/>
      <c r="HWO96" s="371"/>
      <c r="HWP96" s="371"/>
      <c r="HWQ96" s="371"/>
      <c r="HWR96" s="371"/>
      <c r="HWS96" s="371"/>
      <c r="HWT96" s="371"/>
      <c r="HWU96" s="371"/>
      <c r="HWV96" s="371"/>
      <c r="HWW96" s="371"/>
      <c r="HWX96" s="371"/>
      <c r="HWY96" s="371"/>
      <c r="HWZ96" s="371"/>
      <c r="HXA96" s="371"/>
      <c r="HXB96" s="371"/>
      <c r="HXC96" s="371"/>
      <c r="HXD96" s="371"/>
      <c r="HXE96" s="371"/>
      <c r="HXF96" s="371"/>
      <c r="HXG96" s="371"/>
      <c r="HXH96" s="371"/>
      <c r="HXI96" s="371"/>
      <c r="HXJ96" s="371"/>
      <c r="HXK96" s="371"/>
      <c r="HXL96" s="371"/>
      <c r="HXM96" s="371"/>
      <c r="HXN96" s="371"/>
      <c r="HXO96" s="371"/>
      <c r="HXP96" s="371"/>
      <c r="HXQ96" s="371"/>
      <c r="HXR96" s="371"/>
      <c r="HXS96" s="371"/>
      <c r="HXT96" s="371"/>
      <c r="HXU96" s="371"/>
      <c r="HXV96" s="371"/>
      <c r="HXW96" s="371"/>
      <c r="HXX96" s="371"/>
      <c r="HXY96" s="371"/>
      <c r="HXZ96" s="371"/>
      <c r="HYA96" s="371"/>
      <c r="HYB96" s="371"/>
      <c r="HYC96" s="371"/>
      <c r="HYD96" s="371"/>
      <c r="HYE96" s="371"/>
      <c r="HYF96" s="371"/>
      <c r="HYG96" s="371"/>
      <c r="HYH96" s="371"/>
      <c r="HYI96" s="371"/>
      <c r="HYJ96" s="371"/>
      <c r="HYK96" s="371"/>
      <c r="HYL96" s="371"/>
      <c r="HYM96" s="371"/>
      <c r="HYN96" s="371"/>
      <c r="HYO96" s="371"/>
      <c r="HYP96" s="371"/>
      <c r="HYQ96" s="371"/>
      <c r="HYR96" s="371"/>
      <c r="HYS96" s="371"/>
      <c r="HYT96" s="371"/>
      <c r="HYU96" s="371"/>
      <c r="HYV96" s="371"/>
      <c r="HYW96" s="371"/>
      <c r="HYX96" s="371"/>
      <c r="HYY96" s="371"/>
      <c r="HYZ96" s="371"/>
      <c r="HZA96" s="371"/>
      <c r="HZB96" s="371"/>
      <c r="HZC96" s="371"/>
      <c r="HZD96" s="371"/>
      <c r="HZE96" s="371"/>
      <c r="HZF96" s="371"/>
      <c r="HZG96" s="371"/>
      <c r="HZH96" s="371"/>
      <c r="HZI96" s="371"/>
      <c r="HZJ96" s="371"/>
      <c r="HZK96" s="371"/>
      <c r="HZL96" s="371"/>
      <c r="HZM96" s="371"/>
      <c r="HZN96" s="371"/>
      <c r="HZO96" s="371"/>
      <c r="HZP96" s="371"/>
      <c r="HZQ96" s="371"/>
      <c r="HZR96" s="371"/>
      <c r="HZS96" s="371"/>
      <c r="HZT96" s="371"/>
      <c r="HZU96" s="371"/>
      <c r="HZV96" s="371"/>
      <c r="HZW96" s="371"/>
      <c r="HZX96" s="371"/>
      <c r="HZY96" s="371"/>
      <c r="HZZ96" s="371"/>
      <c r="IAA96" s="371"/>
      <c r="IAB96" s="371"/>
      <c r="IAC96" s="371"/>
      <c r="IAD96" s="371"/>
      <c r="IAE96" s="371"/>
      <c r="IAF96" s="371"/>
      <c r="IAG96" s="371"/>
      <c r="IAH96" s="371"/>
      <c r="IAI96" s="371"/>
      <c r="IAJ96" s="371"/>
      <c r="IAK96" s="371"/>
      <c r="IAL96" s="371"/>
      <c r="IAM96" s="371"/>
      <c r="IAN96" s="371"/>
      <c r="IAO96" s="371"/>
      <c r="IAP96" s="371"/>
      <c r="IAQ96" s="371"/>
      <c r="IAR96" s="371"/>
      <c r="IAS96" s="371"/>
      <c r="IAT96" s="371"/>
      <c r="IAU96" s="371"/>
      <c r="IAV96" s="371"/>
      <c r="IAW96" s="371"/>
      <c r="IAX96" s="371"/>
      <c r="IAY96" s="371"/>
      <c r="IAZ96" s="371"/>
      <c r="IBA96" s="371"/>
      <c r="IBB96" s="371"/>
      <c r="IBC96" s="371"/>
      <c r="IBD96" s="371"/>
      <c r="IBE96" s="371"/>
      <c r="IBF96" s="371"/>
      <c r="IBG96" s="371"/>
      <c r="IBH96" s="371"/>
      <c r="IBI96" s="371"/>
      <c r="IBJ96" s="371"/>
      <c r="IBK96" s="371"/>
      <c r="IBL96" s="371"/>
      <c r="IBM96" s="371"/>
      <c r="IBN96" s="371"/>
      <c r="IBO96" s="371"/>
      <c r="IBP96" s="371"/>
      <c r="IBQ96" s="371"/>
      <c r="IBR96" s="371"/>
      <c r="IBS96" s="371"/>
      <c r="IBT96" s="371"/>
      <c r="IBU96" s="371"/>
      <c r="IBV96" s="371"/>
      <c r="IBW96" s="371"/>
      <c r="IBX96" s="371"/>
      <c r="IBY96" s="371"/>
      <c r="IBZ96" s="371"/>
      <c r="ICA96" s="371"/>
      <c r="ICB96" s="371"/>
      <c r="ICC96" s="371"/>
      <c r="ICD96" s="371"/>
      <c r="ICE96" s="371"/>
      <c r="ICF96" s="371"/>
      <c r="ICG96" s="371"/>
      <c r="ICH96" s="371"/>
      <c r="ICI96" s="371"/>
      <c r="ICJ96" s="371"/>
      <c r="ICK96" s="371"/>
      <c r="ICL96" s="371"/>
      <c r="ICM96" s="371"/>
      <c r="ICN96" s="371"/>
      <c r="ICO96" s="371"/>
      <c r="ICP96" s="371"/>
      <c r="ICQ96" s="371"/>
      <c r="ICR96" s="371"/>
      <c r="ICS96" s="371"/>
      <c r="ICT96" s="371"/>
      <c r="ICU96" s="371"/>
      <c r="ICV96" s="371"/>
      <c r="ICW96" s="371"/>
      <c r="ICX96" s="371"/>
      <c r="ICY96" s="371"/>
      <c r="ICZ96" s="371"/>
      <c r="IDA96" s="371"/>
      <c r="IDB96" s="371"/>
      <c r="IDC96" s="371"/>
      <c r="IDD96" s="371"/>
      <c r="IDE96" s="371"/>
      <c r="IDF96" s="371"/>
      <c r="IDG96" s="371"/>
      <c r="IDH96" s="371"/>
      <c r="IDI96" s="371"/>
      <c r="IDJ96" s="371"/>
      <c r="IDK96" s="371"/>
      <c r="IDL96" s="371"/>
      <c r="IDM96" s="371"/>
      <c r="IDN96" s="371"/>
      <c r="IDO96" s="371"/>
      <c r="IDP96" s="371"/>
      <c r="IDQ96" s="371"/>
      <c r="IDR96" s="371"/>
      <c r="IDS96" s="371"/>
      <c r="IDT96" s="371"/>
      <c r="IDU96" s="371"/>
      <c r="IDV96" s="371"/>
      <c r="IDW96" s="371"/>
      <c r="IDX96" s="371"/>
      <c r="IDY96" s="371"/>
      <c r="IDZ96" s="371"/>
      <c r="IEA96" s="371"/>
      <c r="IEB96" s="371"/>
      <c r="IEC96" s="371"/>
      <c r="IED96" s="371"/>
      <c r="IEE96" s="371"/>
      <c r="IEF96" s="371"/>
      <c r="IEG96" s="371"/>
      <c r="IEH96" s="371"/>
      <c r="IEI96" s="371"/>
      <c r="IEJ96" s="371"/>
      <c r="IEK96" s="371"/>
      <c r="IEL96" s="371"/>
      <c r="IEM96" s="371"/>
      <c r="IEN96" s="371"/>
      <c r="IEO96" s="371"/>
      <c r="IEP96" s="371"/>
      <c r="IEQ96" s="371"/>
      <c r="IER96" s="371"/>
      <c r="IES96" s="371"/>
      <c r="IET96" s="371"/>
      <c r="IEU96" s="371"/>
      <c r="IEV96" s="371"/>
      <c r="IEW96" s="371"/>
      <c r="IEX96" s="371"/>
      <c r="IEY96" s="371"/>
      <c r="IEZ96" s="371"/>
      <c r="IFA96" s="371"/>
      <c r="IFB96" s="371"/>
      <c r="IFC96" s="371"/>
      <c r="IFD96" s="371"/>
      <c r="IFE96" s="371"/>
      <c r="IFF96" s="371"/>
      <c r="IFG96" s="371"/>
      <c r="IFH96" s="371"/>
      <c r="IFI96" s="371"/>
      <c r="IFJ96" s="371"/>
      <c r="IFK96" s="371"/>
      <c r="IFL96" s="371"/>
      <c r="IFM96" s="371"/>
      <c r="IFN96" s="371"/>
      <c r="IFO96" s="371"/>
      <c r="IFP96" s="371"/>
      <c r="IFQ96" s="371"/>
      <c r="IFR96" s="371"/>
      <c r="IFS96" s="371"/>
      <c r="IFT96" s="371"/>
      <c r="IFU96" s="371"/>
      <c r="IFV96" s="371"/>
      <c r="IFW96" s="371"/>
      <c r="IFX96" s="371"/>
      <c r="IFY96" s="371"/>
      <c r="IFZ96" s="371"/>
      <c r="IGA96" s="371"/>
      <c r="IGB96" s="371"/>
      <c r="IGC96" s="371"/>
      <c r="IGD96" s="371"/>
      <c r="IGE96" s="371"/>
      <c r="IGF96" s="371"/>
      <c r="IGG96" s="371"/>
      <c r="IGH96" s="371"/>
      <c r="IGI96" s="371"/>
      <c r="IGJ96" s="371"/>
      <c r="IGK96" s="371"/>
      <c r="IGL96" s="371"/>
      <c r="IGM96" s="371"/>
      <c r="IGN96" s="371"/>
      <c r="IGO96" s="371"/>
      <c r="IGP96" s="371"/>
      <c r="IGQ96" s="371"/>
      <c r="IGR96" s="371"/>
      <c r="IGS96" s="371"/>
      <c r="IGT96" s="371"/>
      <c r="IGU96" s="371"/>
      <c r="IGV96" s="371"/>
      <c r="IGW96" s="371"/>
      <c r="IGX96" s="371"/>
      <c r="IGY96" s="371"/>
      <c r="IGZ96" s="371"/>
      <c r="IHA96" s="371"/>
      <c r="IHB96" s="371"/>
      <c r="IHC96" s="371"/>
      <c r="IHD96" s="371"/>
      <c r="IHE96" s="371"/>
      <c r="IHF96" s="371"/>
      <c r="IHG96" s="371"/>
      <c r="IHH96" s="371"/>
      <c r="IHI96" s="371"/>
      <c r="IHJ96" s="371"/>
      <c r="IHK96" s="371"/>
      <c r="IHL96" s="371"/>
      <c r="IHM96" s="371"/>
      <c r="IHN96" s="371"/>
      <c r="IHO96" s="371"/>
      <c r="IHP96" s="371"/>
      <c r="IHQ96" s="371"/>
      <c r="IHR96" s="371"/>
      <c r="IHS96" s="371"/>
      <c r="IHT96" s="371"/>
      <c r="IHU96" s="371"/>
      <c r="IHV96" s="371"/>
      <c r="IHW96" s="371"/>
      <c r="IHX96" s="371"/>
      <c r="IHY96" s="371"/>
      <c r="IHZ96" s="371"/>
      <c r="IIA96" s="371"/>
      <c r="IIB96" s="371"/>
      <c r="IIC96" s="371"/>
      <c r="IID96" s="371"/>
      <c r="IIE96" s="371"/>
      <c r="IIF96" s="371"/>
      <c r="IIG96" s="371"/>
      <c r="IIH96" s="371"/>
      <c r="III96" s="371"/>
      <c r="IIJ96" s="371"/>
      <c r="IIK96" s="371"/>
      <c r="IIL96" s="371"/>
      <c r="IIM96" s="371"/>
      <c r="IIN96" s="371"/>
      <c r="IIO96" s="371"/>
      <c r="IIP96" s="371"/>
      <c r="IIQ96" s="371"/>
      <c r="IIR96" s="371"/>
      <c r="IIS96" s="371"/>
      <c r="IIT96" s="371"/>
      <c r="IIU96" s="371"/>
      <c r="IIV96" s="371"/>
      <c r="IIW96" s="371"/>
      <c r="IIX96" s="371"/>
      <c r="IIY96" s="371"/>
      <c r="IIZ96" s="371"/>
      <c r="IJA96" s="371"/>
      <c r="IJB96" s="371"/>
      <c r="IJC96" s="371"/>
      <c r="IJD96" s="371"/>
      <c r="IJE96" s="371"/>
      <c r="IJF96" s="371"/>
      <c r="IJG96" s="371"/>
      <c r="IJH96" s="371"/>
      <c r="IJI96" s="371"/>
      <c r="IJJ96" s="371"/>
      <c r="IJK96" s="371"/>
      <c r="IJL96" s="371"/>
      <c r="IJM96" s="371"/>
      <c r="IJN96" s="371"/>
      <c r="IJO96" s="371"/>
      <c r="IJP96" s="371"/>
      <c r="IJQ96" s="371"/>
      <c r="IJR96" s="371"/>
      <c r="IJS96" s="371"/>
      <c r="IJT96" s="371"/>
      <c r="IJU96" s="371"/>
      <c r="IJV96" s="371"/>
      <c r="IJW96" s="371"/>
      <c r="IJX96" s="371"/>
      <c r="IJY96" s="371"/>
      <c r="IJZ96" s="371"/>
      <c r="IKA96" s="371"/>
      <c r="IKB96" s="371"/>
      <c r="IKC96" s="371"/>
      <c r="IKD96" s="371"/>
      <c r="IKE96" s="371"/>
      <c r="IKF96" s="371"/>
      <c r="IKG96" s="371"/>
      <c r="IKH96" s="371"/>
      <c r="IKI96" s="371"/>
      <c r="IKJ96" s="371"/>
      <c r="IKK96" s="371"/>
      <c r="IKL96" s="371"/>
      <c r="IKM96" s="371"/>
      <c r="IKN96" s="371"/>
      <c r="IKO96" s="371"/>
      <c r="IKP96" s="371"/>
      <c r="IKQ96" s="371"/>
      <c r="IKR96" s="371"/>
      <c r="IKS96" s="371"/>
      <c r="IKT96" s="371"/>
      <c r="IKU96" s="371"/>
      <c r="IKV96" s="371"/>
      <c r="IKW96" s="371"/>
      <c r="IKX96" s="371"/>
      <c r="IKY96" s="371"/>
      <c r="IKZ96" s="371"/>
      <c r="ILA96" s="371"/>
      <c r="ILB96" s="371"/>
      <c r="ILC96" s="371"/>
      <c r="ILD96" s="371"/>
      <c r="ILE96" s="371"/>
      <c r="ILF96" s="371"/>
      <c r="ILG96" s="371"/>
      <c r="ILH96" s="371"/>
      <c r="ILI96" s="371"/>
      <c r="ILJ96" s="371"/>
      <c r="ILK96" s="371"/>
      <c r="ILL96" s="371"/>
      <c r="ILM96" s="371"/>
      <c r="ILN96" s="371"/>
      <c r="ILO96" s="371"/>
      <c r="ILP96" s="371"/>
      <c r="ILQ96" s="371"/>
      <c r="ILR96" s="371"/>
      <c r="ILS96" s="371"/>
      <c r="ILT96" s="371"/>
      <c r="ILU96" s="371"/>
      <c r="ILV96" s="371"/>
      <c r="ILW96" s="371"/>
      <c r="ILX96" s="371"/>
      <c r="ILY96" s="371"/>
      <c r="ILZ96" s="371"/>
      <c r="IMA96" s="371"/>
      <c r="IMB96" s="371"/>
      <c r="IMC96" s="371"/>
      <c r="IMD96" s="371"/>
      <c r="IME96" s="371"/>
      <c r="IMF96" s="371"/>
      <c r="IMG96" s="371"/>
      <c r="IMH96" s="371"/>
      <c r="IMI96" s="371"/>
      <c r="IMJ96" s="371"/>
      <c r="IMK96" s="371"/>
      <c r="IML96" s="371"/>
      <c r="IMM96" s="371"/>
      <c r="IMN96" s="371"/>
      <c r="IMO96" s="371"/>
      <c r="IMP96" s="371"/>
      <c r="IMQ96" s="371"/>
      <c r="IMR96" s="371"/>
      <c r="IMS96" s="371"/>
      <c r="IMT96" s="371"/>
      <c r="IMU96" s="371"/>
      <c r="IMV96" s="371"/>
      <c r="IMW96" s="371"/>
      <c r="IMX96" s="371"/>
      <c r="IMY96" s="371"/>
      <c r="IMZ96" s="371"/>
      <c r="INA96" s="371"/>
      <c r="INB96" s="371"/>
      <c r="INC96" s="371"/>
      <c r="IND96" s="371"/>
      <c r="INE96" s="371"/>
      <c r="INF96" s="371"/>
      <c r="ING96" s="371"/>
      <c r="INH96" s="371"/>
      <c r="INI96" s="371"/>
      <c r="INJ96" s="371"/>
      <c r="INK96" s="371"/>
      <c r="INL96" s="371"/>
      <c r="INM96" s="371"/>
      <c r="INN96" s="371"/>
      <c r="INO96" s="371"/>
      <c r="INP96" s="371"/>
      <c r="INQ96" s="371"/>
      <c r="INR96" s="371"/>
      <c r="INS96" s="371"/>
      <c r="INT96" s="371"/>
      <c r="INU96" s="371"/>
      <c r="INV96" s="371"/>
      <c r="INW96" s="371"/>
      <c r="INX96" s="371"/>
      <c r="INY96" s="371"/>
      <c r="INZ96" s="371"/>
      <c r="IOA96" s="371"/>
      <c r="IOB96" s="371"/>
      <c r="IOC96" s="371"/>
      <c r="IOD96" s="371"/>
      <c r="IOE96" s="371"/>
      <c r="IOF96" s="371"/>
      <c r="IOG96" s="371"/>
      <c r="IOH96" s="371"/>
      <c r="IOI96" s="371"/>
      <c r="IOJ96" s="371"/>
      <c r="IOK96" s="371"/>
      <c r="IOL96" s="371"/>
      <c r="IOM96" s="371"/>
      <c r="ION96" s="371"/>
      <c r="IOO96" s="371"/>
      <c r="IOP96" s="371"/>
      <c r="IOQ96" s="371"/>
      <c r="IOR96" s="371"/>
      <c r="IOS96" s="371"/>
      <c r="IOT96" s="371"/>
      <c r="IOU96" s="371"/>
      <c r="IOV96" s="371"/>
      <c r="IOW96" s="371"/>
      <c r="IOX96" s="371"/>
      <c r="IOY96" s="371"/>
      <c r="IOZ96" s="371"/>
      <c r="IPA96" s="371"/>
      <c r="IPB96" s="371"/>
      <c r="IPC96" s="371"/>
      <c r="IPD96" s="371"/>
      <c r="IPE96" s="371"/>
      <c r="IPF96" s="371"/>
      <c r="IPG96" s="371"/>
      <c r="IPH96" s="371"/>
      <c r="IPI96" s="371"/>
      <c r="IPJ96" s="371"/>
      <c r="IPK96" s="371"/>
      <c r="IPL96" s="371"/>
      <c r="IPM96" s="371"/>
      <c r="IPN96" s="371"/>
      <c r="IPO96" s="371"/>
      <c r="IPP96" s="371"/>
      <c r="IPQ96" s="371"/>
      <c r="IPR96" s="371"/>
      <c r="IPS96" s="371"/>
      <c r="IPT96" s="371"/>
      <c r="IPU96" s="371"/>
      <c r="IPV96" s="371"/>
      <c r="IPW96" s="371"/>
      <c r="IPX96" s="371"/>
      <c r="IPY96" s="371"/>
      <c r="IPZ96" s="371"/>
      <c r="IQA96" s="371"/>
      <c r="IQB96" s="371"/>
      <c r="IQC96" s="371"/>
      <c r="IQD96" s="371"/>
      <c r="IQE96" s="371"/>
      <c r="IQF96" s="371"/>
      <c r="IQG96" s="371"/>
      <c r="IQH96" s="371"/>
      <c r="IQI96" s="371"/>
      <c r="IQJ96" s="371"/>
      <c r="IQK96" s="371"/>
      <c r="IQL96" s="371"/>
      <c r="IQM96" s="371"/>
      <c r="IQN96" s="371"/>
      <c r="IQO96" s="371"/>
      <c r="IQP96" s="371"/>
      <c r="IQQ96" s="371"/>
      <c r="IQR96" s="371"/>
      <c r="IQS96" s="371"/>
      <c r="IQT96" s="371"/>
      <c r="IQU96" s="371"/>
      <c r="IQV96" s="371"/>
      <c r="IQW96" s="371"/>
      <c r="IQX96" s="371"/>
      <c r="IQY96" s="371"/>
      <c r="IQZ96" s="371"/>
      <c r="IRA96" s="371"/>
      <c r="IRB96" s="371"/>
      <c r="IRC96" s="371"/>
      <c r="IRD96" s="371"/>
      <c r="IRE96" s="371"/>
      <c r="IRF96" s="371"/>
      <c r="IRG96" s="371"/>
      <c r="IRH96" s="371"/>
      <c r="IRI96" s="371"/>
      <c r="IRJ96" s="371"/>
      <c r="IRK96" s="371"/>
      <c r="IRL96" s="371"/>
      <c r="IRM96" s="371"/>
      <c r="IRN96" s="371"/>
      <c r="IRO96" s="371"/>
      <c r="IRP96" s="371"/>
      <c r="IRQ96" s="371"/>
      <c r="IRR96" s="371"/>
      <c r="IRS96" s="371"/>
      <c r="IRT96" s="371"/>
      <c r="IRU96" s="371"/>
      <c r="IRV96" s="371"/>
      <c r="IRW96" s="371"/>
      <c r="IRX96" s="371"/>
      <c r="IRY96" s="371"/>
      <c r="IRZ96" s="371"/>
      <c r="ISA96" s="371"/>
      <c r="ISB96" s="371"/>
      <c r="ISC96" s="371"/>
      <c r="ISD96" s="371"/>
      <c r="ISE96" s="371"/>
      <c r="ISF96" s="371"/>
      <c r="ISG96" s="371"/>
      <c r="ISH96" s="371"/>
      <c r="ISI96" s="371"/>
      <c r="ISJ96" s="371"/>
      <c r="ISK96" s="371"/>
      <c r="ISL96" s="371"/>
      <c r="ISM96" s="371"/>
      <c r="ISN96" s="371"/>
      <c r="ISO96" s="371"/>
      <c r="ISP96" s="371"/>
      <c r="ISQ96" s="371"/>
      <c r="ISR96" s="371"/>
      <c r="ISS96" s="371"/>
      <c r="IST96" s="371"/>
      <c r="ISU96" s="371"/>
      <c r="ISV96" s="371"/>
      <c r="ISW96" s="371"/>
      <c r="ISX96" s="371"/>
      <c r="ISY96" s="371"/>
      <c r="ISZ96" s="371"/>
      <c r="ITA96" s="371"/>
      <c r="ITB96" s="371"/>
      <c r="ITC96" s="371"/>
      <c r="ITD96" s="371"/>
      <c r="ITE96" s="371"/>
      <c r="ITF96" s="371"/>
      <c r="ITG96" s="371"/>
      <c r="ITH96" s="371"/>
      <c r="ITI96" s="371"/>
      <c r="ITJ96" s="371"/>
      <c r="ITK96" s="371"/>
      <c r="ITL96" s="371"/>
      <c r="ITM96" s="371"/>
      <c r="ITN96" s="371"/>
      <c r="ITO96" s="371"/>
      <c r="ITP96" s="371"/>
      <c r="ITQ96" s="371"/>
      <c r="ITR96" s="371"/>
      <c r="ITS96" s="371"/>
      <c r="ITT96" s="371"/>
      <c r="ITU96" s="371"/>
      <c r="ITV96" s="371"/>
      <c r="ITW96" s="371"/>
      <c r="ITX96" s="371"/>
      <c r="ITY96" s="371"/>
      <c r="ITZ96" s="371"/>
      <c r="IUA96" s="371"/>
      <c r="IUB96" s="371"/>
      <c r="IUC96" s="371"/>
      <c r="IUD96" s="371"/>
      <c r="IUE96" s="371"/>
      <c r="IUF96" s="371"/>
      <c r="IUG96" s="371"/>
      <c r="IUH96" s="371"/>
      <c r="IUI96" s="371"/>
      <c r="IUJ96" s="371"/>
      <c r="IUK96" s="371"/>
      <c r="IUL96" s="371"/>
      <c r="IUM96" s="371"/>
      <c r="IUN96" s="371"/>
      <c r="IUO96" s="371"/>
      <c r="IUP96" s="371"/>
      <c r="IUQ96" s="371"/>
      <c r="IUR96" s="371"/>
      <c r="IUS96" s="371"/>
      <c r="IUT96" s="371"/>
      <c r="IUU96" s="371"/>
      <c r="IUV96" s="371"/>
      <c r="IUW96" s="371"/>
      <c r="IUX96" s="371"/>
      <c r="IUY96" s="371"/>
      <c r="IUZ96" s="371"/>
      <c r="IVA96" s="371"/>
      <c r="IVB96" s="371"/>
      <c r="IVC96" s="371"/>
      <c r="IVD96" s="371"/>
      <c r="IVE96" s="371"/>
      <c r="IVF96" s="371"/>
      <c r="IVG96" s="371"/>
      <c r="IVH96" s="371"/>
      <c r="IVI96" s="371"/>
      <c r="IVJ96" s="371"/>
      <c r="IVK96" s="371"/>
      <c r="IVL96" s="371"/>
      <c r="IVM96" s="371"/>
      <c r="IVN96" s="371"/>
      <c r="IVO96" s="371"/>
      <c r="IVP96" s="371"/>
      <c r="IVQ96" s="371"/>
      <c r="IVR96" s="371"/>
      <c r="IVS96" s="371"/>
      <c r="IVT96" s="371"/>
      <c r="IVU96" s="371"/>
      <c r="IVV96" s="371"/>
      <c r="IVW96" s="371"/>
      <c r="IVX96" s="371"/>
      <c r="IVY96" s="371"/>
      <c r="IVZ96" s="371"/>
      <c r="IWA96" s="371"/>
      <c r="IWB96" s="371"/>
      <c r="IWC96" s="371"/>
      <c r="IWD96" s="371"/>
      <c r="IWE96" s="371"/>
      <c r="IWF96" s="371"/>
      <c r="IWG96" s="371"/>
      <c r="IWH96" s="371"/>
      <c r="IWI96" s="371"/>
      <c r="IWJ96" s="371"/>
      <c r="IWK96" s="371"/>
      <c r="IWL96" s="371"/>
      <c r="IWM96" s="371"/>
      <c r="IWN96" s="371"/>
      <c r="IWO96" s="371"/>
      <c r="IWP96" s="371"/>
      <c r="IWQ96" s="371"/>
      <c r="IWR96" s="371"/>
      <c r="IWS96" s="371"/>
      <c r="IWT96" s="371"/>
      <c r="IWU96" s="371"/>
      <c r="IWV96" s="371"/>
      <c r="IWW96" s="371"/>
      <c r="IWX96" s="371"/>
      <c r="IWY96" s="371"/>
      <c r="IWZ96" s="371"/>
      <c r="IXA96" s="371"/>
      <c r="IXB96" s="371"/>
      <c r="IXC96" s="371"/>
      <c r="IXD96" s="371"/>
      <c r="IXE96" s="371"/>
      <c r="IXF96" s="371"/>
      <c r="IXG96" s="371"/>
      <c r="IXH96" s="371"/>
      <c r="IXI96" s="371"/>
      <c r="IXJ96" s="371"/>
      <c r="IXK96" s="371"/>
      <c r="IXL96" s="371"/>
      <c r="IXM96" s="371"/>
      <c r="IXN96" s="371"/>
      <c r="IXO96" s="371"/>
      <c r="IXP96" s="371"/>
      <c r="IXQ96" s="371"/>
      <c r="IXR96" s="371"/>
      <c r="IXS96" s="371"/>
      <c r="IXT96" s="371"/>
      <c r="IXU96" s="371"/>
      <c r="IXV96" s="371"/>
      <c r="IXW96" s="371"/>
      <c r="IXX96" s="371"/>
      <c r="IXY96" s="371"/>
      <c r="IXZ96" s="371"/>
      <c r="IYA96" s="371"/>
      <c r="IYB96" s="371"/>
      <c r="IYC96" s="371"/>
      <c r="IYD96" s="371"/>
      <c r="IYE96" s="371"/>
      <c r="IYF96" s="371"/>
      <c r="IYG96" s="371"/>
      <c r="IYH96" s="371"/>
      <c r="IYI96" s="371"/>
      <c r="IYJ96" s="371"/>
      <c r="IYK96" s="371"/>
      <c r="IYL96" s="371"/>
      <c r="IYM96" s="371"/>
      <c r="IYN96" s="371"/>
      <c r="IYO96" s="371"/>
      <c r="IYP96" s="371"/>
      <c r="IYQ96" s="371"/>
      <c r="IYR96" s="371"/>
      <c r="IYS96" s="371"/>
      <c r="IYT96" s="371"/>
      <c r="IYU96" s="371"/>
      <c r="IYV96" s="371"/>
      <c r="IYW96" s="371"/>
      <c r="IYX96" s="371"/>
      <c r="IYY96" s="371"/>
      <c r="IYZ96" s="371"/>
      <c r="IZA96" s="371"/>
      <c r="IZB96" s="371"/>
      <c r="IZC96" s="371"/>
      <c r="IZD96" s="371"/>
      <c r="IZE96" s="371"/>
      <c r="IZF96" s="371"/>
      <c r="IZG96" s="371"/>
      <c r="IZH96" s="371"/>
      <c r="IZI96" s="371"/>
      <c r="IZJ96" s="371"/>
      <c r="IZK96" s="371"/>
      <c r="IZL96" s="371"/>
      <c r="IZM96" s="371"/>
      <c r="IZN96" s="371"/>
      <c r="IZO96" s="371"/>
      <c r="IZP96" s="371"/>
      <c r="IZQ96" s="371"/>
      <c r="IZR96" s="371"/>
      <c r="IZS96" s="371"/>
      <c r="IZT96" s="371"/>
      <c r="IZU96" s="371"/>
      <c r="IZV96" s="371"/>
      <c r="IZW96" s="371"/>
      <c r="IZX96" s="371"/>
      <c r="IZY96" s="371"/>
      <c r="IZZ96" s="371"/>
      <c r="JAA96" s="371"/>
      <c r="JAB96" s="371"/>
      <c r="JAC96" s="371"/>
      <c r="JAD96" s="371"/>
      <c r="JAE96" s="371"/>
      <c r="JAF96" s="371"/>
      <c r="JAG96" s="371"/>
      <c r="JAH96" s="371"/>
      <c r="JAI96" s="371"/>
      <c r="JAJ96" s="371"/>
      <c r="JAK96" s="371"/>
      <c r="JAL96" s="371"/>
      <c r="JAM96" s="371"/>
      <c r="JAN96" s="371"/>
      <c r="JAO96" s="371"/>
      <c r="JAP96" s="371"/>
      <c r="JAQ96" s="371"/>
      <c r="JAR96" s="371"/>
      <c r="JAS96" s="371"/>
      <c r="JAT96" s="371"/>
      <c r="JAU96" s="371"/>
      <c r="JAV96" s="371"/>
      <c r="JAW96" s="371"/>
      <c r="JAX96" s="371"/>
      <c r="JAY96" s="371"/>
      <c r="JAZ96" s="371"/>
      <c r="JBA96" s="371"/>
      <c r="JBB96" s="371"/>
      <c r="JBC96" s="371"/>
      <c r="JBD96" s="371"/>
      <c r="JBE96" s="371"/>
      <c r="JBF96" s="371"/>
      <c r="JBG96" s="371"/>
      <c r="JBH96" s="371"/>
      <c r="JBI96" s="371"/>
      <c r="JBJ96" s="371"/>
      <c r="JBK96" s="371"/>
      <c r="JBL96" s="371"/>
      <c r="JBM96" s="371"/>
      <c r="JBN96" s="371"/>
      <c r="JBO96" s="371"/>
      <c r="JBP96" s="371"/>
      <c r="JBQ96" s="371"/>
      <c r="JBR96" s="371"/>
      <c r="JBS96" s="371"/>
      <c r="JBT96" s="371"/>
      <c r="JBU96" s="371"/>
      <c r="JBV96" s="371"/>
      <c r="JBW96" s="371"/>
      <c r="JBX96" s="371"/>
      <c r="JBY96" s="371"/>
      <c r="JBZ96" s="371"/>
      <c r="JCA96" s="371"/>
      <c r="JCB96" s="371"/>
      <c r="JCC96" s="371"/>
      <c r="JCD96" s="371"/>
      <c r="JCE96" s="371"/>
      <c r="JCF96" s="371"/>
      <c r="JCG96" s="371"/>
      <c r="JCH96" s="371"/>
      <c r="JCI96" s="371"/>
      <c r="JCJ96" s="371"/>
      <c r="JCK96" s="371"/>
      <c r="JCL96" s="371"/>
      <c r="JCM96" s="371"/>
      <c r="JCN96" s="371"/>
      <c r="JCO96" s="371"/>
      <c r="JCP96" s="371"/>
      <c r="JCQ96" s="371"/>
      <c r="JCR96" s="371"/>
      <c r="JCS96" s="371"/>
      <c r="JCT96" s="371"/>
      <c r="JCU96" s="371"/>
      <c r="JCV96" s="371"/>
      <c r="JCW96" s="371"/>
      <c r="JCX96" s="371"/>
      <c r="JCY96" s="371"/>
      <c r="JCZ96" s="371"/>
      <c r="JDA96" s="371"/>
      <c r="JDB96" s="371"/>
      <c r="JDC96" s="371"/>
      <c r="JDD96" s="371"/>
      <c r="JDE96" s="371"/>
      <c r="JDF96" s="371"/>
      <c r="JDG96" s="371"/>
      <c r="JDH96" s="371"/>
      <c r="JDI96" s="371"/>
      <c r="JDJ96" s="371"/>
      <c r="JDK96" s="371"/>
      <c r="JDL96" s="371"/>
      <c r="JDM96" s="371"/>
      <c r="JDN96" s="371"/>
      <c r="JDO96" s="371"/>
      <c r="JDP96" s="371"/>
      <c r="JDQ96" s="371"/>
      <c r="JDR96" s="371"/>
      <c r="JDS96" s="371"/>
      <c r="JDT96" s="371"/>
      <c r="JDU96" s="371"/>
      <c r="JDV96" s="371"/>
      <c r="JDW96" s="371"/>
      <c r="JDX96" s="371"/>
      <c r="JDY96" s="371"/>
      <c r="JDZ96" s="371"/>
      <c r="JEA96" s="371"/>
      <c r="JEB96" s="371"/>
      <c r="JEC96" s="371"/>
      <c r="JED96" s="371"/>
      <c r="JEE96" s="371"/>
      <c r="JEF96" s="371"/>
      <c r="JEG96" s="371"/>
      <c r="JEH96" s="371"/>
      <c r="JEI96" s="371"/>
      <c r="JEJ96" s="371"/>
      <c r="JEK96" s="371"/>
      <c r="JEL96" s="371"/>
      <c r="JEM96" s="371"/>
      <c r="JEN96" s="371"/>
      <c r="JEO96" s="371"/>
      <c r="JEP96" s="371"/>
      <c r="JEQ96" s="371"/>
      <c r="JER96" s="371"/>
      <c r="JES96" s="371"/>
      <c r="JET96" s="371"/>
      <c r="JEU96" s="371"/>
      <c r="JEV96" s="371"/>
      <c r="JEW96" s="371"/>
      <c r="JEX96" s="371"/>
      <c r="JEY96" s="371"/>
      <c r="JEZ96" s="371"/>
      <c r="JFA96" s="371"/>
      <c r="JFB96" s="371"/>
      <c r="JFC96" s="371"/>
      <c r="JFD96" s="371"/>
      <c r="JFE96" s="371"/>
      <c r="JFF96" s="371"/>
      <c r="JFG96" s="371"/>
      <c r="JFH96" s="371"/>
      <c r="JFI96" s="371"/>
      <c r="JFJ96" s="371"/>
      <c r="JFK96" s="371"/>
      <c r="JFL96" s="371"/>
      <c r="JFM96" s="371"/>
      <c r="JFN96" s="371"/>
      <c r="JFO96" s="371"/>
      <c r="JFP96" s="371"/>
      <c r="JFQ96" s="371"/>
      <c r="JFR96" s="371"/>
      <c r="JFS96" s="371"/>
      <c r="JFT96" s="371"/>
      <c r="JFU96" s="371"/>
      <c r="JFV96" s="371"/>
      <c r="JFW96" s="371"/>
      <c r="JFX96" s="371"/>
      <c r="JFY96" s="371"/>
      <c r="JFZ96" s="371"/>
      <c r="JGA96" s="371"/>
      <c r="JGB96" s="371"/>
      <c r="JGC96" s="371"/>
      <c r="JGD96" s="371"/>
      <c r="JGE96" s="371"/>
      <c r="JGF96" s="371"/>
      <c r="JGG96" s="371"/>
      <c r="JGH96" s="371"/>
      <c r="JGI96" s="371"/>
      <c r="JGJ96" s="371"/>
      <c r="JGK96" s="371"/>
      <c r="JGL96" s="371"/>
      <c r="JGM96" s="371"/>
      <c r="JGN96" s="371"/>
      <c r="JGO96" s="371"/>
      <c r="JGP96" s="371"/>
      <c r="JGQ96" s="371"/>
      <c r="JGR96" s="371"/>
      <c r="JGS96" s="371"/>
      <c r="JGT96" s="371"/>
      <c r="JGU96" s="371"/>
      <c r="JGV96" s="371"/>
      <c r="JGW96" s="371"/>
      <c r="JGX96" s="371"/>
      <c r="JGY96" s="371"/>
      <c r="JGZ96" s="371"/>
      <c r="JHA96" s="371"/>
      <c r="JHB96" s="371"/>
      <c r="JHC96" s="371"/>
      <c r="JHD96" s="371"/>
      <c r="JHE96" s="371"/>
      <c r="JHF96" s="371"/>
      <c r="JHG96" s="371"/>
      <c r="JHH96" s="371"/>
      <c r="JHI96" s="371"/>
      <c r="JHJ96" s="371"/>
      <c r="JHK96" s="371"/>
      <c r="JHL96" s="371"/>
      <c r="JHM96" s="371"/>
      <c r="JHN96" s="371"/>
      <c r="JHO96" s="371"/>
      <c r="JHP96" s="371"/>
      <c r="JHQ96" s="371"/>
      <c r="JHR96" s="371"/>
      <c r="JHS96" s="371"/>
      <c r="JHT96" s="371"/>
      <c r="JHU96" s="371"/>
      <c r="JHV96" s="371"/>
      <c r="JHW96" s="371"/>
      <c r="JHX96" s="371"/>
      <c r="JHY96" s="371"/>
      <c r="JHZ96" s="371"/>
      <c r="JIA96" s="371"/>
      <c r="JIB96" s="371"/>
      <c r="JIC96" s="371"/>
      <c r="JID96" s="371"/>
      <c r="JIE96" s="371"/>
      <c r="JIF96" s="371"/>
      <c r="JIG96" s="371"/>
      <c r="JIH96" s="371"/>
      <c r="JII96" s="371"/>
      <c r="JIJ96" s="371"/>
      <c r="JIK96" s="371"/>
      <c r="JIL96" s="371"/>
      <c r="JIM96" s="371"/>
      <c r="JIN96" s="371"/>
      <c r="JIO96" s="371"/>
      <c r="JIP96" s="371"/>
      <c r="JIQ96" s="371"/>
      <c r="JIR96" s="371"/>
      <c r="JIS96" s="371"/>
      <c r="JIT96" s="371"/>
      <c r="JIU96" s="371"/>
      <c r="JIV96" s="371"/>
      <c r="JIW96" s="371"/>
      <c r="JIX96" s="371"/>
      <c r="JIY96" s="371"/>
      <c r="JIZ96" s="371"/>
      <c r="JJA96" s="371"/>
      <c r="JJB96" s="371"/>
      <c r="JJC96" s="371"/>
      <c r="JJD96" s="371"/>
      <c r="JJE96" s="371"/>
      <c r="JJF96" s="371"/>
      <c r="JJG96" s="371"/>
      <c r="JJH96" s="371"/>
      <c r="JJI96" s="371"/>
      <c r="JJJ96" s="371"/>
      <c r="JJK96" s="371"/>
      <c r="JJL96" s="371"/>
      <c r="JJM96" s="371"/>
      <c r="JJN96" s="371"/>
      <c r="JJO96" s="371"/>
      <c r="JJP96" s="371"/>
      <c r="JJQ96" s="371"/>
      <c r="JJR96" s="371"/>
      <c r="JJS96" s="371"/>
      <c r="JJT96" s="371"/>
      <c r="JJU96" s="371"/>
      <c r="JJV96" s="371"/>
      <c r="JJW96" s="371"/>
      <c r="JJX96" s="371"/>
      <c r="JJY96" s="371"/>
      <c r="JJZ96" s="371"/>
      <c r="JKA96" s="371"/>
      <c r="JKB96" s="371"/>
      <c r="JKC96" s="371"/>
      <c r="JKD96" s="371"/>
      <c r="JKE96" s="371"/>
      <c r="JKF96" s="371"/>
      <c r="JKG96" s="371"/>
      <c r="JKH96" s="371"/>
      <c r="JKI96" s="371"/>
      <c r="JKJ96" s="371"/>
      <c r="JKK96" s="371"/>
      <c r="JKL96" s="371"/>
      <c r="JKM96" s="371"/>
      <c r="JKN96" s="371"/>
      <c r="JKO96" s="371"/>
      <c r="JKP96" s="371"/>
      <c r="JKQ96" s="371"/>
      <c r="JKR96" s="371"/>
      <c r="JKS96" s="371"/>
      <c r="JKT96" s="371"/>
      <c r="JKU96" s="371"/>
      <c r="JKV96" s="371"/>
      <c r="JKW96" s="371"/>
      <c r="JKX96" s="371"/>
      <c r="JKY96" s="371"/>
      <c r="JKZ96" s="371"/>
      <c r="JLA96" s="371"/>
      <c r="JLB96" s="371"/>
      <c r="JLC96" s="371"/>
      <c r="JLD96" s="371"/>
      <c r="JLE96" s="371"/>
      <c r="JLF96" s="371"/>
      <c r="JLG96" s="371"/>
      <c r="JLH96" s="371"/>
      <c r="JLI96" s="371"/>
      <c r="JLJ96" s="371"/>
      <c r="JLK96" s="371"/>
      <c r="JLL96" s="371"/>
      <c r="JLM96" s="371"/>
      <c r="JLN96" s="371"/>
      <c r="JLO96" s="371"/>
      <c r="JLP96" s="371"/>
      <c r="JLQ96" s="371"/>
      <c r="JLR96" s="371"/>
      <c r="JLS96" s="371"/>
      <c r="JLT96" s="371"/>
      <c r="JLU96" s="371"/>
      <c r="JLV96" s="371"/>
      <c r="JLW96" s="371"/>
      <c r="JLX96" s="371"/>
      <c r="JLY96" s="371"/>
      <c r="JLZ96" s="371"/>
      <c r="JMA96" s="371"/>
      <c r="JMB96" s="371"/>
      <c r="JMC96" s="371"/>
      <c r="JMD96" s="371"/>
      <c r="JME96" s="371"/>
      <c r="JMF96" s="371"/>
      <c r="JMG96" s="371"/>
      <c r="JMH96" s="371"/>
      <c r="JMI96" s="371"/>
      <c r="JMJ96" s="371"/>
      <c r="JMK96" s="371"/>
      <c r="JML96" s="371"/>
      <c r="JMM96" s="371"/>
      <c r="JMN96" s="371"/>
      <c r="JMO96" s="371"/>
      <c r="JMP96" s="371"/>
      <c r="JMQ96" s="371"/>
      <c r="JMR96" s="371"/>
      <c r="JMS96" s="371"/>
      <c r="JMT96" s="371"/>
      <c r="JMU96" s="371"/>
      <c r="JMV96" s="371"/>
      <c r="JMW96" s="371"/>
      <c r="JMX96" s="371"/>
      <c r="JMY96" s="371"/>
      <c r="JMZ96" s="371"/>
      <c r="JNA96" s="371"/>
      <c r="JNB96" s="371"/>
      <c r="JNC96" s="371"/>
      <c r="JND96" s="371"/>
      <c r="JNE96" s="371"/>
      <c r="JNF96" s="371"/>
      <c r="JNG96" s="371"/>
      <c r="JNH96" s="371"/>
      <c r="JNI96" s="371"/>
      <c r="JNJ96" s="371"/>
      <c r="JNK96" s="371"/>
      <c r="JNL96" s="371"/>
      <c r="JNM96" s="371"/>
      <c r="JNN96" s="371"/>
      <c r="JNO96" s="371"/>
      <c r="JNP96" s="371"/>
      <c r="JNQ96" s="371"/>
      <c r="JNR96" s="371"/>
      <c r="JNS96" s="371"/>
      <c r="JNT96" s="371"/>
      <c r="JNU96" s="371"/>
      <c r="JNV96" s="371"/>
      <c r="JNW96" s="371"/>
      <c r="JNX96" s="371"/>
      <c r="JNY96" s="371"/>
      <c r="JNZ96" s="371"/>
      <c r="JOA96" s="371"/>
      <c r="JOB96" s="371"/>
      <c r="JOC96" s="371"/>
      <c r="JOD96" s="371"/>
      <c r="JOE96" s="371"/>
      <c r="JOF96" s="371"/>
      <c r="JOG96" s="371"/>
      <c r="JOH96" s="371"/>
      <c r="JOI96" s="371"/>
      <c r="JOJ96" s="371"/>
      <c r="JOK96" s="371"/>
      <c r="JOL96" s="371"/>
      <c r="JOM96" s="371"/>
      <c r="JON96" s="371"/>
      <c r="JOO96" s="371"/>
      <c r="JOP96" s="371"/>
      <c r="JOQ96" s="371"/>
      <c r="JOR96" s="371"/>
      <c r="JOS96" s="371"/>
      <c r="JOT96" s="371"/>
      <c r="JOU96" s="371"/>
      <c r="JOV96" s="371"/>
      <c r="JOW96" s="371"/>
      <c r="JOX96" s="371"/>
      <c r="JOY96" s="371"/>
      <c r="JOZ96" s="371"/>
      <c r="JPA96" s="371"/>
      <c r="JPB96" s="371"/>
      <c r="JPC96" s="371"/>
      <c r="JPD96" s="371"/>
      <c r="JPE96" s="371"/>
      <c r="JPF96" s="371"/>
      <c r="JPG96" s="371"/>
      <c r="JPH96" s="371"/>
      <c r="JPI96" s="371"/>
      <c r="JPJ96" s="371"/>
      <c r="JPK96" s="371"/>
      <c r="JPL96" s="371"/>
      <c r="JPM96" s="371"/>
      <c r="JPN96" s="371"/>
      <c r="JPO96" s="371"/>
      <c r="JPP96" s="371"/>
      <c r="JPQ96" s="371"/>
      <c r="JPR96" s="371"/>
      <c r="JPS96" s="371"/>
      <c r="JPT96" s="371"/>
      <c r="JPU96" s="371"/>
      <c r="JPV96" s="371"/>
      <c r="JPW96" s="371"/>
      <c r="JPX96" s="371"/>
      <c r="JPY96" s="371"/>
      <c r="JPZ96" s="371"/>
      <c r="JQA96" s="371"/>
      <c r="JQB96" s="371"/>
      <c r="JQC96" s="371"/>
      <c r="JQD96" s="371"/>
      <c r="JQE96" s="371"/>
      <c r="JQF96" s="371"/>
      <c r="JQG96" s="371"/>
      <c r="JQH96" s="371"/>
      <c r="JQI96" s="371"/>
      <c r="JQJ96" s="371"/>
      <c r="JQK96" s="371"/>
      <c r="JQL96" s="371"/>
      <c r="JQM96" s="371"/>
      <c r="JQN96" s="371"/>
      <c r="JQO96" s="371"/>
      <c r="JQP96" s="371"/>
      <c r="JQQ96" s="371"/>
      <c r="JQR96" s="371"/>
      <c r="JQS96" s="371"/>
      <c r="JQT96" s="371"/>
      <c r="JQU96" s="371"/>
      <c r="JQV96" s="371"/>
      <c r="JQW96" s="371"/>
      <c r="JQX96" s="371"/>
      <c r="JQY96" s="371"/>
      <c r="JQZ96" s="371"/>
      <c r="JRA96" s="371"/>
      <c r="JRB96" s="371"/>
      <c r="JRC96" s="371"/>
      <c r="JRD96" s="371"/>
      <c r="JRE96" s="371"/>
      <c r="JRF96" s="371"/>
      <c r="JRG96" s="371"/>
      <c r="JRH96" s="371"/>
      <c r="JRI96" s="371"/>
      <c r="JRJ96" s="371"/>
      <c r="JRK96" s="371"/>
      <c r="JRL96" s="371"/>
      <c r="JRM96" s="371"/>
      <c r="JRN96" s="371"/>
      <c r="JRO96" s="371"/>
      <c r="JRP96" s="371"/>
      <c r="JRQ96" s="371"/>
      <c r="JRR96" s="371"/>
      <c r="JRS96" s="371"/>
      <c r="JRT96" s="371"/>
      <c r="JRU96" s="371"/>
      <c r="JRV96" s="371"/>
      <c r="JRW96" s="371"/>
      <c r="JRX96" s="371"/>
      <c r="JRY96" s="371"/>
      <c r="JRZ96" s="371"/>
      <c r="JSA96" s="371"/>
      <c r="JSB96" s="371"/>
      <c r="JSC96" s="371"/>
      <c r="JSD96" s="371"/>
      <c r="JSE96" s="371"/>
      <c r="JSF96" s="371"/>
      <c r="JSG96" s="371"/>
      <c r="JSH96" s="371"/>
      <c r="JSI96" s="371"/>
      <c r="JSJ96" s="371"/>
      <c r="JSK96" s="371"/>
      <c r="JSL96" s="371"/>
      <c r="JSM96" s="371"/>
      <c r="JSN96" s="371"/>
      <c r="JSO96" s="371"/>
      <c r="JSP96" s="371"/>
      <c r="JSQ96" s="371"/>
      <c r="JSR96" s="371"/>
      <c r="JSS96" s="371"/>
      <c r="JST96" s="371"/>
      <c r="JSU96" s="371"/>
      <c r="JSV96" s="371"/>
      <c r="JSW96" s="371"/>
      <c r="JSX96" s="371"/>
      <c r="JSY96" s="371"/>
      <c r="JSZ96" s="371"/>
      <c r="JTA96" s="371"/>
      <c r="JTB96" s="371"/>
      <c r="JTC96" s="371"/>
      <c r="JTD96" s="371"/>
      <c r="JTE96" s="371"/>
      <c r="JTF96" s="371"/>
      <c r="JTG96" s="371"/>
      <c r="JTH96" s="371"/>
      <c r="JTI96" s="371"/>
      <c r="JTJ96" s="371"/>
      <c r="JTK96" s="371"/>
      <c r="JTL96" s="371"/>
      <c r="JTM96" s="371"/>
      <c r="JTN96" s="371"/>
      <c r="JTO96" s="371"/>
      <c r="JTP96" s="371"/>
      <c r="JTQ96" s="371"/>
      <c r="JTR96" s="371"/>
      <c r="JTS96" s="371"/>
      <c r="JTT96" s="371"/>
      <c r="JTU96" s="371"/>
      <c r="JTV96" s="371"/>
      <c r="JTW96" s="371"/>
      <c r="JTX96" s="371"/>
      <c r="JTY96" s="371"/>
      <c r="JTZ96" s="371"/>
      <c r="JUA96" s="371"/>
      <c r="JUB96" s="371"/>
      <c r="JUC96" s="371"/>
      <c r="JUD96" s="371"/>
      <c r="JUE96" s="371"/>
      <c r="JUF96" s="371"/>
      <c r="JUG96" s="371"/>
      <c r="JUH96" s="371"/>
      <c r="JUI96" s="371"/>
      <c r="JUJ96" s="371"/>
      <c r="JUK96" s="371"/>
      <c r="JUL96" s="371"/>
      <c r="JUM96" s="371"/>
      <c r="JUN96" s="371"/>
      <c r="JUO96" s="371"/>
      <c r="JUP96" s="371"/>
      <c r="JUQ96" s="371"/>
      <c r="JUR96" s="371"/>
      <c r="JUS96" s="371"/>
      <c r="JUT96" s="371"/>
      <c r="JUU96" s="371"/>
      <c r="JUV96" s="371"/>
      <c r="JUW96" s="371"/>
      <c r="JUX96" s="371"/>
      <c r="JUY96" s="371"/>
      <c r="JUZ96" s="371"/>
      <c r="JVA96" s="371"/>
      <c r="JVB96" s="371"/>
      <c r="JVC96" s="371"/>
      <c r="JVD96" s="371"/>
      <c r="JVE96" s="371"/>
      <c r="JVF96" s="371"/>
      <c r="JVG96" s="371"/>
      <c r="JVH96" s="371"/>
      <c r="JVI96" s="371"/>
      <c r="JVJ96" s="371"/>
      <c r="JVK96" s="371"/>
      <c r="JVL96" s="371"/>
      <c r="JVM96" s="371"/>
      <c r="JVN96" s="371"/>
      <c r="JVO96" s="371"/>
      <c r="JVP96" s="371"/>
      <c r="JVQ96" s="371"/>
      <c r="JVR96" s="371"/>
      <c r="JVS96" s="371"/>
      <c r="JVT96" s="371"/>
      <c r="JVU96" s="371"/>
      <c r="JVV96" s="371"/>
      <c r="JVW96" s="371"/>
      <c r="JVX96" s="371"/>
      <c r="JVY96" s="371"/>
      <c r="JVZ96" s="371"/>
      <c r="JWA96" s="371"/>
      <c r="JWB96" s="371"/>
      <c r="JWC96" s="371"/>
      <c r="JWD96" s="371"/>
      <c r="JWE96" s="371"/>
      <c r="JWF96" s="371"/>
      <c r="JWG96" s="371"/>
      <c r="JWH96" s="371"/>
      <c r="JWI96" s="371"/>
      <c r="JWJ96" s="371"/>
      <c r="JWK96" s="371"/>
      <c r="JWL96" s="371"/>
      <c r="JWM96" s="371"/>
      <c r="JWN96" s="371"/>
      <c r="JWO96" s="371"/>
      <c r="JWP96" s="371"/>
      <c r="JWQ96" s="371"/>
      <c r="JWR96" s="371"/>
      <c r="JWS96" s="371"/>
      <c r="JWT96" s="371"/>
      <c r="JWU96" s="371"/>
      <c r="JWV96" s="371"/>
      <c r="JWW96" s="371"/>
      <c r="JWX96" s="371"/>
      <c r="JWY96" s="371"/>
      <c r="JWZ96" s="371"/>
      <c r="JXA96" s="371"/>
      <c r="JXB96" s="371"/>
      <c r="JXC96" s="371"/>
      <c r="JXD96" s="371"/>
      <c r="JXE96" s="371"/>
      <c r="JXF96" s="371"/>
      <c r="JXG96" s="371"/>
      <c r="JXH96" s="371"/>
      <c r="JXI96" s="371"/>
      <c r="JXJ96" s="371"/>
      <c r="JXK96" s="371"/>
      <c r="JXL96" s="371"/>
      <c r="JXM96" s="371"/>
      <c r="JXN96" s="371"/>
      <c r="JXO96" s="371"/>
      <c r="JXP96" s="371"/>
      <c r="JXQ96" s="371"/>
      <c r="JXR96" s="371"/>
      <c r="JXS96" s="371"/>
      <c r="JXT96" s="371"/>
      <c r="JXU96" s="371"/>
      <c r="JXV96" s="371"/>
      <c r="JXW96" s="371"/>
      <c r="JXX96" s="371"/>
      <c r="JXY96" s="371"/>
      <c r="JXZ96" s="371"/>
      <c r="JYA96" s="371"/>
      <c r="JYB96" s="371"/>
      <c r="JYC96" s="371"/>
      <c r="JYD96" s="371"/>
      <c r="JYE96" s="371"/>
      <c r="JYF96" s="371"/>
      <c r="JYG96" s="371"/>
      <c r="JYH96" s="371"/>
      <c r="JYI96" s="371"/>
      <c r="JYJ96" s="371"/>
      <c r="JYK96" s="371"/>
      <c r="JYL96" s="371"/>
      <c r="JYM96" s="371"/>
      <c r="JYN96" s="371"/>
      <c r="JYO96" s="371"/>
      <c r="JYP96" s="371"/>
      <c r="JYQ96" s="371"/>
      <c r="JYR96" s="371"/>
      <c r="JYS96" s="371"/>
      <c r="JYT96" s="371"/>
      <c r="JYU96" s="371"/>
      <c r="JYV96" s="371"/>
      <c r="JYW96" s="371"/>
      <c r="JYX96" s="371"/>
      <c r="JYY96" s="371"/>
      <c r="JYZ96" s="371"/>
      <c r="JZA96" s="371"/>
      <c r="JZB96" s="371"/>
      <c r="JZC96" s="371"/>
      <c r="JZD96" s="371"/>
      <c r="JZE96" s="371"/>
      <c r="JZF96" s="371"/>
      <c r="JZG96" s="371"/>
      <c r="JZH96" s="371"/>
      <c r="JZI96" s="371"/>
      <c r="JZJ96" s="371"/>
      <c r="JZK96" s="371"/>
      <c r="JZL96" s="371"/>
      <c r="JZM96" s="371"/>
      <c r="JZN96" s="371"/>
      <c r="JZO96" s="371"/>
      <c r="JZP96" s="371"/>
      <c r="JZQ96" s="371"/>
      <c r="JZR96" s="371"/>
      <c r="JZS96" s="371"/>
      <c r="JZT96" s="371"/>
      <c r="JZU96" s="371"/>
      <c r="JZV96" s="371"/>
      <c r="JZW96" s="371"/>
      <c r="JZX96" s="371"/>
      <c r="JZY96" s="371"/>
      <c r="JZZ96" s="371"/>
      <c r="KAA96" s="371"/>
      <c r="KAB96" s="371"/>
      <c r="KAC96" s="371"/>
      <c r="KAD96" s="371"/>
      <c r="KAE96" s="371"/>
      <c r="KAF96" s="371"/>
      <c r="KAG96" s="371"/>
      <c r="KAH96" s="371"/>
      <c r="KAI96" s="371"/>
      <c r="KAJ96" s="371"/>
      <c r="KAK96" s="371"/>
      <c r="KAL96" s="371"/>
      <c r="KAM96" s="371"/>
      <c r="KAN96" s="371"/>
      <c r="KAO96" s="371"/>
      <c r="KAP96" s="371"/>
      <c r="KAQ96" s="371"/>
      <c r="KAR96" s="371"/>
      <c r="KAS96" s="371"/>
      <c r="KAT96" s="371"/>
      <c r="KAU96" s="371"/>
      <c r="KAV96" s="371"/>
      <c r="KAW96" s="371"/>
      <c r="KAX96" s="371"/>
      <c r="KAY96" s="371"/>
      <c r="KAZ96" s="371"/>
      <c r="KBA96" s="371"/>
      <c r="KBB96" s="371"/>
      <c r="KBC96" s="371"/>
      <c r="KBD96" s="371"/>
      <c r="KBE96" s="371"/>
      <c r="KBF96" s="371"/>
      <c r="KBG96" s="371"/>
      <c r="KBH96" s="371"/>
      <c r="KBI96" s="371"/>
      <c r="KBJ96" s="371"/>
      <c r="KBK96" s="371"/>
      <c r="KBL96" s="371"/>
      <c r="KBM96" s="371"/>
      <c r="KBN96" s="371"/>
      <c r="KBO96" s="371"/>
      <c r="KBP96" s="371"/>
      <c r="KBQ96" s="371"/>
      <c r="KBR96" s="371"/>
      <c r="KBS96" s="371"/>
      <c r="KBT96" s="371"/>
      <c r="KBU96" s="371"/>
      <c r="KBV96" s="371"/>
      <c r="KBW96" s="371"/>
      <c r="KBX96" s="371"/>
      <c r="KBY96" s="371"/>
      <c r="KBZ96" s="371"/>
      <c r="KCA96" s="371"/>
      <c r="KCB96" s="371"/>
      <c r="KCC96" s="371"/>
      <c r="KCD96" s="371"/>
      <c r="KCE96" s="371"/>
      <c r="KCF96" s="371"/>
      <c r="KCG96" s="371"/>
      <c r="KCH96" s="371"/>
      <c r="KCI96" s="371"/>
      <c r="KCJ96" s="371"/>
      <c r="KCK96" s="371"/>
      <c r="KCL96" s="371"/>
      <c r="KCM96" s="371"/>
      <c r="KCN96" s="371"/>
      <c r="KCO96" s="371"/>
      <c r="KCP96" s="371"/>
      <c r="KCQ96" s="371"/>
      <c r="KCR96" s="371"/>
      <c r="KCS96" s="371"/>
      <c r="KCT96" s="371"/>
      <c r="KCU96" s="371"/>
      <c r="KCV96" s="371"/>
      <c r="KCW96" s="371"/>
      <c r="KCX96" s="371"/>
      <c r="KCY96" s="371"/>
      <c r="KCZ96" s="371"/>
      <c r="KDA96" s="371"/>
      <c r="KDB96" s="371"/>
      <c r="KDC96" s="371"/>
      <c r="KDD96" s="371"/>
      <c r="KDE96" s="371"/>
      <c r="KDF96" s="371"/>
      <c r="KDG96" s="371"/>
      <c r="KDH96" s="371"/>
      <c r="KDI96" s="371"/>
      <c r="KDJ96" s="371"/>
      <c r="KDK96" s="371"/>
      <c r="KDL96" s="371"/>
      <c r="KDM96" s="371"/>
      <c r="KDN96" s="371"/>
      <c r="KDO96" s="371"/>
      <c r="KDP96" s="371"/>
      <c r="KDQ96" s="371"/>
      <c r="KDR96" s="371"/>
      <c r="KDS96" s="371"/>
      <c r="KDT96" s="371"/>
      <c r="KDU96" s="371"/>
      <c r="KDV96" s="371"/>
      <c r="KDW96" s="371"/>
      <c r="KDX96" s="371"/>
      <c r="KDY96" s="371"/>
      <c r="KDZ96" s="371"/>
      <c r="KEA96" s="371"/>
      <c r="KEB96" s="371"/>
      <c r="KEC96" s="371"/>
      <c r="KED96" s="371"/>
      <c r="KEE96" s="371"/>
      <c r="KEF96" s="371"/>
      <c r="KEG96" s="371"/>
      <c r="KEH96" s="371"/>
      <c r="KEI96" s="371"/>
      <c r="KEJ96" s="371"/>
      <c r="KEK96" s="371"/>
      <c r="KEL96" s="371"/>
      <c r="KEM96" s="371"/>
      <c r="KEN96" s="371"/>
      <c r="KEO96" s="371"/>
      <c r="KEP96" s="371"/>
      <c r="KEQ96" s="371"/>
      <c r="KER96" s="371"/>
      <c r="KES96" s="371"/>
      <c r="KET96" s="371"/>
      <c r="KEU96" s="371"/>
      <c r="KEV96" s="371"/>
      <c r="KEW96" s="371"/>
      <c r="KEX96" s="371"/>
      <c r="KEY96" s="371"/>
      <c r="KEZ96" s="371"/>
      <c r="KFA96" s="371"/>
      <c r="KFB96" s="371"/>
      <c r="KFC96" s="371"/>
      <c r="KFD96" s="371"/>
      <c r="KFE96" s="371"/>
      <c r="KFF96" s="371"/>
      <c r="KFG96" s="371"/>
      <c r="KFH96" s="371"/>
      <c r="KFI96" s="371"/>
      <c r="KFJ96" s="371"/>
      <c r="KFK96" s="371"/>
      <c r="KFL96" s="371"/>
      <c r="KFM96" s="371"/>
      <c r="KFN96" s="371"/>
      <c r="KFO96" s="371"/>
      <c r="KFP96" s="371"/>
      <c r="KFQ96" s="371"/>
      <c r="KFR96" s="371"/>
      <c r="KFS96" s="371"/>
      <c r="KFT96" s="371"/>
      <c r="KFU96" s="371"/>
      <c r="KFV96" s="371"/>
      <c r="KFW96" s="371"/>
      <c r="KFX96" s="371"/>
      <c r="KFY96" s="371"/>
      <c r="KFZ96" s="371"/>
      <c r="KGA96" s="371"/>
      <c r="KGB96" s="371"/>
      <c r="KGC96" s="371"/>
      <c r="KGD96" s="371"/>
      <c r="KGE96" s="371"/>
      <c r="KGF96" s="371"/>
      <c r="KGG96" s="371"/>
      <c r="KGH96" s="371"/>
      <c r="KGI96" s="371"/>
      <c r="KGJ96" s="371"/>
      <c r="KGK96" s="371"/>
      <c r="KGL96" s="371"/>
      <c r="KGM96" s="371"/>
      <c r="KGN96" s="371"/>
      <c r="KGO96" s="371"/>
      <c r="KGP96" s="371"/>
      <c r="KGQ96" s="371"/>
      <c r="KGR96" s="371"/>
      <c r="KGS96" s="371"/>
      <c r="KGT96" s="371"/>
      <c r="KGU96" s="371"/>
      <c r="KGV96" s="371"/>
      <c r="KGW96" s="371"/>
      <c r="KGX96" s="371"/>
      <c r="KGY96" s="371"/>
      <c r="KGZ96" s="371"/>
      <c r="KHA96" s="371"/>
      <c r="KHB96" s="371"/>
      <c r="KHC96" s="371"/>
      <c r="KHD96" s="371"/>
      <c r="KHE96" s="371"/>
      <c r="KHF96" s="371"/>
      <c r="KHG96" s="371"/>
      <c r="KHH96" s="371"/>
      <c r="KHI96" s="371"/>
      <c r="KHJ96" s="371"/>
      <c r="KHK96" s="371"/>
      <c r="KHL96" s="371"/>
      <c r="KHM96" s="371"/>
      <c r="KHN96" s="371"/>
      <c r="KHO96" s="371"/>
      <c r="KHP96" s="371"/>
      <c r="KHQ96" s="371"/>
      <c r="KHR96" s="371"/>
      <c r="KHS96" s="371"/>
      <c r="KHT96" s="371"/>
      <c r="KHU96" s="371"/>
      <c r="KHV96" s="371"/>
      <c r="KHW96" s="371"/>
      <c r="KHX96" s="371"/>
      <c r="KHY96" s="371"/>
      <c r="KHZ96" s="371"/>
      <c r="KIA96" s="371"/>
      <c r="KIB96" s="371"/>
      <c r="KIC96" s="371"/>
      <c r="KID96" s="371"/>
      <c r="KIE96" s="371"/>
      <c r="KIF96" s="371"/>
      <c r="KIG96" s="371"/>
      <c r="KIH96" s="371"/>
      <c r="KII96" s="371"/>
      <c r="KIJ96" s="371"/>
      <c r="KIK96" s="371"/>
      <c r="KIL96" s="371"/>
      <c r="KIM96" s="371"/>
      <c r="KIN96" s="371"/>
      <c r="KIO96" s="371"/>
      <c r="KIP96" s="371"/>
      <c r="KIQ96" s="371"/>
      <c r="KIR96" s="371"/>
      <c r="KIS96" s="371"/>
      <c r="KIT96" s="371"/>
      <c r="KIU96" s="371"/>
      <c r="KIV96" s="371"/>
      <c r="KIW96" s="371"/>
      <c r="KIX96" s="371"/>
      <c r="KIY96" s="371"/>
      <c r="KIZ96" s="371"/>
      <c r="KJA96" s="371"/>
      <c r="KJB96" s="371"/>
      <c r="KJC96" s="371"/>
      <c r="KJD96" s="371"/>
      <c r="KJE96" s="371"/>
      <c r="KJF96" s="371"/>
      <c r="KJG96" s="371"/>
      <c r="KJH96" s="371"/>
      <c r="KJI96" s="371"/>
      <c r="KJJ96" s="371"/>
      <c r="KJK96" s="371"/>
      <c r="KJL96" s="371"/>
      <c r="KJM96" s="371"/>
      <c r="KJN96" s="371"/>
      <c r="KJO96" s="371"/>
      <c r="KJP96" s="371"/>
      <c r="KJQ96" s="371"/>
      <c r="KJR96" s="371"/>
      <c r="KJS96" s="371"/>
      <c r="KJT96" s="371"/>
      <c r="KJU96" s="371"/>
      <c r="KJV96" s="371"/>
      <c r="KJW96" s="371"/>
      <c r="KJX96" s="371"/>
      <c r="KJY96" s="371"/>
      <c r="KJZ96" s="371"/>
      <c r="KKA96" s="371"/>
      <c r="KKB96" s="371"/>
      <c r="KKC96" s="371"/>
      <c r="KKD96" s="371"/>
      <c r="KKE96" s="371"/>
      <c r="KKF96" s="371"/>
      <c r="KKG96" s="371"/>
      <c r="KKH96" s="371"/>
      <c r="KKI96" s="371"/>
      <c r="KKJ96" s="371"/>
      <c r="KKK96" s="371"/>
      <c r="KKL96" s="371"/>
      <c r="KKM96" s="371"/>
      <c r="KKN96" s="371"/>
      <c r="KKO96" s="371"/>
      <c r="KKP96" s="371"/>
      <c r="KKQ96" s="371"/>
      <c r="KKR96" s="371"/>
      <c r="KKS96" s="371"/>
      <c r="KKT96" s="371"/>
      <c r="KKU96" s="371"/>
      <c r="KKV96" s="371"/>
      <c r="KKW96" s="371"/>
      <c r="KKX96" s="371"/>
      <c r="KKY96" s="371"/>
      <c r="KKZ96" s="371"/>
      <c r="KLA96" s="371"/>
      <c r="KLB96" s="371"/>
      <c r="KLC96" s="371"/>
      <c r="KLD96" s="371"/>
      <c r="KLE96" s="371"/>
      <c r="KLF96" s="371"/>
      <c r="KLG96" s="371"/>
      <c r="KLH96" s="371"/>
      <c r="KLI96" s="371"/>
      <c r="KLJ96" s="371"/>
      <c r="KLK96" s="371"/>
      <c r="KLL96" s="371"/>
      <c r="KLM96" s="371"/>
      <c r="KLN96" s="371"/>
      <c r="KLO96" s="371"/>
      <c r="KLP96" s="371"/>
      <c r="KLQ96" s="371"/>
      <c r="KLR96" s="371"/>
      <c r="KLS96" s="371"/>
      <c r="KLT96" s="371"/>
      <c r="KLU96" s="371"/>
      <c r="KLV96" s="371"/>
      <c r="KLW96" s="371"/>
      <c r="KLX96" s="371"/>
      <c r="KLY96" s="371"/>
      <c r="KLZ96" s="371"/>
      <c r="KMA96" s="371"/>
      <c r="KMB96" s="371"/>
      <c r="KMC96" s="371"/>
      <c r="KMD96" s="371"/>
      <c r="KME96" s="371"/>
      <c r="KMF96" s="371"/>
      <c r="KMG96" s="371"/>
      <c r="KMH96" s="371"/>
      <c r="KMI96" s="371"/>
      <c r="KMJ96" s="371"/>
      <c r="KMK96" s="371"/>
      <c r="KML96" s="371"/>
      <c r="KMM96" s="371"/>
      <c r="KMN96" s="371"/>
      <c r="KMO96" s="371"/>
      <c r="KMP96" s="371"/>
      <c r="KMQ96" s="371"/>
      <c r="KMR96" s="371"/>
      <c r="KMS96" s="371"/>
      <c r="KMT96" s="371"/>
      <c r="KMU96" s="371"/>
      <c r="KMV96" s="371"/>
      <c r="KMW96" s="371"/>
      <c r="KMX96" s="371"/>
      <c r="KMY96" s="371"/>
      <c r="KMZ96" s="371"/>
      <c r="KNA96" s="371"/>
      <c r="KNB96" s="371"/>
      <c r="KNC96" s="371"/>
      <c r="KND96" s="371"/>
      <c r="KNE96" s="371"/>
      <c r="KNF96" s="371"/>
      <c r="KNG96" s="371"/>
      <c r="KNH96" s="371"/>
      <c r="KNI96" s="371"/>
      <c r="KNJ96" s="371"/>
      <c r="KNK96" s="371"/>
      <c r="KNL96" s="371"/>
      <c r="KNM96" s="371"/>
      <c r="KNN96" s="371"/>
      <c r="KNO96" s="371"/>
      <c r="KNP96" s="371"/>
      <c r="KNQ96" s="371"/>
      <c r="KNR96" s="371"/>
      <c r="KNS96" s="371"/>
      <c r="KNT96" s="371"/>
      <c r="KNU96" s="371"/>
      <c r="KNV96" s="371"/>
      <c r="KNW96" s="371"/>
      <c r="KNX96" s="371"/>
      <c r="KNY96" s="371"/>
      <c r="KNZ96" s="371"/>
      <c r="KOA96" s="371"/>
      <c r="KOB96" s="371"/>
      <c r="KOC96" s="371"/>
      <c r="KOD96" s="371"/>
      <c r="KOE96" s="371"/>
      <c r="KOF96" s="371"/>
      <c r="KOG96" s="371"/>
      <c r="KOH96" s="371"/>
      <c r="KOI96" s="371"/>
      <c r="KOJ96" s="371"/>
      <c r="KOK96" s="371"/>
      <c r="KOL96" s="371"/>
      <c r="KOM96" s="371"/>
      <c r="KON96" s="371"/>
      <c r="KOO96" s="371"/>
      <c r="KOP96" s="371"/>
      <c r="KOQ96" s="371"/>
      <c r="KOR96" s="371"/>
      <c r="KOS96" s="371"/>
      <c r="KOT96" s="371"/>
      <c r="KOU96" s="371"/>
      <c r="KOV96" s="371"/>
      <c r="KOW96" s="371"/>
      <c r="KOX96" s="371"/>
      <c r="KOY96" s="371"/>
      <c r="KOZ96" s="371"/>
      <c r="KPA96" s="371"/>
      <c r="KPB96" s="371"/>
      <c r="KPC96" s="371"/>
      <c r="KPD96" s="371"/>
      <c r="KPE96" s="371"/>
      <c r="KPF96" s="371"/>
      <c r="KPG96" s="371"/>
      <c r="KPH96" s="371"/>
      <c r="KPI96" s="371"/>
      <c r="KPJ96" s="371"/>
      <c r="KPK96" s="371"/>
      <c r="KPL96" s="371"/>
      <c r="KPM96" s="371"/>
      <c r="KPN96" s="371"/>
      <c r="KPO96" s="371"/>
      <c r="KPP96" s="371"/>
      <c r="KPQ96" s="371"/>
      <c r="KPR96" s="371"/>
      <c r="KPS96" s="371"/>
      <c r="KPT96" s="371"/>
      <c r="KPU96" s="371"/>
      <c r="KPV96" s="371"/>
      <c r="KPW96" s="371"/>
      <c r="KPX96" s="371"/>
      <c r="KPY96" s="371"/>
      <c r="KPZ96" s="371"/>
      <c r="KQA96" s="371"/>
      <c r="KQB96" s="371"/>
      <c r="KQC96" s="371"/>
      <c r="KQD96" s="371"/>
      <c r="KQE96" s="371"/>
      <c r="KQF96" s="371"/>
      <c r="KQG96" s="371"/>
      <c r="KQH96" s="371"/>
      <c r="KQI96" s="371"/>
      <c r="KQJ96" s="371"/>
      <c r="KQK96" s="371"/>
      <c r="KQL96" s="371"/>
      <c r="KQM96" s="371"/>
      <c r="KQN96" s="371"/>
      <c r="KQO96" s="371"/>
      <c r="KQP96" s="371"/>
      <c r="KQQ96" s="371"/>
      <c r="KQR96" s="371"/>
      <c r="KQS96" s="371"/>
      <c r="KQT96" s="371"/>
      <c r="KQU96" s="371"/>
      <c r="KQV96" s="371"/>
      <c r="KQW96" s="371"/>
      <c r="KQX96" s="371"/>
      <c r="KQY96" s="371"/>
      <c r="KQZ96" s="371"/>
      <c r="KRA96" s="371"/>
      <c r="KRB96" s="371"/>
      <c r="KRC96" s="371"/>
      <c r="KRD96" s="371"/>
      <c r="KRE96" s="371"/>
      <c r="KRF96" s="371"/>
      <c r="KRG96" s="371"/>
      <c r="KRH96" s="371"/>
      <c r="KRI96" s="371"/>
      <c r="KRJ96" s="371"/>
      <c r="KRK96" s="371"/>
      <c r="KRL96" s="371"/>
      <c r="KRM96" s="371"/>
      <c r="KRN96" s="371"/>
      <c r="KRO96" s="371"/>
      <c r="KRP96" s="371"/>
      <c r="KRQ96" s="371"/>
      <c r="KRR96" s="371"/>
      <c r="KRS96" s="371"/>
      <c r="KRT96" s="371"/>
      <c r="KRU96" s="371"/>
      <c r="KRV96" s="371"/>
      <c r="KRW96" s="371"/>
      <c r="KRX96" s="371"/>
      <c r="KRY96" s="371"/>
      <c r="KRZ96" s="371"/>
      <c r="KSA96" s="371"/>
      <c r="KSB96" s="371"/>
      <c r="KSC96" s="371"/>
      <c r="KSD96" s="371"/>
      <c r="KSE96" s="371"/>
      <c r="KSF96" s="371"/>
      <c r="KSG96" s="371"/>
      <c r="KSH96" s="371"/>
      <c r="KSI96" s="371"/>
      <c r="KSJ96" s="371"/>
      <c r="KSK96" s="371"/>
      <c r="KSL96" s="371"/>
      <c r="KSM96" s="371"/>
      <c r="KSN96" s="371"/>
      <c r="KSO96" s="371"/>
      <c r="KSP96" s="371"/>
      <c r="KSQ96" s="371"/>
      <c r="KSR96" s="371"/>
      <c r="KSS96" s="371"/>
      <c r="KST96" s="371"/>
      <c r="KSU96" s="371"/>
      <c r="KSV96" s="371"/>
      <c r="KSW96" s="371"/>
      <c r="KSX96" s="371"/>
      <c r="KSY96" s="371"/>
      <c r="KSZ96" s="371"/>
      <c r="KTA96" s="371"/>
      <c r="KTB96" s="371"/>
      <c r="KTC96" s="371"/>
      <c r="KTD96" s="371"/>
      <c r="KTE96" s="371"/>
      <c r="KTF96" s="371"/>
      <c r="KTG96" s="371"/>
      <c r="KTH96" s="371"/>
      <c r="KTI96" s="371"/>
      <c r="KTJ96" s="371"/>
      <c r="KTK96" s="371"/>
      <c r="KTL96" s="371"/>
      <c r="KTM96" s="371"/>
      <c r="KTN96" s="371"/>
      <c r="KTO96" s="371"/>
      <c r="KTP96" s="371"/>
      <c r="KTQ96" s="371"/>
      <c r="KTR96" s="371"/>
      <c r="KTS96" s="371"/>
      <c r="KTT96" s="371"/>
      <c r="KTU96" s="371"/>
      <c r="KTV96" s="371"/>
      <c r="KTW96" s="371"/>
      <c r="KTX96" s="371"/>
      <c r="KTY96" s="371"/>
      <c r="KTZ96" s="371"/>
      <c r="KUA96" s="371"/>
      <c r="KUB96" s="371"/>
      <c r="KUC96" s="371"/>
      <c r="KUD96" s="371"/>
      <c r="KUE96" s="371"/>
      <c r="KUF96" s="371"/>
      <c r="KUG96" s="371"/>
      <c r="KUH96" s="371"/>
      <c r="KUI96" s="371"/>
      <c r="KUJ96" s="371"/>
      <c r="KUK96" s="371"/>
      <c r="KUL96" s="371"/>
      <c r="KUM96" s="371"/>
      <c r="KUN96" s="371"/>
      <c r="KUO96" s="371"/>
      <c r="KUP96" s="371"/>
      <c r="KUQ96" s="371"/>
      <c r="KUR96" s="371"/>
      <c r="KUS96" s="371"/>
      <c r="KUT96" s="371"/>
      <c r="KUU96" s="371"/>
      <c r="KUV96" s="371"/>
      <c r="KUW96" s="371"/>
      <c r="KUX96" s="371"/>
      <c r="KUY96" s="371"/>
      <c r="KUZ96" s="371"/>
      <c r="KVA96" s="371"/>
      <c r="KVB96" s="371"/>
      <c r="KVC96" s="371"/>
      <c r="KVD96" s="371"/>
      <c r="KVE96" s="371"/>
      <c r="KVF96" s="371"/>
      <c r="KVG96" s="371"/>
      <c r="KVH96" s="371"/>
      <c r="KVI96" s="371"/>
      <c r="KVJ96" s="371"/>
      <c r="KVK96" s="371"/>
      <c r="KVL96" s="371"/>
      <c r="KVM96" s="371"/>
      <c r="KVN96" s="371"/>
      <c r="KVO96" s="371"/>
      <c r="KVP96" s="371"/>
      <c r="KVQ96" s="371"/>
      <c r="KVR96" s="371"/>
      <c r="KVS96" s="371"/>
      <c r="KVT96" s="371"/>
      <c r="KVU96" s="371"/>
      <c r="KVV96" s="371"/>
      <c r="KVW96" s="371"/>
      <c r="KVX96" s="371"/>
      <c r="KVY96" s="371"/>
      <c r="KVZ96" s="371"/>
      <c r="KWA96" s="371"/>
      <c r="KWB96" s="371"/>
      <c r="KWC96" s="371"/>
      <c r="KWD96" s="371"/>
      <c r="KWE96" s="371"/>
      <c r="KWF96" s="371"/>
      <c r="KWG96" s="371"/>
      <c r="KWH96" s="371"/>
      <c r="KWI96" s="371"/>
      <c r="KWJ96" s="371"/>
      <c r="KWK96" s="371"/>
      <c r="KWL96" s="371"/>
      <c r="KWM96" s="371"/>
      <c r="KWN96" s="371"/>
      <c r="KWO96" s="371"/>
      <c r="KWP96" s="371"/>
      <c r="KWQ96" s="371"/>
      <c r="KWR96" s="371"/>
      <c r="KWS96" s="371"/>
      <c r="KWT96" s="371"/>
      <c r="KWU96" s="371"/>
      <c r="KWV96" s="371"/>
      <c r="KWW96" s="371"/>
      <c r="KWX96" s="371"/>
      <c r="KWY96" s="371"/>
      <c r="KWZ96" s="371"/>
      <c r="KXA96" s="371"/>
      <c r="KXB96" s="371"/>
      <c r="KXC96" s="371"/>
      <c r="KXD96" s="371"/>
      <c r="KXE96" s="371"/>
      <c r="KXF96" s="371"/>
      <c r="KXG96" s="371"/>
      <c r="KXH96" s="371"/>
      <c r="KXI96" s="371"/>
      <c r="KXJ96" s="371"/>
      <c r="KXK96" s="371"/>
      <c r="KXL96" s="371"/>
      <c r="KXM96" s="371"/>
      <c r="KXN96" s="371"/>
      <c r="KXO96" s="371"/>
      <c r="KXP96" s="371"/>
      <c r="KXQ96" s="371"/>
      <c r="KXR96" s="371"/>
      <c r="KXS96" s="371"/>
      <c r="KXT96" s="371"/>
      <c r="KXU96" s="371"/>
      <c r="KXV96" s="371"/>
      <c r="KXW96" s="371"/>
      <c r="KXX96" s="371"/>
      <c r="KXY96" s="371"/>
      <c r="KXZ96" s="371"/>
      <c r="KYA96" s="371"/>
      <c r="KYB96" s="371"/>
      <c r="KYC96" s="371"/>
      <c r="KYD96" s="371"/>
      <c r="KYE96" s="371"/>
      <c r="KYF96" s="371"/>
      <c r="KYG96" s="371"/>
      <c r="KYH96" s="371"/>
      <c r="KYI96" s="371"/>
      <c r="KYJ96" s="371"/>
      <c r="KYK96" s="371"/>
      <c r="KYL96" s="371"/>
      <c r="KYM96" s="371"/>
      <c r="KYN96" s="371"/>
      <c r="KYO96" s="371"/>
      <c r="KYP96" s="371"/>
      <c r="KYQ96" s="371"/>
      <c r="KYR96" s="371"/>
      <c r="KYS96" s="371"/>
      <c r="KYT96" s="371"/>
      <c r="KYU96" s="371"/>
      <c r="KYV96" s="371"/>
      <c r="KYW96" s="371"/>
      <c r="KYX96" s="371"/>
      <c r="KYY96" s="371"/>
      <c r="KYZ96" s="371"/>
      <c r="KZA96" s="371"/>
      <c r="KZB96" s="371"/>
      <c r="KZC96" s="371"/>
      <c r="KZD96" s="371"/>
      <c r="KZE96" s="371"/>
      <c r="KZF96" s="371"/>
      <c r="KZG96" s="371"/>
      <c r="KZH96" s="371"/>
      <c r="KZI96" s="371"/>
      <c r="KZJ96" s="371"/>
      <c r="KZK96" s="371"/>
      <c r="KZL96" s="371"/>
      <c r="KZM96" s="371"/>
      <c r="KZN96" s="371"/>
      <c r="KZO96" s="371"/>
      <c r="KZP96" s="371"/>
      <c r="KZQ96" s="371"/>
      <c r="KZR96" s="371"/>
      <c r="KZS96" s="371"/>
      <c r="KZT96" s="371"/>
      <c r="KZU96" s="371"/>
      <c r="KZV96" s="371"/>
      <c r="KZW96" s="371"/>
      <c r="KZX96" s="371"/>
      <c r="KZY96" s="371"/>
      <c r="KZZ96" s="371"/>
      <c r="LAA96" s="371"/>
      <c r="LAB96" s="371"/>
      <c r="LAC96" s="371"/>
      <c r="LAD96" s="371"/>
      <c r="LAE96" s="371"/>
      <c r="LAF96" s="371"/>
      <c r="LAG96" s="371"/>
      <c r="LAH96" s="371"/>
      <c r="LAI96" s="371"/>
      <c r="LAJ96" s="371"/>
      <c r="LAK96" s="371"/>
      <c r="LAL96" s="371"/>
      <c r="LAM96" s="371"/>
      <c r="LAN96" s="371"/>
      <c r="LAO96" s="371"/>
      <c r="LAP96" s="371"/>
      <c r="LAQ96" s="371"/>
      <c r="LAR96" s="371"/>
      <c r="LAS96" s="371"/>
      <c r="LAT96" s="371"/>
      <c r="LAU96" s="371"/>
      <c r="LAV96" s="371"/>
      <c r="LAW96" s="371"/>
      <c r="LAX96" s="371"/>
      <c r="LAY96" s="371"/>
      <c r="LAZ96" s="371"/>
      <c r="LBA96" s="371"/>
      <c r="LBB96" s="371"/>
      <c r="LBC96" s="371"/>
      <c r="LBD96" s="371"/>
      <c r="LBE96" s="371"/>
      <c r="LBF96" s="371"/>
      <c r="LBG96" s="371"/>
      <c r="LBH96" s="371"/>
      <c r="LBI96" s="371"/>
      <c r="LBJ96" s="371"/>
      <c r="LBK96" s="371"/>
      <c r="LBL96" s="371"/>
      <c r="LBM96" s="371"/>
      <c r="LBN96" s="371"/>
      <c r="LBO96" s="371"/>
      <c r="LBP96" s="371"/>
      <c r="LBQ96" s="371"/>
      <c r="LBR96" s="371"/>
      <c r="LBS96" s="371"/>
      <c r="LBT96" s="371"/>
      <c r="LBU96" s="371"/>
      <c r="LBV96" s="371"/>
      <c r="LBW96" s="371"/>
      <c r="LBX96" s="371"/>
      <c r="LBY96" s="371"/>
      <c r="LBZ96" s="371"/>
      <c r="LCA96" s="371"/>
      <c r="LCB96" s="371"/>
      <c r="LCC96" s="371"/>
      <c r="LCD96" s="371"/>
      <c r="LCE96" s="371"/>
      <c r="LCF96" s="371"/>
      <c r="LCG96" s="371"/>
      <c r="LCH96" s="371"/>
      <c r="LCI96" s="371"/>
      <c r="LCJ96" s="371"/>
      <c r="LCK96" s="371"/>
      <c r="LCL96" s="371"/>
      <c r="LCM96" s="371"/>
      <c r="LCN96" s="371"/>
      <c r="LCO96" s="371"/>
      <c r="LCP96" s="371"/>
      <c r="LCQ96" s="371"/>
      <c r="LCR96" s="371"/>
      <c r="LCS96" s="371"/>
      <c r="LCT96" s="371"/>
      <c r="LCU96" s="371"/>
      <c r="LCV96" s="371"/>
      <c r="LCW96" s="371"/>
      <c r="LCX96" s="371"/>
      <c r="LCY96" s="371"/>
      <c r="LCZ96" s="371"/>
      <c r="LDA96" s="371"/>
      <c r="LDB96" s="371"/>
      <c r="LDC96" s="371"/>
      <c r="LDD96" s="371"/>
      <c r="LDE96" s="371"/>
      <c r="LDF96" s="371"/>
      <c r="LDG96" s="371"/>
      <c r="LDH96" s="371"/>
      <c r="LDI96" s="371"/>
      <c r="LDJ96" s="371"/>
      <c r="LDK96" s="371"/>
      <c r="LDL96" s="371"/>
      <c r="LDM96" s="371"/>
      <c r="LDN96" s="371"/>
      <c r="LDO96" s="371"/>
      <c r="LDP96" s="371"/>
      <c r="LDQ96" s="371"/>
      <c r="LDR96" s="371"/>
      <c r="LDS96" s="371"/>
      <c r="LDT96" s="371"/>
      <c r="LDU96" s="371"/>
      <c r="LDV96" s="371"/>
      <c r="LDW96" s="371"/>
      <c r="LDX96" s="371"/>
      <c r="LDY96" s="371"/>
      <c r="LDZ96" s="371"/>
      <c r="LEA96" s="371"/>
      <c r="LEB96" s="371"/>
      <c r="LEC96" s="371"/>
      <c r="LED96" s="371"/>
      <c r="LEE96" s="371"/>
      <c r="LEF96" s="371"/>
      <c r="LEG96" s="371"/>
      <c r="LEH96" s="371"/>
      <c r="LEI96" s="371"/>
      <c r="LEJ96" s="371"/>
      <c r="LEK96" s="371"/>
      <c r="LEL96" s="371"/>
      <c r="LEM96" s="371"/>
      <c r="LEN96" s="371"/>
      <c r="LEO96" s="371"/>
      <c r="LEP96" s="371"/>
      <c r="LEQ96" s="371"/>
      <c r="LER96" s="371"/>
      <c r="LES96" s="371"/>
      <c r="LET96" s="371"/>
      <c r="LEU96" s="371"/>
      <c r="LEV96" s="371"/>
      <c r="LEW96" s="371"/>
      <c r="LEX96" s="371"/>
      <c r="LEY96" s="371"/>
      <c r="LEZ96" s="371"/>
      <c r="LFA96" s="371"/>
      <c r="LFB96" s="371"/>
      <c r="LFC96" s="371"/>
      <c r="LFD96" s="371"/>
      <c r="LFE96" s="371"/>
      <c r="LFF96" s="371"/>
      <c r="LFG96" s="371"/>
      <c r="LFH96" s="371"/>
      <c r="LFI96" s="371"/>
      <c r="LFJ96" s="371"/>
      <c r="LFK96" s="371"/>
      <c r="LFL96" s="371"/>
      <c r="LFM96" s="371"/>
      <c r="LFN96" s="371"/>
      <c r="LFO96" s="371"/>
      <c r="LFP96" s="371"/>
      <c r="LFQ96" s="371"/>
      <c r="LFR96" s="371"/>
      <c r="LFS96" s="371"/>
      <c r="LFT96" s="371"/>
      <c r="LFU96" s="371"/>
      <c r="LFV96" s="371"/>
      <c r="LFW96" s="371"/>
      <c r="LFX96" s="371"/>
      <c r="LFY96" s="371"/>
      <c r="LFZ96" s="371"/>
      <c r="LGA96" s="371"/>
      <c r="LGB96" s="371"/>
      <c r="LGC96" s="371"/>
      <c r="LGD96" s="371"/>
      <c r="LGE96" s="371"/>
      <c r="LGF96" s="371"/>
      <c r="LGG96" s="371"/>
      <c r="LGH96" s="371"/>
      <c r="LGI96" s="371"/>
      <c r="LGJ96" s="371"/>
      <c r="LGK96" s="371"/>
      <c r="LGL96" s="371"/>
      <c r="LGM96" s="371"/>
      <c r="LGN96" s="371"/>
      <c r="LGO96" s="371"/>
      <c r="LGP96" s="371"/>
      <c r="LGQ96" s="371"/>
      <c r="LGR96" s="371"/>
      <c r="LGS96" s="371"/>
      <c r="LGT96" s="371"/>
      <c r="LGU96" s="371"/>
      <c r="LGV96" s="371"/>
      <c r="LGW96" s="371"/>
      <c r="LGX96" s="371"/>
      <c r="LGY96" s="371"/>
      <c r="LGZ96" s="371"/>
      <c r="LHA96" s="371"/>
      <c r="LHB96" s="371"/>
      <c r="LHC96" s="371"/>
      <c r="LHD96" s="371"/>
      <c r="LHE96" s="371"/>
      <c r="LHF96" s="371"/>
      <c r="LHG96" s="371"/>
      <c r="LHH96" s="371"/>
      <c r="LHI96" s="371"/>
      <c r="LHJ96" s="371"/>
      <c r="LHK96" s="371"/>
      <c r="LHL96" s="371"/>
      <c r="LHM96" s="371"/>
      <c r="LHN96" s="371"/>
      <c r="LHO96" s="371"/>
      <c r="LHP96" s="371"/>
      <c r="LHQ96" s="371"/>
      <c r="LHR96" s="371"/>
      <c r="LHS96" s="371"/>
      <c r="LHT96" s="371"/>
      <c r="LHU96" s="371"/>
      <c r="LHV96" s="371"/>
      <c r="LHW96" s="371"/>
      <c r="LHX96" s="371"/>
      <c r="LHY96" s="371"/>
      <c r="LHZ96" s="371"/>
      <c r="LIA96" s="371"/>
      <c r="LIB96" s="371"/>
      <c r="LIC96" s="371"/>
      <c r="LID96" s="371"/>
      <c r="LIE96" s="371"/>
      <c r="LIF96" s="371"/>
      <c r="LIG96" s="371"/>
      <c r="LIH96" s="371"/>
      <c r="LII96" s="371"/>
      <c r="LIJ96" s="371"/>
      <c r="LIK96" s="371"/>
      <c r="LIL96" s="371"/>
      <c r="LIM96" s="371"/>
      <c r="LIN96" s="371"/>
      <c r="LIO96" s="371"/>
      <c r="LIP96" s="371"/>
      <c r="LIQ96" s="371"/>
      <c r="LIR96" s="371"/>
      <c r="LIS96" s="371"/>
      <c r="LIT96" s="371"/>
      <c r="LIU96" s="371"/>
      <c r="LIV96" s="371"/>
      <c r="LIW96" s="371"/>
      <c r="LIX96" s="371"/>
      <c r="LIY96" s="371"/>
      <c r="LIZ96" s="371"/>
      <c r="LJA96" s="371"/>
      <c r="LJB96" s="371"/>
      <c r="LJC96" s="371"/>
      <c r="LJD96" s="371"/>
      <c r="LJE96" s="371"/>
      <c r="LJF96" s="371"/>
      <c r="LJG96" s="371"/>
      <c r="LJH96" s="371"/>
      <c r="LJI96" s="371"/>
      <c r="LJJ96" s="371"/>
      <c r="LJK96" s="371"/>
      <c r="LJL96" s="371"/>
      <c r="LJM96" s="371"/>
      <c r="LJN96" s="371"/>
      <c r="LJO96" s="371"/>
      <c r="LJP96" s="371"/>
      <c r="LJQ96" s="371"/>
      <c r="LJR96" s="371"/>
      <c r="LJS96" s="371"/>
      <c r="LJT96" s="371"/>
      <c r="LJU96" s="371"/>
      <c r="LJV96" s="371"/>
      <c r="LJW96" s="371"/>
      <c r="LJX96" s="371"/>
      <c r="LJY96" s="371"/>
      <c r="LJZ96" s="371"/>
      <c r="LKA96" s="371"/>
      <c r="LKB96" s="371"/>
      <c r="LKC96" s="371"/>
      <c r="LKD96" s="371"/>
      <c r="LKE96" s="371"/>
      <c r="LKF96" s="371"/>
      <c r="LKG96" s="371"/>
      <c r="LKH96" s="371"/>
      <c r="LKI96" s="371"/>
      <c r="LKJ96" s="371"/>
      <c r="LKK96" s="371"/>
      <c r="LKL96" s="371"/>
      <c r="LKM96" s="371"/>
      <c r="LKN96" s="371"/>
      <c r="LKO96" s="371"/>
      <c r="LKP96" s="371"/>
      <c r="LKQ96" s="371"/>
      <c r="LKR96" s="371"/>
      <c r="LKS96" s="371"/>
      <c r="LKT96" s="371"/>
      <c r="LKU96" s="371"/>
      <c r="LKV96" s="371"/>
      <c r="LKW96" s="371"/>
      <c r="LKX96" s="371"/>
      <c r="LKY96" s="371"/>
      <c r="LKZ96" s="371"/>
      <c r="LLA96" s="371"/>
      <c r="LLB96" s="371"/>
      <c r="LLC96" s="371"/>
      <c r="LLD96" s="371"/>
      <c r="LLE96" s="371"/>
      <c r="LLF96" s="371"/>
      <c r="LLG96" s="371"/>
      <c r="LLH96" s="371"/>
      <c r="LLI96" s="371"/>
      <c r="LLJ96" s="371"/>
      <c r="LLK96" s="371"/>
      <c r="LLL96" s="371"/>
      <c r="LLM96" s="371"/>
      <c r="LLN96" s="371"/>
      <c r="LLO96" s="371"/>
      <c r="LLP96" s="371"/>
      <c r="LLQ96" s="371"/>
      <c r="LLR96" s="371"/>
      <c r="LLS96" s="371"/>
      <c r="LLT96" s="371"/>
      <c r="LLU96" s="371"/>
      <c r="LLV96" s="371"/>
      <c r="LLW96" s="371"/>
      <c r="LLX96" s="371"/>
      <c r="LLY96" s="371"/>
      <c r="LLZ96" s="371"/>
      <c r="LMA96" s="371"/>
      <c r="LMB96" s="371"/>
      <c r="LMC96" s="371"/>
      <c r="LMD96" s="371"/>
      <c r="LME96" s="371"/>
      <c r="LMF96" s="371"/>
      <c r="LMG96" s="371"/>
      <c r="LMH96" s="371"/>
      <c r="LMI96" s="371"/>
      <c r="LMJ96" s="371"/>
      <c r="LMK96" s="371"/>
      <c r="LML96" s="371"/>
      <c r="LMM96" s="371"/>
      <c r="LMN96" s="371"/>
      <c r="LMO96" s="371"/>
      <c r="LMP96" s="371"/>
      <c r="LMQ96" s="371"/>
      <c r="LMR96" s="371"/>
      <c r="LMS96" s="371"/>
      <c r="LMT96" s="371"/>
      <c r="LMU96" s="371"/>
      <c r="LMV96" s="371"/>
      <c r="LMW96" s="371"/>
      <c r="LMX96" s="371"/>
      <c r="LMY96" s="371"/>
      <c r="LMZ96" s="371"/>
      <c r="LNA96" s="371"/>
      <c r="LNB96" s="371"/>
      <c r="LNC96" s="371"/>
      <c r="LND96" s="371"/>
      <c r="LNE96" s="371"/>
      <c r="LNF96" s="371"/>
      <c r="LNG96" s="371"/>
      <c r="LNH96" s="371"/>
      <c r="LNI96" s="371"/>
      <c r="LNJ96" s="371"/>
      <c r="LNK96" s="371"/>
      <c r="LNL96" s="371"/>
      <c r="LNM96" s="371"/>
      <c r="LNN96" s="371"/>
      <c r="LNO96" s="371"/>
      <c r="LNP96" s="371"/>
      <c r="LNQ96" s="371"/>
      <c r="LNR96" s="371"/>
      <c r="LNS96" s="371"/>
      <c r="LNT96" s="371"/>
      <c r="LNU96" s="371"/>
      <c r="LNV96" s="371"/>
      <c r="LNW96" s="371"/>
      <c r="LNX96" s="371"/>
      <c r="LNY96" s="371"/>
      <c r="LNZ96" s="371"/>
      <c r="LOA96" s="371"/>
      <c r="LOB96" s="371"/>
      <c r="LOC96" s="371"/>
      <c r="LOD96" s="371"/>
      <c r="LOE96" s="371"/>
      <c r="LOF96" s="371"/>
      <c r="LOG96" s="371"/>
      <c r="LOH96" s="371"/>
      <c r="LOI96" s="371"/>
      <c r="LOJ96" s="371"/>
      <c r="LOK96" s="371"/>
      <c r="LOL96" s="371"/>
      <c r="LOM96" s="371"/>
      <c r="LON96" s="371"/>
      <c r="LOO96" s="371"/>
      <c r="LOP96" s="371"/>
      <c r="LOQ96" s="371"/>
      <c r="LOR96" s="371"/>
      <c r="LOS96" s="371"/>
      <c r="LOT96" s="371"/>
      <c r="LOU96" s="371"/>
      <c r="LOV96" s="371"/>
      <c r="LOW96" s="371"/>
      <c r="LOX96" s="371"/>
      <c r="LOY96" s="371"/>
      <c r="LOZ96" s="371"/>
      <c r="LPA96" s="371"/>
      <c r="LPB96" s="371"/>
      <c r="LPC96" s="371"/>
      <c r="LPD96" s="371"/>
      <c r="LPE96" s="371"/>
      <c r="LPF96" s="371"/>
      <c r="LPG96" s="371"/>
      <c r="LPH96" s="371"/>
      <c r="LPI96" s="371"/>
      <c r="LPJ96" s="371"/>
      <c r="LPK96" s="371"/>
      <c r="LPL96" s="371"/>
      <c r="LPM96" s="371"/>
      <c r="LPN96" s="371"/>
      <c r="LPO96" s="371"/>
      <c r="LPP96" s="371"/>
      <c r="LPQ96" s="371"/>
      <c r="LPR96" s="371"/>
      <c r="LPS96" s="371"/>
      <c r="LPT96" s="371"/>
      <c r="LPU96" s="371"/>
      <c r="LPV96" s="371"/>
      <c r="LPW96" s="371"/>
      <c r="LPX96" s="371"/>
      <c r="LPY96" s="371"/>
      <c r="LPZ96" s="371"/>
      <c r="LQA96" s="371"/>
      <c r="LQB96" s="371"/>
      <c r="LQC96" s="371"/>
      <c r="LQD96" s="371"/>
      <c r="LQE96" s="371"/>
      <c r="LQF96" s="371"/>
      <c r="LQG96" s="371"/>
      <c r="LQH96" s="371"/>
      <c r="LQI96" s="371"/>
      <c r="LQJ96" s="371"/>
      <c r="LQK96" s="371"/>
      <c r="LQL96" s="371"/>
      <c r="LQM96" s="371"/>
      <c r="LQN96" s="371"/>
      <c r="LQO96" s="371"/>
      <c r="LQP96" s="371"/>
      <c r="LQQ96" s="371"/>
      <c r="LQR96" s="371"/>
      <c r="LQS96" s="371"/>
      <c r="LQT96" s="371"/>
      <c r="LQU96" s="371"/>
      <c r="LQV96" s="371"/>
      <c r="LQW96" s="371"/>
      <c r="LQX96" s="371"/>
      <c r="LQY96" s="371"/>
      <c r="LQZ96" s="371"/>
      <c r="LRA96" s="371"/>
      <c r="LRB96" s="371"/>
      <c r="LRC96" s="371"/>
      <c r="LRD96" s="371"/>
      <c r="LRE96" s="371"/>
      <c r="LRF96" s="371"/>
      <c r="LRG96" s="371"/>
      <c r="LRH96" s="371"/>
      <c r="LRI96" s="371"/>
      <c r="LRJ96" s="371"/>
      <c r="LRK96" s="371"/>
      <c r="LRL96" s="371"/>
      <c r="LRM96" s="371"/>
      <c r="LRN96" s="371"/>
      <c r="LRO96" s="371"/>
      <c r="LRP96" s="371"/>
      <c r="LRQ96" s="371"/>
      <c r="LRR96" s="371"/>
      <c r="LRS96" s="371"/>
      <c r="LRT96" s="371"/>
      <c r="LRU96" s="371"/>
      <c r="LRV96" s="371"/>
      <c r="LRW96" s="371"/>
      <c r="LRX96" s="371"/>
      <c r="LRY96" s="371"/>
      <c r="LRZ96" s="371"/>
      <c r="LSA96" s="371"/>
      <c r="LSB96" s="371"/>
      <c r="LSC96" s="371"/>
      <c r="LSD96" s="371"/>
      <c r="LSE96" s="371"/>
      <c r="LSF96" s="371"/>
      <c r="LSG96" s="371"/>
      <c r="LSH96" s="371"/>
      <c r="LSI96" s="371"/>
      <c r="LSJ96" s="371"/>
      <c r="LSK96" s="371"/>
      <c r="LSL96" s="371"/>
      <c r="LSM96" s="371"/>
      <c r="LSN96" s="371"/>
      <c r="LSO96" s="371"/>
      <c r="LSP96" s="371"/>
      <c r="LSQ96" s="371"/>
      <c r="LSR96" s="371"/>
      <c r="LSS96" s="371"/>
      <c r="LST96" s="371"/>
      <c r="LSU96" s="371"/>
      <c r="LSV96" s="371"/>
      <c r="LSW96" s="371"/>
      <c r="LSX96" s="371"/>
      <c r="LSY96" s="371"/>
      <c r="LSZ96" s="371"/>
      <c r="LTA96" s="371"/>
      <c r="LTB96" s="371"/>
      <c r="LTC96" s="371"/>
      <c r="LTD96" s="371"/>
      <c r="LTE96" s="371"/>
      <c r="LTF96" s="371"/>
      <c r="LTG96" s="371"/>
      <c r="LTH96" s="371"/>
      <c r="LTI96" s="371"/>
      <c r="LTJ96" s="371"/>
      <c r="LTK96" s="371"/>
      <c r="LTL96" s="371"/>
      <c r="LTM96" s="371"/>
      <c r="LTN96" s="371"/>
      <c r="LTO96" s="371"/>
      <c r="LTP96" s="371"/>
      <c r="LTQ96" s="371"/>
      <c r="LTR96" s="371"/>
      <c r="LTS96" s="371"/>
      <c r="LTT96" s="371"/>
      <c r="LTU96" s="371"/>
      <c r="LTV96" s="371"/>
      <c r="LTW96" s="371"/>
      <c r="LTX96" s="371"/>
      <c r="LTY96" s="371"/>
      <c r="LTZ96" s="371"/>
      <c r="LUA96" s="371"/>
      <c r="LUB96" s="371"/>
      <c r="LUC96" s="371"/>
      <c r="LUD96" s="371"/>
      <c r="LUE96" s="371"/>
      <c r="LUF96" s="371"/>
      <c r="LUG96" s="371"/>
      <c r="LUH96" s="371"/>
      <c r="LUI96" s="371"/>
      <c r="LUJ96" s="371"/>
      <c r="LUK96" s="371"/>
      <c r="LUL96" s="371"/>
      <c r="LUM96" s="371"/>
      <c r="LUN96" s="371"/>
      <c r="LUO96" s="371"/>
      <c r="LUP96" s="371"/>
      <c r="LUQ96" s="371"/>
      <c r="LUR96" s="371"/>
      <c r="LUS96" s="371"/>
      <c r="LUT96" s="371"/>
      <c r="LUU96" s="371"/>
      <c r="LUV96" s="371"/>
      <c r="LUW96" s="371"/>
      <c r="LUX96" s="371"/>
      <c r="LUY96" s="371"/>
      <c r="LUZ96" s="371"/>
      <c r="LVA96" s="371"/>
      <c r="LVB96" s="371"/>
      <c r="LVC96" s="371"/>
      <c r="LVD96" s="371"/>
      <c r="LVE96" s="371"/>
      <c r="LVF96" s="371"/>
      <c r="LVG96" s="371"/>
      <c r="LVH96" s="371"/>
      <c r="LVI96" s="371"/>
      <c r="LVJ96" s="371"/>
      <c r="LVK96" s="371"/>
      <c r="LVL96" s="371"/>
      <c r="LVM96" s="371"/>
      <c r="LVN96" s="371"/>
      <c r="LVO96" s="371"/>
      <c r="LVP96" s="371"/>
      <c r="LVQ96" s="371"/>
      <c r="LVR96" s="371"/>
      <c r="LVS96" s="371"/>
      <c r="LVT96" s="371"/>
      <c r="LVU96" s="371"/>
      <c r="LVV96" s="371"/>
      <c r="LVW96" s="371"/>
      <c r="LVX96" s="371"/>
      <c r="LVY96" s="371"/>
      <c r="LVZ96" s="371"/>
      <c r="LWA96" s="371"/>
      <c r="LWB96" s="371"/>
      <c r="LWC96" s="371"/>
      <c r="LWD96" s="371"/>
      <c r="LWE96" s="371"/>
      <c r="LWF96" s="371"/>
      <c r="LWG96" s="371"/>
      <c r="LWH96" s="371"/>
      <c r="LWI96" s="371"/>
      <c r="LWJ96" s="371"/>
      <c r="LWK96" s="371"/>
      <c r="LWL96" s="371"/>
      <c r="LWM96" s="371"/>
      <c r="LWN96" s="371"/>
      <c r="LWO96" s="371"/>
      <c r="LWP96" s="371"/>
      <c r="LWQ96" s="371"/>
      <c r="LWR96" s="371"/>
      <c r="LWS96" s="371"/>
      <c r="LWT96" s="371"/>
      <c r="LWU96" s="371"/>
      <c r="LWV96" s="371"/>
      <c r="LWW96" s="371"/>
      <c r="LWX96" s="371"/>
      <c r="LWY96" s="371"/>
      <c r="LWZ96" s="371"/>
      <c r="LXA96" s="371"/>
      <c r="LXB96" s="371"/>
      <c r="LXC96" s="371"/>
      <c r="LXD96" s="371"/>
      <c r="LXE96" s="371"/>
      <c r="LXF96" s="371"/>
      <c r="LXG96" s="371"/>
      <c r="LXH96" s="371"/>
      <c r="LXI96" s="371"/>
      <c r="LXJ96" s="371"/>
      <c r="LXK96" s="371"/>
      <c r="LXL96" s="371"/>
      <c r="LXM96" s="371"/>
      <c r="LXN96" s="371"/>
      <c r="LXO96" s="371"/>
      <c r="LXP96" s="371"/>
      <c r="LXQ96" s="371"/>
      <c r="LXR96" s="371"/>
      <c r="LXS96" s="371"/>
      <c r="LXT96" s="371"/>
      <c r="LXU96" s="371"/>
      <c r="LXV96" s="371"/>
      <c r="LXW96" s="371"/>
      <c r="LXX96" s="371"/>
      <c r="LXY96" s="371"/>
      <c r="LXZ96" s="371"/>
      <c r="LYA96" s="371"/>
      <c r="LYB96" s="371"/>
      <c r="LYC96" s="371"/>
      <c r="LYD96" s="371"/>
      <c r="LYE96" s="371"/>
      <c r="LYF96" s="371"/>
      <c r="LYG96" s="371"/>
      <c r="LYH96" s="371"/>
      <c r="LYI96" s="371"/>
      <c r="LYJ96" s="371"/>
      <c r="LYK96" s="371"/>
      <c r="LYL96" s="371"/>
      <c r="LYM96" s="371"/>
      <c r="LYN96" s="371"/>
      <c r="LYO96" s="371"/>
      <c r="LYP96" s="371"/>
      <c r="LYQ96" s="371"/>
      <c r="LYR96" s="371"/>
      <c r="LYS96" s="371"/>
      <c r="LYT96" s="371"/>
      <c r="LYU96" s="371"/>
      <c r="LYV96" s="371"/>
      <c r="LYW96" s="371"/>
      <c r="LYX96" s="371"/>
      <c r="LYY96" s="371"/>
      <c r="LYZ96" s="371"/>
      <c r="LZA96" s="371"/>
      <c r="LZB96" s="371"/>
      <c r="LZC96" s="371"/>
      <c r="LZD96" s="371"/>
      <c r="LZE96" s="371"/>
      <c r="LZF96" s="371"/>
      <c r="LZG96" s="371"/>
      <c r="LZH96" s="371"/>
      <c r="LZI96" s="371"/>
      <c r="LZJ96" s="371"/>
      <c r="LZK96" s="371"/>
      <c r="LZL96" s="371"/>
      <c r="LZM96" s="371"/>
      <c r="LZN96" s="371"/>
      <c r="LZO96" s="371"/>
      <c r="LZP96" s="371"/>
      <c r="LZQ96" s="371"/>
      <c r="LZR96" s="371"/>
      <c r="LZS96" s="371"/>
      <c r="LZT96" s="371"/>
      <c r="LZU96" s="371"/>
      <c r="LZV96" s="371"/>
      <c r="LZW96" s="371"/>
      <c r="LZX96" s="371"/>
      <c r="LZY96" s="371"/>
      <c r="LZZ96" s="371"/>
      <c r="MAA96" s="371"/>
      <c r="MAB96" s="371"/>
      <c r="MAC96" s="371"/>
      <c r="MAD96" s="371"/>
      <c r="MAE96" s="371"/>
      <c r="MAF96" s="371"/>
      <c r="MAG96" s="371"/>
      <c r="MAH96" s="371"/>
      <c r="MAI96" s="371"/>
      <c r="MAJ96" s="371"/>
      <c r="MAK96" s="371"/>
      <c r="MAL96" s="371"/>
      <c r="MAM96" s="371"/>
      <c r="MAN96" s="371"/>
      <c r="MAO96" s="371"/>
      <c r="MAP96" s="371"/>
      <c r="MAQ96" s="371"/>
      <c r="MAR96" s="371"/>
      <c r="MAS96" s="371"/>
      <c r="MAT96" s="371"/>
      <c r="MAU96" s="371"/>
      <c r="MAV96" s="371"/>
      <c r="MAW96" s="371"/>
      <c r="MAX96" s="371"/>
      <c r="MAY96" s="371"/>
      <c r="MAZ96" s="371"/>
      <c r="MBA96" s="371"/>
      <c r="MBB96" s="371"/>
      <c r="MBC96" s="371"/>
      <c r="MBD96" s="371"/>
      <c r="MBE96" s="371"/>
      <c r="MBF96" s="371"/>
      <c r="MBG96" s="371"/>
      <c r="MBH96" s="371"/>
      <c r="MBI96" s="371"/>
      <c r="MBJ96" s="371"/>
      <c r="MBK96" s="371"/>
      <c r="MBL96" s="371"/>
      <c r="MBM96" s="371"/>
      <c r="MBN96" s="371"/>
      <c r="MBO96" s="371"/>
      <c r="MBP96" s="371"/>
      <c r="MBQ96" s="371"/>
      <c r="MBR96" s="371"/>
      <c r="MBS96" s="371"/>
      <c r="MBT96" s="371"/>
      <c r="MBU96" s="371"/>
      <c r="MBV96" s="371"/>
      <c r="MBW96" s="371"/>
      <c r="MBX96" s="371"/>
      <c r="MBY96" s="371"/>
      <c r="MBZ96" s="371"/>
      <c r="MCA96" s="371"/>
      <c r="MCB96" s="371"/>
      <c r="MCC96" s="371"/>
      <c r="MCD96" s="371"/>
      <c r="MCE96" s="371"/>
      <c r="MCF96" s="371"/>
      <c r="MCG96" s="371"/>
      <c r="MCH96" s="371"/>
      <c r="MCI96" s="371"/>
      <c r="MCJ96" s="371"/>
      <c r="MCK96" s="371"/>
      <c r="MCL96" s="371"/>
      <c r="MCM96" s="371"/>
      <c r="MCN96" s="371"/>
      <c r="MCO96" s="371"/>
      <c r="MCP96" s="371"/>
      <c r="MCQ96" s="371"/>
      <c r="MCR96" s="371"/>
      <c r="MCS96" s="371"/>
      <c r="MCT96" s="371"/>
      <c r="MCU96" s="371"/>
      <c r="MCV96" s="371"/>
      <c r="MCW96" s="371"/>
      <c r="MCX96" s="371"/>
      <c r="MCY96" s="371"/>
      <c r="MCZ96" s="371"/>
      <c r="MDA96" s="371"/>
      <c r="MDB96" s="371"/>
      <c r="MDC96" s="371"/>
      <c r="MDD96" s="371"/>
      <c r="MDE96" s="371"/>
      <c r="MDF96" s="371"/>
      <c r="MDG96" s="371"/>
      <c r="MDH96" s="371"/>
      <c r="MDI96" s="371"/>
      <c r="MDJ96" s="371"/>
      <c r="MDK96" s="371"/>
      <c r="MDL96" s="371"/>
      <c r="MDM96" s="371"/>
      <c r="MDN96" s="371"/>
      <c r="MDO96" s="371"/>
      <c r="MDP96" s="371"/>
      <c r="MDQ96" s="371"/>
      <c r="MDR96" s="371"/>
      <c r="MDS96" s="371"/>
      <c r="MDT96" s="371"/>
      <c r="MDU96" s="371"/>
      <c r="MDV96" s="371"/>
      <c r="MDW96" s="371"/>
      <c r="MDX96" s="371"/>
      <c r="MDY96" s="371"/>
      <c r="MDZ96" s="371"/>
      <c r="MEA96" s="371"/>
      <c r="MEB96" s="371"/>
      <c r="MEC96" s="371"/>
      <c r="MED96" s="371"/>
      <c r="MEE96" s="371"/>
      <c r="MEF96" s="371"/>
      <c r="MEG96" s="371"/>
      <c r="MEH96" s="371"/>
      <c r="MEI96" s="371"/>
      <c r="MEJ96" s="371"/>
      <c r="MEK96" s="371"/>
      <c r="MEL96" s="371"/>
      <c r="MEM96" s="371"/>
      <c r="MEN96" s="371"/>
      <c r="MEO96" s="371"/>
      <c r="MEP96" s="371"/>
      <c r="MEQ96" s="371"/>
      <c r="MER96" s="371"/>
      <c r="MES96" s="371"/>
      <c r="MET96" s="371"/>
      <c r="MEU96" s="371"/>
      <c r="MEV96" s="371"/>
      <c r="MEW96" s="371"/>
      <c r="MEX96" s="371"/>
      <c r="MEY96" s="371"/>
      <c r="MEZ96" s="371"/>
      <c r="MFA96" s="371"/>
      <c r="MFB96" s="371"/>
      <c r="MFC96" s="371"/>
      <c r="MFD96" s="371"/>
      <c r="MFE96" s="371"/>
      <c r="MFF96" s="371"/>
      <c r="MFG96" s="371"/>
      <c r="MFH96" s="371"/>
      <c r="MFI96" s="371"/>
      <c r="MFJ96" s="371"/>
      <c r="MFK96" s="371"/>
      <c r="MFL96" s="371"/>
      <c r="MFM96" s="371"/>
      <c r="MFN96" s="371"/>
      <c r="MFO96" s="371"/>
      <c r="MFP96" s="371"/>
      <c r="MFQ96" s="371"/>
      <c r="MFR96" s="371"/>
      <c r="MFS96" s="371"/>
      <c r="MFT96" s="371"/>
      <c r="MFU96" s="371"/>
      <c r="MFV96" s="371"/>
      <c r="MFW96" s="371"/>
      <c r="MFX96" s="371"/>
      <c r="MFY96" s="371"/>
      <c r="MFZ96" s="371"/>
      <c r="MGA96" s="371"/>
      <c r="MGB96" s="371"/>
      <c r="MGC96" s="371"/>
      <c r="MGD96" s="371"/>
      <c r="MGE96" s="371"/>
      <c r="MGF96" s="371"/>
      <c r="MGG96" s="371"/>
      <c r="MGH96" s="371"/>
      <c r="MGI96" s="371"/>
      <c r="MGJ96" s="371"/>
      <c r="MGK96" s="371"/>
      <c r="MGL96" s="371"/>
      <c r="MGM96" s="371"/>
      <c r="MGN96" s="371"/>
      <c r="MGO96" s="371"/>
      <c r="MGP96" s="371"/>
      <c r="MGQ96" s="371"/>
      <c r="MGR96" s="371"/>
      <c r="MGS96" s="371"/>
      <c r="MGT96" s="371"/>
      <c r="MGU96" s="371"/>
      <c r="MGV96" s="371"/>
      <c r="MGW96" s="371"/>
      <c r="MGX96" s="371"/>
      <c r="MGY96" s="371"/>
      <c r="MGZ96" s="371"/>
      <c r="MHA96" s="371"/>
      <c r="MHB96" s="371"/>
      <c r="MHC96" s="371"/>
      <c r="MHD96" s="371"/>
      <c r="MHE96" s="371"/>
      <c r="MHF96" s="371"/>
      <c r="MHG96" s="371"/>
      <c r="MHH96" s="371"/>
      <c r="MHI96" s="371"/>
      <c r="MHJ96" s="371"/>
      <c r="MHK96" s="371"/>
      <c r="MHL96" s="371"/>
      <c r="MHM96" s="371"/>
      <c r="MHN96" s="371"/>
      <c r="MHO96" s="371"/>
      <c r="MHP96" s="371"/>
      <c r="MHQ96" s="371"/>
      <c r="MHR96" s="371"/>
      <c r="MHS96" s="371"/>
      <c r="MHT96" s="371"/>
      <c r="MHU96" s="371"/>
      <c r="MHV96" s="371"/>
      <c r="MHW96" s="371"/>
      <c r="MHX96" s="371"/>
      <c r="MHY96" s="371"/>
      <c r="MHZ96" s="371"/>
      <c r="MIA96" s="371"/>
      <c r="MIB96" s="371"/>
      <c r="MIC96" s="371"/>
      <c r="MID96" s="371"/>
      <c r="MIE96" s="371"/>
      <c r="MIF96" s="371"/>
      <c r="MIG96" s="371"/>
      <c r="MIH96" s="371"/>
      <c r="MII96" s="371"/>
      <c r="MIJ96" s="371"/>
      <c r="MIK96" s="371"/>
      <c r="MIL96" s="371"/>
      <c r="MIM96" s="371"/>
      <c r="MIN96" s="371"/>
      <c r="MIO96" s="371"/>
      <c r="MIP96" s="371"/>
      <c r="MIQ96" s="371"/>
      <c r="MIR96" s="371"/>
      <c r="MIS96" s="371"/>
      <c r="MIT96" s="371"/>
      <c r="MIU96" s="371"/>
      <c r="MIV96" s="371"/>
      <c r="MIW96" s="371"/>
      <c r="MIX96" s="371"/>
      <c r="MIY96" s="371"/>
      <c r="MIZ96" s="371"/>
      <c r="MJA96" s="371"/>
      <c r="MJB96" s="371"/>
      <c r="MJC96" s="371"/>
      <c r="MJD96" s="371"/>
      <c r="MJE96" s="371"/>
      <c r="MJF96" s="371"/>
      <c r="MJG96" s="371"/>
      <c r="MJH96" s="371"/>
      <c r="MJI96" s="371"/>
      <c r="MJJ96" s="371"/>
      <c r="MJK96" s="371"/>
      <c r="MJL96" s="371"/>
      <c r="MJM96" s="371"/>
      <c r="MJN96" s="371"/>
      <c r="MJO96" s="371"/>
      <c r="MJP96" s="371"/>
      <c r="MJQ96" s="371"/>
      <c r="MJR96" s="371"/>
      <c r="MJS96" s="371"/>
      <c r="MJT96" s="371"/>
      <c r="MJU96" s="371"/>
      <c r="MJV96" s="371"/>
      <c r="MJW96" s="371"/>
      <c r="MJX96" s="371"/>
      <c r="MJY96" s="371"/>
      <c r="MJZ96" s="371"/>
      <c r="MKA96" s="371"/>
      <c r="MKB96" s="371"/>
      <c r="MKC96" s="371"/>
      <c r="MKD96" s="371"/>
      <c r="MKE96" s="371"/>
      <c r="MKF96" s="371"/>
      <c r="MKG96" s="371"/>
      <c r="MKH96" s="371"/>
      <c r="MKI96" s="371"/>
      <c r="MKJ96" s="371"/>
      <c r="MKK96" s="371"/>
      <c r="MKL96" s="371"/>
      <c r="MKM96" s="371"/>
      <c r="MKN96" s="371"/>
      <c r="MKO96" s="371"/>
      <c r="MKP96" s="371"/>
      <c r="MKQ96" s="371"/>
      <c r="MKR96" s="371"/>
      <c r="MKS96" s="371"/>
      <c r="MKT96" s="371"/>
      <c r="MKU96" s="371"/>
      <c r="MKV96" s="371"/>
      <c r="MKW96" s="371"/>
      <c r="MKX96" s="371"/>
      <c r="MKY96" s="371"/>
      <c r="MKZ96" s="371"/>
      <c r="MLA96" s="371"/>
      <c r="MLB96" s="371"/>
      <c r="MLC96" s="371"/>
      <c r="MLD96" s="371"/>
      <c r="MLE96" s="371"/>
      <c r="MLF96" s="371"/>
      <c r="MLG96" s="371"/>
      <c r="MLH96" s="371"/>
      <c r="MLI96" s="371"/>
      <c r="MLJ96" s="371"/>
      <c r="MLK96" s="371"/>
      <c r="MLL96" s="371"/>
      <c r="MLM96" s="371"/>
      <c r="MLN96" s="371"/>
      <c r="MLO96" s="371"/>
      <c r="MLP96" s="371"/>
      <c r="MLQ96" s="371"/>
      <c r="MLR96" s="371"/>
      <c r="MLS96" s="371"/>
      <c r="MLT96" s="371"/>
      <c r="MLU96" s="371"/>
      <c r="MLV96" s="371"/>
      <c r="MLW96" s="371"/>
      <c r="MLX96" s="371"/>
      <c r="MLY96" s="371"/>
      <c r="MLZ96" s="371"/>
      <c r="MMA96" s="371"/>
      <c r="MMB96" s="371"/>
      <c r="MMC96" s="371"/>
      <c r="MMD96" s="371"/>
      <c r="MME96" s="371"/>
      <c r="MMF96" s="371"/>
      <c r="MMG96" s="371"/>
      <c r="MMH96" s="371"/>
      <c r="MMI96" s="371"/>
      <c r="MMJ96" s="371"/>
      <c r="MMK96" s="371"/>
      <c r="MML96" s="371"/>
      <c r="MMM96" s="371"/>
      <c r="MMN96" s="371"/>
      <c r="MMO96" s="371"/>
      <c r="MMP96" s="371"/>
      <c r="MMQ96" s="371"/>
      <c r="MMR96" s="371"/>
      <c r="MMS96" s="371"/>
      <c r="MMT96" s="371"/>
      <c r="MMU96" s="371"/>
      <c r="MMV96" s="371"/>
      <c r="MMW96" s="371"/>
      <c r="MMX96" s="371"/>
      <c r="MMY96" s="371"/>
      <c r="MMZ96" s="371"/>
      <c r="MNA96" s="371"/>
      <c r="MNB96" s="371"/>
      <c r="MNC96" s="371"/>
      <c r="MND96" s="371"/>
      <c r="MNE96" s="371"/>
      <c r="MNF96" s="371"/>
      <c r="MNG96" s="371"/>
      <c r="MNH96" s="371"/>
      <c r="MNI96" s="371"/>
      <c r="MNJ96" s="371"/>
      <c r="MNK96" s="371"/>
      <c r="MNL96" s="371"/>
      <c r="MNM96" s="371"/>
      <c r="MNN96" s="371"/>
      <c r="MNO96" s="371"/>
      <c r="MNP96" s="371"/>
      <c r="MNQ96" s="371"/>
      <c r="MNR96" s="371"/>
      <c r="MNS96" s="371"/>
      <c r="MNT96" s="371"/>
      <c r="MNU96" s="371"/>
      <c r="MNV96" s="371"/>
      <c r="MNW96" s="371"/>
      <c r="MNX96" s="371"/>
      <c r="MNY96" s="371"/>
      <c r="MNZ96" s="371"/>
      <c r="MOA96" s="371"/>
      <c r="MOB96" s="371"/>
      <c r="MOC96" s="371"/>
      <c r="MOD96" s="371"/>
      <c r="MOE96" s="371"/>
      <c r="MOF96" s="371"/>
      <c r="MOG96" s="371"/>
      <c r="MOH96" s="371"/>
      <c r="MOI96" s="371"/>
      <c r="MOJ96" s="371"/>
      <c r="MOK96" s="371"/>
      <c r="MOL96" s="371"/>
      <c r="MOM96" s="371"/>
      <c r="MON96" s="371"/>
      <c r="MOO96" s="371"/>
      <c r="MOP96" s="371"/>
      <c r="MOQ96" s="371"/>
      <c r="MOR96" s="371"/>
      <c r="MOS96" s="371"/>
      <c r="MOT96" s="371"/>
      <c r="MOU96" s="371"/>
      <c r="MOV96" s="371"/>
      <c r="MOW96" s="371"/>
      <c r="MOX96" s="371"/>
      <c r="MOY96" s="371"/>
      <c r="MOZ96" s="371"/>
      <c r="MPA96" s="371"/>
      <c r="MPB96" s="371"/>
      <c r="MPC96" s="371"/>
      <c r="MPD96" s="371"/>
      <c r="MPE96" s="371"/>
      <c r="MPF96" s="371"/>
      <c r="MPG96" s="371"/>
      <c r="MPH96" s="371"/>
      <c r="MPI96" s="371"/>
      <c r="MPJ96" s="371"/>
      <c r="MPK96" s="371"/>
      <c r="MPL96" s="371"/>
      <c r="MPM96" s="371"/>
      <c r="MPN96" s="371"/>
      <c r="MPO96" s="371"/>
      <c r="MPP96" s="371"/>
      <c r="MPQ96" s="371"/>
      <c r="MPR96" s="371"/>
      <c r="MPS96" s="371"/>
      <c r="MPT96" s="371"/>
      <c r="MPU96" s="371"/>
      <c r="MPV96" s="371"/>
      <c r="MPW96" s="371"/>
      <c r="MPX96" s="371"/>
      <c r="MPY96" s="371"/>
      <c r="MPZ96" s="371"/>
      <c r="MQA96" s="371"/>
      <c r="MQB96" s="371"/>
      <c r="MQC96" s="371"/>
      <c r="MQD96" s="371"/>
      <c r="MQE96" s="371"/>
      <c r="MQF96" s="371"/>
      <c r="MQG96" s="371"/>
      <c r="MQH96" s="371"/>
      <c r="MQI96" s="371"/>
      <c r="MQJ96" s="371"/>
      <c r="MQK96" s="371"/>
      <c r="MQL96" s="371"/>
      <c r="MQM96" s="371"/>
      <c r="MQN96" s="371"/>
      <c r="MQO96" s="371"/>
      <c r="MQP96" s="371"/>
      <c r="MQQ96" s="371"/>
      <c r="MQR96" s="371"/>
      <c r="MQS96" s="371"/>
      <c r="MQT96" s="371"/>
      <c r="MQU96" s="371"/>
      <c r="MQV96" s="371"/>
      <c r="MQW96" s="371"/>
      <c r="MQX96" s="371"/>
      <c r="MQY96" s="371"/>
      <c r="MQZ96" s="371"/>
      <c r="MRA96" s="371"/>
      <c r="MRB96" s="371"/>
      <c r="MRC96" s="371"/>
      <c r="MRD96" s="371"/>
      <c r="MRE96" s="371"/>
      <c r="MRF96" s="371"/>
      <c r="MRG96" s="371"/>
      <c r="MRH96" s="371"/>
      <c r="MRI96" s="371"/>
      <c r="MRJ96" s="371"/>
      <c r="MRK96" s="371"/>
      <c r="MRL96" s="371"/>
      <c r="MRM96" s="371"/>
      <c r="MRN96" s="371"/>
      <c r="MRO96" s="371"/>
      <c r="MRP96" s="371"/>
      <c r="MRQ96" s="371"/>
      <c r="MRR96" s="371"/>
      <c r="MRS96" s="371"/>
      <c r="MRT96" s="371"/>
      <c r="MRU96" s="371"/>
      <c r="MRV96" s="371"/>
      <c r="MRW96" s="371"/>
      <c r="MRX96" s="371"/>
      <c r="MRY96" s="371"/>
      <c r="MRZ96" s="371"/>
      <c r="MSA96" s="371"/>
      <c r="MSB96" s="371"/>
      <c r="MSC96" s="371"/>
      <c r="MSD96" s="371"/>
      <c r="MSE96" s="371"/>
      <c r="MSF96" s="371"/>
      <c r="MSG96" s="371"/>
      <c r="MSH96" s="371"/>
      <c r="MSI96" s="371"/>
      <c r="MSJ96" s="371"/>
      <c r="MSK96" s="371"/>
      <c r="MSL96" s="371"/>
      <c r="MSM96" s="371"/>
      <c r="MSN96" s="371"/>
      <c r="MSO96" s="371"/>
      <c r="MSP96" s="371"/>
      <c r="MSQ96" s="371"/>
      <c r="MSR96" s="371"/>
      <c r="MSS96" s="371"/>
      <c r="MST96" s="371"/>
      <c r="MSU96" s="371"/>
      <c r="MSV96" s="371"/>
      <c r="MSW96" s="371"/>
      <c r="MSX96" s="371"/>
      <c r="MSY96" s="371"/>
      <c r="MSZ96" s="371"/>
      <c r="MTA96" s="371"/>
      <c r="MTB96" s="371"/>
      <c r="MTC96" s="371"/>
      <c r="MTD96" s="371"/>
      <c r="MTE96" s="371"/>
      <c r="MTF96" s="371"/>
      <c r="MTG96" s="371"/>
      <c r="MTH96" s="371"/>
      <c r="MTI96" s="371"/>
      <c r="MTJ96" s="371"/>
      <c r="MTK96" s="371"/>
      <c r="MTL96" s="371"/>
      <c r="MTM96" s="371"/>
      <c r="MTN96" s="371"/>
      <c r="MTO96" s="371"/>
      <c r="MTP96" s="371"/>
      <c r="MTQ96" s="371"/>
      <c r="MTR96" s="371"/>
      <c r="MTS96" s="371"/>
      <c r="MTT96" s="371"/>
      <c r="MTU96" s="371"/>
      <c r="MTV96" s="371"/>
      <c r="MTW96" s="371"/>
      <c r="MTX96" s="371"/>
      <c r="MTY96" s="371"/>
      <c r="MTZ96" s="371"/>
      <c r="MUA96" s="371"/>
      <c r="MUB96" s="371"/>
      <c r="MUC96" s="371"/>
      <c r="MUD96" s="371"/>
      <c r="MUE96" s="371"/>
      <c r="MUF96" s="371"/>
      <c r="MUG96" s="371"/>
      <c r="MUH96" s="371"/>
      <c r="MUI96" s="371"/>
      <c r="MUJ96" s="371"/>
      <c r="MUK96" s="371"/>
      <c r="MUL96" s="371"/>
      <c r="MUM96" s="371"/>
      <c r="MUN96" s="371"/>
      <c r="MUO96" s="371"/>
      <c r="MUP96" s="371"/>
      <c r="MUQ96" s="371"/>
      <c r="MUR96" s="371"/>
      <c r="MUS96" s="371"/>
      <c r="MUT96" s="371"/>
      <c r="MUU96" s="371"/>
      <c r="MUV96" s="371"/>
      <c r="MUW96" s="371"/>
      <c r="MUX96" s="371"/>
      <c r="MUY96" s="371"/>
      <c r="MUZ96" s="371"/>
      <c r="MVA96" s="371"/>
      <c r="MVB96" s="371"/>
      <c r="MVC96" s="371"/>
      <c r="MVD96" s="371"/>
      <c r="MVE96" s="371"/>
      <c r="MVF96" s="371"/>
      <c r="MVG96" s="371"/>
      <c r="MVH96" s="371"/>
      <c r="MVI96" s="371"/>
      <c r="MVJ96" s="371"/>
      <c r="MVK96" s="371"/>
      <c r="MVL96" s="371"/>
      <c r="MVM96" s="371"/>
      <c r="MVN96" s="371"/>
      <c r="MVO96" s="371"/>
      <c r="MVP96" s="371"/>
      <c r="MVQ96" s="371"/>
      <c r="MVR96" s="371"/>
      <c r="MVS96" s="371"/>
      <c r="MVT96" s="371"/>
      <c r="MVU96" s="371"/>
      <c r="MVV96" s="371"/>
      <c r="MVW96" s="371"/>
      <c r="MVX96" s="371"/>
      <c r="MVY96" s="371"/>
      <c r="MVZ96" s="371"/>
      <c r="MWA96" s="371"/>
      <c r="MWB96" s="371"/>
      <c r="MWC96" s="371"/>
      <c r="MWD96" s="371"/>
      <c r="MWE96" s="371"/>
      <c r="MWF96" s="371"/>
      <c r="MWG96" s="371"/>
      <c r="MWH96" s="371"/>
      <c r="MWI96" s="371"/>
      <c r="MWJ96" s="371"/>
      <c r="MWK96" s="371"/>
      <c r="MWL96" s="371"/>
      <c r="MWM96" s="371"/>
      <c r="MWN96" s="371"/>
      <c r="MWO96" s="371"/>
      <c r="MWP96" s="371"/>
      <c r="MWQ96" s="371"/>
      <c r="MWR96" s="371"/>
      <c r="MWS96" s="371"/>
      <c r="MWT96" s="371"/>
      <c r="MWU96" s="371"/>
      <c r="MWV96" s="371"/>
      <c r="MWW96" s="371"/>
      <c r="MWX96" s="371"/>
      <c r="MWY96" s="371"/>
      <c r="MWZ96" s="371"/>
      <c r="MXA96" s="371"/>
      <c r="MXB96" s="371"/>
      <c r="MXC96" s="371"/>
      <c r="MXD96" s="371"/>
      <c r="MXE96" s="371"/>
      <c r="MXF96" s="371"/>
      <c r="MXG96" s="371"/>
      <c r="MXH96" s="371"/>
      <c r="MXI96" s="371"/>
      <c r="MXJ96" s="371"/>
      <c r="MXK96" s="371"/>
      <c r="MXL96" s="371"/>
      <c r="MXM96" s="371"/>
      <c r="MXN96" s="371"/>
      <c r="MXO96" s="371"/>
      <c r="MXP96" s="371"/>
      <c r="MXQ96" s="371"/>
      <c r="MXR96" s="371"/>
      <c r="MXS96" s="371"/>
      <c r="MXT96" s="371"/>
      <c r="MXU96" s="371"/>
      <c r="MXV96" s="371"/>
      <c r="MXW96" s="371"/>
      <c r="MXX96" s="371"/>
      <c r="MXY96" s="371"/>
      <c r="MXZ96" s="371"/>
      <c r="MYA96" s="371"/>
      <c r="MYB96" s="371"/>
      <c r="MYC96" s="371"/>
      <c r="MYD96" s="371"/>
      <c r="MYE96" s="371"/>
      <c r="MYF96" s="371"/>
      <c r="MYG96" s="371"/>
      <c r="MYH96" s="371"/>
      <c r="MYI96" s="371"/>
      <c r="MYJ96" s="371"/>
      <c r="MYK96" s="371"/>
      <c r="MYL96" s="371"/>
      <c r="MYM96" s="371"/>
      <c r="MYN96" s="371"/>
      <c r="MYO96" s="371"/>
      <c r="MYP96" s="371"/>
      <c r="MYQ96" s="371"/>
      <c r="MYR96" s="371"/>
      <c r="MYS96" s="371"/>
      <c r="MYT96" s="371"/>
      <c r="MYU96" s="371"/>
      <c r="MYV96" s="371"/>
      <c r="MYW96" s="371"/>
      <c r="MYX96" s="371"/>
      <c r="MYY96" s="371"/>
      <c r="MYZ96" s="371"/>
      <c r="MZA96" s="371"/>
      <c r="MZB96" s="371"/>
      <c r="MZC96" s="371"/>
      <c r="MZD96" s="371"/>
      <c r="MZE96" s="371"/>
      <c r="MZF96" s="371"/>
      <c r="MZG96" s="371"/>
      <c r="MZH96" s="371"/>
      <c r="MZI96" s="371"/>
      <c r="MZJ96" s="371"/>
      <c r="MZK96" s="371"/>
      <c r="MZL96" s="371"/>
      <c r="MZM96" s="371"/>
      <c r="MZN96" s="371"/>
      <c r="MZO96" s="371"/>
      <c r="MZP96" s="371"/>
      <c r="MZQ96" s="371"/>
      <c r="MZR96" s="371"/>
      <c r="MZS96" s="371"/>
      <c r="MZT96" s="371"/>
      <c r="MZU96" s="371"/>
      <c r="MZV96" s="371"/>
      <c r="MZW96" s="371"/>
      <c r="MZX96" s="371"/>
      <c r="MZY96" s="371"/>
      <c r="MZZ96" s="371"/>
      <c r="NAA96" s="371"/>
      <c r="NAB96" s="371"/>
      <c r="NAC96" s="371"/>
      <c r="NAD96" s="371"/>
      <c r="NAE96" s="371"/>
      <c r="NAF96" s="371"/>
      <c r="NAG96" s="371"/>
      <c r="NAH96" s="371"/>
      <c r="NAI96" s="371"/>
      <c r="NAJ96" s="371"/>
      <c r="NAK96" s="371"/>
      <c r="NAL96" s="371"/>
      <c r="NAM96" s="371"/>
      <c r="NAN96" s="371"/>
      <c r="NAO96" s="371"/>
      <c r="NAP96" s="371"/>
      <c r="NAQ96" s="371"/>
      <c r="NAR96" s="371"/>
      <c r="NAS96" s="371"/>
      <c r="NAT96" s="371"/>
      <c r="NAU96" s="371"/>
      <c r="NAV96" s="371"/>
      <c r="NAW96" s="371"/>
      <c r="NAX96" s="371"/>
      <c r="NAY96" s="371"/>
      <c r="NAZ96" s="371"/>
      <c r="NBA96" s="371"/>
      <c r="NBB96" s="371"/>
      <c r="NBC96" s="371"/>
      <c r="NBD96" s="371"/>
      <c r="NBE96" s="371"/>
      <c r="NBF96" s="371"/>
      <c r="NBG96" s="371"/>
      <c r="NBH96" s="371"/>
      <c r="NBI96" s="371"/>
      <c r="NBJ96" s="371"/>
      <c r="NBK96" s="371"/>
      <c r="NBL96" s="371"/>
      <c r="NBM96" s="371"/>
      <c r="NBN96" s="371"/>
      <c r="NBO96" s="371"/>
      <c r="NBP96" s="371"/>
      <c r="NBQ96" s="371"/>
      <c r="NBR96" s="371"/>
      <c r="NBS96" s="371"/>
      <c r="NBT96" s="371"/>
      <c r="NBU96" s="371"/>
      <c r="NBV96" s="371"/>
      <c r="NBW96" s="371"/>
      <c r="NBX96" s="371"/>
      <c r="NBY96" s="371"/>
      <c r="NBZ96" s="371"/>
      <c r="NCA96" s="371"/>
      <c r="NCB96" s="371"/>
      <c r="NCC96" s="371"/>
      <c r="NCD96" s="371"/>
      <c r="NCE96" s="371"/>
      <c r="NCF96" s="371"/>
      <c r="NCG96" s="371"/>
      <c r="NCH96" s="371"/>
      <c r="NCI96" s="371"/>
      <c r="NCJ96" s="371"/>
      <c r="NCK96" s="371"/>
      <c r="NCL96" s="371"/>
      <c r="NCM96" s="371"/>
      <c r="NCN96" s="371"/>
      <c r="NCO96" s="371"/>
      <c r="NCP96" s="371"/>
      <c r="NCQ96" s="371"/>
      <c r="NCR96" s="371"/>
      <c r="NCS96" s="371"/>
      <c r="NCT96" s="371"/>
      <c r="NCU96" s="371"/>
      <c r="NCV96" s="371"/>
      <c r="NCW96" s="371"/>
      <c r="NCX96" s="371"/>
      <c r="NCY96" s="371"/>
      <c r="NCZ96" s="371"/>
      <c r="NDA96" s="371"/>
      <c r="NDB96" s="371"/>
      <c r="NDC96" s="371"/>
      <c r="NDD96" s="371"/>
      <c r="NDE96" s="371"/>
      <c r="NDF96" s="371"/>
      <c r="NDG96" s="371"/>
      <c r="NDH96" s="371"/>
      <c r="NDI96" s="371"/>
      <c r="NDJ96" s="371"/>
      <c r="NDK96" s="371"/>
      <c r="NDL96" s="371"/>
      <c r="NDM96" s="371"/>
      <c r="NDN96" s="371"/>
      <c r="NDO96" s="371"/>
      <c r="NDP96" s="371"/>
      <c r="NDQ96" s="371"/>
      <c r="NDR96" s="371"/>
      <c r="NDS96" s="371"/>
      <c r="NDT96" s="371"/>
      <c r="NDU96" s="371"/>
      <c r="NDV96" s="371"/>
      <c r="NDW96" s="371"/>
      <c r="NDX96" s="371"/>
      <c r="NDY96" s="371"/>
      <c r="NDZ96" s="371"/>
      <c r="NEA96" s="371"/>
      <c r="NEB96" s="371"/>
      <c r="NEC96" s="371"/>
      <c r="NED96" s="371"/>
      <c r="NEE96" s="371"/>
      <c r="NEF96" s="371"/>
      <c r="NEG96" s="371"/>
      <c r="NEH96" s="371"/>
      <c r="NEI96" s="371"/>
      <c r="NEJ96" s="371"/>
      <c r="NEK96" s="371"/>
      <c r="NEL96" s="371"/>
      <c r="NEM96" s="371"/>
      <c r="NEN96" s="371"/>
      <c r="NEO96" s="371"/>
      <c r="NEP96" s="371"/>
      <c r="NEQ96" s="371"/>
      <c r="NER96" s="371"/>
      <c r="NES96" s="371"/>
      <c r="NET96" s="371"/>
      <c r="NEU96" s="371"/>
      <c r="NEV96" s="371"/>
      <c r="NEW96" s="371"/>
      <c r="NEX96" s="371"/>
      <c r="NEY96" s="371"/>
      <c r="NEZ96" s="371"/>
      <c r="NFA96" s="371"/>
      <c r="NFB96" s="371"/>
      <c r="NFC96" s="371"/>
      <c r="NFD96" s="371"/>
      <c r="NFE96" s="371"/>
      <c r="NFF96" s="371"/>
      <c r="NFG96" s="371"/>
      <c r="NFH96" s="371"/>
      <c r="NFI96" s="371"/>
      <c r="NFJ96" s="371"/>
      <c r="NFK96" s="371"/>
      <c r="NFL96" s="371"/>
      <c r="NFM96" s="371"/>
      <c r="NFN96" s="371"/>
      <c r="NFO96" s="371"/>
      <c r="NFP96" s="371"/>
      <c r="NFQ96" s="371"/>
      <c r="NFR96" s="371"/>
      <c r="NFS96" s="371"/>
      <c r="NFT96" s="371"/>
      <c r="NFU96" s="371"/>
      <c r="NFV96" s="371"/>
      <c r="NFW96" s="371"/>
      <c r="NFX96" s="371"/>
      <c r="NFY96" s="371"/>
      <c r="NFZ96" s="371"/>
      <c r="NGA96" s="371"/>
      <c r="NGB96" s="371"/>
      <c r="NGC96" s="371"/>
      <c r="NGD96" s="371"/>
      <c r="NGE96" s="371"/>
      <c r="NGF96" s="371"/>
      <c r="NGG96" s="371"/>
      <c r="NGH96" s="371"/>
      <c r="NGI96" s="371"/>
      <c r="NGJ96" s="371"/>
      <c r="NGK96" s="371"/>
      <c r="NGL96" s="371"/>
      <c r="NGM96" s="371"/>
      <c r="NGN96" s="371"/>
      <c r="NGO96" s="371"/>
      <c r="NGP96" s="371"/>
      <c r="NGQ96" s="371"/>
      <c r="NGR96" s="371"/>
      <c r="NGS96" s="371"/>
      <c r="NGT96" s="371"/>
      <c r="NGU96" s="371"/>
      <c r="NGV96" s="371"/>
      <c r="NGW96" s="371"/>
      <c r="NGX96" s="371"/>
      <c r="NGY96" s="371"/>
      <c r="NGZ96" s="371"/>
      <c r="NHA96" s="371"/>
      <c r="NHB96" s="371"/>
      <c r="NHC96" s="371"/>
      <c r="NHD96" s="371"/>
      <c r="NHE96" s="371"/>
      <c r="NHF96" s="371"/>
      <c r="NHG96" s="371"/>
      <c r="NHH96" s="371"/>
      <c r="NHI96" s="371"/>
      <c r="NHJ96" s="371"/>
      <c r="NHK96" s="371"/>
      <c r="NHL96" s="371"/>
      <c r="NHM96" s="371"/>
      <c r="NHN96" s="371"/>
      <c r="NHO96" s="371"/>
      <c r="NHP96" s="371"/>
      <c r="NHQ96" s="371"/>
      <c r="NHR96" s="371"/>
      <c r="NHS96" s="371"/>
      <c r="NHT96" s="371"/>
      <c r="NHU96" s="371"/>
      <c r="NHV96" s="371"/>
      <c r="NHW96" s="371"/>
      <c r="NHX96" s="371"/>
      <c r="NHY96" s="371"/>
      <c r="NHZ96" s="371"/>
      <c r="NIA96" s="371"/>
      <c r="NIB96" s="371"/>
      <c r="NIC96" s="371"/>
      <c r="NID96" s="371"/>
      <c r="NIE96" s="371"/>
      <c r="NIF96" s="371"/>
      <c r="NIG96" s="371"/>
      <c r="NIH96" s="371"/>
      <c r="NII96" s="371"/>
      <c r="NIJ96" s="371"/>
      <c r="NIK96" s="371"/>
      <c r="NIL96" s="371"/>
      <c r="NIM96" s="371"/>
      <c r="NIN96" s="371"/>
      <c r="NIO96" s="371"/>
      <c r="NIP96" s="371"/>
      <c r="NIQ96" s="371"/>
      <c r="NIR96" s="371"/>
      <c r="NIS96" s="371"/>
      <c r="NIT96" s="371"/>
      <c r="NIU96" s="371"/>
      <c r="NIV96" s="371"/>
      <c r="NIW96" s="371"/>
      <c r="NIX96" s="371"/>
      <c r="NIY96" s="371"/>
      <c r="NIZ96" s="371"/>
      <c r="NJA96" s="371"/>
      <c r="NJB96" s="371"/>
      <c r="NJC96" s="371"/>
      <c r="NJD96" s="371"/>
      <c r="NJE96" s="371"/>
      <c r="NJF96" s="371"/>
      <c r="NJG96" s="371"/>
      <c r="NJH96" s="371"/>
      <c r="NJI96" s="371"/>
      <c r="NJJ96" s="371"/>
      <c r="NJK96" s="371"/>
      <c r="NJL96" s="371"/>
      <c r="NJM96" s="371"/>
      <c r="NJN96" s="371"/>
      <c r="NJO96" s="371"/>
      <c r="NJP96" s="371"/>
      <c r="NJQ96" s="371"/>
      <c r="NJR96" s="371"/>
      <c r="NJS96" s="371"/>
      <c r="NJT96" s="371"/>
      <c r="NJU96" s="371"/>
      <c r="NJV96" s="371"/>
      <c r="NJW96" s="371"/>
      <c r="NJX96" s="371"/>
      <c r="NJY96" s="371"/>
      <c r="NJZ96" s="371"/>
      <c r="NKA96" s="371"/>
      <c r="NKB96" s="371"/>
      <c r="NKC96" s="371"/>
      <c r="NKD96" s="371"/>
      <c r="NKE96" s="371"/>
      <c r="NKF96" s="371"/>
      <c r="NKG96" s="371"/>
      <c r="NKH96" s="371"/>
      <c r="NKI96" s="371"/>
      <c r="NKJ96" s="371"/>
      <c r="NKK96" s="371"/>
      <c r="NKL96" s="371"/>
      <c r="NKM96" s="371"/>
      <c r="NKN96" s="371"/>
      <c r="NKO96" s="371"/>
      <c r="NKP96" s="371"/>
      <c r="NKQ96" s="371"/>
      <c r="NKR96" s="371"/>
      <c r="NKS96" s="371"/>
      <c r="NKT96" s="371"/>
      <c r="NKU96" s="371"/>
      <c r="NKV96" s="371"/>
      <c r="NKW96" s="371"/>
      <c r="NKX96" s="371"/>
      <c r="NKY96" s="371"/>
      <c r="NKZ96" s="371"/>
      <c r="NLA96" s="371"/>
      <c r="NLB96" s="371"/>
      <c r="NLC96" s="371"/>
      <c r="NLD96" s="371"/>
      <c r="NLE96" s="371"/>
      <c r="NLF96" s="371"/>
      <c r="NLG96" s="371"/>
      <c r="NLH96" s="371"/>
      <c r="NLI96" s="371"/>
      <c r="NLJ96" s="371"/>
      <c r="NLK96" s="371"/>
      <c r="NLL96" s="371"/>
      <c r="NLM96" s="371"/>
      <c r="NLN96" s="371"/>
      <c r="NLO96" s="371"/>
      <c r="NLP96" s="371"/>
      <c r="NLQ96" s="371"/>
      <c r="NLR96" s="371"/>
      <c r="NLS96" s="371"/>
      <c r="NLT96" s="371"/>
      <c r="NLU96" s="371"/>
      <c r="NLV96" s="371"/>
      <c r="NLW96" s="371"/>
      <c r="NLX96" s="371"/>
      <c r="NLY96" s="371"/>
      <c r="NLZ96" s="371"/>
      <c r="NMA96" s="371"/>
      <c r="NMB96" s="371"/>
      <c r="NMC96" s="371"/>
      <c r="NMD96" s="371"/>
      <c r="NME96" s="371"/>
      <c r="NMF96" s="371"/>
      <c r="NMG96" s="371"/>
      <c r="NMH96" s="371"/>
      <c r="NMI96" s="371"/>
      <c r="NMJ96" s="371"/>
      <c r="NMK96" s="371"/>
      <c r="NML96" s="371"/>
      <c r="NMM96" s="371"/>
      <c r="NMN96" s="371"/>
      <c r="NMO96" s="371"/>
      <c r="NMP96" s="371"/>
      <c r="NMQ96" s="371"/>
      <c r="NMR96" s="371"/>
      <c r="NMS96" s="371"/>
      <c r="NMT96" s="371"/>
      <c r="NMU96" s="371"/>
      <c r="NMV96" s="371"/>
      <c r="NMW96" s="371"/>
      <c r="NMX96" s="371"/>
      <c r="NMY96" s="371"/>
      <c r="NMZ96" s="371"/>
      <c r="NNA96" s="371"/>
      <c r="NNB96" s="371"/>
      <c r="NNC96" s="371"/>
      <c r="NND96" s="371"/>
      <c r="NNE96" s="371"/>
      <c r="NNF96" s="371"/>
      <c r="NNG96" s="371"/>
      <c r="NNH96" s="371"/>
      <c r="NNI96" s="371"/>
      <c r="NNJ96" s="371"/>
      <c r="NNK96" s="371"/>
      <c r="NNL96" s="371"/>
      <c r="NNM96" s="371"/>
      <c r="NNN96" s="371"/>
      <c r="NNO96" s="371"/>
      <c r="NNP96" s="371"/>
      <c r="NNQ96" s="371"/>
      <c r="NNR96" s="371"/>
      <c r="NNS96" s="371"/>
      <c r="NNT96" s="371"/>
      <c r="NNU96" s="371"/>
      <c r="NNV96" s="371"/>
      <c r="NNW96" s="371"/>
      <c r="NNX96" s="371"/>
      <c r="NNY96" s="371"/>
      <c r="NNZ96" s="371"/>
      <c r="NOA96" s="371"/>
      <c r="NOB96" s="371"/>
      <c r="NOC96" s="371"/>
      <c r="NOD96" s="371"/>
      <c r="NOE96" s="371"/>
      <c r="NOF96" s="371"/>
      <c r="NOG96" s="371"/>
      <c r="NOH96" s="371"/>
      <c r="NOI96" s="371"/>
      <c r="NOJ96" s="371"/>
      <c r="NOK96" s="371"/>
      <c r="NOL96" s="371"/>
      <c r="NOM96" s="371"/>
      <c r="NON96" s="371"/>
      <c r="NOO96" s="371"/>
      <c r="NOP96" s="371"/>
      <c r="NOQ96" s="371"/>
      <c r="NOR96" s="371"/>
      <c r="NOS96" s="371"/>
      <c r="NOT96" s="371"/>
      <c r="NOU96" s="371"/>
      <c r="NOV96" s="371"/>
      <c r="NOW96" s="371"/>
      <c r="NOX96" s="371"/>
      <c r="NOY96" s="371"/>
      <c r="NOZ96" s="371"/>
      <c r="NPA96" s="371"/>
      <c r="NPB96" s="371"/>
      <c r="NPC96" s="371"/>
      <c r="NPD96" s="371"/>
      <c r="NPE96" s="371"/>
      <c r="NPF96" s="371"/>
      <c r="NPG96" s="371"/>
      <c r="NPH96" s="371"/>
      <c r="NPI96" s="371"/>
      <c r="NPJ96" s="371"/>
      <c r="NPK96" s="371"/>
      <c r="NPL96" s="371"/>
      <c r="NPM96" s="371"/>
      <c r="NPN96" s="371"/>
      <c r="NPO96" s="371"/>
      <c r="NPP96" s="371"/>
      <c r="NPQ96" s="371"/>
      <c r="NPR96" s="371"/>
      <c r="NPS96" s="371"/>
      <c r="NPT96" s="371"/>
      <c r="NPU96" s="371"/>
      <c r="NPV96" s="371"/>
      <c r="NPW96" s="371"/>
      <c r="NPX96" s="371"/>
      <c r="NPY96" s="371"/>
      <c r="NPZ96" s="371"/>
      <c r="NQA96" s="371"/>
      <c r="NQB96" s="371"/>
      <c r="NQC96" s="371"/>
      <c r="NQD96" s="371"/>
      <c r="NQE96" s="371"/>
      <c r="NQF96" s="371"/>
      <c r="NQG96" s="371"/>
      <c r="NQH96" s="371"/>
      <c r="NQI96" s="371"/>
      <c r="NQJ96" s="371"/>
      <c r="NQK96" s="371"/>
      <c r="NQL96" s="371"/>
      <c r="NQM96" s="371"/>
      <c r="NQN96" s="371"/>
      <c r="NQO96" s="371"/>
      <c r="NQP96" s="371"/>
      <c r="NQQ96" s="371"/>
      <c r="NQR96" s="371"/>
      <c r="NQS96" s="371"/>
      <c r="NQT96" s="371"/>
      <c r="NQU96" s="371"/>
      <c r="NQV96" s="371"/>
      <c r="NQW96" s="371"/>
      <c r="NQX96" s="371"/>
      <c r="NQY96" s="371"/>
      <c r="NQZ96" s="371"/>
      <c r="NRA96" s="371"/>
      <c r="NRB96" s="371"/>
      <c r="NRC96" s="371"/>
      <c r="NRD96" s="371"/>
      <c r="NRE96" s="371"/>
      <c r="NRF96" s="371"/>
      <c r="NRG96" s="371"/>
      <c r="NRH96" s="371"/>
      <c r="NRI96" s="371"/>
      <c r="NRJ96" s="371"/>
      <c r="NRK96" s="371"/>
      <c r="NRL96" s="371"/>
      <c r="NRM96" s="371"/>
      <c r="NRN96" s="371"/>
      <c r="NRO96" s="371"/>
      <c r="NRP96" s="371"/>
      <c r="NRQ96" s="371"/>
      <c r="NRR96" s="371"/>
      <c r="NRS96" s="371"/>
      <c r="NRT96" s="371"/>
      <c r="NRU96" s="371"/>
      <c r="NRV96" s="371"/>
      <c r="NRW96" s="371"/>
      <c r="NRX96" s="371"/>
      <c r="NRY96" s="371"/>
      <c r="NRZ96" s="371"/>
      <c r="NSA96" s="371"/>
      <c r="NSB96" s="371"/>
      <c r="NSC96" s="371"/>
      <c r="NSD96" s="371"/>
      <c r="NSE96" s="371"/>
      <c r="NSF96" s="371"/>
      <c r="NSG96" s="371"/>
      <c r="NSH96" s="371"/>
      <c r="NSI96" s="371"/>
      <c r="NSJ96" s="371"/>
      <c r="NSK96" s="371"/>
      <c r="NSL96" s="371"/>
      <c r="NSM96" s="371"/>
      <c r="NSN96" s="371"/>
      <c r="NSO96" s="371"/>
      <c r="NSP96" s="371"/>
      <c r="NSQ96" s="371"/>
      <c r="NSR96" s="371"/>
      <c r="NSS96" s="371"/>
      <c r="NST96" s="371"/>
      <c r="NSU96" s="371"/>
      <c r="NSV96" s="371"/>
      <c r="NSW96" s="371"/>
      <c r="NSX96" s="371"/>
      <c r="NSY96" s="371"/>
      <c r="NSZ96" s="371"/>
      <c r="NTA96" s="371"/>
      <c r="NTB96" s="371"/>
      <c r="NTC96" s="371"/>
      <c r="NTD96" s="371"/>
      <c r="NTE96" s="371"/>
      <c r="NTF96" s="371"/>
      <c r="NTG96" s="371"/>
      <c r="NTH96" s="371"/>
      <c r="NTI96" s="371"/>
      <c r="NTJ96" s="371"/>
      <c r="NTK96" s="371"/>
      <c r="NTL96" s="371"/>
      <c r="NTM96" s="371"/>
      <c r="NTN96" s="371"/>
      <c r="NTO96" s="371"/>
      <c r="NTP96" s="371"/>
      <c r="NTQ96" s="371"/>
      <c r="NTR96" s="371"/>
      <c r="NTS96" s="371"/>
      <c r="NTT96" s="371"/>
      <c r="NTU96" s="371"/>
      <c r="NTV96" s="371"/>
      <c r="NTW96" s="371"/>
      <c r="NTX96" s="371"/>
      <c r="NTY96" s="371"/>
      <c r="NTZ96" s="371"/>
      <c r="NUA96" s="371"/>
      <c r="NUB96" s="371"/>
      <c r="NUC96" s="371"/>
      <c r="NUD96" s="371"/>
      <c r="NUE96" s="371"/>
      <c r="NUF96" s="371"/>
      <c r="NUG96" s="371"/>
      <c r="NUH96" s="371"/>
      <c r="NUI96" s="371"/>
      <c r="NUJ96" s="371"/>
      <c r="NUK96" s="371"/>
      <c r="NUL96" s="371"/>
      <c r="NUM96" s="371"/>
      <c r="NUN96" s="371"/>
      <c r="NUO96" s="371"/>
      <c r="NUP96" s="371"/>
      <c r="NUQ96" s="371"/>
      <c r="NUR96" s="371"/>
      <c r="NUS96" s="371"/>
      <c r="NUT96" s="371"/>
      <c r="NUU96" s="371"/>
      <c r="NUV96" s="371"/>
      <c r="NUW96" s="371"/>
      <c r="NUX96" s="371"/>
      <c r="NUY96" s="371"/>
      <c r="NUZ96" s="371"/>
      <c r="NVA96" s="371"/>
      <c r="NVB96" s="371"/>
      <c r="NVC96" s="371"/>
      <c r="NVD96" s="371"/>
      <c r="NVE96" s="371"/>
      <c r="NVF96" s="371"/>
      <c r="NVG96" s="371"/>
      <c r="NVH96" s="371"/>
      <c r="NVI96" s="371"/>
      <c r="NVJ96" s="371"/>
      <c r="NVK96" s="371"/>
      <c r="NVL96" s="371"/>
      <c r="NVM96" s="371"/>
      <c r="NVN96" s="371"/>
      <c r="NVO96" s="371"/>
      <c r="NVP96" s="371"/>
      <c r="NVQ96" s="371"/>
      <c r="NVR96" s="371"/>
      <c r="NVS96" s="371"/>
      <c r="NVT96" s="371"/>
      <c r="NVU96" s="371"/>
      <c r="NVV96" s="371"/>
      <c r="NVW96" s="371"/>
      <c r="NVX96" s="371"/>
      <c r="NVY96" s="371"/>
      <c r="NVZ96" s="371"/>
      <c r="NWA96" s="371"/>
      <c r="NWB96" s="371"/>
      <c r="NWC96" s="371"/>
      <c r="NWD96" s="371"/>
      <c r="NWE96" s="371"/>
      <c r="NWF96" s="371"/>
      <c r="NWG96" s="371"/>
      <c r="NWH96" s="371"/>
      <c r="NWI96" s="371"/>
      <c r="NWJ96" s="371"/>
      <c r="NWK96" s="371"/>
      <c r="NWL96" s="371"/>
      <c r="NWM96" s="371"/>
      <c r="NWN96" s="371"/>
      <c r="NWO96" s="371"/>
      <c r="NWP96" s="371"/>
      <c r="NWQ96" s="371"/>
      <c r="NWR96" s="371"/>
      <c r="NWS96" s="371"/>
      <c r="NWT96" s="371"/>
      <c r="NWU96" s="371"/>
      <c r="NWV96" s="371"/>
      <c r="NWW96" s="371"/>
      <c r="NWX96" s="371"/>
      <c r="NWY96" s="371"/>
      <c r="NWZ96" s="371"/>
      <c r="NXA96" s="371"/>
      <c r="NXB96" s="371"/>
      <c r="NXC96" s="371"/>
      <c r="NXD96" s="371"/>
      <c r="NXE96" s="371"/>
      <c r="NXF96" s="371"/>
      <c r="NXG96" s="371"/>
      <c r="NXH96" s="371"/>
      <c r="NXI96" s="371"/>
      <c r="NXJ96" s="371"/>
      <c r="NXK96" s="371"/>
      <c r="NXL96" s="371"/>
      <c r="NXM96" s="371"/>
      <c r="NXN96" s="371"/>
      <c r="NXO96" s="371"/>
      <c r="NXP96" s="371"/>
      <c r="NXQ96" s="371"/>
      <c r="NXR96" s="371"/>
      <c r="NXS96" s="371"/>
      <c r="NXT96" s="371"/>
      <c r="NXU96" s="371"/>
      <c r="NXV96" s="371"/>
      <c r="NXW96" s="371"/>
      <c r="NXX96" s="371"/>
      <c r="NXY96" s="371"/>
      <c r="NXZ96" s="371"/>
      <c r="NYA96" s="371"/>
      <c r="NYB96" s="371"/>
      <c r="NYC96" s="371"/>
      <c r="NYD96" s="371"/>
      <c r="NYE96" s="371"/>
      <c r="NYF96" s="371"/>
      <c r="NYG96" s="371"/>
      <c r="NYH96" s="371"/>
      <c r="NYI96" s="371"/>
      <c r="NYJ96" s="371"/>
      <c r="NYK96" s="371"/>
      <c r="NYL96" s="371"/>
      <c r="NYM96" s="371"/>
      <c r="NYN96" s="371"/>
      <c r="NYO96" s="371"/>
      <c r="NYP96" s="371"/>
      <c r="NYQ96" s="371"/>
      <c r="NYR96" s="371"/>
      <c r="NYS96" s="371"/>
      <c r="NYT96" s="371"/>
      <c r="NYU96" s="371"/>
      <c r="NYV96" s="371"/>
      <c r="NYW96" s="371"/>
      <c r="NYX96" s="371"/>
      <c r="NYY96" s="371"/>
      <c r="NYZ96" s="371"/>
      <c r="NZA96" s="371"/>
      <c r="NZB96" s="371"/>
      <c r="NZC96" s="371"/>
      <c r="NZD96" s="371"/>
      <c r="NZE96" s="371"/>
      <c r="NZF96" s="371"/>
      <c r="NZG96" s="371"/>
      <c r="NZH96" s="371"/>
      <c r="NZI96" s="371"/>
      <c r="NZJ96" s="371"/>
      <c r="NZK96" s="371"/>
      <c r="NZL96" s="371"/>
      <c r="NZM96" s="371"/>
      <c r="NZN96" s="371"/>
      <c r="NZO96" s="371"/>
      <c r="NZP96" s="371"/>
      <c r="NZQ96" s="371"/>
      <c r="NZR96" s="371"/>
      <c r="NZS96" s="371"/>
      <c r="NZT96" s="371"/>
      <c r="NZU96" s="371"/>
      <c r="NZV96" s="371"/>
      <c r="NZW96" s="371"/>
      <c r="NZX96" s="371"/>
      <c r="NZY96" s="371"/>
      <c r="NZZ96" s="371"/>
      <c r="OAA96" s="371"/>
      <c r="OAB96" s="371"/>
      <c r="OAC96" s="371"/>
      <c r="OAD96" s="371"/>
      <c r="OAE96" s="371"/>
      <c r="OAF96" s="371"/>
      <c r="OAG96" s="371"/>
      <c r="OAH96" s="371"/>
      <c r="OAI96" s="371"/>
      <c r="OAJ96" s="371"/>
      <c r="OAK96" s="371"/>
      <c r="OAL96" s="371"/>
      <c r="OAM96" s="371"/>
      <c r="OAN96" s="371"/>
      <c r="OAO96" s="371"/>
      <c r="OAP96" s="371"/>
      <c r="OAQ96" s="371"/>
      <c r="OAR96" s="371"/>
      <c r="OAS96" s="371"/>
      <c r="OAT96" s="371"/>
      <c r="OAU96" s="371"/>
      <c r="OAV96" s="371"/>
      <c r="OAW96" s="371"/>
      <c r="OAX96" s="371"/>
      <c r="OAY96" s="371"/>
      <c r="OAZ96" s="371"/>
      <c r="OBA96" s="371"/>
      <c r="OBB96" s="371"/>
      <c r="OBC96" s="371"/>
      <c r="OBD96" s="371"/>
      <c r="OBE96" s="371"/>
      <c r="OBF96" s="371"/>
      <c r="OBG96" s="371"/>
      <c r="OBH96" s="371"/>
      <c r="OBI96" s="371"/>
      <c r="OBJ96" s="371"/>
      <c r="OBK96" s="371"/>
      <c r="OBL96" s="371"/>
      <c r="OBM96" s="371"/>
      <c r="OBN96" s="371"/>
      <c r="OBO96" s="371"/>
      <c r="OBP96" s="371"/>
      <c r="OBQ96" s="371"/>
      <c r="OBR96" s="371"/>
      <c r="OBS96" s="371"/>
      <c r="OBT96" s="371"/>
      <c r="OBU96" s="371"/>
      <c r="OBV96" s="371"/>
      <c r="OBW96" s="371"/>
      <c r="OBX96" s="371"/>
      <c r="OBY96" s="371"/>
      <c r="OBZ96" s="371"/>
      <c r="OCA96" s="371"/>
      <c r="OCB96" s="371"/>
      <c r="OCC96" s="371"/>
      <c r="OCD96" s="371"/>
      <c r="OCE96" s="371"/>
      <c r="OCF96" s="371"/>
      <c r="OCG96" s="371"/>
      <c r="OCH96" s="371"/>
      <c r="OCI96" s="371"/>
      <c r="OCJ96" s="371"/>
      <c r="OCK96" s="371"/>
      <c r="OCL96" s="371"/>
      <c r="OCM96" s="371"/>
      <c r="OCN96" s="371"/>
      <c r="OCO96" s="371"/>
      <c r="OCP96" s="371"/>
      <c r="OCQ96" s="371"/>
      <c r="OCR96" s="371"/>
      <c r="OCS96" s="371"/>
      <c r="OCT96" s="371"/>
      <c r="OCU96" s="371"/>
      <c r="OCV96" s="371"/>
      <c r="OCW96" s="371"/>
      <c r="OCX96" s="371"/>
      <c r="OCY96" s="371"/>
      <c r="OCZ96" s="371"/>
      <c r="ODA96" s="371"/>
      <c r="ODB96" s="371"/>
      <c r="ODC96" s="371"/>
      <c r="ODD96" s="371"/>
      <c r="ODE96" s="371"/>
      <c r="ODF96" s="371"/>
      <c r="ODG96" s="371"/>
      <c r="ODH96" s="371"/>
      <c r="ODI96" s="371"/>
      <c r="ODJ96" s="371"/>
      <c r="ODK96" s="371"/>
      <c r="ODL96" s="371"/>
      <c r="ODM96" s="371"/>
      <c r="ODN96" s="371"/>
      <c r="ODO96" s="371"/>
      <c r="ODP96" s="371"/>
      <c r="ODQ96" s="371"/>
      <c r="ODR96" s="371"/>
      <c r="ODS96" s="371"/>
      <c r="ODT96" s="371"/>
      <c r="ODU96" s="371"/>
      <c r="ODV96" s="371"/>
      <c r="ODW96" s="371"/>
      <c r="ODX96" s="371"/>
      <c r="ODY96" s="371"/>
      <c r="ODZ96" s="371"/>
      <c r="OEA96" s="371"/>
      <c r="OEB96" s="371"/>
      <c r="OEC96" s="371"/>
      <c r="OED96" s="371"/>
      <c r="OEE96" s="371"/>
      <c r="OEF96" s="371"/>
      <c r="OEG96" s="371"/>
      <c r="OEH96" s="371"/>
      <c r="OEI96" s="371"/>
      <c r="OEJ96" s="371"/>
      <c r="OEK96" s="371"/>
      <c r="OEL96" s="371"/>
      <c r="OEM96" s="371"/>
      <c r="OEN96" s="371"/>
      <c r="OEO96" s="371"/>
      <c r="OEP96" s="371"/>
      <c r="OEQ96" s="371"/>
      <c r="OER96" s="371"/>
      <c r="OES96" s="371"/>
      <c r="OET96" s="371"/>
      <c r="OEU96" s="371"/>
      <c r="OEV96" s="371"/>
      <c r="OEW96" s="371"/>
      <c r="OEX96" s="371"/>
      <c r="OEY96" s="371"/>
      <c r="OEZ96" s="371"/>
      <c r="OFA96" s="371"/>
      <c r="OFB96" s="371"/>
      <c r="OFC96" s="371"/>
      <c r="OFD96" s="371"/>
      <c r="OFE96" s="371"/>
      <c r="OFF96" s="371"/>
      <c r="OFG96" s="371"/>
      <c r="OFH96" s="371"/>
      <c r="OFI96" s="371"/>
      <c r="OFJ96" s="371"/>
      <c r="OFK96" s="371"/>
      <c r="OFL96" s="371"/>
      <c r="OFM96" s="371"/>
      <c r="OFN96" s="371"/>
      <c r="OFO96" s="371"/>
      <c r="OFP96" s="371"/>
      <c r="OFQ96" s="371"/>
      <c r="OFR96" s="371"/>
      <c r="OFS96" s="371"/>
      <c r="OFT96" s="371"/>
      <c r="OFU96" s="371"/>
      <c r="OFV96" s="371"/>
      <c r="OFW96" s="371"/>
      <c r="OFX96" s="371"/>
      <c r="OFY96" s="371"/>
      <c r="OFZ96" s="371"/>
      <c r="OGA96" s="371"/>
      <c r="OGB96" s="371"/>
      <c r="OGC96" s="371"/>
      <c r="OGD96" s="371"/>
      <c r="OGE96" s="371"/>
      <c r="OGF96" s="371"/>
      <c r="OGG96" s="371"/>
      <c r="OGH96" s="371"/>
      <c r="OGI96" s="371"/>
      <c r="OGJ96" s="371"/>
      <c r="OGK96" s="371"/>
      <c r="OGL96" s="371"/>
      <c r="OGM96" s="371"/>
      <c r="OGN96" s="371"/>
      <c r="OGO96" s="371"/>
      <c r="OGP96" s="371"/>
      <c r="OGQ96" s="371"/>
      <c r="OGR96" s="371"/>
      <c r="OGS96" s="371"/>
      <c r="OGT96" s="371"/>
      <c r="OGU96" s="371"/>
      <c r="OGV96" s="371"/>
      <c r="OGW96" s="371"/>
      <c r="OGX96" s="371"/>
      <c r="OGY96" s="371"/>
      <c r="OGZ96" s="371"/>
      <c r="OHA96" s="371"/>
      <c r="OHB96" s="371"/>
      <c r="OHC96" s="371"/>
      <c r="OHD96" s="371"/>
      <c r="OHE96" s="371"/>
      <c r="OHF96" s="371"/>
      <c r="OHG96" s="371"/>
      <c r="OHH96" s="371"/>
      <c r="OHI96" s="371"/>
      <c r="OHJ96" s="371"/>
      <c r="OHK96" s="371"/>
      <c r="OHL96" s="371"/>
      <c r="OHM96" s="371"/>
      <c r="OHN96" s="371"/>
      <c r="OHO96" s="371"/>
      <c r="OHP96" s="371"/>
      <c r="OHQ96" s="371"/>
      <c r="OHR96" s="371"/>
      <c r="OHS96" s="371"/>
      <c r="OHT96" s="371"/>
      <c r="OHU96" s="371"/>
      <c r="OHV96" s="371"/>
      <c r="OHW96" s="371"/>
      <c r="OHX96" s="371"/>
      <c r="OHY96" s="371"/>
      <c r="OHZ96" s="371"/>
      <c r="OIA96" s="371"/>
      <c r="OIB96" s="371"/>
      <c r="OIC96" s="371"/>
      <c r="OID96" s="371"/>
      <c r="OIE96" s="371"/>
      <c r="OIF96" s="371"/>
      <c r="OIG96" s="371"/>
      <c r="OIH96" s="371"/>
      <c r="OII96" s="371"/>
      <c r="OIJ96" s="371"/>
      <c r="OIK96" s="371"/>
      <c r="OIL96" s="371"/>
      <c r="OIM96" s="371"/>
      <c r="OIN96" s="371"/>
      <c r="OIO96" s="371"/>
      <c r="OIP96" s="371"/>
      <c r="OIQ96" s="371"/>
      <c r="OIR96" s="371"/>
      <c r="OIS96" s="371"/>
      <c r="OIT96" s="371"/>
      <c r="OIU96" s="371"/>
      <c r="OIV96" s="371"/>
      <c r="OIW96" s="371"/>
      <c r="OIX96" s="371"/>
      <c r="OIY96" s="371"/>
      <c r="OIZ96" s="371"/>
      <c r="OJA96" s="371"/>
      <c r="OJB96" s="371"/>
      <c r="OJC96" s="371"/>
      <c r="OJD96" s="371"/>
      <c r="OJE96" s="371"/>
      <c r="OJF96" s="371"/>
      <c r="OJG96" s="371"/>
      <c r="OJH96" s="371"/>
      <c r="OJI96" s="371"/>
      <c r="OJJ96" s="371"/>
      <c r="OJK96" s="371"/>
      <c r="OJL96" s="371"/>
      <c r="OJM96" s="371"/>
      <c r="OJN96" s="371"/>
      <c r="OJO96" s="371"/>
      <c r="OJP96" s="371"/>
      <c r="OJQ96" s="371"/>
      <c r="OJR96" s="371"/>
      <c r="OJS96" s="371"/>
      <c r="OJT96" s="371"/>
      <c r="OJU96" s="371"/>
      <c r="OJV96" s="371"/>
      <c r="OJW96" s="371"/>
      <c r="OJX96" s="371"/>
      <c r="OJY96" s="371"/>
      <c r="OJZ96" s="371"/>
      <c r="OKA96" s="371"/>
      <c r="OKB96" s="371"/>
      <c r="OKC96" s="371"/>
      <c r="OKD96" s="371"/>
      <c r="OKE96" s="371"/>
      <c r="OKF96" s="371"/>
      <c r="OKG96" s="371"/>
      <c r="OKH96" s="371"/>
      <c r="OKI96" s="371"/>
      <c r="OKJ96" s="371"/>
      <c r="OKK96" s="371"/>
      <c r="OKL96" s="371"/>
      <c r="OKM96" s="371"/>
      <c r="OKN96" s="371"/>
      <c r="OKO96" s="371"/>
      <c r="OKP96" s="371"/>
      <c r="OKQ96" s="371"/>
      <c r="OKR96" s="371"/>
      <c r="OKS96" s="371"/>
      <c r="OKT96" s="371"/>
      <c r="OKU96" s="371"/>
      <c r="OKV96" s="371"/>
      <c r="OKW96" s="371"/>
      <c r="OKX96" s="371"/>
      <c r="OKY96" s="371"/>
      <c r="OKZ96" s="371"/>
      <c r="OLA96" s="371"/>
      <c r="OLB96" s="371"/>
      <c r="OLC96" s="371"/>
      <c r="OLD96" s="371"/>
      <c r="OLE96" s="371"/>
      <c r="OLF96" s="371"/>
      <c r="OLG96" s="371"/>
      <c r="OLH96" s="371"/>
      <c r="OLI96" s="371"/>
      <c r="OLJ96" s="371"/>
      <c r="OLK96" s="371"/>
      <c r="OLL96" s="371"/>
      <c r="OLM96" s="371"/>
      <c r="OLN96" s="371"/>
      <c r="OLO96" s="371"/>
      <c r="OLP96" s="371"/>
      <c r="OLQ96" s="371"/>
      <c r="OLR96" s="371"/>
      <c r="OLS96" s="371"/>
      <c r="OLT96" s="371"/>
      <c r="OLU96" s="371"/>
      <c r="OLV96" s="371"/>
      <c r="OLW96" s="371"/>
      <c r="OLX96" s="371"/>
      <c r="OLY96" s="371"/>
      <c r="OLZ96" s="371"/>
      <c r="OMA96" s="371"/>
      <c r="OMB96" s="371"/>
      <c r="OMC96" s="371"/>
      <c r="OMD96" s="371"/>
      <c r="OME96" s="371"/>
      <c r="OMF96" s="371"/>
      <c r="OMG96" s="371"/>
      <c r="OMH96" s="371"/>
      <c r="OMI96" s="371"/>
      <c r="OMJ96" s="371"/>
      <c r="OMK96" s="371"/>
      <c r="OML96" s="371"/>
      <c r="OMM96" s="371"/>
      <c r="OMN96" s="371"/>
      <c r="OMO96" s="371"/>
      <c r="OMP96" s="371"/>
      <c r="OMQ96" s="371"/>
      <c r="OMR96" s="371"/>
      <c r="OMS96" s="371"/>
      <c r="OMT96" s="371"/>
      <c r="OMU96" s="371"/>
      <c r="OMV96" s="371"/>
      <c r="OMW96" s="371"/>
      <c r="OMX96" s="371"/>
      <c r="OMY96" s="371"/>
      <c r="OMZ96" s="371"/>
      <c r="ONA96" s="371"/>
      <c r="ONB96" s="371"/>
      <c r="ONC96" s="371"/>
      <c r="OND96" s="371"/>
      <c r="ONE96" s="371"/>
      <c r="ONF96" s="371"/>
      <c r="ONG96" s="371"/>
      <c r="ONH96" s="371"/>
      <c r="ONI96" s="371"/>
      <c r="ONJ96" s="371"/>
      <c r="ONK96" s="371"/>
      <c r="ONL96" s="371"/>
      <c r="ONM96" s="371"/>
      <c r="ONN96" s="371"/>
      <c r="ONO96" s="371"/>
      <c r="ONP96" s="371"/>
      <c r="ONQ96" s="371"/>
      <c r="ONR96" s="371"/>
      <c r="ONS96" s="371"/>
      <c r="ONT96" s="371"/>
      <c r="ONU96" s="371"/>
      <c r="ONV96" s="371"/>
      <c r="ONW96" s="371"/>
      <c r="ONX96" s="371"/>
      <c r="ONY96" s="371"/>
      <c r="ONZ96" s="371"/>
      <c r="OOA96" s="371"/>
      <c r="OOB96" s="371"/>
      <c r="OOC96" s="371"/>
      <c r="OOD96" s="371"/>
      <c r="OOE96" s="371"/>
      <c r="OOF96" s="371"/>
      <c r="OOG96" s="371"/>
      <c r="OOH96" s="371"/>
      <c r="OOI96" s="371"/>
      <c r="OOJ96" s="371"/>
      <c r="OOK96" s="371"/>
      <c r="OOL96" s="371"/>
      <c r="OOM96" s="371"/>
      <c r="OON96" s="371"/>
      <c r="OOO96" s="371"/>
      <c r="OOP96" s="371"/>
      <c r="OOQ96" s="371"/>
      <c r="OOR96" s="371"/>
      <c r="OOS96" s="371"/>
      <c r="OOT96" s="371"/>
      <c r="OOU96" s="371"/>
      <c r="OOV96" s="371"/>
      <c r="OOW96" s="371"/>
      <c r="OOX96" s="371"/>
      <c r="OOY96" s="371"/>
      <c r="OOZ96" s="371"/>
      <c r="OPA96" s="371"/>
      <c r="OPB96" s="371"/>
      <c r="OPC96" s="371"/>
      <c r="OPD96" s="371"/>
      <c r="OPE96" s="371"/>
      <c r="OPF96" s="371"/>
      <c r="OPG96" s="371"/>
      <c r="OPH96" s="371"/>
      <c r="OPI96" s="371"/>
      <c r="OPJ96" s="371"/>
      <c r="OPK96" s="371"/>
      <c r="OPL96" s="371"/>
      <c r="OPM96" s="371"/>
      <c r="OPN96" s="371"/>
      <c r="OPO96" s="371"/>
      <c r="OPP96" s="371"/>
      <c r="OPQ96" s="371"/>
      <c r="OPR96" s="371"/>
      <c r="OPS96" s="371"/>
      <c r="OPT96" s="371"/>
      <c r="OPU96" s="371"/>
      <c r="OPV96" s="371"/>
      <c r="OPW96" s="371"/>
      <c r="OPX96" s="371"/>
      <c r="OPY96" s="371"/>
      <c r="OPZ96" s="371"/>
      <c r="OQA96" s="371"/>
      <c r="OQB96" s="371"/>
      <c r="OQC96" s="371"/>
      <c r="OQD96" s="371"/>
      <c r="OQE96" s="371"/>
      <c r="OQF96" s="371"/>
      <c r="OQG96" s="371"/>
      <c r="OQH96" s="371"/>
      <c r="OQI96" s="371"/>
      <c r="OQJ96" s="371"/>
      <c r="OQK96" s="371"/>
      <c r="OQL96" s="371"/>
      <c r="OQM96" s="371"/>
      <c r="OQN96" s="371"/>
      <c r="OQO96" s="371"/>
      <c r="OQP96" s="371"/>
      <c r="OQQ96" s="371"/>
      <c r="OQR96" s="371"/>
      <c r="OQS96" s="371"/>
      <c r="OQT96" s="371"/>
      <c r="OQU96" s="371"/>
      <c r="OQV96" s="371"/>
      <c r="OQW96" s="371"/>
      <c r="OQX96" s="371"/>
      <c r="OQY96" s="371"/>
      <c r="OQZ96" s="371"/>
      <c r="ORA96" s="371"/>
      <c r="ORB96" s="371"/>
      <c r="ORC96" s="371"/>
      <c r="ORD96" s="371"/>
      <c r="ORE96" s="371"/>
      <c r="ORF96" s="371"/>
      <c r="ORG96" s="371"/>
      <c r="ORH96" s="371"/>
      <c r="ORI96" s="371"/>
      <c r="ORJ96" s="371"/>
      <c r="ORK96" s="371"/>
      <c r="ORL96" s="371"/>
      <c r="ORM96" s="371"/>
      <c r="ORN96" s="371"/>
      <c r="ORO96" s="371"/>
      <c r="ORP96" s="371"/>
      <c r="ORQ96" s="371"/>
      <c r="ORR96" s="371"/>
      <c r="ORS96" s="371"/>
      <c r="ORT96" s="371"/>
      <c r="ORU96" s="371"/>
      <c r="ORV96" s="371"/>
      <c r="ORW96" s="371"/>
      <c r="ORX96" s="371"/>
      <c r="ORY96" s="371"/>
      <c r="ORZ96" s="371"/>
      <c r="OSA96" s="371"/>
      <c r="OSB96" s="371"/>
      <c r="OSC96" s="371"/>
      <c r="OSD96" s="371"/>
      <c r="OSE96" s="371"/>
      <c r="OSF96" s="371"/>
      <c r="OSG96" s="371"/>
      <c r="OSH96" s="371"/>
      <c r="OSI96" s="371"/>
      <c r="OSJ96" s="371"/>
      <c r="OSK96" s="371"/>
      <c r="OSL96" s="371"/>
      <c r="OSM96" s="371"/>
      <c r="OSN96" s="371"/>
      <c r="OSO96" s="371"/>
      <c r="OSP96" s="371"/>
      <c r="OSQ96" s="371"/>
      <c r="OSR96" s="371"/>
      <c r="OSS96" s="371"/>
      <c r="OST96" s="371"/>
      <c r="OSU96" s="371"/>
      <c r="OSV96" s="371"/>
      <c r="OSW96" s="371"/>
      <c r="OSX96" s="371"/>
      <c r="OSY96" s="371"/>
      <c r="OSZ96" s="371"/>
      <c r="OTA96" s="371"/>
      <c r="OTB96" s="371"/>
      <c r="OTC96" s="371"/>
      <c r="OTD96" s="371"/>
      <c r="OTE96" s="371"/>
      <c r="OTF96" s="371"/>
      <c r="OTG96" s="371"/>
      <c r="OTH96" s="371"/>
      <c r="OTI96" s="371"/>
      <c r="OTJ96" s="371"/>
      <c r="OTK96" s="371"/>
      <c r="OTL96" s="371"/>
      <c r="OTM96" s="371"/>
      <c r="OTN96" s="371"/>
      <c r="OTO96" s="371"/>
      <c r="OTP96" s="371"/>
      <c r="OTQ96" s="371"/>
      <c r="OTR96" s="371"/>
      <c r="OTS96" s="371"/>
      <c r="OTT96" s="371"/>
      <c r="OTU96" s="371"/>
      <c r="OTV96" s="371"/>
      <c r="OTW96" s="371"/>
      <c r="OTX96" s="371"/>
      <c r="OTY96" s="371"/>
      <c r="OTZ96" s="371"/>
      <c r="OUA96" s="371"/>
      <c r="OUB96" s="371"/>
      <c r="OUC96" s="371"/>
      <c r="OUD96" s="371"/>
      <c r="OUE96" s="371"/>
      <c r="OUF96" s="371"/>
      <c r="OUG96" s="371"/>
      <c r="OUH96" s="371"/>
      <c r="OUI96" s="371"/>
      <c r="OUJ96" s="371"/>
      <c r="OUK96" s="371"/>
      <c r="OUL96" s="371"/>
      <c r="OUM96" s="371"/>
      <c r="OUN96" s="371"/>
      <c r="OUO96" s="371"/>
      <c r="OUP96" s="371"/>
      <c r="OUQ96" s="371"/>
      <c r="OUR96" s="371"/>
      <c r="OUS96" s="371"/>
      <c r="OUT96" s="371"/>
      <c r="OUU96" s="371"/>
      <c r="OUV96" s="371"/>
      <c r="OUW96" s="371"/>
      <c r="OUX96" s="371"/>
      <c r="OUY96" s="371"/>
      <c r="OUZ96" s="371"/>
      <c r="OVA96" s="371"/>
      <c r="OVB96" s="371"/>
      <c r="OVC96" s="371"/>
      <c r="OVD96" s="371"/>
      <c r="OVE96" s="371"/>
      <c r="OVF96" s="371"/>
      <c r="OVG96" s="371"/>
      <c r="OVH96" s="371"/>
      <c r="OVI96" s="371"/>
      <c r="OVJ96" s="371"/>
      <c r="OVK96" s="371"/>
      <c r="OVL96" s="371"/>
      <c r="OVM96" s="371"/>
      <c r="OVN96" s="371"/>
      <c r="OVO96" s="371"/>
      <c r="OVP96" s="371"/>
      <c r="OVQ96" s="371"/>
      <c r="OVR96" s="371"/>
      <c r="OVS96" s="371"/>
      <c r="OVT96" s="371"/>
      <c r="OVU96" s="371"/>
      <c r="OVV96" s="371"/>
      <c r="OVW96" s="371"/>
      <c r="OVX96" s="371"/>
      <c r="OVY96" s="371"/>
      <c r="OVZ96" s="371"/>
      <c r="OWA96" s="371"/>
      <c r="OWB96" s="371"/>
      <c r="OWC96" s="371"/>
      <c r="OWD96" s="371"/>
      <c r="OWE96" s="371"/>
      <c r="OWF96" s="371"/>
      <c r="OWG96" s="371"/>
      <c r="OWH96" s="371"/>
      <c r="OWI96" s="371"/>
      <c r="OWJ96" s="371"/>
      <c r="OWK96" s="371"/>
      <c r="OWL96" s="371"/>
      <c r="OWM96" s="371"/>
      <c r="OWN96" s="371"/>
      <c r="OWO96" s="371"/>
      <c r="OWP96" s="371"/>
      <c r="OWQ96" s="371"/>
      <c r="OWR96" s="371"/>
      <c r="OWS96" s="371"/>
      <c r="OWT96" s="371"/>
      <c r="OWU96" s="371"/>
      <c r="OWV96" s="371"/>
      <c r="OWW96" s="371"/>
      <c r="OWX96" s="371"/>
      <c r="OWY96" s="371"/>
      <c r="OWZ96" s="371"/>
      <c r="OXA96" s="371"/>
      <c r="OXB96" s="371"/>
      <c r="OXC96" s="371"/>
      <c r="OXD96" s="371"/>
      <c r="OXE96" s="371"/>
      <c r="OXF96" s="371"/>
      <c r="OXG96" s="371"/>
      <c r="OXH96" s="371"/>
      <c r="OXI96" s="371"/>
      <c r="OXJ96" s="371"/>
      <c r="OXK96" s="371"/>
      <c r="OXL96" s="371"/>
      <c r="OXM96" s="371"/>
      <c r="OXN96" s="371"/>
      <c r="OXO96" s="371"/>
      <c r="OXP96" s="371"/>
      <c r="OXQ96" s="371"/>
      <c r="OXR96" s="371"/>
      <c r="OXS96" s="371"/>
      <c r="OXT96" s="371"/>
      <c r="OXU96" s="371"/>
      <c r="OXV96" s="371"/>
      <c r="OXW96" s="371"/>
      <c r="OXX96" s="371"/>
      <c r="OXY96" s="371"/>
      <c r="OXZ96" s="371"/>
      <c r="OYA96" s="371"/>
      <c r="OYB96" s="371"/>
      <c r="OYC96" s="371"/>
      <c r="OYD96" s="371"/>
      <c r="OYE96" s="371"/>
      <c r="OYF96" s="371"/>
      <c r="OYG96" s="371"/>
      <c r="OYH96" s="371"/>
      <c r="OYI96" s="371"/>
      <c r="OYJ96" s="371"/>
      <c r="OYK96" s="371"/>
      <c r="OYL96" s="371"/>
      <c r="OYM96" s="371"/>
      <c r="OYN96" s="371"/>
      <c r="OYO96" s="371"/>
      <c r="OYP96" s="371"/>
      <c r="OYQ96" s="371"/>
      <c r="OYR96" s="371"/>
      <c r="OYS96" s="371"/>
      <c r="OYT96" s="371"/>
      <c r="OYU96" s="371"/>
      <c r="OYV96" s="371"/>
      <c r="OYW96" s="371"/>
      <c r="OYX96" s="371"/>
      <c r="OYY96" s="371"/>
      <c r="OYZ96" s="371"/>
      <c r="OZA96" s="371"/>
      <c r="OZB96" s="371"/>
      <c r="OZC96" s="371"/>
      <c r="OZD96" s="371"/>
      <c r="OZE96" s="371"/>
      <c r="OZF96" s="371"/>
      <c r="OZG96" s="371"/>
      <c r="OZH96" s="371"/>
      <c r="OZI96" s="371"/>
      <c r="OZJ96" s="371"/>
      <c r="OZK96" s="371"/>
      <c r="OZL96" s="371"/>
      <c r="OZM96" s="371"/>
      <c r="OZN96" s="371"/>
      <c r="OZO96" s="371"/>
      <c r="OZP96" s="371"/>
      <c r="OZQ96" s="371"/>
      <c r="OZR96" s="371"/>
      <c r="OZS96" s="371"/>
      <c r="OZT96" s="371"/>
      <c r="OZU96" s="371"/>
      <c r="OZV96" s="371"/>
      <c r="OZW96" s="371"/>
      <c r="OZX96" s="371"/>
      <c r="OZY96" s="371"/>
      <c r="OZZ96" s="371"/>
      <c r="PAA96" s="371"/>
      <c r="PAB96" s="371"/>
      <c r="PAC96" s="371"/>
      <c r="PAD96" s="371"/>
      <c r="PAE96" s="371"/>
      <c r="PAF96" s="371"/>
      <c r="PAG96" s="371"/>
      <c r="PAH96" s="371"/>
      <c r="PAI96" s="371"/>
      <c r="PAJ96" s="371"/>
      <c r="PAK96" s="371"/>
      <c r="PAL96" s="371"/>
      <c r="PAM96" s="371"/>
      <c r="PAN96" s="371"/>
      <c r="PAO96" s="371"/>
      <c r="PAP96" s="371"/>
      <c r="PAQ96" s="371"/>
      <c r="PAR96" s="371"/>
      <c r="PAS96" s="371"/>
      <c r="PAT96" s="371"/>
      <c r="PAU96" s="371"/>
      <c r="PAV96" s="371"/>
      <c r="PAW96" s="371"/>
      <c r="PAX96" s="371"/>
      <c r="PAY96" s="371"/>
      <c r="PAZ96" s="371"/>
      <c r="PBA96" s="371"/>
      <c r="PBB96" s="371"/>
      <c r="PBC96" s="371"/>
      <c r="PBD96" s="371"/>
      <c r="PBE96" s="371"/>
      <c r="PBF96" s="371"/>
      <c r="PBG96" s="371"/>
      <c r="PBH96" s="371"/>
      <c r="PBI96" s="371"/>
      <c r="PBJ96" s="371"/>
      <c r="PBK96" s="371"/>
      <c r="PBL96" s="371"/>
      <c r="PBM96" s="371"/>
      <c r="PBN96" s="371"/>
      <c r="PBO96" s="371"/>
      <c r="PBP96" s="371"/>
      <c r="PBQ96" s="371"/>
      <c r="PBR96" s="371"/>
      <c r="PBS96" s="371"/>
      <c r="PBT96" s="371"/>
      <c r="PBU96" s="371"/>
      <c r="PBV96" s="371"/>
      <c r="PBW96" s="371"/>
      <c r="PBX96" s="371"/>
      <c r="PBY96" s="371"/>
      <c r="PBZ96" s="371"/>
      <c r="PCA96" s="371"/>
      <c r="PCB96" s="371"/>
      <c r="PCC96" s="371"/>
      <c r="PCD96" s="371"/>
      <c r="PCE96" s="371"/>
      <c r="PCF96" s="371"/>
      <c r="PCG96" s="371"/>
      <c r="PCH96" s="371"/>
      <c r="PCI96" s="371"/>
      <c r="PCJ96" s="371"/>
      <c r="PCK96" s="371"/>
      <c r="PCL96" s="371"/>
      <c r="PCM96" s="371"/>
      <c r="PCN96" s="371"/>
      <c r="PCO96" s="371"/>
      <c r="PCP96" s="371"/>
      <c r="PCQ96" s="371"/>
      <c r="PCR96" s="371"/>
      <c r="PCS96" s="371"/>
      <c r="PCT96" s="371"/>
      <c r="PCU96" s="371"/>
      <c r="PCV96" s="371"/>
      <c r="PCW96" s="371"/>
      <c r="PCX96" s="371"/>
      <c r="PCY96" s="371"/>
      <c r="PCZ96" s="371"/>
      <c r="PDA96" s="371"/>
      <c r="PDB96" s="371"/>
      <c r="PDC96" s="371"/>
      <c r="PDD96" s="371"/>
      <c r="PDE96" s="371"/>
      <c r="PDF96" s="371"/>
      <c r="PDG96" s="371"/>
      <c r="PDH96" s="371"/>
      <c r="PDI96" s="371"/>
      <c r="PDJ96" s="371"/>
      <c r="PDK96" s="371"/>
      <c r="PDL96" s="371"/>
      <c r="PDM96" s="371"/>
      <c r="PDN96" s="371"/>
      <c r="PDO96" s="371"/>
      <c r="PDP96" s="371"/>
      <c r="PDQ96" s="371"/>
      <c r="PDR96" s="371"/>
      <c r="PDS96" s="371"/>
      <c r="PDT96" s="371"/>
      <c r="PDU96" s="371"/>
      <c r="PDV96" s="371"/>
      <c r="PDW96" s="371"/>
      <c r="PDX96" s="371"/>
      <c r="PDY96" s="371"/>
      <c r="PDZ96" s="371"/>
      <c r="PEA96" s="371"/>
      <c r="PEB96" s="371"/>
      <c r="PEC96" s="371"/>
      <c r="PED96" s="371"/>
      <c r="PEE96" s="371"/>
      <c r="PEF96" s="371"/>
      <c r="PEG96" s="371"/>
      <c r="PEH96" s="371"/>
      <c r="PEI96" s="371"/>
      <c r="PEJ96" s="371"/>
      <c r="PEK96" s="371"/>
      <c r="PEL96" s="371"/>
      <c r="PEM96" s="371"/>
      <c r="PEN96" s="371"/>
      <c r="PEO96" s="371"/>
      <c r="PEP96" s="371"/>
      <c r="PEQ96" s="371"/>
      <c r="PER96" s="371"/>
      <c r="PES96" s="371"/>
      <c r="PET96" s="371"/>
      <c r="PEU96" s="371"/>
      <c r="PEV96" s="371"/>
      <c r="PEW96" s="371"/>
      <c r="PEX96" s="371"/>
      <c r="PEY96" s="371"/>
      <c r="PEZ96" s="371"/>
      <c r="PFA96" s="371"/>
      <c r="PFB96" s="371"/>
      <c r="PFC96" s="371"/>
      <c r="PFD96" s="371"/>
      <c r="PFE96" s="371"/>
      <c r="PFF96" s="371"/>
      <c r="PFG96" s="371"/>
      <c r="PFH96" s="371"/>
      <c r="PFI96" s="371"/>
      <c r="PFJ96" s="371"/>
      <c r="PFK96" s="371"/>
      <c r="PFL96" s="371"/>
      <c r="PFM96" s="371"/>
      <c r="PFN96" s="371"/>
      <c r="PFO96" s="371"/>
      <c r="PFP96" s="371"/>
      <c r="PFQ96" s="371"/>
      <c r="PFR96" s="371"/>
      <c r="PFS96" s="371"/>
      <c r="PFT96" s="371"/>
      <c r="PFU96" s="371"/>
      <c r="PFV96" s="371"/>
      <c r="PFW96" s="371"/>
      <c r="PFX96" s="371"/>
      <c r="PFY96" s="371"/>
      <c r="PFZ96" s="371"/>
      <c r="PGA96" s="371"/>
      <c r="PGB96" s="371"/>
      <c r="PGC96" s="371"/>
      <c r="PGD96" s="371"/>
      <c r="PGE96" s="371"/>
      <c r="PGF96" s="371"/>
      <c r="PGG96" s="371"/>
      <c r="PGH96" s="371"/>
      <c r="PGI96" s="371"/>
      <c r="PGJ96" s="371"/>
      <c r="PGK96" s="371"/>
      <c r="PGL96" s="371"/>
      <c r="PGM96" s="371"/>
      <c r="PGN96" s="371"/>
      <c r="PGO96" s="371"/>
      <c r="PGP96" s="371"/>
      <c r="PGQ96" s="371"/>
      <c r="PGR96" s="371"/>
      <c r="PGS96" s="371"/>
      <c r="PGT96" s="371"/>
      <c r="PGU96" s="371"/>
      <c r="PGV96" s="371"/>
      <c r="PGW96" s="371"/>
      <c r="PGX96" s="371"/>
      <c r="PGY96" s="371"/>
      <c r="PGZ96" s="371"/>
      <c r="PHA96" s="371"/>
      <c r="PHB96" s="371"/>
      <c r="PHC96" s="371"/>
      <c r="PHD96" s="371"/>
      <c r="PHE96" s="371"/>
      <c r="PHF96" s="371"/>
      <c r="PHG96" s="371"/>
      <c r="PHH96" s="371"/>
      <c r="PHI96" s="371"/>
      <c r="PHJ96" s="371"/>
      <c r="PHK96" s="371"/>
      <c r="PHL96" s="371"/>
      <c r="PHM96" s="371"/>
      <c r="PHN96" s="371"/>
      <c r="PHO96" s="371"/>
      <c r="PHP96" s="371"/>
      <c r="PHQ96" s="371"/>
      <c r="PHR96" s="371"/>
      <c r="PHS96" s="371"/>
      <c r="PHT96" s="371"/>
      <c r="PHU96" s="371"/>
      <c r="PHV96" s="371"/>
      <c r="PHW96" s="371"/>
      <c r="PHX96" s="371"/>
      <c r="PHY96" s="371"/>
      <c r="PHZ96" s="371"/>
      <c r="PIA96" s="371"/>
      <c r="PIB96" s="371"/>
      <c r="PIC96" s="371"/>
      <c r="PID96" s="371"/>
      <c r="PIE96" s="371"/>
      <c r="PIF96" s="371"/>
      <c r="PIG96" s="371"/>
      <c r="PIH96" s="371"/>
      <c r="PII96" s="371"/>
      <c r="PIJ96" s="371"/>
      <c r="PIK96" s="371"/>
      <c r="PIL96" s="371"/>
      <c r="PIM96" s="371"/>
      <c r="PIN96" s="371"/>
      <c r="PIO96" s="371"/>
      <c r="PIP96" s="371"/>
      <c r="PIQ96" s="371"/>
      <c r="PIR96" s="371"/>
      <c r="PIS96" s="371"/>
      <c r="PIT96" s="371"/>
      <c r="PIU96" s="371"/>
      <c r="PIV96" s="371"/>
      <c r="PIW96" s="371"/>
      <c r="PIX96" s="371"/>
      <c r="PIY96" s="371"/>
      <c r="PIZ96" s="371"/>
      <c r="PJA96" s="371"/>
      <c r="PJB96" s="371"/>
      <c r="PJC96" s="371"/>
      <c r="PJD96" s="371"/>
      <c r="PJE96" s="371"/>
      <c r="PJF96" s="371"/>
      <c r="PJG96" s="371"/>
      <c r="PJH96" s="371"/>
      <c r="PJI96" s="371"/>
      <c r="PJJ96" s="371"/>
      <c r="PJK96" s="371"/>
      <c r="PJL96" s="371"/>
      <c r="PJM96" s="371"/>
      <c r="PJN96" s="371"/>
      <c r="PJO96" s="371"/>
      <c r="PJP96" s="371"/>
      <c r="PJQ96" s="371"/>
      <c r="PJR96" s="371"/>
      <c r="PJS96" s="371"/>
      <c r="PJT96" s="371"/>
      <c r="PJU96" s="371"/>
      <c r="PJV96" s="371"/>
      <c r="PJW96" s="371"/>
      <c r="PJX96" s="371"/>
      <c r="PJY96" s="371"/>
      <c r="PJZ96" s="371"/>
      <c r="PKA96" s="371"/>
      <c r="PKB96" s="371"/>
      <c r="PKC96" s="371"/>
      <c r="PKD96" s="371"/>
      <c r="PKE96" s="371"/>
      <c r="PKF96" s="371"/>
      <c r="PKG96" s="371"/>
      <c r="PKH96" s="371"/>
      <c r="PKI96" s="371"/>
      <c r="PKJ96" s="371"/>
      <c r="PKK96" s="371"/>
      <c r="PKL96" s="371"/>
      <c r="PKM96" s="371"/>
      <c r="PKN96" s="371"/>
      <c r="PKO96" s="371"/>
      <c r="PKP96" s="371"/>
      <c r="PKQ96" s="371"/>
      <c r="PKR96" s="371"/>
      <c r="PKS96" s="371"/>
      <c r="PKT96" s="371"/>
      <c r="PKU96" s="371"/>
      <c r="PKV96" s="371"/>
      <c r="PKW96" s="371"/>
      <c r="PKX96" s="371"/>
      <c r="PKY96" s="371"/>
      <c r="PKZ96" s="371"/>
      <c r="PLA96" s="371"/>
      <c r="PLB96" s="371"/>
      <c r="PLC96" s="371"/>
      <c r="PLD96" s="371"/>
      <c r="PLE96" s="371"/>
      <c r="PLF96" s="371"/>
      <c r="PLG96" s="371"/>
      <c r="PLH96" s="371"/>
      <c r="PLI96" s="371"/>
      <c r="PLJ96" s="371"/>
      <c r="PLK96" s="371"/>
      <c r="PLL96" s="371"/>
      <c r="PLM96" s="371"/>
      <c r="PLN96" s="371"/>
      <c r="PLO96" s="371"/>
      <c r="PLP96" s="371"/>
      <c r="PLQ96" s="371"/>
      <c r="PLR96" s="371"/>
      <c r="PLS96" s="371"/>
      <c r="PLT96" s="371"/>
      <c r="PLU96" s="371"/>
      <c r="PLV96" s="371"/>
      <c r="PLW96" s="371"/>
      <c r="PLX96" s="371"/>
      <c r="PLY96" s="371"/>
      <c r="PLZ96" s="371"/>
      <c r="PMA96" s="371"/>
      <c r="PMB96" s="371"/>
      <c r="PMC96" s="371"/>
      <c r="PMD96" s="371"/>
      <c r="PME96" s="371"/>
      <c r="PMF96" s="371"/>
      <c r="PMG96" s="371"/>
      <c r="PMH96" s="371"/>
      <c r="PMI96" s="371"/>
      <c r="PMJ96" s="371"/>
      <c r="PMK96" s="371"/>
      <c r="PML96" s="371"/>
      <c r="PMM96" s="371"/>
      <c r="PMN96" s="371"/>
      <c r="PMO96" s="371"/>
      <c r="PMP96" s="371"/>
      <c r="PMQ96" s="371"/>
      <c r="PMR96" s="371"/>
      <c r="PMS96" s="371"/>
      <c r="PMT96" s="371"/>
      <c r="PMU96" s="371"/>
      <c r="PMV96" s="371"/>
      <c r="PMW96" s="371"/>
      <c r="PMX96" s="371"/>
      <c r="PMY96" s="371"/>
      <c r="PMZ96" s="371"/>
      <c r="PNA96" s="371"/>
      <c r="PNB96" s="371"/>
      <c r="PNC96" s="371"/>
      <c r="PND96" s="371"/>
      <c r="PNE96" s="371"/>
      <c r="PNF96" s="371"/>
      <c r="PNG96" s="371"/>
      <c r="PNH96" s="371"/>
      <c r="PNI96" s="371"/>
      <c r="PNJ96" s="371"/>
      <c r="PNK96" s="371"/>
      <c r="PNL96" s="371"/>
      <c r="PNM96" s="371"/>
      <c r="PNN96" s="371"/>
      <c r="PNO96" s="371"/>
      <c r="PNP96" s="371"/>
      <c r="PNQ96" s="371"/>
      <c r="PNR96" s="371"/>
      <c r="PNS96" s="371"/>
      <c r="PNT96" s="371"/>
      <c r="PNU96" s="371"/>
      <c r="PNV96" s="371"/>
      <c r="PNW96" s="371"/>
      <c r="PNX96" s="371"/>
      <c r="PNY96" s="371"/>
      <c r="PNZ96" s="371"/>
      <c r="POA96" s="371"/>
      <c r="POB96" s="371"/>
      <c r="POC96" s="371"/>
      <c r="POD96" s="371"/>
      <c r="POE96" s="371"/>
      <c r="POF96" s="371"/>
      <c r="POG96" s="371"/>
      <c r="POH96" s="371"/>
      <c r="POI96" s="371"/>
      <c r="POJ96" s="371"/>
      <c r="POK96" s="371"/>
      <c r="POL96" s="371"/>
      <c r="POM96" s="371"/>
      <c r="PON96" s="371"/>
      <c r="POO96" s="371"/>
      <c r="POP96" s="371"/>
      <c r="POQ96" s="371"/>
      <c r="POR96" s="371"/>
      <c r="POS96" s="371"/>
      <c r="POT96" s="371"/>
      <c r="POU96" s="371"/>
      <c r="POV96" s="371"/>
      <c r="POW96" s="371"/>
      <c r="POX96" s="371"/>
      <c r="POY96" s="371"/>
      <c r="POZ96" s="371"/>
      <c r="PPA96" s="371"/>
      <c r="PPB96" s="371"/>
      <c r="PPC96" s="371"/>
      <c r="PPD96" s="371"/>
      <c r="PPE96" s="371"/>
      <c r="PPF96" s="371"/>
      <c r="PPG96" s="371"/>
      <c r="PPH96" s="371"/>
      <c r="PPI96" s="371"/>
      <c r="PPJ96" s="371"/>
      <c r="PPK96" s="371"/>
      <c r="PPL96" s="371"/>
      <c r="PPM96" s="371"/>
      <c r="PPN96" s="371"/>
      <c r="PPO96" s="371"/>
      <c r="PPP96" s="371"/>
      <c r="PPQ96" s="371"/>
      <c r="PPR96" s="371"/>
      <c r="PPS96" s="371"/>
      <c r="PPT96" s="371"/>
      <c r="PPU96" s="371"/>
      <c r="PPV96" s="371"/>
      <c r="PPW96" s="371"/>
      <c r="PPX96" s="371"/>
      <c r="PPY96" s="371"/>
      <c r="PPZ96" s="371"/>
      <c r="PQA96" s="371"/>
      <c r="PQB96" s="371"/>
      <c r="PQC96" s="371"/>
      <c r="PQD96" s="371"/>
      <c r="PQE96" s="371"/>
      <c r="PQF96" s="371"/>
      <c r="PQG96" s="371"/>
      <c r="PQH96" s="371"/>
      <c r="PQI96" s="371"/>
      <c r="PQJ96" s="371"/>
      <c r="PQK96" s="371"/>
      <c r="PQL96" s="371"/>
      <c r="PQM96" s="371"/>
      <c r="PQN96" s="371"/>
      <c r="PQO96" s="371"/>
      <c r="PQP96" s="371"/>
      <c r="PQQ96" s="371"/>
      <c r="PQR96" s="371"/>
      <c r="PQS96" s="371"/>
      <c r="PQT96" s="371"/>
      <c r="PQU96" s="371"/>
      <c r="PQV96" s="371"/>
      <c r="PQW96" s="371"/>
      <c r="PQX96" s="371"/>
      <c r="PQY96" s="371"/>
      <c r="PQZ96" s="371"/>
      <c r="PRA96" s="371"/>
      <c r="PRB96" s="371"/>
      <c r="PRC96" s="371"/>
      <c r="PRD96" s="371"/>
      <c r="PRE96" s="371"/>
      <c r="PRF96" s="371"/>
      <c r="PRG96" s="371"/>
      <c r="PRH96" s="371"/>
      <c r="PRI96" s="371"/>
      <c r="PRJ96" s="371"/>
      <c r="PRK96" s="371"/>
      <c r="PRL96" s="371"/>
      <c r="PRM96" s="371"/>
      <c r="PRN96" s="371"/>
      <c r="PRO96" s="371"/>
      <c r="PRP96" s="371"/>
      <c r="PRQ96" s="371"/>
      <c r="PRR96" s="371"/>
      <c r="PRS96" s="371"/>
      <c r="PRT96" s="371"/>
      <c r="PRU96" s="371"/>
      <c r="PRV96" s="371"/>
      <c r="PRW96" s="371"/>
      <c r="PRX96" s="371"/>
      <c r="PRY96" s="371"/>
      <c r="PRZ96" s="371"/>
      <c r="PSA96" s="371"/>
      <c r="PSB96" s="371"/>
      <c r="PSC96" s="371"/>
      <c r="PSD96" s="371"/>
      <c r="PSE96" s="371"/>
      <c r="PSF96" s="371"/>
      <c r="PSG96" s="371"/>
      <c r="PSH96" s="371"/>
      <c r="PSI96" s="371"/>
      <c r="PSJ96" s="371"/>
      <c r="PSK96" s="371"/>
      <c r="PSL96" s="371"/>
      <c r="PSM96" s="371"/>
      <c r="PSN96" s="371"/>
      <c r="PSO96" s="371"/>
      <c r="PSP96" s="371"/>
      <c r="PSQ96" s="371"/>
      <c r="PSR96" s="371"/>
      <c r="PSS96" s="371"/>
      <c r="PST96" s="371"/>
      <c r="PSU96" s="371"/>
      <c r="PSV96" s="371"/>
      <c r="PSW96" s="371"/>
      <c r="PSX96" s="371"/>
      <c r="PSY96" s="371"/>
      <c r="PSZ96" s="371"/>
      <c r="PTA96" s="371"/>
      <c r="PTB96" s="371"/>
      <c r="PTC96" s="371"/>
      <c r="PTD96" s="371"/>
      <c r="PTE96" s="371"/>
      <c r="PTF96" s="371"/>
      <c r="PTG96" s="371"/>
      <c r="PTH96" s="371"/>
      <c r="PTI96" s="371"/>
      <c r="PTJ96" s="371"/>
      <c r="PTK96" s="371"/>
      <c r="PTL96" s="371"/>
      <c r="PTM96" s="371"/>
      <c r="PTN96" s="371"/>
      <c r="PTO96" s="371"/>
      <c r="PTP96" s="371"/>
      <c r="PTQ96" s="371"/>
      <c r="PTR96" s="371"/>
      <c r="PTS96" s="371"/>
      <c r="PTT96" s="371"/>
      <c r="PTU96" s="371"/>
      <c r="PTV96" s="371"/>
      <c r="PTW96" s="371"/>
      <c r="PTX96" s="371"/>
      <c r="PTY96" s="371"/>
      <c r="PTZ96" s="371"/>
      <c r="PUA96" s="371"/>
      <c r="PUB96" s="371"/>
      <c r="PUC96" s="371"/>
      <c r="PUD96" s="371"/>
      <c r="PUE96" s="371"/>
      <c r="PUF96" s="371"/>
      <c r="PUG96" s="371"/>
      <c r="PUH96" s="371"/>
      <c r="PUI96" s="371"/>
      <c r="PUJ96" s="371"/>
      <c r="PUK96" s="371"/>
      <c r="PUL96" s="371"/>
      <c r="PUM96" s="371"/>
      <c r="PUN96" s="371"/>
      <c r="PUO96" s="371"/>
      <c r="PUP96" s="371"/>
      <c r="PUQ96" s="371"/>
      <c r="PUR96" s="371"/>
      <c r="PUS96" s="371"/>
      <c r="PUT96" s="371"/>
      <c r="PUU96" s="371"/>
      <c r="PUV96" s="371"/>
      <c r="PUW96" s="371"/>
      <c r="PUX96" s="371"/>
      <c r="PUY96" s="371"/>
      <c r="PUZ96" s="371"/>
      <c r="PVA96" s="371"/>
      <c r="PVB96" s="371"/>
      <c r="PVC96" s="371"/>
      <c r="PVD96" s="371"/>
      <c r="PVE96" s="371"/>
      <c r="PVF96" s="371"/>
      <c r="PVG96" s="371"/>
      <c r="PVH96" s="371"/>
      <c r="PVI96" s="371"/>
      <c r="PVJ96" s="371"/>
      <c r="PVK96" s="371"/>
      <c r="PVL96" s="371"/>
      <c r="PVM96" s="371"/>
      <c r="PVN96" s="371"/>
      <c r="PVO96" s="371"/>
      <c r="PVP96" s="371"/>
      <c r="PVQ96" s="371"/>
      <c r="PVR96" s="371"/>
      <c r="PVS96" s="371"/>
      <c r="PVT96" s="371"/>
      <c r="PVU96" s="371"/>
      <c r="PVV96" s="371"/>
      <c r="PVW96" s="371"/>
      <c r="PVX96" s="371"/>
      <c r="PVY96" s="371"/>
      <c r="PVZ96" s="371"/>
      <c r="PWA96" s="371"/>
      <c r="PWB96" s="371"/>
      <c r="PWC96" s="371"/>
      <c r="PWD96" s="371"/>
      <c r="PWE96" s="371"/>
      <c r="PWF96" s="371"/>
      <c r="PWG96" s="371"/>
      <c r="PWH96" s="371"/>
      <c r="PWI96" s="371"/>
      <c r="PWJ96" s="371"/>
      <c r="PWK96" s="371"/>
      <c r="PWL96" s="371"/>
      <c r="PWM96" s="371"/>
      <c r="PWN96" s="371"/>
      <c r="PWO96" s="371"/>
      <c r="PWP96" s="371"/>
      <c r="PWQ96" s="371"/>
      <c r="PWR96" s="371"/>
      <c r="PWS96" s="371"/>
      <c r="PWT96" s="371"/>
      <c r="PWU96" s="371"/>
      <c r="PWV96" s="371"/>
      <c r="PWW96" s="371"/>
      <c r="PWX96" s="371"/>
      <c r="PWY96" s="371"/>
      <c r="PWZ96" s="371"/>
      <c r="PXA96" s="371"/>
      <c r="PXB96" s="371"/>
      <c r="PXC96" s="371"/>
      <c r="PXD96" s="371"/>
      <c r="PXE96" s="371"/>
      <c r="PXF96" s="371"/>
      <c r="PXG96" s="371"/>
      <c r="PXH96" s="371"/>
      <c r="PXI96" s="371"/>
      <c r="PXJ96" s="371"/>
      <c r="PXK96" s="371"/>
      <c r="PXL96" s="371"/>
      <c r="PXM96" s="371"/>
      <c r="PXN96" s="371"/>
      <c r="PXO96" s="371"/>
      <c r="PXP96" s="371"/>
      <c r="PXQ96" s="371"/>
      <c r="PXR96" s="371"/>
      <c r="PXS96" s="371"/>
      <c r="PXT96" s="371"/>
      <c r="PXU96" s="371"/>
      <c r="PXV96" s="371"/>
      <c r="PXW96" s="371"/>
      <c r="PXX96" s="371"/>
      <c r="PXY96" s="371"/>
      <c r="PXZ96" s="371"/>
      <c r="PYA96" s="371"/>
      <c r="PYB96" s="371"/>
      <c r="PYC96" s="371"/>
      <c r="PYD96" s="371"/>
      <c r="PYE96" s="371"/>
      <c r="PYF96" s="371"/>
      <c r="PYG96" s="371"/>
      <c r="PYH96" s="371"/>
      <c r="PYI96" s="371"/>
      <c r="PYJ96" s="371"/>
      <c r="PYK96" s="371"/>
      <c r="PYL96" s="371"/>
      <c r="PYM96" s="371"/>
      <c r="PYN96" s="371"/>
      <c r="PYO96" s="371"/>
      <c r="PYP96" s="371"/>
      <c r="PYQ96" s="371"/>
      <c r="PYR96" s="371"/>
      <c r="PYS96" s="371"/>
      <c r="PYT96" s="371"/>
      <c r="PYU96" s="371"/>
      <c r="PYV96" s="371"/>
      <c r="PYW96" s="371"/>
      <c r="PYX96" s="371"/>
      <c r="PYY96" s="371"/>
      <c r="PYZ96" s="371"/>
      <c r="PZA96" s="371"/>
      <c r="PZB96" s="371"/>
      <c r="PZC96" s="371"/>
      <c r="PZD96" s="371"/>
      <c r="PZE96" s="371"/>
      <c r="PZF96" s="371"/>
      <c r="PZG96" s="371"/>
      <c r="PZH96" s="371"/>
      <c r="PZI96" s="371"/>
      <c r="PZJ96" s="371"/>
      <c r="PZK96" s="371"/>
      <c r="PZL96" s="371"/>
      <c r="PZM96" s="371"/>
      <c r="PZN96" s="371"/>
      <c r="PZO96" s="371"/>
      <c r="PZP96" s="371"/>
      <c r="PZQ96" s="371"/>
      <c r="PZR96" s="371"/>
      <c r="PZS96" s="371"/>
      <c r="PZT96" s="371"/>
      <c r="PZU96" s="371"/>
      <c r="PZV96" s="371"/>
      <c r="PZW96" s="371"/>
      <c r="PZX96" s="371"/>
      <c r="PZY96" s="371"/>
      <c r="PZZ96" s="371"/>
      <c r="QAA96" s="371"/>
      <c r="QAB96" s="371"/>
      <c r="QAC96" s="371"/>
      <c r="QAD96" s="371"/>
      <c r="QAE96" s="371"/>
      <c r="QAF96" s="371"/>
      <c r="QAG96" s="371"/>
      <c r="QAH96" s="371"/>
      <c r="QAI96" s="371"/>
      <c r="QAJ96" s="371"/>
      <c r="QAK96" s="371"/>
      <c r="QAL96" s="371"/>
      <c r="QAM96" s="371"/>
      <c r="QAN96" s="371"/>
      <c r="QAO96" s="371"/>
      <c r="QAP96" s="371"/>
      <c r="QAQ96" s="371"/>
      <c r="QAR96" s="371"/>
      <c r="QAS96" s="371"/>
      <c r="QAT96" s="371"/>
      <c r="QAU96" s="371"/>
      <c r="QAV96" s="371"/>
      <c r="QAW96" s="371"/>
      <c r="QAX96" s="371"/>
      <c r="QAY96" s="371"/>
      <c r="QAZ96" s="371"/>
      <c r="QBA96" s="371"/>
      <c r="QBB96" s="371"/>
      <c r="QBC96" s="371"/>
      <c r="QBD96" s="371"/>
      <c r="QBE96" s="371"/>
      <c r="QBF96" s="371"/>
      <c r="QBG96" s="371"/>
      <c r="QBH96" s="371"/>
      <c r="QBI96" s="371"/>
      <c r="QBJ96" s="371"/>
      <c r="QBK96" s="371"/>
      <c r="QBL96" s="371"/>
      <c r="QBM96" s="371"/>
      <c r="QBN96" s="371"/>
      <c r="QBO96" s="371"/>
      <c r="QBP96" s="371"/>
      <c r="QBQ96" s="371"/>
      <c r="QBR96" s="371"/>
      <c r="QBS96" s="371"/>
      <c r="QBT96" s="371"/>
      <c r="QBU96" s="371"/>
      <c r="QBV96" s="371"/>
      <c r="QBW96" s="371"/>
      <c r="QBX96" s="371"/>
      <c r="QBY96" s="371"/>
      <c r="QBZ96" s="371"/>
      <c r="QCA96" s="371"/>
      <c r="QCB96" s="371"/>
      <c r="QCC96" s="371"/>
      <c r="QCD96" s="371"/>
      <c r="QCE96" s="371"/>
      <c r="QCF96" s="371"/>
      <c r="QCG96" s="371"/>
      <c r="QCH96" s="371"/>
      <c r="QCI96" s="371"/>
      <c r="QCJ96" s="371"/>
      <c r="QCK96" s="371"/>
      <c r="QCL96" s="371"/>
      <c r="QCM96" s="371"/>
      <c r="QCN96" s="371"/>
      <c r="QCO96" s="371"/>
      <c r="QCP96" s="371"/>
      <c r="QCQ96" s="371"/>
      <c r="QCR96" s="371"/>
      <c r="QCS96" s="371"/>
      <c r="QCT96" s="371"/>
      <c r="QCU96" s="371"/>
      <c r="QCV96" s="371"/>
      <c r="QCW96" s="371"/>
      <c r="QCX96" s="371"/>
      <c r="QCY96" s="371"/>
      <c r="QCZ96" s="371"/>
      <c r="QDA96" s="371"/>
      <c r="QDB96" s="371"/>
      <c r="QDC96" s="371"/>
      <c r="QDD96" s="371"/>
      <c r="QDE96" s="371"/>
      <c r="QDF96" s="371"/>
      <c r="QDG96" s="371"/>
      <c r="QDH96" s="371"/>
      <c r="QDI96" s="371"/>
      <c r="QDJ96" s="371"/>
      <c r="QDK96" s="371"/>
      <c r="QDL96" s="371"/>
      <c r="QDM96" s="371"/>
      <c r="QDN96" s="371"/>
      <c r="QDO96" s="371"/>
      <c r="QDP96" s="371"/>
      <c r="QDQ96" s="371"/>
      <c r="QDR96" s="371"/>
      <c r="QDS96" s="371"/>
      <c r="QDT96" s="371"/>
      <c r="QDU96" s="371"/>
      <c r="QDV96" s="371"/>
      <c r="QDW96" s="371"/>
      <c r="QDX96" s="371"/>
      <c r="QDY96" s="371"/>
      <c r="QDZ96" s="371"/>
      <c r="QEA96" s="371"/>
      <c r="QEB96" s="371"/>
      <c r="QEC96" s="371"/>
      <c r="QED96" s="371"/>
      <c r="QEE96" s="371"/>
      <c r="QEF96" s="371"/>
      <c r="QEG96" s="371"/>
      <c r="QEH96" s="371"/>
      <c r="QEI96" s="371"/>
      <c r="QEJ96" s="371"/>
      <c r="QEK96" s="371"/>
      <c r="QEL96" s="371"/>
      <c r="QEM96" s="371"/>
      <c r="QEN96" s="371"/>
      <c r="QEO96" s="371"/>
      <c r="QEP96" s="371"/>
      <c r="QEQ96" s="371"/>
      <c r="QER96" s="371"/>
      <c r="QES96" s="371"/>
      <c r="QET96" s="371"/>
      <c r="QEU96" s="371"/>
      <c r="QEV96" s="371"/>
      <c r="QEW96" s="371"/>
      <c r="QEX96" s="371"/>
      <c r="QEY96" s="371"/>
      <c r="QEZ96" s="371"/>
      <c r="QFA96" s="371"/>
      <c r="QFB96" s="371"/>
      <c r="QFC96" s="371"/>
      <c r="QFD96" s="371"/>
      <c r="QFE96" s="371"/>
      <c r="QFF96" s="371"/>
      <c r="QFG96" s="371"/>
      <c r="QFH96" s="371"/>
      <c r="QFI96" s="371"/>
      <c r="QFJ96" s="371"/>
      <c r="QFK96" s="371"/>
      <c r="QFL96" s="371"/>
      <c r="QFM96" s="371"/>
      <c r="QFN96" s="371"/>
      <c r="QFO96" s="371"/>
      <c r="QFP96" s="371"/>
      <c r="QFQ96" s="371"/>
      <c r="QFR96" s="371"/>
      <c r="QFS96" s="371"/>
      <c r="QFT96" s="371"/>
      <c r="QFU96" s="371"/>
      <c r="QFV96" s="371"/>
      <c r="QFW96" s="371"/>
      <c r="QFX96" s="371"/>
      <c r="QFY96" s="371"/>
      <c r="QFZ96" s="371"/>
      <c r="QGA96" s="371"/>
      <c r="QGB96" s="371"/>
      <c r="QGC96" s="371"/>
      <c r="QGD96" s="371"/>
      <c r="QGE96" s="371"/>
      <c r="QGF96" s="371"/>
      <c r="QGG96" s="371"/>
      <c r="QGH96" s="371"/>
      <c r="QGI96" s="371"/>
      <c r="QGJ96" s="371"/>
      <c r="QGK96" s="371"/>
      <c r="QGL96" s="371"/>
      <c r="QGM96" s="371"/>
      <c r="QGN96" s="371"/>
      <c r="QGO96" s="371"/>
      <c r="QGP96" s="371"/>
      <c r="QGQ96" s="371"/>
      <c r="QGR96" s="371"/>
      <c r="QGS96" s="371"/>
      <c r="QGT96" s="371"/>
      <c r="QGU96" s="371"/>
      <c r="QGV96" s="371"/>
      <c r="QGW96" s="371"/>
      <c r="QGX96" s="371"/>
      <c r="QGY96" s="371"/>
      <c r="QGZ96" s="371"/>
      <c r="QHA96" s="371"/>
      <c r="QHB96" s="371"/>
      <c r="QHC96" s="371"/>
      <c r="QHD96" s="371"/>
      <c r="QHE96" s="371"/>
      <c r="QHF96" s="371"/>
      <c r="QHG96" s="371"/>
      <c r="QHH96" s="371"/>
      <c r="QHI96" s="371"/>
      <c r="QHJ96" s="371"/>
      <c r="QHK96" s="371"/>
      <c r="QHL96" s="371"/>
      <c r="QHM96" s="371"/>
      <c r="QHN96" s="371"/>
      <c r="QHO96" s="371"/>
      <c r="QHP96" s="371"/>
      <c r="QHQ96" s="371"/>
      <c r="QHR96" s="371"/>
      <c r="QHS96" s="371"/>
      <c r="QHT96" s="371"/>
      <c r="QHU96" s="371"/>
      <c r="QHV96" s="371"/>
      <c r="QHW96" s="371"/>
      <c r="QHX96" s="371"/>
      <c r="QHY96" s="371"/>
      <c r="QHZ96" s="371"/>
      <c r="QIA96" s="371"/>
      <c r="QIB96" s="371"/>
      <c r="QIC96" s="371"/>
      <c r="QID96" s="371"/>
      <c r="QIE96" s="371"/>
      <c r="QIF96" s="371"/>
      <c r="QIG96" s="371"/>
      <c r="QIH96" s="371"/>
      <c r="QII96" s="371"/>
      <c r="QIJ96" s="371"/>
      <c r="QIK96" s="371"/>
      <c r="QIL96" s="371"/>
      <c r="QIM96" s="371"/>
      <c r="QIN96" s="371"/>
      <c r="QIO96" s="371"/>
      <c r="QIP96" s="371"/>
      <c r="QIQ96" s="371"/>
      <c r="QIR96" s="371"/>
      <c r="QIS96" s="371"/>
      <c r="QIT96" s="371"/>
      <c r="QIU96" s="371"/>
      <c r="QIV96" s="371"/>
      <c r="QIW96" s="371"/>
      <c r="QIX96" s="371"/>
      <c r="QIY96" s="371"/>
      <c r="QIZ96" s="371"/>
      <c r="QJA96" s="371"/>
      <c r="QJB96" s="371"/>
      <c r="QJC96" s="371"/>
      <c r="QJD96" s="371"/>
      <c r="QJE96" s="371"/>
      <c r="QJF96" s="371"/>
      <c r="QJG96" s="371"/>
      <c r="QJH96" s="371"/>
      <c r="QJI96" s="371"/>
      <c r="QJJ96" s="371"/>
      <c r="QJK96" s="371"/>
      <c r="QJL96" s="371"/>
      <c r="QJM96" s="371"/>
      <c r="QJN96" s="371"/>
      <c r="QJO96" s="371"/>
      <c r="QJP96" s="371"/>
      <c r="QJQ96" s="371"/>
      <c r="QJR96" s="371"/>
      <c r="QJS96" s="371"/>
      <c r="QJT96" s="371"/>
      <c r="QJU96" s="371"/>
      <c r="QJV96" s="371"/>
      <c r="QJW96" s="371"/>
      <c r="QJX96" s="371"/>
      <c r="QJY96" s="371"/>
      <c r="QJZ96" s="371"/>
      <c r="QKA96" s="371"/>
      <c r="QKB96" s="371"/>
      <c r="QKC96" s="371"/>
      <c r="QKD96" s="371"/>
      <c r="QKE96" s="371"/>
      <c r="QKF96" s="371"/>
      <c r="QKG96" s="371"/>
      <c r="QKH96" s="371"/>
      <c r="QKI96" s="371"/>
      <c r="QKJ96" s="371"/>
      <c r="QKK96" s="371"/>
      <c r="QKL96" s="371"/>
      <c r="QKM96" s="371"/>
      <c r="QKN96" s="371"/>
      <c r="QKO96" s="371"/>
      <c r="QKP96" s="371"/>
      <c r="QKQ96" s="371"/>
      <c r="QKR96" s="371"/>
      <c r="QKS96" s="371"/>
      <c r="QKT96" s="371"/>
      <c r="QKU96" s="371"/>
      <c r="QKV96" s="371"/>
      <c r="QKW96" s="371"/>
      <c r="QKX96" s="371"/>
      <c r="QKY96" s="371"/>
      <c r="QKZ96" s="371"/>
      <c r="QLA96" s="371"/>
      <c r="QLB96" s="371"/>
      <c r="QLC96" s="371"/>
      <c r="QLD96" s="371"/>
      <c r="QLE96" s="371"/>
      <c r="QLF96" s="371"/>
      <c r="QLG96" s="371"/>
      <c r="QLH96" s="371"/>
      <c r="QLI96" s="371"/>
      <c r="QLJ96" s="371"/>
      <c r="QLK96" s="371"/>
      <c r="QLL96" s="371"/>
      <c r="QLM96" s="371"/>
      <c r="QLN96" s="371"/>
      <c r="QLO96" s="371"/>
      <c r="QLP96" s="371"/>
      <c r="QLQ96" s="371"/>
      <c r="QLR96" s="371"/>
      <c r="QLS96" s="371"/>
      <c r="QLT96" s="371"/>
      <c r="QLU96" s="371"/>
      <c r="QLV96" s="371"/>
      <c r="QLW96" s="371"/>
      <c r="QLX96" s="371"/>
      <c r="QLY96" s="371"/>
      <c r="QLZ96" s="371"/>
      <c r="QMA96" s="371"/>
      <c r="QMB96" s="371"/>
      <c r="QMC96" s="371"/>
      <c r="QMD96" s="371"/>
      <c r="QME96" s="371"/>
      <c r="QMF96" s="371"/>
      <c r="QMG96" s="371"/>
      <c r="QMH96" s="371"/>
      <c r="QMI96" s="371"/>
      <c r="QMJ96" s="371"/>
      <c r="QMK96" s="371"/>
      <c r="QML96" s="371"/>
      <c r="QMM96" s="371"/>
      <c r="QMN96" s="371"/>
      <c r="QMO96" s="371"/>
      <c r="QMP96" s="371"/>
      <c r="QMQ96" s="371"/>
      <c r="QMR96" s="371"/>
      <c r="QMS96" s="371"/>
      <c r="QMT96" s="371"/>
      <c r="QMU96" s="371"/>
      <c r="QMV96" s="371"/>
      <c r="QMW96" s="371"/>
      <c r="QMX96" s="371"/>
      <c r="QMY96" s="371"/>
      <c r="QMZ96" s="371"/>
      <c r="QNA96" s="371"/>
      <c r="QNB96" s="371"/>
      <c r="QNC96" s="371"/>
      <c r="QND96" s="371"/>
      <c r="QNE96" s="371"/>
      <c r="QNF96" s="371"/>
      <c r="QNG96" s="371"/>
      <c r="QNH96" s="371"/>
      <c r="QNI96" s="371"/>
      <c r="QNJ96" s="371"/>
      <c r="QNK96" s="371"/>
      <c r="QNL96" s="371"/>
      <c r="QNM96" s="371"/>
      <c r="QNN96" s="371"/>
      <c r="QNO96" s="371"/>
      <c r="QNP96" s="371"/>
      <c r="QNQ96" s="371"/>
      <c r="QNR96" s="371"/>
      <c r="QNS96" s="371"/>
      <c r="QNT96" s="371"/>
      <c r="QNU96" s="371"/>
      <c r="QNV96" s="371"/>
      <c r="QNW96" s="371"/>
      <c r="QNX96" s="371"/>
      <c r="QNY96" s="371"/>
      <c r="QNZ96" s="371"/>
      <c r="QOA96" s="371"/>
      <c r="QOB96" s="371"/>
      <c r="QOC96" s="371"/>
      <c r="QOD96" s="371"/>
      <c r="QOE96" s="371"/>
      <c r="QOF96" s="371"/>
      <c r="QOG96" s="371"/>
      <c r="QOH96" s="371"/>
      <c r="QOI96" s="371"/>
      <c r="QOJ96" s="371"/>
      <c r="QOK96" s="371"/>
      <c r="QOL96" s="371"/>
      <c r="QOM96" s="371"/>
      <c r="QON96" s="371"/>
      <c r="QOO96" s="371"/>
      <c r="QOP96" s="371"/>
      <c r="QOQ96" s="371"/>
      <c r="QOR96" s="371"/>
      <c r="QOS96" s="371"/>
      <c r="QOT96" s="371"/>
      <c r="QOU96" s="371"/>
      <c r="QOV96" s="371"/>
      <c r="QOW96" s="371"/>
      <c r="QOX96" s="371"/>
      <c r="QOY96" s="371"/>
      <c r="QOZ96" s="371"/>
      <c r="QPA96" s="371"/>
      <c r="QPB96" s="371"/>
      <c r="QPC96" s="371"/>
      <c r="QPD96" s="371"/>
      <c r="QPE96" s="371"/>
      <c r="QPF96" s="371"/>
      <c r="QPG96" s="371"/>
      <c r="QPH96" s="371"/>
      <c r="QPI96" s="371"/>
      <c r="QPJ96" s="371"/>
      <c r="QPK96" s="371"/>
      <c r="QPL96" s="371"/>
      <c r="QPM96" s="371"/>
      <c r="QPN96" s="371"/>
      <c r="QPO96" s="371"/>
      <c r="QPP96" s="371"/>
      <c r="QPQ96" s="371"/>
      <c r="QPR96" s="371"/>
      <c r="QPS96" s="371"/>
      <c r="QPT96" s="371"/>
      <c r="QPU96" s="371"/>
      <c r="QPV96" s="371"/>
      <c r="QPW96" s="371"/>
      <c r="QPX96" s="371"/>
      <c r="QPY96" s="371"/>
      <c r="QPZ96" s="371"/>
      <c r="QQA96" s="371"/>
      <c r="QQB96" s="371"/>
      <c r="QQC96" s="371"/>
      <c r="QQD96" s="371"/>
      <c r="QQE96" s="371"/>
      <c r="QQF96" s="371"/>
      <c r="QQG96" s="371"/>
      <c r="QQH96" s="371"/>
      <c r="QQI96" s="371"/>
      <c r="QQJ96" s="371"/>
      <c r="QQK96" s="371"/>
      <c r="QQL96" s="371"/>
      <c r="QQM96" s="371"/>
      <c r="QQN96" s="371"/>
      <c r="QQO96" s="371"/>
      <c r="QQP96" s="371"/>
      <c r="QQQ96" s="371"/>
      <c r="QQR96" s="371"/>
      <c r="QQS96" s="371"/>
      <c r="QQT96" s="371"/>
      <c r="QQU96" s="371"/>
      <c r="QQV96" s="371"/>
      <c r="QQW96" s="371"/>
      <c r="QQX96" s="371"/>
      <c r="QQY96" s="371"/>
      <c r="QQZ96" s="371"/>
      <c r="QRA96" s="371"/>
      <c r="QRB96" s="371"/>
      <c r="QRC96" s="371"/>
      <c r="QRD96" s="371"/>
      <c r="QRE96" s="371"/>
      <c r="QRF96" s="371"/>
      <c r="QRG96" s="371"/>
      <c r="QRH96" s="371"/>
      <c r="QRI96" s="371"/>
      <c r="QRJ96" s="371"/>
      <c r="QRK96" s="371"/>
      <c r="QRL96" s="371"/>
      <c r="QRM96" s="371"/>
      <c r="QRN96" s="371"/>
      <c r="QRO96" s="371"/>
      <c r="QRP96" s="371"/>
      <c r="QRQ96" s="371"/>
      <c r="QRR96" s="371"/>
      <c r="QRS96" s="371"/>
      <c r="QRT96" s="371"/>
      <c r="QRU96" s="371"/>
      <c r="QRV96" s="371"/>
      <c r="QRW96" s="371"/>
      <c r="QRX96" s="371"/>
      <c r="QRY96" s="371"/>
      <c r="QRZ96" s="371"/>
      <c r="QSA96" s="371"/>
      <c r="QSB96" s="371"/>
      <c r="QSC96" s="371"/>
      <c r="QSD96" s="371"/>
      <c r="QSE96" s="371"/>
      <c r="QSF96" s="371"/>
      <c r="QSG96" s="371"/>
      <c r="QSH96" s="371"/>
      <c r="QSI96" s="371"/>
      <c r="QSJ96" s="371"/>
      <c r="QSK96" s="371"/>
      <c r="QSL96" s="371"/>
      <c r="QSM96" s="371"/>
      <c r="QSN96" s="371"/>
      <c r="QSO96" s="371"/>
      <c r="QSP96" s="371"/>
      <c r="QSQ96" s="371"/>
      <c r="QSR96" s="371"/>
      <c r="QSS96" s="371"/>
      <c r="QST96" s="371"/>
      <c r="QSU96" s="371"/>
      <c r="QSV96" s="371"/>
      <c r="QSW96" s="371"/>
      <c r="QSX96" s="371"/>
      <c r="QSY96" s="371"/>
      <c r="QSZ96" s="371"/>
      <c r="QTA96" s="371"/>
      <c r="QTB96" s="371"/>
      <c r="QTC96" s="371"/>
      <c r="QTD96" s="371"/>
      <c r="QTE96" s="371"/>
      <c r="QTF96" s="371"/>
      <c r="QTG96" s="371"/>
      <c r="QTH96" s="371"/>
      <c r="QTI96" s="371"/>
      <c r="QTJ96" s="371"/>
      <c r="QTK96" s="371"/>
      <c r="QTL96" s="371"/>
      <c r="QTM96" s="371"/>
      <c r="QTN96" s="371"/>
      <c r="QTO96" s="371"/>
      <c r="QTP96" s="371"/>
      <c r="QTQ96" s="371"/>
      <c r="QTR96" s="371"/>
      <c r="QTS96" s="371"/>
      <c r="QTT96" s="371"/>
      <c r="QTU96" s="371"/>
      <c r="QTV96" s="371"/>
      <c r="QTW96" s="371"/>
      <c r="QTX96" s="371"/>
      <c r="QTY96" s="371"/>
      <c r="QTZ96" s="371"/>
      <c r="QUA96" s="371"/>
      <c r="QUB96" s="371"/>
      <c r="QUC96" s="371"/>
      <c r="QUD96" s="371"/>
      <c r="QUE96" s="371"/>
      <c r="QUF96" s="371"/>
      <c r="QUG96" s="371"/>
      <c r="QUH96" s="371"/>
      <c r="QUI96" s="371"/>
      <c r="QUJ96" s="371"/>
      <c r="QUK96" s="371"/>
      <c r="QUL96" s="371"/>
      <c r="QUM96" s="371"/>
      <c r="QUN96" s="371"/>
      <c r="QUO96" s="371"/>
      <c r="QUP96" s="371"/>
      <c r="QUQ96" s="371"/>
      <c r="QUR96" s="371"/>
      <c r="QUS96" s="371"/>
      <c r="QUT96" s="371"/>
      <c r="QUU96" s="371"/>
      <c r="QUV96" s="371"/>
      <c r="QUW96" s="371"/>
      <c r="QUX96" s="371"/>
      <c r="QUY96" s="371"/>
      <c r="QUZ96" s="371"/>
      <c r="QVA96" s="371"/>
      <c r="QVB96" s="371"/>
      <c r="QVC96" s="371"/>
      <c r="QVD96" s="371"/>
      <c r="QVE96" s="371"/>
      <c r="QVF96" s="371"/>
      <c r="QVG96" s="371"/>
      <c r="QVH96" s="371"/>
      <c r="QVI96" s="371"/>
      <c r="QVJ96" s="371"/>
      <c r="QVK96" s="371"/>
      <c r="QVL96" s="371"/>
      <c r="QVM96" s="371"/>
      <c r="QVN96" s="371"/>
      <c r="QVO96" s="371"/>
      <c r="QVP96" s="371"/>
      <c r="QVQ96" s="371"/>
      <c r="QVR96" s="371"/>
      <c r="QVS96" s="371"/>
      <c r="QVT96" s="371"/>
      <c r="QVU96" s="371"/>
      <c r="QVV96" s="371"/>
      <c r="QVW96" s="371"/>
      <c r="QVX96" s="371"/>
      <c r="QVY96" s="371"/>
      <c r="QVZ96" s="371"/>
      <c r="QWA96" s="371"/>
      <c r="QWB96" s="371"/>
      <c r="QWC96" s="371"/>
      <c r="QWD96" s="371"/>
      <c r="QWE96" s="371"/>
      <c r="QWF96" s="371"/>
      <c r="QWG96" s="371"/>
      <c r="QWH96" s="371"/>
      <c r="QWI96" s="371"/>
      <c r="QWJ96" s="371"/>
      <c r="QWK96" s="371"/>
      <c r="QWL96" s="371"/>
      <c r="QWM96" s="371"/>
      <c r="QWN96" s="371"/>
      <c r="QWO96" s="371"/>
      <c r="QWP96" s="371"/>
      <c r="QWQ96" s="371"/>
      <c r="QWR96" s="371"/>
      <c r="QWS96" s="371"/>
      <c r="QWT96" s="371"/>
      <c r="QWU96" s="371"/>
      <c r="QWV96" s="371"/>
      <c r="QWW96" s="371"/>
      <c r="QWX96" s="371"/>
      <c r="QWY96" s="371"/>
      <c r="QWZ96" s="371"/>
      <c r="QXA96" s="371"/>
      <c r="QXB96" s="371"/>
      <c r="QXC96" s="371"/>
      <c r="QXD96" s="371"/>
      <c r="QXE96" s="371"/>
      <c r="QXF96" s="371"/>
      <c r="QXG96" s="371"/>
      <c r="QXH96" s="371"/>
      <c r="QXI96" s="371"/>
      <c r="QXJ96" s="371"/>
      <c r="QXK96" s="371"/>
      <c r="QXL96" s="371"/>
      <c r="QXM96" s="371"/>
      <c r="QXN96" s="371"/>
      <c r="QXO96" s="371"/>
      <c r="QXP96" s="371"/>
      <c r="QXQ96" s="371"/>
      <c r="QXR96" s="371"/>
      <c r="QXS96" s="371"/>
      <c r="QXT96" s="371"/>
      <c r="QXU96" s="371"/>
      <c r="QXV96" s="371"/>
      <c r="QXW96" s="371"/>
      <c r="QXX96" s="371"/>
      <c r="QXY96" s="371"/>
      <c r="QXZ96" s="371"/>
      <c r="QYA96" s="371"/>
      <c r="QYB96" s="371"/>
      <c r="QYC96" s="371"/>
      <c r="QYD96" s="371"/>
      <c r="QYE96" s="371"/>
      <c r="QYF96" s="371"/>
      <c r="QYG96" s="371"/>
      <c r="QYH96" s="371"/>
      <c r="QYI96" s="371"/>
      <c r="QYJ96" s="371"/>
      <c r="QYK96" s="371"/>
      <c r="QYL96" s="371"/>
      <c r="QYM96" s="371"/>
      <c r="QYN96" s="371"/>
      <c r="QYO96" s="371"/>
      <c r="QYP96" s="371"/>
      <c r="QYQ96" s="371"/>
      <c r="QYR96" s="371"/>
      <c r="QYS96" s="371"/>
      <c r="QYT96" s="371"/>
      <c r="QYU96" s="371"/>
      <c r="QYV96" s="371"/>
      <c r="QYW96" s="371"/>
      <c r="QYX96" s="371"/>
      <c r="QYY96" s="371"/>
      <c r="QYZ96" s="371"/>
      <c r="QZA96" s="371"/>
      <c r="QZB96" s="371"/>
      <c r="QZC96" s="371"/>
      <c r="QZD96" s="371"/>
      <c r="QZE96" s="371"/>
      <c r="QZF96" s="371"/>
      <c r="QZG96" s="371"/>
      <c r="QZH96" s="371"/>
      <c r="QZI96" s="371"/>
      <c r="QZJ96" s="371"/>
      <c r="QZK96" s="371"/>
      <c r="QZL96" s="371"/>
      <c r="QZM96" s="371"/>
      <c r="QZN96" s="371"/>
      <c r="QZO96" s="371"/>
      <c r="QZP96" s="371"/>
      <c r="QZQ96" s="371"/>
      <c r="QZR96" s="371"/>
      <c r="QZS96" s="371"/>
      <c r="QZT96" s="371"/>
      <c r="QZU96" s="371"/>
      <c r="QZV96" s="371"/>
      <c r="QZW96" s="371"/>
      <c r="QZX96" s="371"/>
      <c r="QZY96" s="371"/>
      <c r="QZZ96" s="371"/>
      <c r="RAA96" s="371"/>
      <c r="RAB96" s="371"/>
      <c r="RAC96" s="371"/>
      <c r="RAD96" s="371"/>
      <c r="RAE96" s="371"/>
      <c r="RAF96" s="371"/>
      <c r="RAG96" s="371"/>
      <c r="RAH96" s="371"/>
      <c r="RAI96" s="371"/>
      <c r="RAJ96" s="371"/>
      <c r="RAK96" s="371"/>
      <c r="RAL96" s="371"/>
      <c r="RAM96" s="371"/>
      <c r="RAN96" s="371"/>
      <c r="RAO96" s="371"/>
      <c r="RAP96" s="371"/>
      <c r="RAQ96" s="371"/>
      <c r="RAR96" s="371"/>
      <c r="RAS96" s="371"/>
      <c r="RAT96" s="371"/>
      <c r="RAU96" s="371"/>
      <c r="RAV96" s="371"/>
      <c r="RAW96" s="371"/>
      <c r="RAX96" s="371"/>
      <c r="RAY96" s="371"/>
      <c r="RAZ96" s="371"/>
      <c r="RBA96" s="371"/>
      <c r="RBB96" s="371"/>
      <c r="RBC96" s="371"/>
      <c r="RBD96" s="371"/>
      <c r="RBE96" s="371"/>
      <c r="RBF96" s="371"/>
      <c r="RBG96" s="371"/>
      <c r="RBH96" s="371"/>
      <c r="RBI96" s="371"/>
      <c r="RBJ96" s="371"/>
      <c r="RBK96" s="371"/>
      <c r="RBL96" s="371"/>
      <c r="RBM96" s="371"/>
      <c r="RBN96" s="371"/>
      <c r="RBO96" s="371"/>
      <c r="RBP96" s="371"/>
      <c r="RBQ96" s="371"/>
      <c r="RBR96" s="371"/>
      <c r="RBS96" s="371"/>
      <c r="RBT96" s="371"/>
      <c r="RBU96" s="371"/>
      <c r="RBV96" s="371"/>
      <c r="RBW96" s="371"/>
      <c r="RBX96" s="371"/>
      <c r="RBY96" s="371"/>
      <c r="RBZ96" s="371"/>
      <c r="RCA96" s="371"/>
      <c r="RCB96" s="371"/>
      <c r="RCC96" s="371"/>
      <c r="RCD96" s="371"/>
      <c r="RCE96" s="371"/>
      <c r="RCF96" s="371"/>
      <c r="RCG96" s="371"/>
      <c r="RCH96" s="371"/>
      <c r="RCI96" s="371"/>
      <c r="RCJ96" s="371"/>
      <c r="RCK96" s="371"/>
      <c r="RCL96" s="371"/>
      <c r="RCM96" s="371"/>
      <c r="RCN96" s="371"/>
      <c r="RCO96" s="371"/>
      <c r="RCP96" s="371"/>
      <c r="RCQ96" s="371"/>
      <c r="RCR96" s="371"/>
      <c r="RCS96" s="371"/>
      <c r="RCT96" s="371"/>
      <c r="RCU96" s="371"/>
      <c r="RCV96" s="371"/>
      <c r="RCW96" s="371"/>
      <c r="RCX96" s="371"/>
      <c r="RCY96" s="371"/>
      <c r="RCZ96" s="371"/>
      <c r="RDA96" s="371"/>
      <c r="RDB96" s="371"/>
      <c r="RDC96" s="371"/>
      <c r="RDD96" s="371"/>
      <c r="RDE96" s="371"/>
      <c r="RDF96" s="371"/>
      <c r="RDG96" s="371"/>
      <c r="RDH96" s="371"/>
      <c r="RDI96" s="371"/>
      <c r="RDJ96" s="371"/>
      <c r="RDK96" s="371"/>
      <c r="RDL96" s="371"/>
      <c r="RDM96" s="371"/>
      <c r="RDN96" s="371"/>
      <c r="RDO96" s="371"/>
      <c r="RDP96" s="371"/>
      <c r="RDQ96" s="371"/>
      <c r="RDR96" s="371"/>
      <c r="RDS96" s="371"/>
      <c r="RDT96" s="371"/>
      <c r="RDU96" s="371"/>
      <c r="RDV96" s="371"/>
      <c r="RDW96" s="371"/>
      <c r="RDX96" s="371"/>
      <c r="RDY96" s="371"/>
      <c r="RDZ96" s="371"/>
      <c r="REA96" s="371"/>
      <c r="REB96" s="371"/>
      <c r="REC96" s="371"/>
      <c r="RED96" s="371"/>
      <c r="REE96" s="371"/>
      <c r="REF96" s="371"/>
      <c r="REG96" s="371"/>
      <c r="REH96" s="371"/>
      <c r="REI96" s="371"/>
      <c r="REJ96" s="371"/>
      <c r="REK96" s="371"/>
      <c r="REL96" s="371"/>
      <c r="REM96" s="371"/>
      <c r="REN96" s="371"/>
      <c r="REO96" s="371"/>
      <c r="REP96" s="371"/>
      <c r="REQ96" s="371"/>
      <c r="RER96" s="371"/>
      <c r="RES96" s="371"/>
      <c r="RET96" s="371"/>
      <c r="REU96" s="371"/>
      <c r="REV96" s="371"/>
      <c r="REW96" s="371"/>
      <c r="REX96" s="371"/>
      <c r="REY96" s="371"/>
      <c r="REZ96" s="371"/>
      <c r="RFA96" s="371"/>
      <c r="RFB96" s="371"/>
      <c r="RFC96" s="371"/>
      <c r="RFD96" s="371"/>
      <c r="RFE96" s="371"/>
      <c r="RFF96" s="371"/>
      <c r="RFG96" s="371"/>
      <c r="RFH96" s="371"/>
      <c r="RFI96" s="371"/>
      <c r="RFJ96" s="371"/>
      <c r="RFK96" s="371"/>
      <c r="RFL96" s="371"/>
      <c r="RFM96" s="371"/>
      <c r="RFN96" s="371"/>
      <c r="RFO96" s="371"/>
      <c r="RFP96" s="371"/>
      <c r="RFQ96" s="371"/>
      <c r="RFR96" s="371"/>
      <c r="RFS96" s="371"/>
      <c r="RFT96" s="371"/>
      <c r="RFU96" s="371"/>
      <c r="RFV96" s="371"/>
      <c r="RFW96" s="371"/>
      <c r="RFX96" s="371"/>
      <c r="RFY96" s="371"/>
      <c r="RFZ96" s="371"/>
      <c r="RGA96" s="371"/>
      <c r="RGB96" s="371"/>
      <c r="RGC96" s="371"/>
      <c r="RGD96" s="371"/>
      <c r="RGE96" s="371"/>
      <c r="RGF96" s="371"/>
      <c r="RGG96" s="371"/>
      <c r="RGH96" s="371"/>
      <c r="RGI96" s="371"/>
      <c r="RGJ96" s="371"/>
      <c r="RGK96" s="371"/>
      <c r="RGL96" s="371"/>
      <c r="RGM96" s="371"/>
      <c r="RGN96" s="371"/>
      <c r="RGO96" s="371"/>
      <c r="RGP96" s="371"/>
      <c r="RGQ96" s="371"/>
      <c r="RGR96" s="371"/>
      <c r="RGS96" s="371"/>
      <c r="RGT96" s="371"/>
      <c r="RGU96" s="371"/>
      <c r="RGV96" s="371"/>
      <c r="RGW96" s="371"/>
      <c r="RGX96" s="371"/>
      <c r="RGY96" s="371"/>
      <c r="RGZ96" s="371"/>
      <c r="RHA96" s="371"/>
      <c r="RHB96" s="371"/>
      <c r="RHC96" s="371"/>
      <c r="RHD96" s="371"/>
      <c r="RHE96" s="371"/>
      <c r="RHF96" s="371"/>
      <c r="RHG96" s="371"/>
      <c r="RHH96" s="371"/>
      <c r="RHI96" s="371"/>
      <c r="RHJ96" s="371"/>
      <c r="RHK96" s="371"/>
      <c r="RHL96" s="371"/>
      <c r="RHM96" s="371"/>
      <c r="RHN96" s="371"/>
      <c r="RHO96" s="371"/>
      <c r="RHP96" s="371"/>
      <c r="RHQ96" s="371"/>
      <c r="RHR96" s="371"/>
      <c r="RHS96" s="371"/>
      <c r="RHT96" s="371"/>
      <c r="RHU96" s="371"/>
      <c r="RHV96" s="371"/>
      <c r="RHW96" s="371"/>
      <c r="RHX96" s="371"/>
      <c r="RHY96" s="371"/>
      <c r="RHZ96" s="371"/>
      <c r="RIA96" s="371"/>
      <c r="RIB96" s="371"/>
      <c r="RIC96" s="371"/>
      <c r="RID96" s="371"/>
      <c r="RIE96" s="371"/>
      <c r="RIF96" s="371"/>
      <c r="RIG96" s="371"/>
      <c r="RIH96" s="371"/>
      <c r="RII96" s="371"/>
      <c r="RIJ96" s="371"/>
      <c r="RIK96" s="371"/>
      <c r="RIL96" s="371"/>
      <c r="RIM96" s="371"/>
      <c r="RIN96" s="371"/>
      <c r="RIO96" s="371"/>
      <c r="RIP96" s="371"/>
      <c r="RIQ96" s="371"/>
      <c r="RIR96" s="371"/>
      <c r="RIS96" s="371"/>
      <c r="RIT96" s="371"/>
      <c r="RIU96" s="371"/>
      <c r="RIV96" s="371"/>
      <c r="RIW96" s="371"/>
      <c r="RIX96" s="371"/>
      <c r="RIY96" s="371"/>
      <c r="RIZ96" s="371"/>
      <c r="RJA96" s="371"/>
      <c r="RJB96" s="371"/>
      <c r="RJC96" s="371"/>
      <c r="RJD96" s="371"/>
      <c r="RJE96" s="371"/>
      <c r="RJF96" s="371"/>
      <c r="RJG96" s="371"/>
      <c r="RJH96" s="371"/>
      <c r="RJI96" s="371"/>
      <c r="RJJ96" s="371"/>
      <c r="RJK96" s="371"/>
      <c r="RJL96" s="371"/>
      <c r="RJM96" s="371"/>
      <c r="RJN96" s="371"/>
      <c r="RJO96" s="371"/>
      <c r="RJP96" s="371"/>
      <c r="RJQ96" s="371"/>
      <c r="RJR96" s="371"/>
      <c r="RJS96" s="371"/>
      <c r="RJT96" s="371"/>
      <c r="RJU96" s="371"/>
      <c r="RJV96" s="371"/>
      <c r="RJW96" s="371"/>
      <c r="RJX96" s="371"/>
      <c r="RJY96" s="371"/>
      <c r="RJZ96" s="371"/>
      <c r="RKA96" s="371"/>
      <c r="RKB96" s="371"/>
      <c r="RKC96" s="371"/>
      <c r="RKD96" s="371"/>
      <c r="RKE96" s="371"/>
      <c r="RKF96" s="371"/>
      <c r="RKG96" s="371"/>
      <c r="RKH96" s="371"/>
      <c r="RKI96" s="371"/>
      <c r="RKJ96" s="371"/>
      <c r="RKK96" s="371"/>
      <c r="RKL96" s="371"/>
      <c r="RKM96" s="371"/>
      <c r="RKN96" s="371"/>
      <c r="RKO96" s="371"/>
      <c r="RKP96" s="371"/>
      <c r="RKQ96" s="371"/>
      <c r="RKR96" s="371"/>
      <c r="RKS96" s="371"/>
      <c r="RKT96" s="371"/>
      <c r="RKU96" s="371"/>
      <c r="RKV96" s="371"/>
      <c r="RKW96" s="371"/>
      <c r="RKX96" s="371"/>
      <c r="RKY96" s="371"/>
      <c r="RKZ96" s="371"/>
      <c r="RLA96" s="371"/>
      <c r="RLB96" s="371"/>
      <c r="RLC96" s="371"/>
      <c r="RLD96" s="371"/>
      <c r="RLE96" s="371"/>
      <c r="RLF96" s="371"/>
      <c r="RLG96" s="371"/>
      <c r="RLH96" s="371"/>
      <c r="RLI96" s="371"/>
      <c r="RLJ96" s="371"/>
      <c r="RLK96" s="371"/>
      <c r="RLL96" s="371"/>
      <c r="RLM96" s="371"/>
      <c r="RLN96" s="371"/>
      <c r="RLO96" s="371"/>
      <c r="RLP96" s="371"/>
      <c r="RLQ96" s="371"/>
      <c r="RLR96" s="371"/>
      <c r="RLS96" s="371"/>
      <c r="RLT96" s="371"/>
      <c r="RLU96" s="371"/>
      <c r="RLV96" s="371"/>
      <c r="RLW96" s="371"/>
      <c r="RLX96" s="371"/>
      <c r="RLY96" s="371"/>
      <c r="RLZ96" s="371"/>
      <c r="RMA96" s="371"/>
      <c r="RMB96" s="371"/>
      <c r="RMC96" s="371"/>
      <c r="RMD96" s="371"/>
      <c r="RME96" s="371"/>
      <c r="RMF96" s="371"/>
      <c r="RMG96" s="371"/>
      <c r="RMH96" s="371"/>
      <c r="RMI96" s="371"/>
      <c r="RMJ96" s="371"/>
      <c r="RMK96" s="371"/>
      <c r="RML96" s="371"/>
      <c r="RMM96" s="371"/>
      <c r="RMN96" s="371"/>
      <c r="RMO96" s="371"/>
      <c r="RMP96" s="371"/>
      <c r="RMQ96" s="371"/>
      <c r="RMR96" s="371"/>
      <c r="RMS96" s="371"/>
      <c r="RMT96" s="371"/>
      <c r="RMU96" s="371"/>
      <c r="RMV96" s="371"/>
      <c r="RMW96" s="371"/>
      <c r="RMX96" s="371"/>
      <c r="RMY96" s="371"/>
      <c r="RMZ96" s="371"/>
      <c r="RNA96" s="371"/>
      <c r="RNB96" s="371"/>
      <c r="RNC96" s="371"/>
      <c r="RND96" s="371"/>
      <c r="RNE96" s="371"/>
      <c r="RNF96" s="371"/>
      <c r="RNG96" s="371"/>
      <c r="RNH96" s="371"/>
      <c r="RNI96" s="371"/>
      <c r="RNJ96" s="371"/>
      <c r="RNK96" s="371"/>
      <c r="RNL96" s="371"/>
      <c r="RNM96" s="371"/>
      <c r="RNN96" s="371"/>
      <c r="RNO96" s="371"/>
      <c r="RNP96" s="371"/>
      <c r="RNQ96" s="371"/>
      <c r="RNR96" s="371"/>
      <c r="RNS96" s="371"/>
      <c r="RNT96" s="371"/>
      <c r="RNU96" s="371"/>
      <c r="RNV96" s="371"/>
      <c r="RNW96" s="371"/>
      <c r="RNX96" s="371"/>
      <c r="RNY96" s="371"/>
      <c r="RNZ96" s="371"/>
      <c r="ROA96" s="371"/>
      <c r="ROB96" s="371"/>
      <c r="ROC96" s="371"/>
      <c r="ROD96" s="371"/>
      <c r="ROE96" s="371"/>
      <c r="ROF96" s="371"/>
      <c r="ROG96" s="371"/>
      <c r="ROH96" s="371"/>
      <c r="ROI96" s="371"/>
      <c r="ROJ96" s="371"/>
      <c r="ROK96" s="371"/>
      <c r="ROL96" s="371"/>
      <c r="ROM96" s="371"/>
      <c r="RON96" s="371"/>
      <c r="ROO96" s="371"/>
      <c r="ROP96" s="371"/>
      <c r="ROQ96" s="371"/>
      <c r="ROR96" s="371"/>
      <c r="ROS96" s="371"/>
      <c r="ROT96" s="371"/>
      <c r="ROU96" s="371"/>
      <c r="ROV96" s="371"/>
      <c r="ROW96" s="371"/>
      <c r="ROX96" s="371"/>
      <c r="ROY96" s="371"/>
      <c r="ROZ96" s="371"/>
      <c r="RPA96" s="371"/>
      <c r="RPB96" s="371"/>
      <c r="RPC96" s="371"/>
      <c r="RPD96" s="371"/>
      <c r="RPE96" s="371"/>
      <c r="RPF96" s="371"/>
      <c r="RPG96" s="371"/>
      <c r="RPH96" s="371"/>
      <c r="RPI96" s="371"/>
      <c r="RPJ96" s="371"/>
      <c r="RPK96" s="371"/>
      <c r="RPL96" s="371"/>
      <c r="RPM96" s="371"/>
      <c r="RPN96" s="371"/>
      <c r="RPO96" s="371"/>
      <c r="RPP96" s="371"/>
      <c r="RPQ96" s="371"/>
      <c r="RPR96" s="371"/>
      <c r="RPS96" s="371"/>
      <c r="RPT96" s="371"/>
      <c r="RPU96" s="371"/>
      <c r="RPV96" s="371"/>
      <c r="RPW96" s="371"/>
      <c r="RPX96" s="371"/>
      <c r="RPY96" s="371"/>
      <c r="RPZ96" s="371"/>
      <c r="RQA96" s="371"/>
      <c r="RQB96" s="371"/>
      <c r="RQC96" s="371"/>
      <c r="RQD96" s="371"/>
      <c r="RQE96" s="371"/>
      <c r="RQF96" s="371"/>
      <c r="RQG96" s="371"/>
      <c r="RQH96" s="371"/>
      <c r="RQI96" s="371"/>
      <c r="RQJ96" s="371"/>
      <c r="RQK96" s="371"/>
      <c r="RQL96" s="371"/>
      <c r="RQM96" s="371"/>
      <c r="RQN96" s="371"/>
      <c r="RQO96" s="371"/>
      <c r="RQP96" s="371"/>
      <c r="RQQ96" s="371"/>
      <c r="RQR96" s="371"/>
      <c r="RQS96" s="371"/>
      <c r="RQT96" s="371"/>
      <c r="RQU96" s="371"/>
      <c r="RQV96" s="371"/>
      <c r="RQW96" s="371"/>
      <c r="RQX96" s="371"/>
      <c r="RQY96" s="371"/>
      <c r="RQZ96" s="371"/>
      <c r="RRA96" s="371"/>
      <c r="RRB96" s="371"/>
      <c r="RRC96" s="371"/>
      <c r="RRD96" s="371"/>
      <c r="RRE96" s="371"/>
      <c r="RRF96" s="371"/>
      <c r="RRG96" s="371"/>
      <c r="RRH96" s="371"/>
      <c r="RRI96" s="371"/>
      <c r="RRJ96" s="371"/>
      <c r="RRK96" s="371"/>
      <c r="RRL96" s="371"/>
      <c r="RRM96" s="371"/>
      <c r="RRN96" s="371"/>
      <c r="RRO96" s="371"/>
      <c r="RRP96" s="371"/>
      <c r="RRQ96" s="371"/>
      <c r="RRR96" s="371"/>
      <c r="RRS96" s="371"/>
      <c r="RRT96" s="371"/>
      <c r="RRU96" s="371"/>
      <c r="RRV96" s="371"/>
      <c r="RRW96" s="371"/>
      <c r="RRX96" s="371"/>
      <c r="RRY96" s="371"/>
      <c r="RRZ96" s="371"/>
      <c r="RSA96" s="371"/>
      <c r="RSB96" s="371"/>
      <c r="RSC96" s="371"/>
      <c r="RSD96" s="371"/>
      <c r="RSE96" s="371"/>
      <c r="RSF96" s="371"/>
      <c r="RSG96" s="371"/>
      <c r="RSH96" s="371"/>
      <c r="RSI96" s="371"/>
      <c r="RSJ96" s="371"/>
      <c r="RSK96" s="371"/>
      <c r="RSL96" s="371"/>
      <c r="RSM96" s="371"/>
      <c r="RSN96" s="371"/>
      <c r="RSO96" s="371"/>
      <c r="RSP96" s="371"/>
      <c r="RSQ96" s="371"/>
      <c r="RSR96" s="371"/>
      <c r="RSS96" s="371"/>
      <c r="RST96" s="371"/>
      <c r="RSU96" s="371"/>
      <c r="RSV96" s="371"/>
      <c r="RSW96" s="371"/>
      <c r="RSX96" s="371"/>
      <c r="RSY96" s="371"/>
      <c r="RSZ96" s="371"/>
      <c r="RTA96" s="371"/>
      <c r="RTB96" s="371"/>
      <c r="RTC96" s="371"/>
      <c r="RTD96" s="371"/>
      <c r="RTE96" s="371"/>
      <c r="RTF96" s="371"/>
      <c r="RTG96" s="371"/>
      <c r="RTH96" s="371"/>
      <c r="RTI96" s="371"/>
      <c r="RTJ96" s="371"/>
      <c r="RTK96" s="371"/>
      <c r="RTL96" s="371"/>
      <c r="RTM96" s="371"/>
      <c r="RTN96" s="371"/>
      <c r="RTO96" s="371"/>
      <c r="RTP96" s="371"/>
      <c r="RTQ96" s="371"/>
      <c r="RTR96" s="371"/>
      <c r="RTS96" s="371"/>
      <c r="RTT96" s="371"/>
      <c r="RTU96" s="371"/>
      <c r="RTV96" s="371"/>
      <c r="RTW96" s="371"/>
      <c r="RTX96" s="371"/>
      <c r="RTY96" s="371"/>
      <c r="RTZ96" s="371"/>
      <c r="RUA96" s="371"/>
      <c r="RUB96" s="371"/>
      <c r="RUC96" s="371"/>
      <c r="RUD96" s="371"/>
      <c r="RUE96" s="371"/>
      <c r="RUF96" s="371"/>
      <c r="RUG96" s="371"/>
      <c r="RUH96" s="371"/>
      <c r="RUI96" s="371"/>
      <c r="RUJ96" s="371"/>
      <c r="RUK96" s="371"/>
      <c r="RUL96" s="371"/>
      <c r="RUM96" s="371"/>
      <c r="RUN96" s="371"/>
      <c r="RUO96" s="371"/>
      <c r="RUP96" s="371"/>
      <c r="RUQ96" s="371"/>
      <c r="RUR96" s="371"/>
      <c r="RUS96" s="371"/>
      <c r="RUT96" s="371"/>
      <c r="RUU96" s="371"/>
      <c r="RUV96" s="371"/>
      <c r="RUW96" s="371"/>
      <c r="RUX96" s="371"/>
      <c r="RUY96" s="371"/>
      <c r="RUZ96" s="371"/>
      <c r="RVA96" s="371"/>
      <c r="RVB96" s="371"/>
      <c r="RVC96" s="371"/>
      <c r="RVD96" s="371"/>
      <c r="RVE96" s="371"/>
      <c r="RVF96" s="371"/>
      <c r="RVG96" s="371"/>
      <c r="RVH96" s="371"/>
      <c r="RVI96" s="371"/>
      <c r="RVJ96" s="371"/>
      <c r="RVK96" s="371"/>
      <c r="RVL96" s="371"/>
      <c r="RVM96" s="371"/>
      <c r="RVN96" s="371"/>
      <c r="RVO96" s="371"/>
      <c r="RVP96" s="371"/>
      <c r="RVQ96" s="371"/>
      <c r="RVR96" s="371"/>
      <c r="RVS96" s="371"/>
      <c r="RVT96" s="371"/>
      <c r="RVU96" s="371"/>
      <c r="RVV96" s="371"/>
      <c r="RVW96" s="371"/>
      <c r="RVX96" s="371"/>
      <c r="RVY96" s="371"/>
      <c r="RVZ96" s="371"/>
      <c r="RWA96" s="371"/>
      <c r="RWB96" s="371"/>
      <c r="RWC96" s="371"/>
      <c r="RWD96" s="371"/>
      <c r="RWE96" s="371"/>
      <c r="RWF96" s="371"/>
      <c r="RWG96" s="371"/>
      <c r="RWH96" s="371"/>
      <c r="RWI96" s="371"/>
      <c r="RWJ96" s="371"/>
      <c r="RWK96" s="371"/>
      <c r="RWL96" s="371"/>
      <c r="RWM96" s="371"/>
      <c r="RWN96" s="371"/>
      <c r="RWO96" s="371"/>
      <c r="RWP96" s="371"/>
      <c r="RWQ96" s="371"/>
      <c r="RWR96" s="371"/>
      <c r="RWS96" s="371"/>
      <c r="RWT96" s="371"/>
      <c r="RWU96" s="371"/>
      <c r="RWV96" s="371"/>
      <c r="RWW96" s="371"/>
      <c r="RWX96" s="371"/>
      <c r="RWY96" s="371"/>
      <c r="RWZ96" s="371"/>
      <c r="RXA96" s="371"/>
      <c r="RXB96" s="371"/>
      <c r="RXC96" s="371"/>
      <c r="RXD96" s="371"/>
      <c r="RXE96" s="371"/>
      <c r="RXF96" s="371"/>
      <c r="RXG96" s="371"/>
      <c r="RXH96" s="371"/>
      <c r="RXI96" s="371"/>
      <c r="RXJ96" s="371"/>
      <c r="RXK96" s="371"/>
      <c r="RXL96" s="371"/>
      <c r="RXM96" s="371"/>
      <c r="RXN96" s="371"/>
      <c r="RXO96" s="371"/>
      <c r="RXP96" s="371"/>
      <c r="RXQ96" s="371"/>
      <c r="RXR96" s="371"/>
      <c r="RXS96" s="371"/>
      <c r="RXT96" s="371"/>
      <c r="RXU96" s="371"/>
      <c r="RXV96" s="371"/>
      <c r="RXW96" s="371"/>
      <c r="RXX96" s="371"/>
      <c r="RXY96" s="371"/>
      <c r="RXZ96" s="371"/>
      <c r="RYA96" s="371"/>
      <c r="RYB96" s="371"/>
      <c r="RYC96" s="371"/>
      <c r="RYD96" s="371"/>
      <c r="RYE96" s="371"/>
      <c r="RYF96" s="371"/>
      <c r="RYG96" s="371"/>
      <c r="RYH96" s="371"/>
      <c r="RYI96" s="371"/>
      <c r="RYJ96" s="371"/>
      <c r="RYK96" s="371"/>
      <c r="RYL96" s="371"/>
      <c r="RYM96" s="371"/>
      <c r="RYN96" s="371"/>
      <c r="RYO96" s="371"/>
      <c r="RYP96" s="371"/>
      <c r="RYQ96" s="371"/>
      <c r="RYR96" s="371"/>
      <c r="RYS96" s="371"/>
      <c r="RYT96" s="371"/>
      <c r="RYU96" s="371"/>
      <c r="RYV96" s="371"/>
      <c r="RYW96" s="371"/>
      <c r="RYX96" s="371"/>
      <c r="RYY96" s="371"/>
      <c r="RYZ96" s="371"/>
      <c r="RZA96" s="371"/>
      <c r="RZB96" s="371"/>
      <c r="RZC96" s="371"/>
      <c r="RZD96" s="371"/>
      <c r="RZE96" s="371"/>
      <c r="RZF96" s="371"/>
      <c r="RZG96" s="371"/>
      <c r="RZH96" s="371"/>
      <c r="RZI96" s="371"/>
      <c r="RZJ96" s="371"/>
      <c r="RZK96" s="371"/>
      <c r="RZL96" s="371"/>
      <c r="RZM96" s="371"/>
      <c r="RZN96" s="371"/>
      <c r="RZO96" s="371"/>
      <c r="RZP96" s="371"/>
      <c r="RZQ96" s="371"/>
      <c r="RZR96" s="371"/>
      <c r="RZS96" s="371"/>
      <c r="RZT96" s="371"/>
      <c r="RZU96" s="371"/>
      <c r="RZV96" s="371"/>
      <c r="RZW96" s="371"/>
      <c r="RZX96" s="371"/>
      <c r="RZY96" s="371"/>
      <c r="RZZ96" s="371"/>
      <c r="SAA96" s="371"/>
      <c r="SAB96" s="371"/>
      <c r="SAC96" s="371"/>
      <c r="SAD96" s="371"/>
      <c r="SAE96" s="371"/>
      <c r="SAF96" s="371"/>
      <c r="SAG96" s="371"/>
      <c r="SAH96" s="371"/>
      <c r="SAI96" s="371"/>
      <c r="SAJ96" s="371"/>
      <c r="SAK96" s="371"/>
      <c r="SAL96" s="371"/>
      <c r="SAM96" s="371"/>
      <c r="SAN96" s="371"/>
      <c r="SAO96" s="371"/>
      <c r="SAP96" s="371"/>
      <c r="SAQ96" s="371"/>
      <c r="SAR96" s="371"/>
      <c r="SAS96" s="371"/>
      <c r="SAT96" s="371"/>
      <c r="SAU96" s="371"/>
      <c r="SAV96" s="371"/>
      <c r="SAW96" s="371"/>
      <c r="SAX96" s="371"/>
      <c r="SAY96" s="371"/>
      <c r="SAZ96" s="371"/>
      <c r="SBA96" s="371"/>
      <c r="SBB96" s="371"/>
      <c r="SBC96" s="371"/>
      <c r="SBD96" s="371"/>
      <c r="SBE96" s="371"/>
      <c r="SBF96" s="371"/>
      <c r="SBG96" s="371"/>
      <c r="SBH96" s="371"/>
      <c r="SBI96" s="371"/>
      <c r="SBJ96" s="371"/>
      <c r="SBK96" s="371"/>
      <c r="SBL96" s="371"/>
      <c r="SBM96" s="371"/>
      <c r="SBN96" s="371"/>
      <c r="SBO96" s="371"/>
      <c r="SBP96" s="371"/>
      <c r="SBQ96" s="371"/>
      <c r="SBR96" s="371"/>
      <c r="SBS96" s="371"/>
      <c r="SBT96" s="371"/>
      <c r="SBU96" s="371"/>
      <c r="SBV96" s="371"/>
      <c r="SBW96" s="371"/>
      <c r="SBX96" s="371"/>
      <c r="SBY96" s="371"/>
      <c r="SBZ96" s="371"/>
      <c r="SCA96" s="371"/>
      <c r="SCB96" s="371"/>
      <c r="SCC96" s="371"/>
      <c r="SCD96" s="371"/>
      <c r="SCE96" s="371"/>
      <c r="SCF96" s="371"/>
      <c r="SCG96" s="371"/>
      <c r="SCH96" s="371"/>
      <c r="SCI96" s="371"/>
      <c r="SCJ96" s="371"/>
      <c r="SCK96" s="371"/>
      <c r="SCL96" s="371"/>
      <c r="SCM96" s="371"/>
      <c r="SCN96" s="371"/>
      <c r="SCO96" s="371"/>
      <c r="SCP96" s="371"/>
      <c r="SCQ96" s="371"/>
      <c r="SCR96" s="371"/>
      <c r="SCS96" s="371"/>
      <c r="SCT96" s="371"/>
      <c r="SCU96" s="371"/>
      <c r="SCV96" s="371"/>
      <c r="SCW96" s="371"/>
      <c r="SCX96" s="371"/>
      <c r="SCY96" s="371"/>
      <c r="SCZ96" s="371"/>
      <c r="SDA96" s="371"/>
      <c r="SDB96" s="371"/>
      <c r="SDC96" s="371"/>
      <c r="SDD96" s="371"/>
      <c r="SDE96" s="371"/>
      <c r="SDF96" s="371"/>
      <c r="SDG96" s="371"/>
      <c r="SDH96" s="371"/>
      <c r="SDI96" s="371"/>
      <c r="SDJ96" s="371"/>
      <c r="SDK96" s="371"/>
      <c r="SDL96" s="371"/>
      <c r="SDM96" s="371"/>
      <c r="SDN96" s="371"/>
      <c r="SDO96" s="371"/>
      <c r="SDP96" s="371"/>
      <c r="SDQ96" s="371"/>
      <c r="SDR96" s="371"/>
      <c r="SDS96" s="371"/>
      <c r="SDT96" s="371"/>
      <c r="SDU96" s="371"/>
      <c r="SDV96" s="371"/>
      <c r="SDW96" s="371"/>
      <c r="SDX96" s="371"/>
      <c r="SDY96" s="371"/>
      <c r="SDZ96" s="371"/>
      <c r="SEA96" s="371"/>
      <c r="SEB96" s="371"/>
      <c r="SEC96" s="371"/>
      <c r="SED96" s="371"/>
      <c r="SEE96" s="371"/>
      <c r="SEF96" s="371"/>
      <c r="SEG96" s="371"/>
      <c r="SEH96" s="371"/>
      <c r="SEI96" s="371"/>
      <c r="SEJ96" s="371"/>
      <c r="SEK96" s="371"/>
      <c r="SEL96" s="371"/>
      <c r="SEM96" s="371"/>
      <c r="SEN96" s="371"/>
      <c r="SEO96" s="371"/>
      <c r="SEP96" s="371"/>
      <c r="SEQ96" s="371"/>
      <c r="SER96" s="371"/>
      <c r="SES96" s="371"/>
      <c r="SET96" s="371"/>
      <c r="SEU96" s="371"/>
      <c r="SEV96" s="371"/>
      <c r="SEW96" s="371"/>
      <c r="SEX96" s="371"/>
      <c r="SEY96" s="371"/>
      <c r="SEZ96" s="371"/>
      <c r="SFA96" s="371"/>
      <c r="SFB96" s="371"/>
      <c r="SFC96" s="371"/>
      <c r="SFD96" s="371"/>
      <c r="SFE96" s="371"/>
      <c r="SFF96" s="371"/>
      <c r="SFG96" s="371"/>
      <c r="SFH96" s="371"/>
      <c r="SFI96" s="371"/>
      <c r="SFJ96" s="371"/>
      <c r="SFK96" s="371"/>
      <c r="SFL96" s="371"/>
      <c r="SFM96" s="371"/>
      <c r="SFN96" s="371"/>
      <c r="SFO96" s="371"/>
      <c r="SFP96" s="371"/>
      <c r="SFQ96" s="371"/>
      <c r="SFR96" s="371"/>
      <c r="SFS96" s="371"/>
      <c r="SFT96" s="371"/>
      <c r="SFU96" s="371"/>
      <c r="SFV96" s="371"/>
      <c r="SFW96" s="371"/>
      <c r="SFX96" s="371"/>
      <c r="SFY96" s="371"/>
      <c r="SFZ96" s="371"/>
      <c r="SGA96" s="371"/>
      <c r="SGB96" s="371"/>
      <c r="SGC96" s="371"/>
      <c r="SGD96" s="371"/>
      <c r="SGE96" s="371"/>
      <c r="SGF96" s="371"/>
      <c r="SGG96" s="371"/>
      <c r="SGH96" s="371"/>
      <c r="SGI96" s="371"/>
      <c r="SGJ96" s="371"/>
      <c r="SGK96" s="371"/>
      <c r="SGL96" s="371"/>
      <c r="SGM96" s="371"/>
      <c r="SGN96" s="371"/>
      <c r="SGO96" s="371"/>
      <c r="SGP96" s="371"/>
      <c r="SGQ96" s="371"/>
      <c r="SGR96" s="371"/>
      <c r="SGS96" s="371"/>
      <c r="SGT96" s="371"/>
      <c r="SGU96" s="371"/>
      <c r="SGV96" s="371"/>
      <c r="SGW96" s="371"/>
      <c r="SGX96" s="371"/>
      <c r="SGY96" s="371"/>
      <c r="SGZ96" s="371"/>
      <c r="SHA96" s="371"/>
      <c r="SHB96" s="371"/>
      <c r="SHC96" s="371"/>
      <c r="SHD96" s="371"/>
      <c r="SHE96" s="371"/>
      <c r="SHF96" s="371"/>
      <c r="SHG96" s="371"/>
      <c r="SHH96" s="371"/>
      <c r="SHI96" s="371"/>
      <c r="SHJ96" s="371"/>
      <c r="SHK96" s="371"/>
      <c r="SHL96" s="371"/>
      <c r="SHM96" s="371"/>
      <c r="SHN96" s="371"/>
      <c r="SHO96" s="371"/>
      <c r="SHP96" s="371"/>
      <c r="SHQ96" s="371"/>
      <c r="SHR96" s="371"/>
      <c r="SHS96" s="371"/>
      <c r="SHT96" s="371"/>
      <c r="SHU96" s="371"/>
      <c r="SHV96" s="371"/>
      <c r="SHW96" s="371"/>
      <c r="SHX96" s="371"/>
      <c r="SHY96" s="371"/>
      <c r="SHZ96" s="371"/>
      <c r="SIA96" s="371"/>
      <c r="SIB96" s="371"/>
      <c r="SIC96" s="371"/>
      <c r="SID96" s="371"/>
      <c r="SIE96" s="371"/>
      <c r="SIF96" s="371"/>
      <c r="SIG96" s="371"/>
      <c r="SIH96" s="371"/>
      <c r="SII96" s="371"/>
      <c r="SIJ96" s="371"/>
      <c r="SIK96" s="371"/>
      <c r="SIL96" s="371"/>
      <c r="SIM96" s="371"/>
      <c r="SIN96" s="371"/>
      <c r="SIO96" s="371"/>
      <c r="SIP96" s="371"/>
      <c r="SIQ96" s="371"/>
      <c r="SIR96" s="371"/>
      <c r="SIS96" s="371"/>
      <c r="SIT96" s="371"/>
      <c r="SIU96" s="371"/>
      <c r="SIV96" s="371"/>
      <c r="SIW96" s="371"/>
      <c r="SIX96" s="371"/>
      <c r="SIY96" s="371"/>
      <c r="SIZ96" s="371"/>
      <c r="SJA96" s="371"/>
      <c r="SJB96" s="371"/>
      <c r="SJC96" s="371"/>
      <c r="SJD96" s="371"/>
      <c r="SJE96" s="371"/>
      <c r="SJF96" s="371"/>
      <c r="SJG96" s="371"/>
      <c r="SJH96" s="371"/>
      <c r="SJI96" s="371"/>
      <c r="SJJ96" s="371"/>
      <c r="SJK96" s="371"/>
      <c r="SJL96" s="371"/>
      <c r="SJM96" s="371"/>
      <c r="SJN96" s="371"/>
      <c r="SJO96" s="371"/>
      <c r="SJP96" s="371"/>
      <c r="SJQ96" s="371"/>
      <c r="SJR96" s="371"/>
      <c r="SJS96" s="371"/>
      <c r="SJT96" s="371"/>
      <c r="SJU96" s="371"/>
      <c r="SJV96" s="371"/>
      <c r="SJW96" s="371"/>
      <c r="SJX96" s="371"/>
      <c r="SJY96" s="371"/>
      <c r="SJZ96" s="371"/>
      <c r="SKA96" s="371"/>
      <c r="SKB96" s="371"/>
      <c r="SKC96" s="371"/>
      <c r="SKD96" s="371"/>
      <c r="SKE96" s="371"/>
      <c r="SKF96" s="371"/>
      <c r="SKG96" s="371"/>
      <c r="SKH96" s="371"/>
      <c r="SKI96" s="371"/>
      <c r="SKJ96" s="371"/>
      <c r="SKK96" s="371"/>
      <c r="SKL96" s="371"/>
      <c r="SKM96" s="371"/>
      <c r="SKN96" s="371"/>
      <c r="SKO96" s="371"/>
      <c r="SKP96" s="371"/>
      <c r="SKQ96" s="371"/>
      <c r="SKR96" s="371"/>
      <c r="SKS96" s="371"/>
      <c r="SKT96" s="371"/>
      <c r="SKU96" s="371"/>
      <c r="SKV96" s="371"/>
      <c r="SKW96" s="371"/>
      <c r="SKX96" s="371"/>
      <c r="SKY96" s="371"/>
      <c r="SKZ96" s="371"/>
      <c r="SLA96" s="371"/>
      <c r="SLB96" s="371"/>
      <c r="SLC96" s="371"/>
      <c r="SLD96" s="371"/>
      <c r="SLE96" s="371"/>
      <c r="SLF96" s="371"/>
      <c r="SLG96" s="371"/>
      <c r="SLH96" s="371"/>
      <c r="SLI96" s="371"/>
      <c r="SLJ96" s="371"/>
      <c r="SLK96" s="371"/>
      <c r="SLL96" s="371"/>
      <c r="SLM96" s="371"/>
      <c r="SLN96" s="371"/>
      <c r="SLO96" s="371"/>
      <c r="SLP96" s="371"/>
      <c r="SLQ96" s="371"/>
      <c r="SLR96" s="371"/>
      <c r="SLS96" s="371"/>
      <c r="SLT96" s="371"/>
      <c r="SLU96" s="371"/>
      <c r="SLV96" s="371"/>
      <c r="SLW96" s="371"/>
      <c r="SLX96" s="371"/>
      <c r="SLY96" s="371"/>
      <c r="SLZ96" s="371"/>
      <c r="SMA96" s="371"/>
      <c r="SMB96" s="371"/>
      <c r="SMC96" s="371"/>
      <c r="SMD96" s="371"/>
      <c r="SME96" s="371"/>
      <c r="SMF96" s="371"/>
      <c r="SMG96" s="371"/>
      <c r="SMH96" s="371"/>
      <c r="SMI96" s="371"/>
      <c r="SMJ96" s="371"/>
      <c r="SMK96" s="371"/>
      <c r="SML96" s="371"/>
      <c r="SMM96" s="371"/>
      <c r="SMN96" s="371"/>
      <c r="SMO96" s="371"/>
      <c r="SMP96" s="371"/>
      <c r="SMQ96" s="371"/>
      <c r="SMR96" s="371"/>
      <c r="SMS96" s="371"/>
      <c r="SMT96" s="371"/>
      <c r="SMU96" s="371"/>
      <c r="SMV96" s="371"/>
      <c r="SMW96" s="371"/>
      <c r="SMX96" s="371"/>
      <c r="SMY96" s="371"/>
      <c r="SMZ96" s="371"/>
      <c r="SNA96" s="371"/>
      <c r="SNB96" s="371"/>
      <c r="SNC96" s="371"/>
      <c r="SND96" s="371"/>
      <c r="SNE96" s="371"/>
      <c r="SNF96" s="371"/>
      <c r="SNG96" s="371"/>
      <c r="SNH96" s="371"/>
      <c r="SNI96" s="371"/>
      <c r="SNJ96" s="371"/>
      <c r="SNK96" s="371"/>
      <c r="SNL96" s="371"/>
      <c r="SNM96" s="371"/>
      <c r="SNN96" s="371"/>
      <c r="SNO96" s="371"/>
      <c r="SNP96" s="371"/>
      <c r="SNQ96" s="371"/>
      <c r="SNR96" s="371"/>
      <c r="SNS96" s="371"/>
      <c r="SNT96" s="371"/>
      <c r="SNU96" s="371"/>
      <c r="SNV96" s="371"/>
      <c r="SNW96" s="371"/>
      <c r="SNX96" s="371"/>
      <c r="SNY96" s="371"/>
      <c r="SNZ96" s="371"/>
      <c r="SOA96" s="371"/>
      <c r="SOB96" s="371"/>
      <c r="SOC96" s="371"/>
      <c r="SOD96" s="371"/>
      <c r="SOE96" s="371"/>
      <c r="SOF96" s="371"/>
      <c r="SOG96" s="371"/>
      <c r="SOH96" s="371"/>
      <c r="SOI96" s="371"/>
      <c r="SOJ96" s="371"/>
      <c r="SOK96" s="371"/>
      <c r="SOL96" s="371"/>
      <c r="SOM96" s="371"/>
      <c r="SON96" s="371"/>
      <c r="SOO96" s="371"/>
      <c r="SOP96" s="371"/>
      <c r="SOQ96" s="371"/>
      <c r="SOR96" s="371"/>
      <c r="SOS96" s="371"/>
      <c r="SOT96" s="371"/>
      <c r="SOU96" s="371"/>
      <c r="SOV96" s="371"/>
      <c r="SOW96" s="371"/>
      <c r="SOX96" s="371"/>
      <c r="SOY96" s="371"/>
      <c r="SOZ96" s="371"/>
      <c r="SPA96" s="371"/>
      <c r="SPB96" s="371"/>
      <c r="SPC96" s="371"/>
      <c r="SPD96" s="371"/>
      <c r="SPE96" s="371"/>
      <c r="SPF96" s="371"/>
      <c r="SPG96" s="371"/>
      <c r="SPH96" s="371"/>
      <c r="SPI96" s="371"/>
      <c r="SPJ96" s="371"/>
      <c r="SPK96" s="371"/>
      <c r="SPL96" s="371"/>
      <c r="SPM96" s="371"/>
      <c r="SPN96" s="371"/>
      <c r="SPO96" s="371"/>
      <c r="SPP96" s="371"/>
      <c r="SPQ96" s="371"/>
      <c r="SPR96" s="371"/>
      <c r="SPS96" s="371"/>
      <c r="SPT96" s="371"/>
      <c r="SPU96" s="371"/>
      <c r="SPV96" s="371"/>
      <c r="SPW96" s="371"/>
      <c r="SPX96" s="371"/>
      <c r="SPY96" s="371"/>
      <c r="SPZ96" s="371"/>
      <c r="SQA96" s="371"/>
      <c r="SQB96" s="371"/>
      <c r="SQC96" s="371"/>
      <c r="SQD96" s="371"/>
      <c r="SQE96" s="371"/>
      <c r="SQF96" s="371"/>
      <c r="SQG96" s="371"/>
      <c r="SQH96" s="371"/>
      <c r="SQI96" s="371"/>
      <c r="SQJ96" s="371"/>
      <c r="SQK96" s="371"/>
      <c r="SQL96" s="371"/>
      <c r="SQM96" s="371"/>
      <c r="SQN96" s="371"/>
      <c r="SQO96" s="371"/>
      <c r="SQP96" s="371"/>
      <c r="SQQ96" s="371"/>
      <c r="SQR96" s="371"/>
      <c r="SQS96" s="371"/>
      <c r="SQT96" s="371"/>
      <c r="SQU96" s="371"/>
      <c r="SQV96" s="371"/>
      <c r="SQW96" s="371"/>
      <c r="SQX96" s="371"/>
      <c r="SQY96" s="371"/>
      <c r="SQZ96" s="371"/>
      <c r="SRA96" s="371"/>
      <c r="SRB96" s="371"/>
      <c r="SRC96" s="371"/>
      <c r="SRD96" s="371"/>
      <c r="SRE96" s="371"/>
      <c r="SRF96" s="371"/>
      <c r="SRG96" s="371"/>
      <c r="SRH96" s="371"/>
      <c r="SRI96" s="371"/>
      <c r="SRJ96" s="371"/>
      <c r="SRK96" s="371"/>
      <c r="SRL96" s="371"/>
      <c r="SRM96" s="371"/>
      <c r="SRN96" s="371"/>
      <c r="SRO96" s="371"/>
      <c r="SRP96" s="371"/>
      <c r="SRQ96" s="371"/>
      <c r="SRR96" s="371"/>
      <c r="SRS96" s="371"/>
      <c r="SRT96" s="371"/>
      <c r="SRU96" s="371"/>
      <c r="SRV96" s="371"/>
      <c r="SRW96" s="371"/>
      <c r="SRX96" s="371"/>
      <c r="SRY96" s="371"/>
      <c r="SRZ96" s="371"/>
      <c r="SSA96" s="371"/>
      <c r="SSB96" s="371"/>
      <c r="SSC96" s="371"/>
      <c r="SSD96" s="371"/>
      <c r="SSE96" s="371"/>
      <c r="SSF96" s="371"/>
      <c r="SSG96" s="371"/>
      <c r="SSH96" s="371"/>
      <c r="SSI96" s="371"/>
      <c r="SSJ96" s="371"/>
      <c r="SSK96" s="371"/>
      <c r="SSL96" s="371"/>
      <c r="SSM96" s="371"/>
      <c r="SSN96" s="371"/>
      <c r="SSO96" s="371"/>
      <c r="SSP96" s="371"/>
      <c r="SSQ96" s="371"/>
      <c r="SSR96" s="371"/>
      <c r="SSS96" s="371"/>
      <c r="SST96" s="371"/>
      <c r="SSU96" s="371"/>
      <c r="SSV96" s="371"/>
      <c r="SSW96" s="371"/>
      <c r="SSX96" s="371"/>
      <c r="SSY96" s="371"/>
      <c r="SSZ96" s="371"/>
      <c r="STA96" s="371"/>
      <c r="STB96" s="371"/>
      <c r="STC96" s="371"/>
      <c r="STD96" s="371"/>
      <c r="STE96" s="371"/>
      <c r="STF96" s="371"/>
      <c r="STG96" s="371"/>
      <c r="STH96" s="371"/>
      <c r="STI96" s="371"/>
      <c r="STJ96" s="371"/>
      <c r="STK96" s="371"/>
      <c r="STL96" s="371"/>
      <c r="STM96" s="371"/>
      <c r="STN96" s="371"/>
      <c r="STO96" s="371"/>
      <c r="STP96" s="371"/>
      <c r="STQ96" s="371"/>
      <c r="STR96" s="371"/>
      <c r="STS96" s="371"/>
      <c r="STT96" s="371"/>
      <c r="STU96" s="371"/>
      <c r="STV96" s="371"/>
      <c r="STW96" s="371"/>
      <c r="STX96" s="371"/>
      <c r="STY96" s="371"/>
      <c r="STZ96" s="371"/>
      <c r="SUA96" s="371"/>
      <c r="SUB96" s="371"/>
      <c r="SUC96" s="371"/>
      <c r="SUD96" s="371"/>
      <c r="SUE96" s="371"/>
      <c r="SUF96" s="371"/>
      <c r="SUG96" s="371"/>
      <c r="SUH96" s="371"/>
      <c r="SUI96" s="371"/>
      <c r="SUJ96" s="371"/>
      <c r="SUK96" s="371"/>
      <c r="SUL96" s="371"/>
      <c r="SUM96" s="371"/>
      <c r="SUN96" s="371"/>
      <c r="SUO96" s="371"/>
      <c r="SUP96" s="371"/>
      <c r="SUQ96" s="371"/>
      <c r="SUR96" s="371"/>
      <c r="SUS96" s="371"/>
      <c r="SUT96" s="371"/>
      <c r="SUU96" s="371"/>
      <c r="SUV96" s="371"/>
      <c r="SUW96" s="371"/>
      <c r="SUX96" s="371"/>
      <c r="SUY96" s="371"/>
      <c r="SUZ96" s="371"/>
      <c r="SVA96" s="371"/>
      <c r="SVB96" s="371"/>
      <c r="SVC96" s="371"/>
      <c r="SVD96" s="371"/>
      <c r="SVE96" s="371"/>
      <c r="SVF96" s="371"/>
      <c r="SVG96" s="371"/>
      <c r="SVH96" s="371"/>
      <c r="SVI96" s="371"/>
      <c r="SVJ96" s="371"/>
      <c r="SVK96" s="371"/>
      <c r="SVL96" s="371"/>
      <c r="SVM96" s="371"/>
      <c r="SVN96" s="371"/>
      <c r="SVO96" s="371"/>
      <c r="SVP96" s="371"/>
      <c r="SVQ96" s="371"/>
      <c r="SVR96" s="371"/>
      <c r="SVS96" s="371"/>
      <c r="SVT96" s="371"/>
      <c r="SVU96" s="371"/>
      <c r="SVV96" s="371"/>
      <c r="SVW96" s="371"/>
      <c r="SVX96" s="371"/>
      <c r="SVY96" s="371"/>
      <c r="SVZ96" s="371"/>
      <c r="SWA96" s="371"/>
      <c r="SWB96" s="371"/>
      <c r="SWC96" s="371"/>
      <c r="SWD96" s="371"/>
      <c r="SWE96" s="371"/>
      <c r="SWF96" s="371"/>
      <c r="SWG96" s="371"/>
      <c r="SWH96" s="371"/>
      <c r="SWI96" s="371"/>
      <c r="SWJ96" s="371"/>
      <c r="SWK96" s="371"/>
      <c r="SWL96" s="371"/>
      <c r="SWM96" s="371"/>
      <c r="SWN96" s="371"/>
      <c r="SWO96" s="371"/>
      <c r="SWP96" s="371"/>
      <c r="SWQ96" s="371"/>
      <c r="SWR96" s="371"/>
      <c r="SWS96" s="371"/>
      <c r="SWT96" s="371"/>
      <c r="SWU96" s="371"/>
      <c r="SWV96" s="371"/>
      <c r="SWW96" s="371"/>
      <c r="SWX96" s="371"/>
      <c r="SWY96" s="371"/>
      <c r="SWZ96" s="371"/>
      <c r="SXA96" s="371"/>
      <c r="SXB96" s="371"/>
      <c r="SXC96" s="371"/>
      <c r="SXD96" s="371"/>
      <c r="SXE96" s="371"/>
      <c r="SXF96" s="371"/>
      <c r="SXG96" s="371"/>
      <c r="SXH96" s="371"/>
      <c r="SXI96" s="371"/>
      <c r="SXJ96" s="371"/>
      <c r="SXK96" s="371"/>
      <c r="SXL96" s="371"/>
      <c r="SXM96" s="371"/>
      <c r="SXN96" s="371"/>
      <c r="SXO96" s="371"/>
      <c r="SXP96" s="371"/>
      <c r="SXQ96" s="371"/>
      <c r="SXR96" s="371"/>
      <c r="SXS96" s="371"/>
      <c r="SXT96" s="371"/>
      <c r="SXU96" s="371"/>
      <c r="SXV96" s="371"/>
      <c r="SXW96" s="371"/>
      <c r="SXX96" s="371"/>
      <c r="SXY96" s="371"/>
      <c r="SXZ96" s="371"/>
      <c r="SYA96" s="371"/>
      <c r="SYB96" s="371"/>
      <c r="SYC96" s="371"/>
      <c r="SYD96" s="371"/>
      <c r="SYE96" s="371"/>
      <c r="SYF96" s="371"/>
      <c r="SYG96" s="371"/>
      <c r="SYH96" s="371"/>
      <c r="SYI96" s="371"/>
      <c r="SYJ96" s="371"/>
      <c r="SYK96" s="371"/>
      <c r="SYL96" s="371"/>
      <c r="SYM96" s="371"/>
      <c r="SYN96" s="371"/>
      <c r="SYO96" s="371"/>
      <c r="SYP96" s="371"/>
      <c r="SYQ96" s="371"/>
      <c r="SYR96" s="371"/>
      <c r="SYS96" s="371"/>
      <c r="SYT96" s="371"/>
      <c r="SYU96" s="371"/>
      <c r="SYV96" s="371"/>
      <c r="SYW96" s="371"/>
      <c r="SYX96" s="371"/>
      <c r="SYY96" s="371"/>
      <c r="SYZ96" s="371"/>
      <c r="SZA96" s="371"/>
      <c r="SZB96" s="371"/>
      <c r="SZC96" s="371"/>
      <c r="SZD96" s="371"/>
      <c r="SZE96" s="371"/>
      <c r="SZF96" s="371"/>
      <c r="SZG96" s="371"/>
      <c r="SZH96" s="371"/>
      <c r="SZI96" s="371"/>
      <c r="SZJ96" s="371"/>
      <c r="SZK96" s="371"/>
      <c r="SZL96" s="371"/>
      <c r="SZM96" s="371"/>
      <c r="SZN96" s="371"/>
      <c r="SZO96" s="371"/>
      <c r="SZP96" s="371"/>
      <c r="SZQ96" s="371"/>
      <c r="SZR96" s="371"/>
      <c r="SZS96" s="371"/>
      <c r="SZT96" s="371"/>
      <c r="SZU96" s="371"/>
      <c r="SZV96" s="371"/>
      <c r="SZW96" s="371"/>
      <c r="SZX96" s="371"/>
      <c r="SZY96" s="371"/>
      <c r="SZZ96" s="371"/>
      <c r="TAA96" s="371"/>
      <c r="TAB96" s="371"/>
      <c r="TAC96" s="371"/>
      <c r="TAD96" s="371"/>
      <c r="TAE96" s="371"/>
      <c r="TAF96" s="371"/>
      <c r="TAG96" s="371"/>
      <c r="TAH96" s="371"/>
      <c r="TAI96" s="371"/>
      <c r="TAJ96" s="371"/>
      <c r="TAK96" s="371"/>
      <c r="TAL96" s="371"/>
      <c r="TAM96" s="371"/>
      <c r="TAN96" s="371"/>
      <c r="TAO96" s="371"/>
      <c r="TAP96" s="371"/>
      <c r="TAQ96" s="371"/>
      <c r="TAR96" s="371"/>
      <c r="TAS96" s="371"/>
      <c r="TAT96" s="371"/>
      <c r="TAU96" s="371"/>
      <c r="TAV96" s="371"/>
      <c r="TAW96" s="371"/>
      <c r="TAX96" s="371"/>
      <c r="TAY96" s="371"/>
      <c r="TAZ96" s="371"/>
      <c r="TBA96" s="371"/>
      <c r="TBB96" s="371"/>
      <c r="TBC96" s="371"/>
      <c r="TBD96" s="371"/>
      <c r="TBE96" s="371"/>
      <c r="TBF96" s="371"/>
      <c r="TBG96" s="371"/>
      <c r="TBH96" s="371"/>
      <c r="TBI96" s="371"/>
      <c r="TBJ96" s="371"/>
      <c r="TBK96" s="371"/>
      <c r="TBL96" s="371"/>
      <c r="TBM96" s="371"/>
      <c r="TBN96" s="371"/>
      <c r="TBO96" s="371"/>
      <c r="TBP96" s="371"/>
      <c r="TBQ96" s="371"/>
      <c r="TBR96" s="371"/>
      <c r="TBS96" s="371"/>
      <c r="TBT96" s="371"/>
      <c r="TBU96" s="371"/>
      <c r="TBV96" s="371"/>
      <c r="TBW96" s="371"/>
      <c r="TBX96" s="371"/>
      <c r="TBY96" s="371"/>
      <c r="TBZ96" s="371"/>
      <c r="TCA96" s="371"/>
      <c r="TCB96" s="371"/>
      <c r="TCC96" s="371"/>
      <c r="TCD96" s="371"/>
      <c r="TCE96" s="371"/>
      <c r="TCF96" s="371"/>
      <c r="TCG96" s="371"/>
      <c r="TCH96" s="371"/>
      <c r="TCI96" s="371"/>
      <c r="TCJ96" s="371"/>
      <c r="TCK96" s="371"/>
      <c r="TCL96" s="371"/>
      <c r="TCM96" s="371"/>
      <c r="TCN96" s="371"/>
      <c r="TCO96" s="371"/>
      <c r="TCP96" s="371"/>
      <c r="TCQ96" s="371"/>
      <c r="TCR96" s="371"/>
      <c r="TCS96" s="371"/>
      <c r="TCT96" s="371"/>
      <c r="TCU96" s="371"/>
      <c r="TCV96" s="371"/>
      <c r="TCW96" s="371"/>
      <c r="TCX96" s="371"/>
      <c r="TCY96" s="371"/>
      <c r="TCZ96" s="371"/>
      <c r="TDA96" s="371"/>
      <c r="TDB96" s="371"/>
      <c r="TDC96" s="371"/>
      <c r="TDD96" s="371"/>
      <c r="TDE96" s="371"/>
      <c r="TDF96" s="371"/>
      <c r="TDG96" s="371"/>
      <c r="TDH96" s="371"/>
      <c r="TDI96" s="371"/>
      <c r="TDJ96" s="371"/>
      <c r="TDK96" s="371"/>
      <c r="TDL96" s="371"/>
      <c r="TDM96" s="371"/>
      <c r="TDN96" s="371"/>
      <c r="TDO96" s="371"/>
      <c r="TDP96" s="371"/>
      <c r="TDQ96" s="371"/>
      <c r="TDR96" s="371"/>
      <c r="TDS96" s="371"/>
      <c r="TDT96" s="371"/>
      <c r="TDU96" s="371"/>
      <c r="TDV96" s="371"/>
      <c r="TDW96" s="371"/>
      <c r="TDX96" s="371"/>
      <c r="TDY96" s="371"/>
      <c r="TDZ96" s="371"/>
      <c r="TEA96" s="371"/>
      <c r="TEB96" s="371"/>
      <c r="TEC96" s="371"/>
      <c r="TED96" s="371"/>
      <c r="TEE96" s="371"/>
      <c r="TEF96" s="371"/>
      <c r="TEG96" s="371"/>
      <c r="TEH96" s="371"/>
      <c r="TEI96" s="371"/>
      <c r="TEJ96" s="371"/>
      <c r="TEK96" s="371"/>
      <c r="TEL96" s="371"/>
      <c r="TEM96" s="371"/>
      <c r="TEN96" s="371"/>
      <c r="TEO96" s="371"/>
      <c r="TEP96" s="371"/>
      <c r="TEQ96" s="371"/>
      <c r="TER96" s="371"/>
      <c r="TES96" s="371"/>
      <c r="TET96" s="371"/>
      <c r="TEU96" s="371"/>
      <c r="TEV96" s="371"/>
      <c r="TEW96" s="371"/>
      <c r="TEX96" s="371"/>
      <c r="TEY96" s="371"/>
      <c r="TEZ96" s="371"/>
      <c r="TFA96" s="371"/>
      <c r="TFB96" s="371"/>
      <c r="TFC96" s="371"/>
      <c r="TFD96" s="371"/>
      <c r="TFE96" s="371"/>
      <c r="TFF96" s="371"/>
      <c r="TFG96" s="371"/>
      <c r="TFH96" s="371"/>
      <c r="TFI96" s="371"/>
      <c r="TFJ96" s="371"/>
      <c r="TFK96" s="371"/>
      <c r="TFL96" s="371"/>
      <c r="TFM96" s="371"/>
      <c r="TFN96" s="371"/>
      <c r="TFO96" s="371"/>
      <c r="TFP96" s="371"/>
      <c r="TFQ96" s="371"/>
      <c r="TFR96" s="371"/>
      <c r="TFS96" s="371"/>
      <c r="TFT96" s="371"/>
      <c r="TFU96" s="371"/>
      <c r="TFV96" s="371"/>
      <c r="TFW96" s="371"/>
      <c r="TFX96" s="371"/>
      <c r="TFY96" s="371"/>
      <c r="TFZ96" s="371"/>
      <c r="TGA96" s="371"/>
      <c r="TGB96" s="371"/>
      <c r="TGC96" s="371"/>
      <c r="TGD96" s="371"/>
      <c r="TGE96" s="371"/>
      <c r="TGF96" s="371"/>
      <c r="TGG96" s="371"/>
      <c r="TGH96" s="371"/>
      <c r="TGI96" s="371"/>
      <c r="TGJ96" s="371"/>
      <c r="TGK96" s="371"/>
      <c r="TGL96" s="371"/>
      <c r="TGM96" s="371"/>
      <c r="TGN96" s="371"/>
      <c r="TGO96" s="371"/>
      <c r="TGP96" s="371"/>
      <c r="TGQ96" s="371"/>
      <c r="TGR96" s="371"/>
      <c r="TGS96" s="371"/>
      <c r="TGT96" s="371"/>
      <c r="TGU96" s="371"/>
      <c r="TGV96" s="371"/>
      <c r="TGW96" s="371"/>
      <c r="TGX96" s="371"/>
      <c r="TGY96" s="371"/>
      <c r="TGZ96" s="371"/>
      <c r="THA96" s="371"/>
      <c r="THB96" s="371"/>
      <c r="THC96" s="371"/>
      <c r="THD96" s="371"/>
      <c r="THE96" s="371"/>
      <c r="THF96" s="371"/>
      <c r="THG96" s="371"/>
      <c r="THH96" s="371"/>
      <c r="THI96" s="371"/>
      <c r="THJ96" s="371"/>
      <c r="THK96" s="371"/>
      <c r="THL96" s="371"/>
      <c r="THM96" s="371"/>
      <c r="THN96" s="371"/>
      <c r="THO96" s="371"/>
      <c r="THP96" s="371"/>
      <c r="THQ96" s="371"/>
      <c r="THR96" s="371"/>
      <c r="THS96" s="371"/>
      <c r="THT96" s="371"/>
      <c r="THU96" s="371"/>
      <c r="THV96" s="371"/>
      <c r="THW96" s="371"/>
      <c r="THX96" s="371"/>
      <c r="THY96" s="371"/>
      <c r="THZ96" s="371"/>
      <c r="TIA96" s="371"/>
      <c r="TIB96" s="371"/>
      <c r="TIC96" s="371"/>
      <c r="TID96" s="371"/>
      <c r="TIE96" s="371"/>
      <c r="TIF96" s="371"/>
      <c r="TIG96" s="371"/>
      <c r="TIH96" s="371"/>
      <c r="TII96" s="371"/>
      <c r="TIJ96" s="371"/>
      <c r="TIK96" s="371"/>
      <c r="TIL96" s="371"/>
      <c r="TIM96" s="371"/>
      <c r="TIN96" s="371"/>
      <c r="TIO96" s="371"/>
      <c r="TIP96" s="371"/>
      <c r="TIQ96" s="371"/>
      <c r="TIR96" s="371"/>
      <c r="TIS96" s="371"/>
      <c r="TIT96" s="371"/>
      <c r="TIU96" s="371"/>
      <c r="TIV96" s="371"/>
      <c r="TIW96" s="371"/>
      <c r="TIX96" s="371"/>
      <c r="TIY96" s="371"/>
      <c r="TIZ96" s="371"/>
      <c r="TJA96" s="371"/>
      <c r="TJB96" s="371"/>
      <c r="TJC96" s="371"/>
      <c r="TJD96" s="371"/>
      <c r="TJE96" s="371"/>
      <c r="TJF96" s="371"/>
      <c r="TJG96" s="371"/>
      <c r="TJH96" s="371"/>
      <c r="TJI96" s="371"/>
      <c r="TJJ96" s="371"/>
      <c r="TJK96" s="371"/>
      <c r="TJL96" s="371"/>
      <c r="TJM96" s="371"/>
      <c r="TJN96" s="371"/>
      <c r="TJO96" s="371"/>
      <c r="TJP96" s="371"/>
      <c r="TJQ96" s="371"/>
      <c r="TJR96" s="371"/>
      <c r="TJS96" s="371"/>
      <c r="TJT96" s="371"/>
      <c r="TJU96" s="371"/>
      <c r="TJV96" s="371"/>
      <c r="TJW96" s="371"/>
      <c r="TJX96" s="371"/>
      <c r="TJY96" s="371"/>
      <c r="TJZ96" s="371"/>
      <c r="TKA96" s="371"/>
      <c r="TKB96" s="371"/>
      <c r="TKC96" s="371"/>
      <c r="TKD96" s="371"/>
      <c r="TKE96" s="371"/>
      <c r="TKF96" s="371"/>
      <c r="TKG96" s="371"/>
      <c r="TKH96" s="371"/>
      <c r="TKI96" s="371"/>
      <c r="TKJ96" s="371"/>
      <c r="TKK96" s="371"/>
      <c r="TKL96" s="371"/>
      <c r="TKM96" s="371"/>
      <c r="TKN96" s="371"/>
      <c r="TKO96" s="371"/>
      <c r="TKP96" s="371"/>
      <c r="TKQ96" s="371"/>
      <c r="TKR96" s="371"/>
      <c r="TKS96" s="371"/>
      <c r="TKT96" s="371"/>
      <c r="TKU96" s="371"/>
      <c r="TKV96" s="371"/>
      <c r="TKW96" s="371"/>
      <c r="TKX96" s="371"/>
      <c r="TKY96" s="371"/>
      <c r="TKZ96" s="371"/>
      <c r="TLA96" s="371"/>
      <c r="TLB96" s="371"/>
      <c r="TLC96" s="371"/>
      <c r="TLD96" s="371"/>
      <c r="TLE96" s="371"/>
      <c r="TLF96" s="371"/>
      <c r="TLG96" s="371"/>
      <c r="TLH96" s="371"/>
      <c r="TLI96" s="371"/>
      <c r="TLJ96" s="371"/>
      <c r="TLK96" s="371"/>
      <c r="TLL96" s="371"/>
      <c r="TLM96" s="371"/>
      <c r="TLN96" s="371"/>
      <c r="TLO96" s="371"/>
      <c r="TLP96" s="371"/>
      <c r="TLQ96" s="371"/>
      <c r="TLR96" s="371"/>
      <c r="TLS96" s="371"/>
      <c r="TLT96" s="371"/>
      <c r="TLU96" s="371"/>
      <c r="TLV96" s="371"/>
      <c r="TLW96" s="371"/>
      <c r="TLX96" s="371"/>
      <c r="TLY96" s="371"/>
      <c r="TLZ96" s="371"/>
      <c r="TMA96" s="371"/>
      <c r="TMB96" s="371"/>
      <c r="TMC96" s="371"/>
      <c r="TMD96" s="371"/>
      <c r="TME96" s="371"/>
      <c r="TMF96" s="371"/>
      <c r="TMG96" s="371"/>
      <c r="TMH96" s="371"/>
      <c r="TMI96" s="371"/>
      <c r="TMJ96" s="371"/>
      <c r="TMK96" s="371"/>
      <c r="TML96" s="371"/>
      <c r="TMM96" s="371"/>
      <c r="TMN96" s="371"/>
      <c r="TMO96" s="371"/>
      <c r="TMP96" s="371"/>
      <c r="TMQ96" s="371"/>
      <c r="TMR96" s="371"/>
      <c r="TMS96" s="371"/>
      <c r="TMT96" s="371"/>
      <c r="TMU96" s="371"/>
      <c r="TMV96" s="371"/>
      <c r="TMW96" s="371"/>
      <c r="TMX96" s="371"/>
      <c r="TMY96" s="371"/>
      <c r="TMZ96" s="371"/>
      <c r="TNA96" s="371"/>
      <c r="TNB96" s="371"/>
      <c r="TNC96" s="371"/>
      <c r="TND96" s="371"/>
      <c r="TNE96" s="371"/>
      <c r="TNF96" s="371"/>
      <c r="TNG96" s="371"/>
      <c r="TNH96" s="371"/>
      <c r="TNI96" s="371"/>
      <c r="TNJ96" s="371"/>
      <c r="TNK96" s="371"/>
      <c r="TNL96" s="371"/>
      <c r="TNM96" s="371"/>
      <c r="TNN96" s="371"/>
      <c r="TNO96" s="371"/>
      <c r="TNP96" s="371"/>
      <c r="TNQ96" s="371"/>
      <c r="TNR96" s="371"/>
      <c r="TNS96" s="371"/>
      <c r="TNT96" s="371"/>
      <c r="TNU96" s="371"/>
      <c r="TNV96" s="371"/>
      <c r="TNW96" s="371"/>
      <c r="TNX96" s="371"/>
      <c r="TNY96" s="371"/>
      <c r="TNZ96" s="371"/>
      <c r="TOA96" s="371"/>
      <c r="TOB96" s="371"/>
      <c r="TOC96" s="371"/>
      <c r="TOD96" s="371"/>
      <c r="TOE96" s="371"/>
      <c r="TOF96" s="371"/>
      <c r="TOG96" s="371"/>
      <c r="TOH96" s="371"/>
      <c r="TOI96" s="371"/>
      <c r="TOJ96" s="371"/>
      <c r="TOK96" s="371"/>
      <c r="TOL96" s="371"/>
      <c r="TOM96" s="371"/>
      <c r="TON96" s="371"/>
      <c r="TOO96" s="371"/>
      <c r="TOP96" s="371"/>
      <c r="TOQ96" s="371"/>
      <c r="TOR96" s="371"/>
      <c r="TOS96" s="371"/>
      <c r="TOT96" s="371"/>
      <c r="TOU96" s="371"/>
      <c r="TOV96" s="371"/>
      <c r="TOW96" s="371"/>
      <c r="TOX96" s="371"/>
      <c r="TOY96" s="371"/>
      <c r="TOZ96" s="371"/>
      <c r="TPA96" s="371"/>
      <c r="TPB96" s="371"/>
      <c r="TPC96" s="371"/>
      <c r="TPD96" s="371"/>
      <c r="TPE96" s="371"/>
      <c r="TPF96" s="371"/>
      <c r="TPG96" s="371"/>
      <c r="TPH96" s="371"/>
      <c r="TPI96" s="371"/>
      <c r="TPJ96" s="371"/>
      <c r="TPK96" s="371"/>
      <c r="TPL96" s="371"/>
      <c r="TPM96" s="371"/>
      <c r="TPN96" s="371"/>
      <c r="TPO96" s="371"/>
      <c r="TPP96" s="371"/>
      <c r="TPQ96" s="371"/>
      <c r="TPR96" s="371"/>
      <c r="TPS96" s="371"/>
      <c r="TPT96" s="371"/>
      <c r="TPU96" s="371"/>
      <c r="TPV96" s="371"/>
      <c r="TPW96" s="371"/>
      <c r="TPX96" s="371"/>
      <c r="TPY96" s="371"/>
      <c r="TPZ96" s="371"/>
      <c r="TQA96" s="371"/>
      <c r="TQB96" s="371"/>
      <c r="TQC96" s="371"/>
      <c r="TQD96" s="371"/>
      <c r="TQE96" s="371"/>
      <c r="TQF96" s="371"/>
      <c r="TQG96" s="371"/>
      <c r="TQH96" s="371"/>
      <c r="TQI96" s="371"/>
      <c r="TQJ96" s="371"/>
      <c r="TQK96" s="371"/>
      <c r="TQL96" s="371"/>
      <c r="TQM96" s="371"/>
      <c r="TQN96" s="371"/>
      <c r="TQO96" s="371"/>
      <c r="TQP96" s="371"/>
      <c r="TQQ96" s="371"/>
      <c r="TQR96" s="371"/>
      <c r="TQS96" s="371"/>
      <c r="TQT96" s="371"/>
      <c r="TQU96" s="371"/>
      <c r="TQV96" s="371"/>
      <c r="TQW96" s="371"/>
      <c r="TQX96" s="371"/>
      <c r="TQY96" s="371"/>
      <c r="TQZ96" s="371"/>
      <c r="TRA96" s="371"/>
      <c r="TRB96" s="371"/>
      <c r="TRC96" s="371"/>
      <c r="TRD96" s="371"/>
      <c r="TRE96" s="371"/>
      <c r="TRF96" s="371"/>
      <c r="TRG96" s="371"/>
      <c r="TRH96" s="371"/>
      <c r="TRI96" s="371"/>
      <c r="TRJ96" s="371"/>
      <c r="TRK96" s="371"/>
      <c r="TRL96" s="371"/>
      <c r="TRM96" s="371"/>
      <c r="TRN96" s="371"/>
      <c r="TRO96" s="371"/>
      <c r="TRP96" s="371"/>
      <c r="TRQ96" s="371"/>
      <c r="TRR96" s="371"/>
      <c r="TRS96" s="371"/>
      <c r="TRT96" s="371"/>
      <c r="TRU96" s="371"/>
      <c r="TRV96" s="371"/>
      <c r="TRW96" s="371"/>
      <c r="TRX96" s="371"/>
      <c r="TRY96" s="371"/>
      <c r="TRZ96" s="371"/>
      <c r="TSA96" s="371"/>
      <c r="TSB96" s="371"/>
      <c r="TSC96" s="371"/>
      <c r="TSD96" s="371"/>
      <c r="TSE96" s="371"/>
      <c r="TSF96" s="371"/>
      <c r="TSG96" s="371"/>
      <c r="TSH96" s="371"/>
      <c r="TSI96" s="371"/>
      <c r="TSJ96" s="371"/>
      <c r="TSK96" s="371"/>
      <c r="TSL96" s="371"/>
      <c r="TSM96" s="371"/>
      <c r="TSN96" s="371"/>
      <c r="TSO96" s="371"/>
      <c r="TSP96" s="371"/>
      <c r="TSQ96" s="371"/>
      <c r="TSR96" s="371"/>
      <c r="TSS96" s="371"/>
      <c r="TST96" s="371"/>
      <c r="TSU96" s="371"/>
      <c r="TSV96" s="371"/>
      <c r="TSW96" s="371"/>
      <c r="TSX96" s="371"/>
      <c r="TSY96" s="371"/>
      <c r="TSZ96" s="371"/>
      <c r="TTA96" s="371"/>
      <c r="TTB96" s="371"/>
      <c r="TTC96" s="371"/>
      <c r="TTD96" s="371"/>
      <c r="TTE96" s="371"/>
      <c r="TTF96" s="371"/>
      <c r="TTG96" s="371"/>
      <c r="TTH96" s="371"/>
      <c r="TTI96" s="371"/>
      <c r="TTJ96" s="371"/>
      <c r="TTK96" s="371"/>
      <c r="TTL96" s="371"/>
      <c r="TTM96" s="371"/>
      <c r="TTN96" s="371"/>
      <c r="TTO96" s="371"/>
      <c r="TTP96" s="371"/>
      <c r="TTQ96" s="371"/>
      <c r="TTR96" s="371"/>
      <c r="TTS96" s="371"/>
      <c r="TTT96" s="371"/>
      <c r="TTU96" s="371"/>
      <c r="TTV96" s="371"/>
      <c r="TTW96" s="371"/>
      <c r="TTX96" s="371"/>
      <c r="TTY96" s="371"/>
      <c r="TTZ96" s="371"/>
      <c r="TUA96" s="371"/>
      <c r="TUB96" s="371"/>
      <c r="TUC96" s="371"/>
      <c r="TUD96" s="371"/>
      <c r="TUE96" s="371"/>
      <c r="TUF96" s="371"/>
      <c r="TUG96" s="371"/>
      <c r="TUH96" s="371"/>
      <c r="TUI96" s="371"/>
      <c r="TUJ96" s="371"/>
      <c r="TUK96" s="371"/>
      <c r="TUL96" s="371"/>
      <c r="TUM96" s="371"/>
      <c r="TUN96" s="371"/>
      <c r="TUO96" s="371"/>
      <c r="TUP96" s="371"/>
      <c r="TUQ96" s="371"/>
      <c r="TUR96" s="371"/>
      <c r="TUS96" s="371"/>
      <c r="TUT96" s="371"/>
      <c r="TUU96" s="371"/>
      <c r="TUV96" s="371"/>
      <c r="TUW96" s="371"/>
      <c r="TUX96" s="371"/>
      <c r="TUY96" s="371"/>
      <c r="TUZ96" s="371"/>
      <c r="TVA96" s="371"/>
      <c r="TVB96" s="371"/>
      <c r="TVC96" s="371"/>
      <c r="TVD96" s="371"/>
      <c r="TVE96" s="371"/>
      <c r="TVF96" s="371"/>
      <c r="TVG96" s="371"/>
      <c r="TVH96" s="371"/>
      <c r="TVI96" s="371"/>
      <c r="TVJ96" s="371"/>
      <c r="TVK96" s="371"/>
      <c r="TVL96" s="371"/>
      <c r="TVM96" s="371"/>
      <c r="TVN96" s="371"/>
      <c r="TVO96" s="371"/>
      <c r="TVP96" s="371"/>
      <c r="TVQ96" s="371"/>
      <c r="TVR96" s="371"/>
      <c r="TVS96" s="371"/>
      <c r="TVT96" s="371"/>
      <c r="TVU96" s="371"/>
      <c r="TVV96" s="371"/>
      <c r="TVW96" s="371"/>
      <c r="TVX96" s="371"/>
      <c r="TVY96" s="371"/>
      <c r="TVZ96" s="371"/>
      <c r="TWA96" s="371"/>
      <c r="TWB96" s="371"/>
      <c r="TWC96" s="371"/>
      <c r="TWD96" s="371"/>
      <c r="TWE96" s="371"/>
      <c r="TWF96" s="371"/>
      <c r="TWG96" s="371"/>
      <c r="TWH96" s="371"/>
      <c r="TWI96" s="371"/>
      <c r="TWJ96" s="371"/>
      <c r="TWK96" s="371"/>
      <c r="TWL96" s="371"/>
      <c r="TWM96" s="371"/>
      <c r="TWN96" s="371"/>
      <c r="TWO96" s="371"/>
      <c r="TWP96" s="371"/>
      <c r="TWQ96" s="371"/>
      <c r="TWR96" s="371"/>
      <c r="TWS96" s="371"/>
      <c r="TWT96" s="371"/>
      <c r="TWU96" s="371"/>
      <c r="TWV96" s="371"/>
      <c r="TWW96" s="371"/>
      <c r="TWX96" s="371"/>
      <c r="TWY96" s="371"/>
      <c r="TWZ96" s="371"/>
      <c r="TXA96" s="371"/>
      <c r="TXB96" s="371"/>
      <c r="TXC96" s="371"/>
      <c r="TXD96" s="371"/>
      <c r="TXE96" s="371"/>
      <c r="TXF96" s="371"/>
      <c r="TXG96" s="371"/>
      <c r="TXH96" s="371"/>
      <c r="TXI96" s="371"/>
      <c r="TXJ96" s="371"/>
      <c r="TXK96" s="371"/>
      <c r="TXL96" s="371"/>
      <c r="TXM96" s="371"/>
      <c r="TXN96" s="371"/>
      <c r="TXO96" s="371"/>
      <c r="TXP96" s="371"/>
      <c r="TXQ96" s="371"/>
      <c r="TXR96" s="371"/>
      <c r="TXS96" s="371"/>
      <c r="TXT96" s="371"/>
      <c r="TXU96" s="371"/>
      <c r="TXV96" s="371"/>
      <c r="TXW96" s="371"/>
      <c r="TXX96" s="371"/>
      <c r="TXY96" s="371"/>
      <c r="TXZ96" s="371"/>
      <c r="TYA96" s="371"/>
      <c r="TYB96" s="371"/>
      <c r="TYC96" s="371"/>
      <c r="TYD96" s="371"/>
      <c r="TYE96" s="371"/>
      <c r="TYF96" s="371"/>
      <c r="TYG96" s="371"/>
      <c r="TYH96" s="371"/>
      <c r="TYI96" s="371"/>
      <c r="TYJ96" s="371"/>
      <c r="TYK96" s="371"/>
      <c r="TYL96" s="371"/>
      <c r="TYM96" s="371"/>
      <c r="TYN96" s="371"/>
      <c r="TYO96" s="371"/>
      <c r="TYP96" s="371"/>
      <c r="TYQ96" s="371"/>
      <c r="TYR96" s="371"/>
      <c r="TYS96" s="371"/>
      <c r="TYT96" s="371"/>
      <c r="TYU96" s="371"/>
      <c r="TYV96" s="371"/>
      <c r="TYW96" s="371"/>
      <c r="TYX96" s="371"/>
      <c r="TYY96" s="371"/>
      <c r="TYZ96" s="371"/>
      <c r="TZA96" s="371"/>
      <c r="TZB96" s="371"/>
      <c r="TZC96" s="371"/>
      <c r="TZD96" s="371"/>
      <c r="TZE96" s="371"/>
      <c r="TZF96" s="371"/>
      <c r="TZG96" s="371"/>
      <c r="TZH96" s="371"/>
      <c r="TZI96" s="371"/>
      <c r="TZJ96" s="371"/>
      <c r="TZK96" s="371"/>
      <c r="TZL96" s="371"/>
      <c r="TZM96" s="371"/>
      <c r="TZN96" s="371"/>
      <c r="TZO96" s="371"/>
      <c r="TZP96" s="371"/>
      <c r="TZQ96" s="371"/>
      <c r="TZR96" s="371"/>
      <c r="TZS96" s="371"/>
      <c r="TZT96" s="371"/>
      <c r="TZU96" s="371"/>
      <c r="TZV96" s="371"/>
      <c r="TZW96" s="371"/>
      <c r="TZX96" s="371"/>
      <c r="TZY96" s="371"/>
      <c r="TZZ96" s="371"/>
      <c r="UAA96" s="371"/>
      <c r="UAB96" s="371"/>
      <c r="UAC96" s="371"/>
      <c r="UAD96" s="371"/>
      <c r="UAE96" s="371"/>
      <c r="UAF96" s="371"/>
      <c r="UAG96" s="371"/>
      <c r="UAH96" s="371"/>
      <c r="UAI96" s="371"/>
      <c r="UAJ96" s="371"/>
      <c r="UAK96" s="371"/>
      <c r="UAL96" s="371"/>
      <c r="UAM96" s="371"/>
      <c r="UAN96" s="371"/>
      <c r="UAO96" s="371"/>
      <c r="UAP96" s="371"/>
      <c r="UAQ96" s="371"/>
      <c r="UAR96" s="371"/>
      <c r="UAS96" s="371"/>
      <c r="UAT96" s="371"/>
      <c r="UAU96" s="371"/>
      <c r="UAV96" s="371"/>
      <c r="UAW96" s="371"/>
      <c r="UAX96" s="371"/>
      <c r="UAY96" s="371"/>
      <c r="UAZ96" s="371"/>
      <c r="UBA96" s="371"/>
      <c r="UBB96" s="371"/>
      <c r="UBC96" s="371"/>
      <c r="UBD96" s="371"/>
      <c r="UBE96" s="371"/>
      <c r="UBF96" s="371"/>
      <c r="UBG96" s="371"/>
      <c r="UBH96" s="371"/>
      <c r="UBI96" s="371"/>
      <c r="UBJ96" s="371"/>
      <c r="UBK96" s="371"/>
      <c r="UBL96" s="371"/>
      <c r="UBM96" s="371"/>
      <c r="UBN96" s="371"/>
      <c r="UBO96" s="371"/>
      <c r="UBP96" s="371"/>
      <c r="UBQ96" s="371"/>
      <c r="UBR96" s="371"/>
      <c r="UBS96" s="371"/>
      <c r="UBT96" s="371"/>
      <c r="UBU96" s="371"/>
      <c r="UBV96" s="371"/>
      <c r="UBW96" s="371"/>
      <c r="UBX96" s="371"/>
      <c r="UBY96" s="371"/>
      <c r="UBZ96" s="371"/>
      <c r="UCA96" s="371"/>
      <c r="UCB96" s="371"/>
      <c r="UCC96" s="371"/>
      <c r="UCD96" s="371"/>
      <c r="UCE96" s="371"/>
      <c r="UCF96" s="371"/>
      <c r="UCG96" s="371"/>
      <c r="UCH96" s="371"/>
      <c r="UCI96" s="371"/>
      <c r="UCJ96" s="371"/>
      <c r="UCK96" s="371"/>
      <c r="UCL96" s="371"/>
      <c r="UCM96" s="371"/>
      <c r="UCN96" s="371"/>
      <c r="UCO96" s="371"/>
      <c r="UCP96" s="371"/>
      <c r="UCQ96" s="371"/>
      <c r="UCR96" s="371"/>
      <c r="UCS96" s="371"/>
      <c r="UCT96" s="371"/>
      <c r="UCU96" s="371"/>
      <c r="UCV96" s="371"/>
      <c r="UCW96" s="371"/>
      <c r="UCX96" s="371"/>
      <c r="UCY96" s="371"/>
      <c r="UCZ96" s="371"/>
      <c r="UDA96" s="371"/>
      <c r="UDB96" s="371"/>
      <c r="UDC96" s="371"/>
      <c r="UDD96" s="371"/>
      <c r="UDE96" s="371"/>
      <c r="UDF96" s="371"/>
      <c r="UDG96" s="371"/>
      <c r="UDH96" s="371"/>
      <c r="UDI96" s="371"/>
      <c r="UDJ96" s="371"/>
      <c r="UDK96" s="371"/>
      <c r="UDL96" s="371"/>
      <c r="UDM96" s="371"/>
      <c r="UDN96" s="371"/>
      <c r="UDO96" s="371"/>
      <c r="UDP96" s="371"/>
      <c r="UDQ96" s="371"/>
      <c r="UDR96" s="371"/>
      <c r="UDS96" s="371"/>
      <c r="UDT96" s="371"/>
      <c r="UDU96" s="371"/>
      <c r="UDV96" s="371"/>
      <c r="UDW96" s="371"/>
      <c r="UDX96" s="371"/>
      <c r="UDY96" s="371"/>
      <c r="UDZ96" s="371"/>
      <c r="UEA96" s="371"/>
      <c r="UEB96" s="371"/>
      <c r="UEC96" s="371"/>
      <c r="UED96" s="371"/>
      <c r="UEE96" s="371"/>
      <c r="UEF96" s="371"/>
      <c r="UEG96" s="371"/>
      <c r="UEH96" s="371"/>
      <c r="UEI96" s="371"/>
      <c r="UEJ96" s="371"/>
      <c r="UEK96" s="371"/>
      <c r="UEL96" s="371"/>
      <c r="UEM96" s="371"/>
      <c r="UEN96" s="371"/>
      <c r="UEO96" s="371"/>
      <c r="UEP96" s="371"/>
      <c r="UEQ96" s="371"/>
      <c r="UER96" s="371"/>
      <c r="UES96" s="371"/>
      <c r="UET96" s="371"/>
      <c r="UEU96" s="371"/>
      <c r="UEV96" s="371"/>
      <c r="UEW96" s="371"/>
      <c r="UEX96" s="371"/>
      <c r="UEY96" s="371"/>
      <c r="UEZ96" s="371"/>
      <c r="UFA96" s="371"/>
      <c r="UFB96" s="371"/>
      <c r="UFC96" s="371"/>
      <c r="UFD96" s="371"/>
      <c r="UFE96" s="371"/>
      <c r="UFF96" s="371"/>
      <c r="UFG96" s="371"/>
      <c r="UFH96" s="371"/>
      <c r="UFI96" s="371"/>
      <c r="UFJ96" s="371"/>
      <c r="UFK96" s="371"/>
      <c r="UFL96" s="371"/>
      <c r="UFM96" s="371"/>
      <c r="UFN96" s="371"/>
      <c r="UFO96" s="371"/>
      <c r="UFP96" s="371"/>
      <c r="UFQ96" s="371"/>
      <c r="UFR96" s="371"/>
      <c r="UFS96" s="371"/>
      <c r="UFT96" s="371"/>
      <c r="UFU96" s="371"/>
      <c r="UFV96" s="371"/>
      <c r="UFW96" s="371"/>
      <c r="UFX96" s="371"/>
      <c r="UFY96" s="371"/>
      <c r="UFZ96" s="371"/>
      <c r="UGA96" s="371"/>
      <c r="UGB96" s="371"/>
      <c r="UGC96" s="371"/>
      <c r="UGD96" s="371"/>
      <c r="UGE96" s="371"/>
      <c r="UGF96" s="371"/>
      <c r="UGG96" s="371"/>
      <c r="UGH96" s="371"/>
      <c r="UGI96" s="371"/>
      <c r="UGJ96" s="371"/>
      <c r="UGK96" s="371"/>
      <c r="UGL96" s="371"/>
      <c r="UGM96" s="371"/>
      <c r="UGN96" s="371"/>
      <c r="UGO96" s="371"/>
      <c r="UGP96" s="371"/>
      <c r="UGQ96" s="371"/>
      <c r="UGR96" s="371"/>
      <c r="UGS96" s="371"/>
      <c r="UGT96" s="371"/>
      <c r="UGU96" s="371"/>
      <c r="UGV96" s="371"/>
      <c r="UGW96" s="371"/>
      <c r="UGX96" s="371"/>
      <c r="UGY96" s="371"/>
      <c r="UGZ96" s="371"/>
      <c r="UHA96" s="371"/>
      <c r="UHB96" s="371"/>
      <c r="UHC96" s="371"/>
      <c r="UHD96" s="371"/>
      <c r="UHE96" s="371"/>
      <c r="UHF96" s="371"/>
      <c r="UHG96" s="371"/>
      <c r="UHH96" s="371"/>
      <c r="UHI96" s="371"/>
      <c r="UHJ96" s="371"/>
      <c r="UHK96" s="371"/>
      <c r="UHL96" s="371"/>
      <c r="UHM96" s="371"/>
      <c r="UHN96" s="371"/>
      <c r="UHO96" s="371"/>
      <c r="UHP96" s="371"/>
      <c r="UHQ96" s="371"/>
      <c r="UHR96" s="371"/>
      <c r="UHS96" s="371"/>
      <c r="UHT96" s="371"/>
      <c r="UHU96" s="371"/>
      <c r="UHV96" s="371"/>
      <c r="UHW96" s="371"/>
      <c r="UHX96" s="371"/>
      <c r="UHY96" s="371"/>
      <c r="UHZ96" s="371"/>
      <c r="UIA96" s="371"/>
      <c r="UIB96" s="371"/>
      <c r="UIC96" s="371"/>
      <c r="UID96" s="371"/>
      <c r="UIE96" s="371"/>
      <c r="UIF96" s="371"/>
      <c r="UIG96" s="371"/>
      <c r="UIH96" s="371"/>
      <c r="UII96" s="371"/>
      <c r="UIJ96" s="371"/>
      <c r="UIK96" s="371"/>
      <c r="UIL96" s="371"/>
      <c r="UIM96" s="371"/>
      <c r="UIN96" s="371"/>
      <c r="UIO96" s="371"/>
      <c r="UIP96" s="371"/>
      <c r="UIQ96" s="371"/>
      <c r="UIR96" s="371"/>
      <c r="UIS96" s="371"/>
      <c r="UIT96" s="371"/>
      <c r="UIU96" s="371"/>
      <c r="UIV96" s="371"/>
      <c r="UIW96" s="371"/>
      <c r="UIX96" s="371"/>
      <c r="UIY96" s="371"/>
      <c r="UIZ96" s="371"/>
      <c r="UJA96" s="371"/>
      <c r="UJB96" s="371"/>
      <c r="UJC96" s="371"/>
      <c r="UJD96" s="371"/>
      <c r="UJE96" s="371"/>
      <c r="UJF96" s="371"/>
      <c r="UJG96" s="371"/>
      <c r="UJH96" s="371"/>
      <c r="UJI96" s="371"/>
      <c r="UJJ96" s="371"/>
      <c r="UJK96" s="371"/>
      <c r="UJL96" s="371"/>
      <c r="UJM96" s="371"/>
      <c r="UJN96" s="371"/>
      <c r="UJO96" s="371"/>
      <c r="UJP96" s="371"/>
      <c r="UJQ96" s="371"/>
      <c r="UJR96" s="371"/>
      <c r="UJS96" s="371"/>
      <c r="UJT96" s="371"/>
      <c r="UJU96" s="371"/>
      <c r="UJV96" s="371"/>
      <c r="UJW96" s="371"/>
      <c r="UJX96" s="371"/>
      <c r="UJY96" s="371"/>
      <c r="UJZ96" s="371"/>
      <c r="UKA96" s="371"/>
      <c r="UKB96" s="371"/>
      <c r="UKC96" s="371"/>
      <c r="UKD96" s="371"/>
      <c r="UKE96" s="371"/>
      <c r="UKF96" s="371"/>
      <c r="UKG96" s="371"/>
      <c r="UKH96" s="371"/>
      <c r="UKI96" s="371"/>
      <c r="UKJ96" s="371"/>
      <c r="UKK96" s="371"/>
      <c r="UKL96" s="371"/>
      <c r="UKM96" s="371"/>
      <c r="UKN96" s="371"/>
      <c r="UKO96" s="371"/>
      <c r="UKP96" s="371"/>
      <c r="UKQ96" s="371"/>
      <c r="UKR96" s="371"/>
      <c r="UKS96" s="371"/>
      <c r="UKT96" s="371"/>
      <c r="UKU96" s="371"/>
      <c r="UKV96" s="371"/>
      <c r="UKW96" s="371"/>
      <c r="UKX96" s="371"/>
      <c r="UKY96" s="371"/>
      <c r="UKZ96" s="371"/>
      <c r="ULA96" s="371"/>
      <c r="ULB96" s="371"/>
      <c r="ULC96" s="371"/>
      <c r="ULD96" s="371"/>
      <c r="ULE96" s="371"/>
      <c r="ULF96" s="371"/>
      <c r="ULG96" s="371"/>
      <c r="ULH96" s="371"/>
      <c r="ULI96" s="371"/>
      <c r="ULJ96" s="371"/>
      <c r="ULK96" s="371"/>
      <c r="ULL96" s="371"/>
      <c r="ULM96" s="371"/>
      <c r="ULN96" s="371"/>
      <c r="ULO96" s="371"/>
      <c r="ULP96" s="371"/>
      <c r="ULQ96" s="371"/>
      <c r="ULR96" s="371"/>
      <c r="ULS96" s="371"/>
      <c r="ULT96" s="371"/>
      <c r="ULU96" s="371"/>
      <c r="ULV96" s="371"/>
      <c r="ULW96" s="371"/>
      <c r="ULX96" s="371"/>
      <c r="ULY96" s="371"/>
      <c r="ULZ96" s="371"/>
      <c r="UMA96" s="371"/>
      <c r="UMB96" s="371"/>
      <c r="UMC96" s="371"/>
      <c r="UMD96" s="371"/>
      <c r="UME96" s="371"/>
      <c r="UMF96" s="371"/>
      <c r="UMG96" s="371"/>
      <c r="UMH96" s="371"/>
      <c r="UMI96" s="371"/>
      <c r="UMJ96" s="371"/>
      <c r="UMK96" s="371"/>
      <c r="UML96" s="371"/>
      <c r="UMM96" s="371"/>
      <c r="UMN96" s="371"/>
      <c r="UMO96" s="371"/>
      <c r="UMP96" s="371"/>
      <c r="UMQ96" s="371"/>
      <c r="UMR96" s="371"/>
      <c r="UMS96" s="371"/>
      <c r="UMT96" s="371"/>
      <c r="UMU96" s="371"/>
      <c r="UMV96" s="371"/>
      <c r="UMW96" s="371"/>
      <c r="UMX96" s="371"/>
      <c r="UMY96" s="371"/>
      <c r="UMZ96" s="371"/>
      <c r="UNA96" s="371"/>
      <c r="UNB96" s="371"/>
      <c r="UNC96" s="371"/>
      <c r="UND96" s="371"/>
      <c r="UNE96" s="371"/>
      <c r="UNF96" s="371"/>
      <c r="UNG96" s="371"/>
      <c r="UNH96" s="371"/>
      <c r="UNI96" s="371"/>
      <c r="UNJ96" s="371"/>
      <c r="UNK96" s="371"/>
      <c r="UNL96" s="371"/>
      <c r="UNM96" s="371"/>
      <c r="UNN96" s="371"/>
      <c r="UNO96" s="371"/>
      <c r="UNP96" s="371"/>
      <c r="UNQ96" s="371"/>
      <c r="UNR96" s="371"/>
      <c r="UNS96" s="371"/>
      <c r="UNT96" s="371"/>
      <c r="UNU96" s="371"/>
      <c r="UNV96" s="371"/>
      <c r="UNW96" s="371"/>
      <c r="UNX96" s="371"/>
      <c r="UNY96" s="371"/>
      <c r="UNZ96" s="371"/>
      <c r="UOA96" s="371"/>
      <c r="UOB96" s="371"/>
      <c r="UOC96" s="371"/>
      <c r="UOD96" s="371"/>
      <c r="UOE96" s="371"/>
      <c r="UOF96" s="371"/>
      <c r="UOG96" s="371"/>
      <c r="UOH96" s="371"/>
      <c r="UOI96" s="371"/>
      <c r="UOJ96" s="371"/>
      <c r="UOK96" s="371"/>
      <c r="UOL96" s="371"/>
      <c r="UOM96" s="371"/>
      <c r="UON96" s="371"/>
      <c r="UOO96" s="371"/>
      <c r="UOP96" s="371"/>
      <c r="UOQ96" s="371"/>
      <c r="UOR96" s="371"/>
      <c r="UOS96" s="371"/>
      <c r="UOT96" s="371"/>
      <c r="UOU96" s="371"/>
      <c r="UOV96" s="371"/>
      <c r="UOW96" s="371"/>
      <c r="UOX96" s="371"/>
      <c r="UOY96" s="371"/>
      <c r="UOZ96" s="371"/>
      <c r="UPA96" s="371"/>
      <c r="UPB96" s="371"/>
      <c r="UPC96" s="371"/>
      <c r="UPD96" s="371"/>
      <c r="UPE96" s="371"/>
      <c r="UPF96" s="371"/>
      <c r="UPG96" s="371"/>
      <c r="UPH96" s="371"/>
      <c r="UPI96" s="371"/>
      <c r="UPJ96" s="371"/>
      <c r="UPK96" s="371"/>
      <c r="UPL96" s="371"/>
      <c r="UPM96" s="371"/>
      <c r="UPN96" s="371"/>
      <c r="UPO96" s="371"/>
      <c r="UPP96" s="371"/>
      <c r="UPQ96" s="371"/>
      <c r="UPR96" s="371"/>
      <c r="UPS96" s="371"/>
      <c r="UPT96" s="371"/>
      <c r="UPU96" s="371"/>
      <c r="UPV96" s="371"/>
      <c r="UPW96" s="371"/>
      <c r="UPX96" s="371"/>
      <c r="UPY96" s="371"/>
      <c r="UPZ96" s="371"/>
      <c r="UQA96" s="371"/>
      <c r="UQB96" s="371"/>
      <c r="UQC96" s="371"/>
      <c r="UQD96" s="371"/>
      <c r="UQE96" s="371"/>
      <c r="UQF96" s="371"/>
      <c r="UQG96" s="371"/>
      <c r="UQH96" s="371"/>
      <c r="UQI96" s="371"/>
      <c r="UQJ96" s="371"/>
      <c r="UQK96" s="371"/>
      <c r="UQL96" s="371"/>
      <c r="UQM96" s="371"/>
      <c r="UQN96" s="371"/>
      <c r="UQO96" s="371"/>
      <c r="UQP96" s="371"/>
      <c r="UQQ96" s="371"/>
      <c r="UQR96" s="371"/>
      <c r="UQS96" s="371"/>
      <c r="UQT96" s="371"/>
      <c r="UQU96" s="371"/>
      <c r="UQV96" s="371"/>
      <c r="UQW96" s="371"/>
      <c r="UQX96" s="371"/>
      <c r="UQY96" s="371"/>
      <c r="UQZ96" s="371"/>
      <c r="URA96" s="371"/>
      <c r="URB96" s="371"/>
      <c r="URC96" s="371"/>
      <c r="URD96" s="371"/>
      <c r="URE96" s="371"/>
      <c r="URF96" s="371"/>
      <c r="URG96" s="371"/>
      <c r="URH96" s="371"/>
      <c r="URI96" s="371"/>
      <c r="URJ96" s="371"/>
      <c r="URK96" s="371"/>
      <c r="URL96" s="371"/>
      <c r="URM96" s="371"/>
      <c r="URN96" s="371"/>
      <c r="URO96" s="371"/>
      <c r="URP96" s="371"/>
      <c r="URQ96" s="371"/>
      <c r="URR96" s="371"/>
      <c r="URS96" s="371"/>
      <c r="URT96" s="371"/>
      <c r="URU96" s="371"/>
      <c r="URV96" s="371"/>
      <c r="URW96" s="371"/>
      <c r="URX96" s="371"/>
      <c r="URY96" s="371"/>
      <c r="URZ96" s="371"/>
      <c r="USA96" s="371"/>
      <c r="USB96" s="371"/>
      <c r="USC96" s="371"/>
      <c r="USD96" s="371"/>
      <c r="USE96" s="371"/>
      <c r="USF96" s="371"/>
      <c r="USG96" s="371"/>
      <c r="USH96" s="371"/>
      <c r="USI96" s="371"/>
      <c r="USJ96" s="371"/>
      <c r="USK96" s="371"/>
      <c r="USL96" s="371"/>
      <c r="USM96" s="371"/>
      <c r="USN96" s="371"/>
      <c r="USO96" s="371"/>
      <c r="USP96" s="371"/>
      <c r="USQ96" s="371"/>
      <c r="USR96" s="371"/>
      <c r="USS96" s="371"/>
      <c r="UST96" s="371"/>
      <c r="USU96" s="371"/>
      <c r="USV96" s="371"/>
      <c r="USW96" s="371"/>
      <c r="USX96" s="371"/>
      <c r="USY96" s="371"/>
      <c r="USZ96" s="371"/>
      <c r="UTA96" s="371"/>
      <c r="UTB96" s="371"/>
      <c r="UTC96" s="371"/>
      <c r="UTD96" s="371"/>
      <c r="UTE96" s="371"/>
      <c r="UTF96" s="371"/>
      <c r="UTG96" s="371"/>
      <c r="UTH96" s="371"/>
      <c r="UTI96" s="371"/>
      <c r="UTJ96" s="371"/>
      <c r="UTK96" s="371"/>
      <c r="UTL96" s="371"/>
      <c r="UTM96" s="371"/>
      <c r="UTN96" s="371"/>
      <c r="UTO96" s="371"/>
      <c r="UTP96" s="371"/>
      <c r="UTQ96" s="371"/>
      <c r="UTR96" s="371"/>
      <c r="UTS96" s="371"/>
      <c r="UTT96" s="371"/>
      <c r="UTU96" s="371"/>
      <c r="UTV96" s="371"/>
      <c r="UTW96" s="371"/>
      <c r="UTX96" s="371"/>
      <c r="UTY96" s="371"/>
      <c r="UTZ96" s="371"/>
      <c r="UUA96" s="371"/>
      <c r="UUB96" s="371"/>
      <c r="UUC96" s="371"/>
      <c r="UUD96" s="371"/>
      <c r="UUE96" s="371"/>
      <c r="UUF96" s="371"/>
      <c r="UUG96" s="371"/>
      <c r="UUH96" s="371"/>
      <c r="UUI96" s="371"/>
      <c r="UUJ96" s="371"/>
      <c r="UUK96" s="371"/>
      <c r="UUL96" s="371"/>
      <c r="UUM96" s="371"/>
      <c r="UUN96" s="371"/>
      <c r="UUO96" s="371"/>
      <c r="UUP96" s="371"/>
      <c r="UUQ96" s="371"/>
      <c r="UUR96" s="371"/>
      <c r="UUS96" s="371"/>
      <c r="UUT96" s="371"/>
      <c r="UUU96" s="371"/>
      <c r="UUV96" s="371"/>
      <c r="UUW96" s="371"/>
      <c r="UUX96" s="371"/>
      <c r="UUY96" s="371"/>
      <c r="UUZ96" s="371"/>
      <c r="UVA96" s="371"/>
      <c r="UVB96" s="371"/>
      <c r="UVC96" s="371"/>
      <c r="UVD96" s="371"/>
      <c r="UVE96" s="371"/>
      <c r="UVF96" s="371"/>
      <c r="UVG96" s="371"/>
      <c r="UVH96" s="371"/>
      <c r="UVI96" s="371"/>
      <c r="UVJ96" s="371"/>
      <c r="UVK96" s="371"/>
      <c r="UVL96" s="371"/>
      <c r="UVM96" s="371"/>
      <c r="UVN96" s="371"/>
      <c r="UVO96" s="371"/>
      <c r="UVP96" s="371"/>
      <c r="UVQ96" s="371"/>
      <c r="UVR96" s="371"/>
      <c r="UVS96" s="371"/>
      <c r="UVT96" s="371"/>
      <c r="UVU96" s="371"/>
      <c r="UVV96" s="371"/>
      <c r="UVW96" s="371"/>
      <c r="UVX96" s="371"/>
      <c r="UVY96" s="371"/>
      <c r="UVZ96" s="371"/>
      <c r="UWA96" s="371"/>
      <c r="UWB96" s="371"/>
      <c r="UWC96" s="371"/>
      <c r="UWD96" s="371"/>
      <c r="UWE96" s="371"/>
      <c r="UWF96" s="371"/>
      <c r="UWG96" s="371"/>
      <c r="UWH96" s="371"/>
      <c r="UWI96" s="371"/>
      <c r="UWJ96" s="371"/>
      <c r="UWK96" s="371"/>
      <c r="UWL96" s="371"/>
      <c r="UWM96" s="371"/>
      <c r="UWN96" s="371"/>
      <c r="UWO96" s="371"/>
      <c r="UWP96" s="371"/>
      <c r="UWQ96" s="371"/>
      <c r="UWR96" s="371"/>
      <c r="UWS96" s="371"/>
      <c r="UWT96" s="371"/>
      <c r="UWU96" s="371"/>
      <c r="UWV96" s="371"/>
      <c r="UWW96" s="371"/>
      <c r="UWX96" s="371"/>
      <c r="UWY96" s="371"/>
      <c r="UWZ96" s="371"/>
      <c r="UXA96" s="371"/>
      <c r="UXB96" s="371"/>
      <c r="UXC96" s="371"/>
      <c r="UXD96" s="371"/>
      <c r="UXE96" s="371"/>
      <c r="UXF96" s="371"/>
      <c r="UXG96" s="371"/>
      <c r="UXH96" s="371"/>
      <c r="UXI96" s="371"/>
      <c r="UXJ96" s="371"/>
      <c r="UXK96" s="371"/>
      <c r="UXL96" s="371"/>
      <c r="UXM96" s="371"/>
      <c r="UXN96" s="371"/>
      <c r="UXO96" s="371"/>
      <c r="UXP96" s="371"/>
      <c r="UXQ96" s="371"/>
      <c r="UXR96" s="371"/>
      <c r="UXS96" s="371"/>
      <c r="UXT96" s="371"/>
      <c r="UXU96" s="371"/>
      <c r="UXV96" s="371"/>
      <c r="UXW96" s="371"/>
      <c r="UXX96" s="371"/>
      <c r="UXY96" s="371"/>
      <c r="UXZ96" s="371"/>
      <c r="UYA96" s="371"/>
      <c r="UYB96" s="371"/>
      <c r="UYC96" s="371"/>
      <c r="UYD96" s="371"/>
      <c r="UYE96" s="371"/>
      <c r="UYF96" s="371"/>
      <c r="UYG96" s="371"/>
      <c r="UYH96" s="371"/>
      <c r="UYI96" s="371"/>
      <c r="UYJ96" s="371"/>
      <c r="UYK96" s="371"/>
      <c r="UYL96" s="371"/>
      <c r="UYM96" s="371"/>
      <c r="UYN96" s="371"/>
      <c r="UYO96" s="371"/>
      <c r="UYP96" s="371"/>
      <c r="UYQ96" s="371"/>
      <c r="UYR96" s="371"/>
      <c r="UYS96" s="371"/>
      <c r="UYT96" s="371"/>
      <c r="UYU96" s="371"/>
      <c r="UYV96" s="371"/>
      <c r="UYW96" s="371"/>
      <c r="UYX96" s="371"/>
      <c r="UYY96" s="371"/>
      <c r="UYZ96" s="371"/>
      <c r="UZA96" s="371"/>
      <c r="UZB96" s="371"/>
      <c r="UZC96" s="371"/>
      <c r="UZD96" s="371"/>
      <c r="UZE96" s="371"/>
      <c r="UZF96" s="371"/>
      <c r="UZG96" s="371"/>
      <c r="UZH96" s="371"/>
      <c r="UZI96" s="371"/>
      <c r="UZJ96" s="371"/>
      <c r="UZK96" s="371"/>
      <c r="UZL96" s="371"/>
      <c r="UZM96" s="371"/>
      <c r="UZN96" s="371"/>
      <c r="UZO96" s="371"/>
      <c r="UZP96" s="371"/>
      <c r="UZQ96" s="371"/>
      <c r="UZR96" s="371"/>
      <c r="UZS96" s="371"/>
      <c r="UZT96" s="371"/>
      <c r="UZU96" s="371"/>
      <c r="UZV96" s="371"/>
      <c r="UZW96" s="371"/>
      <c r="UZX96" s="371"/>
      <c r="UZY96" s="371"/>
      <c r="UZZ96" s="371"/>
      <c r="VAA96" s="371"/>
      <c r="VAB96" s="371"/>
      <c r="VAC96" s="371"/>
      <c r="VAD96" s="371"/>
      <c r="VAE96" s="371"/>
      <c r="VAF96" s="371"/>
      <c r="VAG96" s="371"/>
      <c r="VAH96" s="371"/>
      <c r="VAI96" s="371"/>
      <c r="VAJ96" s="371"/>
      <c r="VAK96" s="371"/>
      <c r="VAL96" s="371"/>
      <c r="VAM96" s="371"/>
      <c r="VAN96" s="371"/>
      <c r="VAO96" s="371"/>
      <c r="VAP96" s="371"/>
      <c r="VAQ96" s="371"/>
      <c r="VAR96" s="371"/>
      <c r="VAS96" s="371"/>
      <c r="VAT96" s="371"/>
      <c r="VAU96" s="371"/>
      <c r="VAV96" s="371"/>
      <c r="VAW96" s="371"/>
      <c r="VAX96" s="371"/>
      <c r="VAY96" s="371"/>
      <c r="VAZ96" s="371"/>
      <c r="VBA96" s="371"/>
      <c r="VBB96" s="371"/>
      <c r="VBC96" s="371"/>
      <c r="VBD96" s="371"/>
      <c r="VBE96" s="371"/>
      <c r="VBF96" s="371"/>
      <c r="VBG96" s="371"/>
      <c r="VBH96" s="371"/>
      <c r="VBI96" s="371"/>
      <c r="VBJ96" s="371"/>
      <c r="VBK96" s="371"/>
      <c r="VBL96" s="371"/>
      <c r="VBM96" s="371"/>
      <c r="VBN96" s="371"/>
      <c r="VBO96" s="371"/>
      <c r="VBP96" s="371"/>
      <c r="VBQ96" s="371"/>
      <c r="VBR96" s="371"/>
      <c r="VBS96" s="371"/>
      <c r="VBT96" s="371"/>
      <c r="VBU96" s="371"/>
      <c r="VBV96" s="371"/>
      <c r="VBW96" s="371"/>
      <c r="VBX96" s="371"/>
      <c r="VBY96" s="371"/>
      <c r="VBZ96" s="371"/>
      <c r="VCA96" s="371"/>
      <c r="VCB96" s="371"/>
      <c r="VCC96" s="371"/>
      <c r="VCD96" s="371"/>
      <c r="VCE96" s="371"/>
      <c r="VCF96" s="371"/>
      <c r="VCG96" s="371"/>
      <c r="VCH96" s="371"/>
      <c r="VCI96" s="371"/>
      <c r="VCJ96" s="371"/>
      <c r="VCK96" s="371"/>
      <c r="VCL96" s="371"/>
      <c r="VCM96" s="371"/>
      <c r="VCN96" s="371"/>
      <c r="VCO96" s="371"/>
      <c r="VCP96" s="371"/>
      <c r="VCQ96" s="371"/>
      <c r="VCR96" s="371"/>
      <c r="VCS96" s="371"/>
      <c r="VCT96" s="371"/>
      <c r="VCU96" s="371"/>
      <c r="VCV96" s="371"/>
      <c r="VCW96" s="371"/>
      <c r="VCX96" s="371"/>
      <c r="VCY96" s="371"/>
      <c r="VCZ96" s="371"/>
      <c r="VDA96" s="371"/>
      <c r="VDB96" s="371"/>
      <c r="VDC96" s="371"/>
      <c r="VDD96" s="371"/>
      <c r="VDE96" s="371"/>
      <c r="VDF96" s="371"/>
      <c r="VDG96" s="371"/>
      <c r="VDH96" s="371"/>
      <c r="VDI96" s="371"/>
      <c r="VDJ96" s="371"/>
      <c r="VDK96" s="371"/>
      <c r="VDL96" s="371"/>
      <c r="VDM96" s="371"/>
      <c r="VDN96" s="371"/>
      <c r="VDO96" s="371"/>
      <c r="VDP96" s="371"/>
      <c r="VDQ96" s="371"/>
      <c r="VDR96" s="371"/>
      <c r="VDS96" s="371"/>
      <c r="VDT96" s="371"/>
      <c r="VDU96" s="371"/>
      <c r="VDV96" s="371"/>
      <c r="VDW96" s="371"/>
      <c r="VDX96" s="371"/>
      <c r="VDY96" s="371"/>
      <c r="VDZ96" s="371"/>
      <c r="VEA96" s="371"/>
      <c r="VEB96" s="371"/>
      <c r="VEC96" s="371"/>
      <c r="VED96" s="371"/>
      <c r="VEE96" s="371"/>
      <c r="VEF96" s="371"/>
      <c r="VEG96" s="371"/>
      <c r="VEH96" s="371"/>
      <c r="VEI96" s="371"/>
      <c r="VEJ96" s="371"/>
      <c r="VEK96" s="371"/>
      <c r="VEL96" s="371"/>
      <c r="VEM96" s="371"/>
      <c r="VEN96" s="371"/>
      <c r="VEO96" s="371"/>
      <c r="VEP96" s="371"/>
      <c r="VEQ96" s="371"/>
      <c r="VER96" s="371"/>
      <c r="VES96" s="371"/>
      <c r="VET96" s="371"/>
      <c r="VEU96" s="371"/>
      <c r="VEV96" s="371"/>
      <c r="VEW96" s="371"/>
      <c r="VEX96" s="371"/>
      <c r="VEY96" s="371"/>
      <c r="VEZ96" s="371"/>
      <c r="VFA96" s="371"/>
      <c r="VFB96" s="371"/>
      <c r="VFC96" s="371"/>
      <c r="VFD96" s="371"/>
      <c r="VFE96" s="371"/>
      <c r="VFF96" s="371"/>
      <c r="VFG96" s="371"/>
      <c r="VFH96" s="371"/>
      <c r="VFI96" s="371"/>
      <c r="VFJ96" s="371"/>
      <c r="VFK96" s="371"/>
      <c r="VFL96" s="371"/>
      <c r="VFM96" s="371"/>
      <c r="VFN96" s="371"/>
      <c r="VFO96" s="371"/>
      <c r="VFP96" s="371"/>
      <c r="VFQ96" s="371"/>
      <c r="VFR96" s="371"/>
      <c r="VFS96" s="371"/>
      <c r="VFT96" s="371"/>
      <c r="VFU96" s="371"/>
      <c r="VFV96" s="371"/>
      <c r="VFW96" s="371"/>
      <c r="VFX96" s="371"/>
      <c r="VFY96" s="371"/>
      <c r="VFZ96" s="371"/>
      <c r="VGA96" s="371"/>
      <c r="VGB96" s="371"/>
      <c r="VGC96" s="371"/>
      <c r="VGD96" s="371"/>
      <c r="VGE96" s="371"/>
      <c r="VGF96" s="371"/>
      <c r="VGG96" s="371"/>
      <c r="VGH96" s="371"/>
      <c r="VGI96" s="371"/>
      <c r="VGJ96" s="371"/>
      <c r="VGK96" s="371"/>
      <c r="VGL96" s="371"/>
      <c r="VGM96" s="371"/>
      <c r="VGN96" s="371"/>
      <c r="VGO96" s="371"/>
      <c r="VGP96" s="371"/>
      <c r="VGQ96" s="371"/>
      <c r="VGR96" s="371"/>
      <c r="VGS96" s="371"/>
      <c r="VGT96" s="371"/>
      <c r="VGU96" s="371"/>
      <c r="VGV96" s="371"/>
      <c r="VGW96" s="371"/>
      <c r="VGX96" s="371"/>
      <c r="VGY96" s="371"/>
      <c r="VGZ96" s="371"/>
      <c r="VHA96" s="371"/>
      <c r="VHB96" s="371"/>
      <c r="VHC96" s="371"/>
      <c r="VHD96" s="371"/>
      <c r="VHE96" s="371"/>
      <c r="VHF96" s="371"/>
      <c r="VHG96" s="371"/>
      <c r="VHH96" s="371"/>
      <c r="VHI96" s="371"/>
      <c r="VHJ96" s="371"/>
      <c r="VHK96" s="371"/>
      <c r="VHL96" s="371"/>
      <c r="VHM96" s="371"/>
      <c r="VHN96" s="371"/>
      <c r="VHO96" s="371"/>
      <c r="VHP96" s="371"/>
      <c r="VHQ96" s="371"/>
      <c r="VHR96" s="371"/>
      <c r="VHS96" s="371"/>
      <c r="VHT96" s="371"/>
      <c r="VHU96" s="371"/>
      <c r="VHV96" s="371"/>
      <c r="VHW96" s="371"/>
      <c r="VHX96" s="371"/>
      <c r="VHY96" s="371"/>
      <c r="VHZ96" s="371"/>
      <c r="VIA96" s="371"/>
      <c r="VIB96" s="371"/>
      <c r="VIC96" s="371"/>
      <c r="VID96" s="371"/>
      <c r="VIE96" s="371"/>
      <c r="VIF96" s="371"/>
      <c r="VIG96" s="371"/>
      <c r="VIH96" s="371"/>
      <c r="VII96" s="371"/>
      <c r="VIJ96" s="371"/>
      <c r="VIK96" s="371"/>
      <c r="VIL96" s="371"/>
      <c r="VIM96" s="371"/>
      <c r="VIN96" s="371"/>
      <c r="VIO96" s="371"/>
      <c r="VIP96" s="371"/>
      <c r="VIQ96" s="371"/>
      <c r="VIR96" s="371"/>
      <c r="VIS96" s="371"/>
      <c r="VIT96" s="371"/>
      <c r="VIU96" s="371"/>
      <c r="VIV96" s="371"/>
      <c r="VIW96" s="371"/>
      <c r="VIX96" s="371"/>
      <c r="VIY96" s="371"/>
      <c r="VIZ96" s="371"/>
      <c r="VJA96" s="371"/>
      <c r="VJB96" s="371"/>
      <c r="VJC96" s="371"/>
      <c r="VJD96" s="371"/>
      <c r="VJE96" s="371"/>
      <c r="VJF96" s="371"/>
      <c r="VJG96" s="371"/>
      <c r="VJH96" s="371"/>
      <c r="VJI96" s="371"/>
      <c r="VJJ96" s="371"/>
      <c r="VJK96" s="371"/>
      <c r="VJL96" s="371"/>
      <c r="VJM96" s="371"/>
      <c r="VJN96" s="371"/>
      <c r="VJO96" s="371"/>
      <c r="VJP96" s="371"/>
      <c r="VJQ96" s="371"/>
      <c r="VJR96" s="371"/>
      <c r="VJS96" s="371"/>
      <c r="VJT96" s="371"/>
      <c r="VJU96" s="371"/>
      <c r="VJV96" s="371"/>
      <c r="VJW96" s="371"/>
      <c r="VJX96" s="371"/>
      <c r="VJY96" s="371"/>
      <c r="VJZ96" s="371"/>
      <c r="VKA96" s="371"/>
      <c r="VKB96" s="371"/>
      <c r="VKC96" s="371"/>
      <c r="VKD96" s="371"/>
      <c r="VKE96" s="371"/>
      <c r="VKF96" s="371"/>
      <c r="VKG96" s="371"/>
      <c r="VKH96" s="371"/>
      <c r="VKI96" s="371"/>
      <c r="VKJ96" s="371"/>
      <c r="VKK96" s="371"/>
      <c r="VKL96" s="371"/>
      <c r="VKM96" s="371"/>
      <c r="VKN96" s="371"/>
      <c r="VKO96" s="371"/>
      <c r="VKP96" s="371"/>
      <c r="VKQ96" s="371"/>
      <c r="VKR96" s="371"/>
      <c r="VKS96" s="371"/>
      <c r="VKT96" s="371"/>
      <c r="VKU96" s="371"/>
      <c r="VKV96" s="371"/>
      <c r="VKW96" s="371"/>
      <c r="VKX96" s="371"/>
      <c r="VKY96" s="371"/>
      <c r="VKZ96" s="371"/>
      <c r="VLA96" s="371"/>
      <c r="VLB96" s="371"/>
      <c r="VLC96" s="371"/>
      <c r="VLD96" s="371"/>
      <c r="VLE96" s="371"/>
      <c r="VLF96" s="371"/>
      <c r="VLG96" s="371"/>
      <c r="VLH96" s="371"/>
      <c r="VLI96" s="371"/>
      <c r="VLJ96" s="371"/>
      <c r="VLK96" s="371"/>
      <c r="VLL96" s="371"/>
      <c r="VLM96" s="371"/>
      <c r="VLN96" s="371"/>
      <c r="VLO96" s="371"/>
      <c r="VLP96" s="371"/>
      <c r="VLQ96" s="371"/>
      <c r="VLR96" s="371"/>
      <c r="VLS96" s="371"/>
      <c r="VLT96" s="371"/>
      <c r="VLU96" s="371"/>
      <c r="VLV96" s="371"/>
      <c r="VLW96" s="371"/>
      <c r="VLX96" s="371"/>
      <c r="VLY96" s="371"/>
      <c r="VLZ96" s="371"/>
      <c r="VMA96" s="371"/>
      <c r="VMB96" s="371"/>
      <c r="VMC96" s="371"/>
      <c r="VMD96" s="371"/>
      <c r="VME96" s="371"/>
      <c r="VMF96" s="371"/>
      <c r="VMG96" s="371"/>
      <c r="VMH96" s="371"/>
      <c r="VMI96" s="371"/>
      <c r="VMJ96" s="371"/>
      <c r="VMK96" s="371"/>
      <c r="VML96" s="371"/>
      <c r="VMM96" s="371"/>
      <c r="VMN96" s="371"/>
      <c r="VMO96" s="371"/>
      <c r="VMP96" s="371"/>
      <c r="VMQ96" s="371"/>
      <c r="VMR96" s="371"/>
      <c r="VMS96" s="371"/>
      <c r="VMT96" s="371"/>
      <c r="VMU96" s="371"/>
      <c r="VMV96" s="371"/>
      <c r="VMW96" s="371"/>
      <c r="VMX96" s="371"/>
      <c r="VMY96" s="371"/>
      <c r="VMZ96" s="371"/>
      <c r="VNA96" s="371"/>
      <c r="VNB96" s="371"/>
      <c r="VNC96" s="371"/>
      <c r="VND96" s="371"/>
      <c r="VNE96" s="371"/>
      <c r="VNF96" s="371"/>
      <c r="VNG96" s="371"/>
      <c r="VNH96" s="371"/>
      <c r="VNI96" s="371"/>
      <c r="VNJ96" s="371"/>
      <c r="VNK96" s="371"/>
      <c r="VNL96" s="371"/>
      <c r="VNM96" s="371"/>
      <c r="VNN96" s="371"/>
      <c r="VNO96" s="371"/>
      <c r="VNP96" s="371"/>
      <c r="VNQ96" s="371"/>
      <c r="VNR96" s="371"/>
      <c r="VNS96" s="371"/>
      <c r="VNT96" s="371"/>
      <c r="VNU96" s="371"/>
      <c r="VNV96" s="371"/>
      <c r="VNW96" s="371"/>
      <c r="VNX96" s="371"/>
      <c r="VNY96" s="371"/>
      <c r="VNZ96" s="371"/>
      <c r="VOA96" s="371"/>
      <c r="VOB96" s="371"/>
      <c r="VOC96" s="371"/>
      <c r="VOD96" s="371"/>
      <c r="VOE96" s="371"/>
      <c r="VOF96" s="371"/>
      <c r="VOG96" s="371"/>
      <c r="VOH96" s="371"/>
      <c r="VOI96" s="371"/>
      <c r="VOJ96" s="371"/>
      <c r="VOK96" s="371"/>
      <c r="VOL96" s="371"/>
      <c r="VOM96" s="371"/>
      <c r="VON96" s="371"/>
      <c r="VOO96" s="371"/>
      <c r="VOP96" s="371"/>
      <c r="VOQ96" s="371"/>
      <c r="VOR96" s="371"/>
      <c r="VOS96" s="371"/>
      <c r="VOT96" s="371"/>
      <c r="VOU96" s="371"/>
      <c r="VOV96" s="371"/>
      <c r="VOW96" s="371"/>
      <c r="VOX96" s="371"/>
      <c r="VOY96" s="371"/>
      <c r="VOZ96" s="371"/>
      <c r="VPA96" s="371"/>
      <c r="VPB96" s="371"/>
      <c r="VPC96" s="371"/>
      <c r="VPD96" s="371"/>
      <c r="VPE96" s="371"/>
      <c r="VPF96" s="371"/>
      <c r="VPG96" s="371"/>
      <c r="VPH96" s="371"/>
      <c r="VPI96" s="371"/>
      <c r="VPJ96" s="371"/>
      <c r="VPK96" s="371"/>
      <c r="VPL96" s="371"/>
      <c r="VPM96" s="371"/>
      <c r="VPN96" s="371"/>
      <c r="VPO96" s="371"/>
      <c r="VPP96" s="371"/>
      <c r="VPQ96" s="371"/>
      <c r="VPR96" s="371"/>
      <c r="VPS96" s="371"/>
      <c r="VPT96" s="371"/>
      <c r="VPU96" s="371"/>
      <c r="VPV96" s="371"/>
      <c r="VPW96" s="371"/>
      <c r="VPX96" s="371"/>
      <c r="VPY96" s="371"/>
      <c r="VPZ96" s="371"/>
      <c r="VQA96" s="371"/>
      <c r="VQB96" s="371"/>
      <c r="VQC96" s="371"/>
      <c r="VQD96" s="371"/>
      <c r="VQE96" s="371"/>
      <c r="VQF96" s="371"/>
      <c r="VQG96" s="371"/>
      <c r="VQH96" s="371"/>
      <c r="VQI96" s="371"/>
      <c r="VQJ96" s="371"/>
      <c r="VQK96" s="371"/>
      <c r="VQL96" s="371"/>
      <c r="VQM96" s="371"/>
      <c r="VQN96" s="371"/>
      <c r="VQO96" s="371"/>
      <c r="VQP96" s="371"/>
      <c r="VQQ96" s="371"/>
      <c r="VQR96" s="371"/>
      <c r="VQS96" s="371"/>
      <c r="VQT96" s="371"/>
      <c r="VQU96" s="371"/>
      <c r="VQV96" s="371"/>
      <c r="VQW96" s="371"/>
      <c r="VQX96" s="371"/>
      <c r="VQY96" s="371"/>
      <c r="VQZ96" s="371"/>
      <c r="VRA96" s="371"/>
      <c r="VRB96" s="371"/>
      <c r="VRC96" s="371"/>
      <c r="VRD96" s="371"/>
      <c r="VRE96" s="371"/>
      <c r="VRF96" s="371"/>
      <c r="VRG96" s="371"/>
      <c r="VRH96" s="371"/>
      <c r="VRI96" s="371"/>
      <c r="VRJ96" s="371"/>
      <c r="VRK96" s="371"/>
      <c r="VRL96" s="371"/>
      <c r="VRM96" s="371"/>
      <c r="VRN96" s="371"/>
      <c r="VRO96" s="371"/>
      <c r="VRP96" s="371"/>
      <c r="VRQ96" s="371"/>
      <c r="VRR96" s="371"/>
      <c r="VRS96" s="371"/>
      <c r="VRT96" s="371"/>
      <c r="VRU96" s="371"/>
      <c r="VRV96" s="371"/>
      <c r="VRW96" s="371"/>
      <c r="VRX96" s="371"/>
      <c r="VRY96" s="371"/>
      <c r="VRZ96" s="371"/>
      <c r="VSA96" s="371"/>
      <c r="VSB96" s="371"/>
      <c r="VSC96" s="371"/>
      <c r="VSD96" s="371"/>
      <c r="VSE96" s="371"/>
      <c r="VSF96" s="371"/>
      <c r="VSG96" s="371"/>
      <c r="VSH96" s="371"/>
      <c r="VSI96" s="371"/>
      <c r="VSJ96" s="371"/>
      <c r="VSK96" s="371"/>
      <c r="VSL96" s="371"/>
      <c r="VSM96" s="371"/>
      <c r="VSN96" s="371"/>
      <c r="VSO96" s="371"/>
      <c r="VSP96" s="371"/>
      <c r="VSQ96" s="371"/>
      <c r="VSR96" s="371"/>
      <c r="VSS96" s="371"/>
      <c r="VST96" s="371"/>
      <c r="VSU96" s="371"/>
      <c r="VSV96" s="371"/>
      <c r="VSW96" s="371"/>
      <c r="VSX96" s="371"/>
      <c r="VSY96" s="371"/>
      <c r="VSZ96" s="371"/>
      <c r="VTA96" s="371"/>
      <c r="VTB96" s="371"/>
      <c r="VTC96" s="371"/>
      <c r="VTD96" s="371"/>
      <c r="VTE96" s="371"/>
      <c r="VTF96" s="371"/>
      <c r="VTG96" s="371"/>
      <c r="VTH96" s="371"/>
      <c r="VTI96" s="371"/>
      <c r="VTJ96" s="371"/>
      <c r="VTK96" s="371"/>
      <c r="VTL96" s="371"/>
      <c r="VTM96" s="371"/>
      <c r="VTN96" s="371"/>
      <c r="VTO96" s="371"/>
      <c r="VTP96" s="371"/>
      <c r="VTQ96" s="371"/>
      <c r="VTR96" s="371"/>
      <c r="VTS96" s="371"/>
      <c r="VTT96" s="371"/>
      <c r="VTU96" s="371"/>
      <c r="VTV96" s="371"/>
      <c r="VTW96" s="371"/>
      <c r="VTX96" s="371"/>
      <c r="VTY96" s="371"/>
      <c r="VTZ96" s="371"/>
      <c r="VUA96" s="371"/>
      <c r="VUB96" s="371"/>
      <c r="VUC96" s="371"/>
      <c r="VUD96" s="371"/>
      <c r="VUE96" s="371"/>
      <c r="VUF96" s="371"/>
      <c r="VUG96" s="371"/>
      <c r="VUH96" s="371"/>
      <c r="VUI96" s="371"/>
      <c r="VUJ96" s="371"/>
      <c r="VUK96" s="371"/>
      <c r="VUL96" s="371"/>
      <c r="VUM96" s="371"/>
      <c r="VUN96" s="371"/>
      <c r="VUO96" s="371"/>
      <c r="VUP96" s="371"/>
      <c r="VUQ96" s="371"/>
      <c r="VUR96" s="371"/>
      <c r="VUS96" s="371"/>
      <c r="VUT96" s="371"/>
      <c r="VUU96" s="371"/>
      <c r="VUV96" s="371"/>
      <c r="VUW96" s="371"/>
      <c r="VUX96" s="371"/>
      <c r="VUY96" s="371"/>
      <c r="VUZ96" s="371"/>
      <c r="VVA96" s="371"/>
      <c r="VVB96" s="371"/>
      <c r="VVC96" s="371"/>
      <c r="VVD96" s="371"/>
      <c r="VVE96" s="371"/>
      <c r="VVF96" s="371"/>
      <c r="VVG96" s="371"/>
      <c r="VVH96" s="371"/>
      <c r="VVI96" s="371"/>
      <c r="VVJ96" s="371"/>
      <c r="VVK96" s="371"/>
      <c r="VVL96" s="371"/>
      <c r="VVM96" s="371"/>
      <c r="VVN96" s="371"/>
      <c r="VVO96" s="371"/>
      <c r="VVP96" s="371"/>
      <c r="VVQ96" s="371"/>
      <c r="VVR96" s="371"/>
      <c r="VVS96" s="371"/>
      <c r="VVT96" s="371"/>
      <c r="VVU96" s="371"/>
      <c r="VVV96" s="371"/>
      <c r="VVW96" s="371"/>
      <c r="VVX96" s="371"/>
      <c r="VVY96" s="371"/>
      <c r="VVZ96" s="371"/>
      <c r="VWA96" s="371"/>
      <c r="VWB96" s="371"/>
      <c r="VWC96" s="371"/>
      <c r="VWD96" s="371"/>
      <c r="VWE96" s="371"/>
      <c r="VWF96" s="371"/>
      <c r="VWG96" s="371"/>
      <c r="VWH96" s="371"/>
      <c r="VWI96" s="371"/>
      <c r="VWJ96" s="371"/>
      <c r="VWK96" s="371"/>
      <c r="VWL96" s="371"/>
      <c r="VWM96" s="371"/>
      <c r="VWN96" s="371"/>
      <c r="VWO96" s="371"/>
      <c r="VWP96" s="371"/>
      <c r="VWQ96" s="371"/>
      <c r="VWR96" s="371"/>
      <c r="VWS96" s="371"/>
      <c r="VWT96" s="371"/>
      <c r="VWU96" s="371"/>
      <c r="VWV96" s="371"/>
      <c r="VWW96" s="371"/>
      <c r="VWX96" s="371"/>
      <c r="VWY96" s="371"/>
      <c r="VWZ96" s="371"/>
      <c r="VXA96" s="371"/>
      <c r="VXB96" s="371"/>
      <c r="VXC96" s="371"/>
      <c r="VXD96" s="371"/>
      <c r="VXE96" s="371"/>
      <c r="VXF96" s="371"/>
      <c r="VXG96" s="371"/>
      <c r="VXH96" s="371"/>
      <c r="VXI96" s="371"/>
      <c r="VXJ96" s="371"/>
      <c r="VXK96" s="371"/>
      <c r="VXL96" s="371"/>
      <c r="VXM96" s="371"/>
      <c r="VXN96" s="371"/>
      <c r="VXO96" s="371"/>
      <c r="VXP96" s="371"/>
      <c r="VXQ96" s="371"/>
      <c r="VXR96" s="371"/>
      <c r="VXS96" s="371"/>
      <c r="VXT96" s="371"/>
      <c r="VXU96" s="371"/>
      <c r="VXV96" s="371"/>
      <c r="VXW96" s="371"/>
      <c r="VXX96" s="371"/>
      <c r="VXY96" s="371"/>
      <c r="VXZ96" s="371"/>
      <c r="VYA96" s="371"/>
      <c r="VYB96" s="371"/>
      <c r="VYC96" s="371"/>
      <c r="VYD96" s="371"/>
      <c r="VYE96" s="371"/>
      <c r="VYF96" s="371"/>
      <c r="VYG96" s="371"/>
      <c r="VYH96" s="371"/>
      <c r="VYI96" s="371"/>
      <c r="VYJ96" s="371"/>
      <c r="VYK96" s="371"/>
      <c r="VYL96" s="371"/>
      <c r="VYM96" s="371"/>
      <c r="VYN96" s="371"/>
      <c r="VYO96" s="371"/>
      <c r="VYP96" s="371"/>
      <c r="VYQ96" s="371"/>
      <c r="VYR96" s="371"/>
      <c r="VYS96" s="371"/>
      <c r="VYT96" s="371"/>
      <c r="VYU96" s="371"/>
      <c r="VYV96" s="371"/>
      <c r="VYW96" s="371"/>
      <c r="VYX96" s="371"/>
      <c r="VYY96" s="371"/>
      <c r="VYZ96" s="371"/>
      <c r="VZA96" s="371"/>
      <c r="VZB96" s="371"/>
      <c r="VZC96" s="371"/>
      <c r="VZD96" s="371"/>
      <c r="VZE96" s="371"/>
      <c r="VZF96" s="371"/>
      <c r="VZG96" s="371"/>
      <c r="VZH96" s="371"/>
      <c r="VZI96" s="371"/>
      <c r="VZJ96" s="371"/>
      <c r="VZK96" s="371"/>
      <c r="VZL96" s="371"/>
      <c r="VZM96" s="371"/>
      <c r="VZN96" s="371"/>
      <c r="VZO96" s="371"/>
      <c r="VZP96" s="371"/>
      <c r="VZQ96" s="371"/>
      <c r="VZR96" s="371"/>
      <c r="VZS96" s="371"/>
      <c r="VZT96" s="371"/>
      <c r="VZU96" s="371"/>
      <c r="VZV96" s="371"/>
      <c r="VZW96" s="371"/>
      <c r="VZX96" s="371"/>
      <c r="VZY96" s="371"/>
      <c r="VZZ96" s="371"/>
      <c r="WAA96" s="371"/>
      <c r="WAB96" s="371"/>
      <c r="WAC96" s="371"/>
      <c r="WAD96" s="371"/>
      <c r="WAE96" s="371"/>
      <c r="WAF96" s="371"/>
      <c r="WAG96" s="371"/>
      <c r="WAH96" s="371"/>
      <c r="WAI96" s="371"/>
      <c r="WAJ96" s="371"/>
      <c r="WAK96" s="371"/>
      <c r="WAL96" s="371"/>
      <c r="WAM96" s="371"/>
      <c r="WAN96" s="371"/>
      <c r="WAO96" s="371"/>
      <c r="WAP96" s="371"/>
      <c r="WAQ96" s="371"/>
      <c r="WAR96" s="371"/>
      <c r="WAS96" s="371"/>
      <c r="WAT96" s="371"/>
      <c r="WAU96" s="371"/>
      <c r="WAV96" s="371"/>
      <c r="WAW96" s="371"/>
      <c r="WAX96" s="371"/>
      <c r="WAY96" s="371"/>
      <c r="WAZ96" s="371"/>
      <c r="WBA96" s="371"/>
      <c r="WBB96" s="371"/>
      <c r="WBC96" s="371"/>
      <c r="WBD96" s="371"/>
      <c r="WBE96" s="371"/>
      <c r="WBF96" s="371"/>
      <c r="WBG96" s="371"/>
      <c r="WBH96" s="371"/>
      <c r="WBI96" s="371"/>
      <c r="WBJ96" s="371"/>
      <c r="WBK96" s="371"/>
      <c r="WBL96" s="371"/>
      <c r="WBM96" s="371"/>
      <c r="WBN96" s="371"/>
      <c r="WBO96" s="371"/>
      <c r="WBP96" s="371"/>
      <c r="WBQ96" s="371"/>
      <c r="WBR96" s="371"/>
      <c r="WBS96" s="371"/>
      <c r="WBT96" s="371"/>
      <c r="WBU96" s="371"/>
      <c r="WBV96" s="371"/>
      <c r="WBW96" s="371"/>
      <c r="WBX96" s="371"/>
      <c r="WBY96" s="371"/>
      <c r="WBZ96" s="371"/>
      <c r="WCA96" s="371"/>
      <c r="WCB96" s="371"/>
      <c r="WCC96" s="371"/>
      <c r="WCD96" s="371"/>
      <c r="WCE96" s="371"/>
      <c r="WCF96" s="371"/>
      <c r="WCG96" s="371"/>
      <c r="WCH96" s="371"/>
      <c r="WCI96" s="371"/>
      <c r="WCJ96" s="371"/>
      <c r="WCK96" s="371"/>
      <c r="WCL96" s="371"/>
      <c r="WCM96" s="371"/>
      <c r="WCN96" s="371"/>
      <c r="WCO96" s="371"/>
      <c r="WCP96" s="371"/>
      <c r="WCQ96" s="371"/>
      <c r="WCR96" s="371"/>
      <c r="WCS96" s="371"/>
      <c r="WCT96" s="371"/>
      <c r="WCU96" s="371"/>
      <c r="WCV96" s="371"/>
      <c r="WCW96" s="371"/>
      <c r="WCX96" s="371"/>
      <c r="WCY96" s="371"/>
      <c r="WCZ96" s="371"/>
      <c r="WDA96" s="371"/>
      <c r="WDB96" s="371"/>
      <c r="WDC96" s="371"/>
      <c r="WDD96" s="371"/>
      <c r="WDE96" s="371"/>
      <c r="WDF96" s="371"/>
      <c r="WDG96" s="371"/>
      <c r="WDH96" s="371"/>
      <c r="WDI96" s="371"/>
      <c r="WDJ96" s="371"/>
      <c r="WDK96" s="371"/>
      <c r="WDL96" s="371"/>
      <c r="WDM96" s="371"/>
      <c r="WDN96" s="371"/>
      <c r="WDO96" s="371"/>
      <c r="WDP96" s="371"/>
      <c r="WDQ96" s="371"/>
      <c r="WDR96" s="371"/>
      <c r="WDS96" s="371"/>
      <c r="WDT96" s="371"/>
      <c r="WDU96" s="371"/>
      <c r="WDV96" s="371"/>
      <c r="WDW96" s="371"/>
      <c r="WDX96" s="371"/>
      <c r="WDY96" s="371"/>
      <c r="WDZ96" s="371"/>
      <c r="WEA96" s="371"/>
      <c r="WEB96" s="371"/>
      <c r="WEC96" s="371"/>
      <c r="WED96" s="371"/>
      <c r="WEE96" s="371"/>
      <c r="WEF96" s="371"/>
      <c r="WEG96" s="371"/>
      <c r="WEH96" s="371"/>
      <c r="WEI96" s="371"/>
      <c r="WEJ96" s="371"/>
      <c r="WEK96" s="371"/>
      <c r="WEL96" s="371"/>
      <c r="WEM96" s="371"/>
      <c r="WEN96" s="371"/>
      <c r="WEO96" s="371"/>
      <c r="WEP96" s="371"/>
      <c r="WEQ96" s="371"/>
      <c r="WER96" s="371"/>
      <c r="WES96" s="371"/>
      <c r="WET96" s="371"/>
      <c r="WEU96" s="371"/>
      <c r="WEV96" s="371"/>
      <c r="WEW96" s="371"/>
      <c r="WEX96" s="371"/>
      <c r="WEY96" s="371"/>
      <c r="WEZ96" s="371"/>
      <c r="WFA96" s="371"/>
      <c r="WFB96" s="371"/>
      <c r="WFC96" s="371"/>
      <c r="WFD96" s="371"/>
      <c r="WFE96" s="371"/>
      <c r="WFF96" s="371"/>
      <c r="WFG96" s="371"/>
      <c r="WFH96" s="371"/>
      <c r="WFI96" s="371"/>
      <c r="WFJ96" s="371"/>
      <c r="WFK96" s="371"/>
      <c r="WFL96" s="371"/>
      <c r="WFM96" s="371"/>
      <c r="WFN96" s="371"/>
      <c r="WFO96" s="371"/>
      <c r="WFP96" s="371"/>
      <c r="WFQ96" s="371"/>
      <c r="WFR96" s="371"/>
      <c r="WFS96" s="371"/>
      <c r="WFT96" s="371"/>
      <c r="WFU96" s="371"/>
      <c r="WFV96" s="371"/>
      <c r="WFW96" s="371"/>
      <c r="WFX96" s="371"/>
      <c r="WFY96" s="371"/>
      <c r="WFZ96" s="371"/>
      <c r="WGA96" s="371"/>
      <c r="WGB96" s="371"/>
      <c r="WGC96" s="371"/>
      <c r="WGD96" s="371"/>
      <c r="WGE96" s="371"/>
      <c r="WGF96" s="371"/>
      <c r="WGG96" s="371"/>
      <c r="WGH96" s="371"/>
      <c r="WGI96" s="371"/>
      <c r="WGJ96" s="371"/>
      <c r="WGK96" s="371"/>
      <c r="WGL96" s="371"/>
      <c r="WGM96" s="371"/>
      <c r="WGN96" s="371"/>
      <c r="WGO96" s="371"/>
      <c r="WGP96" s="371"/>
      <c r="WGQ96" s="371"/>
      <c r="WGR96" s="371"/>
      <c r="WGS96" s="371"/>
      <c r="WGT96" s="371"/>
      <c r="WGU96" s="371"/>
      <c r="WGV96" s="371"/>
      <c r="WGW96" s="371"/>
      <c r="WGX96" s="371"/>
      <c r="WGY96" s="371"/>
      <c r="WGZ96" s="371"/>
      <c r="WHA96" s="371"/>
      <c r="WHB96" s="371"/>
      <c r="WHC96" s="371"/>
      <c r="WHD96" s="371"/>
      <c r="WHE96" s="371"/>
      <c r="WHF96" s="371"/>
      <c r="WHG96" s="371"/>
      <c r="WHH96" s="371"/>
      <c r="WHI96" s="371"/>
      <c r="WHJ96" s="371"/>
      <c r="WHK96" s="371"/>
      <c r="WHL96" s="371"/>
      <c r="WHM96" s="371"/>
      <c r="WHN96" s="371"/>
      <c r="WHO96" s="371"/>
      <c r="WHP96" s="371"/>
      <c r="WHQ96" s="371"/>
      <c r="WHR96" s="371"/>
      <c r="WHS96" s="371"/>
      <c r="WHT96" s="371"/>
      <c r="WHU96" s="371"/>
      <c r="WHV96" s="371"/>
      <c r="WHW96" s="371"/>
      <c r="WHX96" s="371"/>
      <c r="WHY96" s="371"/>
      <c r="WHZ96" s="371"/>
      <c r="WIA96" s="371"/>
      <c r="WIB96" s="371"/>
      <c r="WIC96" s="371"/>
      <c r="WID96" s="371"/>
      <c r="WIE96" s="371"/>
      <c r="WIF96" s="371"/>
      <c r="WIG96" s="371"/>
      <c r="WIH96" s="371"/>
      <c r="WII96" s="371"/>
      <c r="WIJ96" s="371"/>
      <c r="WIK96" s="371"/>
      <c r="WIL96" s="371"/>
      <c r="WIM96" s="371"/>
      <c r="WIN96" s="371"/>
      <c r="WIO96" s="371"/>
      <c r="WIP96" s="371"/>
      <c r="WIQ96" s="371"/>
      <c r="WIR96" s="371"/>
      <c r="WIS96" s="371"/>
      <c r="WIT96" s="371"/>
      <c r="WIU96" s="371"/>
      <c r="WIV96" s="371"/>
      <c r="WIW96" s="371"/>
      <c r="WIX96" s="371"/>
      <c r="WIY96" s="371"/>
      <c r="WIZ96" s="371"/>
      <c r="WJA96" s="371"/>
      <c r="WJB96" s="371"/>
      <c r="WJC96" s="371"/>
      <c r="WJD96" s="371"/>
      <c r="WJE96" s="371"/>
      <c r="WJF96" s="371"/>
      <c r="WJG96" s="371"/>
      <c r="WJH96" s="371"/>
      <c r="WJI96" s="371"/>
      <c r="WJJ96" s="371"/>
      <c r="WJK96" s="371"/>
      <c r="WJL96" s="371"/>
      <c r="WJM96" s="371"/>
      <c r="WJN96" s="371"/>
      <c r="WJO96" s="371"/>
      <c r="WJP96" s="371"/>
      <c r="WJQ96" s="371"/>
      <c r="WJR96" s="371"/>
      <c r="WJS96" s="371"/>
      <c r="WJT96" s="371"/>
      <c r="WJU96" s="371"/>
      <c r="WJV96" s="371"/>
      <c r="WJW96" s="371"/>
      <c r="WJX96" s="371"/>
      <c r="WJY96" s="371"/>
      <c r="WJZ96" s="371"/>
      <c r="WKA96" s="371"/>
      <c r="WKB96" s="371"/>
      <c r="WKC96" s="371"/>
      <c r="WKD96" s="371"/>
      <c r="WKE96" s="371"/>
      <c r="WKF96" s="371"/>
      <c r="WKG96" s="371"/>
      <c r="WKH96" s="371"/>
      <c r="WKI96" s="371"/>
      <c r="WKJ96" s="371"/>
      <c r="WKK96" s="371"/>
      <c r="WKL96" s="371"/>
      <c r="WKM96" s="371"/>
      <c r="WKN96" s="371"/>
      <c r="WKO96" s="371"/>
      <c r="WKP96" s="371"/>
      <c r="WKQ96" s="371"/>
      <c r="WKR96" s="371"/>
      <c r="WKS96" s="371"/>
      <c r="WKT96" s="371"/>
      <c r="WKU96" s="371"/>
      <c r="WKV96" s="371"/>
      <c r="WKW96" s="371"/>
      <c r="WKX96" s="371"/>
      <c r="WKY96" s="371"/>
      <c r="WKZ96" s="371"/>
      <c r="WLA96" s="371"/>
      <c r="WLB96" s="371"/>
      <c r="WLC96" s="371"/>
      <c r="WLD96" s="371"/>
      <c r="WLE96" s="371"/>
      <c r="WLF96" s="371"/>
      <c r="WLG96" s="371"/>
      <c r="WLH96" s="371"/>
      <c r="WLI96" s="371"/>
      <c r="WLJ96" s="371"/>
      <c r="WLK96" s="371"/>
      <c r="WLL96" s="371"/>
      <c r="WLM96" s="371"/>
      <c r="WLN96" s="371"/>
      <c r="WLO96" s="371"/>
      <c r="WLP96" s="371"/>
      <c r="WLQ96" s="371"/>
      <c r="WLR96" s="371"/>
      <c r="WLS96" s="371"/>
      <c r="WLT96" s="371"/>
      <c r="WLU96" s="371"/>
      <c r="WLV96" s="371"/>
      <c r="WLW96" s="371"/>
      <c r="WLX96" s="371"/>
      <c r="WLY96" s="371"/>
      <c r="WLZ96" s="371"/>
      <c r="WMA96" s="371"/>
      <c r="WMB96" s="371"/>
      <c r="WMC96" s="371"/>
      <c r="WMD96" s="371"/>
      <c r="WME96" s="371"/>
      <c r="WMF96" s="371"/>
      <c r="WMG96" s="371"/>
      <c r="WMH96" s="371"/>
      <c r="WMI96" s="371"/>
      <c r="WMJ96" s="371"/>
      <c r="WMK96" s="371"/>
      <c r="WML96" s="371"/>
      <c r="WMM96" s="371"/>
      <c r="WMN96" s="371"/>
      <c r="WMO96" s="371"/>
      <c r="WMP96" s="371"/>
      <c r="WMQ96" s="371"/>
      <c r="WMR96" s="371"/>
      <c r="WMS96" s="371"/>
      <c r="WMT96" s="371"/>
      <c r="WMU96" s="371"/>
      <c r="WMV96" s="371"/>
      <c r="WMW96" s="371"/>
      <c r="WMX96" s="371"/>
      <c r="WMY96" s="371"/>
      <c r="WMZ96" s="371"/>
      <c r="WNA96" s="371"/>
      <c r="WNB96" s="371"/>
      <c r="WNC96" s="371"/>
      <c r="WND96" s="371"/>
      <c r="WNE96" s="371"/>
      <c r="WNF96" s="371"/>
      <c r="WNG96" s="371"/>
      <c r="WNH96" s="371"/>
      <c r="WNI96" s="371"/>
      <c r="WNJ96" s="371"/>
      <c r="WNK96" s="371"/>
      <c r="WNL96" s="371"/>
      <c r="WNM96" s="371"/>
      <c r="WNN96" s="371"/>
      <c r="WNO96" s="371"/>
      <c r="WNP96" s="371"/>
      <c r="WNQ96" s="371"/>
      <c r="WNR96" s="371"/>
      <c r="WNS96" s="371"/>
      <c r="WNT96" s="371"/>
      <c r="WNU96" s="371"/>
      <c r="WNV96" s="371"/>
      <c r="WNW96" s="371"/>
      <c r="WNX96" s="371"/>
      <c r="WNY96" s="371"/>
      <c r="WNZ96" s="371"/>
      <c r="WOA96" s="371"/>
      <c r="WOB96" s="371"/>
      <c r="WOC96" s="371"/>
      <c r="WOD96" s="371"/>
      <c r="WOE96" s="371"/>
      <c r="WOF96" s="371"/>
      <c r="WOG96" s="371"/>
      <c r="WOH96" s="371"/>
      <c r="WOI96" s="371"/>
      <c r="WOJ96" s="371"/>
      <c r="WOK96" s="371"/>
      <c r="WOL96" s="371"/>
      <c r="WOM96" s="371"/>
      <c r="WON96" s="371"/>
      <c r="WOO96" s="371"/>
      <c r="WOP96" s="371"/>
      <c r="WOQ96" s="371"/>
      <c r="WOR96" s="371"/>
      <c r="WOS96" s="371"/>
      <c r="WOT96" s="371"/>
      <c r="WOU96" s="371"/>
      <c r="WOV96" s="371"/>
      <c r="WOW96" s="371"/>
      <c r="WOX96" s="371"/>
      <c r="WOY96" s="371"/>
      <c r="WOZ96" s="371"/>
      <c r="WPA96" s="371"/>
      <c r="WPB96" s="371"/>
      <c r="WPC96" s="371"/>
      <c r="WPD96" s="371"/>
      <c r="WPE96" s="371"/>
      <c r="WPF96" s="371"/>
      <c r="WPG96" s="371"/>
      <c r="WPH96" s="371"/>
      <c r="WPI96" s="371"/>
      <c r="WPJ96" s="371"/>
      <c r="WPK96" s="371"/>
      <c r="WPL96" s="371"/>
      <c r="WPM96" s="371"/>
      <c r="WPN96" s="371"/>
      <c r="WPO96" s="371"/>
      <c r="WPP96" s="371"/>
      <c r="WPQ96" s="371"/>
      <c r="WPR96" s="371"/>
      <c r="WPS96" s="371"/>
      <c r="WPT96" s="371"/>
      <c r="WPU96" s="371"/>
      <c r="WPV96" s="371"/>
      <c r="WPW96" s="371"/>
      <c r="WPX96" s="371"/>
      <c r="WPY96" s="371"/>
      <c r="WPZ96" s="371"/>
      <c r="WQA96" s="371"/>
      <c r="WQB96" s="371"/>
      <c r="WQC96" s="371"/>
      <c r="WQD96" s="371"/>
      <c r="WQE96" s="371"/>
      <c r="WQF96" s="371"/>
      <c r="WQG96" s="371"/>
      <c r="WQH96" s="371"/>
      <c r="WQI96" s="371"/>
      <c r="WQJ96" s="371"/>
      <c r="WQK96" s="371"/>
      <c r="WQL96" s="371"/>
      <c r="WQM96" s="371"/>
      <c r="WQN96" s="371"/>
      <c r="WQO96" s="371"/>
      <c r="WQP96" s="371"/>
      <c r="WQQ96" s="371"/>
      <c r="WQR96" s="371"/>
      <c r="WQS96" s="371"/>
      <c r="WQT96" s="371"/>
      <c r="WQU96" s="371"/>
      <c r="WQV96" s="371"/>
      <c r="WQW96" s="371"/>
      <c r="WQX96" s="371"/>
      <c r="WQY96" s="371"/>
      <c r="WQZ96" s="371"/>
      <c r="WRA96" s="371"/>
      <c r="WRB96" s="371"/>
      <c r="WRC96" s="371"/>
      <c r="WRD96" s="371"/>
      <c r="WRE96" s="371"/>
      <c r="WRF96" s="371"/>
      <c r="WRG96" s="371"/>
      <c r="WRH96" s="371"/>
      <c r="WRI96" s="371"/>
      <c r="WRJ96" s="371"/>
      <c r="WRK96" s="371"/>
      <c r="WRL96" s="371"/>
      <c r="WRM96" s="371"/>
      <c r="WRN96" s="371"/>
      <c r="WRO96" s="371"/>
      <c r="WRP96" s="371"/>
      <c r="WRQ96" s="371"/>
      <c r="WRR96" s="371"/>
      <c r="WRS96" s="371"/>
      <c r="WRT96" s="371"/>
      <c r="WRU96" s="371"/>
      <c r="WRV96" s="371"/>
      <c r="WRW96" s="371"/>
      <c r="WRX96" s="371"/>
      <c r="WRY96" s="371"/>
      <c r="WRZ96" s="371"/>
      <c r="WSA96" s="371"/>
      <c r="WSB96" s="371"/>
      <c r="WSC96" s="371"/>
      <c r="WSD96" s="371"/>
      <c r="WSE96" s="371"/>
      <c r="WSF96" s="371"/>
      <c r="WSG96" s="371"/>
      <c r="WSH96" s="371"/>
      <c r="WSI96" s="371"/>
      <c r="WSJ96" s="371"/>
      <c r="WSK96" s="371"/>
      <c r="WSL96" s="371"/>
      <c r="WSM96" s="371"/>
      <c r="WSN96" s="371"/>
      <c r="WSO96" s="371"/>
      <c r="WSP96" s="371"/>
      <c r="WSQ96" s="371"/>
      <c r="WSR96" s="371"/>
      <c r="WSS96" s="371"/>
      <c r="WST96" s="371"/>
      <c r="WSU96" s="371"/>
      <c r="WSV96" s="371"/>
      <c r="WSW96" s="371"/>
      <c r="WSX96" s="371"/>
      <c r="WSY96" s="371"/>
      <c r="WSZ96" s="371"/>
      <c r="WTA96" s="371"/>
      <c r="WTB96" s="371"/>
      <c r="WTC96" s="371"/>
      <c r="WTD96" s="371"/>
      <c r="WTE96" s="371"/>
      <c r="WTF96" s="371"/>
      <c r="WTG96" s="371"/>
      <c r="WTH96" s="371"/>
      <c r="WTI96" s="371"/>
      <c r="WTJ96" s="371"/>
      <c r="WTK96" s="371"/>
      <c r="WTL96" s="371"/>
      <c r="WTM96" s="371"/>
      <c r="WTN96" s="371"/>
      <c r="WTO96" s="371"/>
      <c r="WTP96" s="371"/>
      <c r="WTQ96" s="371"/>
      <c r="WTR96" s="371"/>
      <c r="WTS96" s="371"/>
      <c r="WTT96" s="371"/>
      <c r="WTU96" s="371"/>
      <c r="WTV96" s="371"/>
      <c r="WTW96" s="371"/>
      <c r="WTX96" s="371"/>
      <c r="WTY96" s="371"/>
      <c r="WTZ96" s="371"/>
      <c r="WUA96" s="371"/>
      <c r="WUB96" s="371"/>
      <c r="WUC96" s="371"/>
      <c r="WUD96" s="371"/>
      <c r="WUE96" s="371"/>
      <c r="WUF96" s="371"/>
      <c r="WUG96" s="371"/>
      <c r="WUH96" s="371"/>
      <c r="WUI96" s="371"/>
      <c r="WUJ96" s="371"/>
      <c r="WUK96" s="371"/>
      <c r="WUL96" s="371"/>
      <c r="WUM96" s="371"/>
      <c r="WUN96" s="371"/>
      <c r="WUO96" s="371"/>
      <c r="WUP96" s="371"/>
      <c r="WUQ96" s="371"/>
      <c r="WUR96" s="371"/>
      <c r="WUS96" s="371"/>
      <c r="WUT96" s="371"/>
      <c r="WUU96" s="371"/>
      <c r="WUV96" s="371"/>
      <c r="WUW96" s="371"/>
      <c r="WUX96" s="371"/>
      <c r="WUY96" s="371"/>
      <c r="WUZ96" s="371"/>
      <c r="WVA96" s="371"/>
      <c r="WVB96" s="371"/>
      <c r="WVC96" s="371"/>
      <c r="WVD96" s="371"/>
      <c r="WVE96" s="371"/>
      <c r="WVF96" s="371"/>
      <c r="WVG96" s="371"/>
      <c r="WVH96" s="371"/>
      <c r="WVI96" s="371"/>
      <c r="WVJ96" s="371"/>
      <c r="WVK96" s="371"/>
      <c r="WVL96" s="371"/>
      <c r="WVM96" s="371"/>
      <c r="WVN96" s="371"/>
      <c r="WVO96" s="371"/>
      <c r="WVP96" s="371"/>
      <c r="WVQ96" s="371"/>
      <c r="WVR96" s="371"/>
      <c r="WVS96" s="371"/>
      <c r="WVT96" s="371"/>
      <c r="WVU96" s="371"/>
      <c r="WVV96" s="371"/>
      <c r="WVW96" s="371"/>
      <c r="WVX96" s="371"/>
      <c r="WVY96" s="371"/>
      <c r="WVZ96" s="371"/>
      <c r="WWA96" s="371"/>
      <c r="WWB96" s="371"/>
      <c r="WWC96" s="371"/>
      <c r="WWD96" s="371"/>
      <c r="WWE96" s="371"/>
      <c r="WWF96" s="371"/>
      <c r="WWG96" s="371"/>
      <c r="WWH96" s="371"/>
      <c r="WWI96" s="371"/>
      <c r="WWJ96" s="371"/>
      <c r="WWK96" s="371"/>
      <c r="WWL96" s="371"/>
      <c r="WWM96" s="371"/>
      <c r="WWN96" s="371"/>
      <c r="WWO96" s="371"/>
      <c r="WWP96" s="371"/>
      <c r="WWQ96" s="371"/>
      <c r="WWR96" s="371"/>
      <c r="WWS96" s="371"/>
      <c r="WWT96" s="371"/>
      <c r="WWU96" s="371"/>
      <c r="WWV96" s="371"/>
      <c r="WWW96" s="371"/>
      <c r="WWX96" s="371"/>
      <c r="WWY96" s="371"/>
      <c r="WWZ96" s="371"/>
      <c r="WXA96" s="371"/>
      <c r="WXB96" s="371"/>
      <c r="WXC96" s="371"/>
      <c r="WXD96" s="371"/>
      <c r="WXE96" s="371"/>
      <c r="WXF96" s="371"/>
      <c r="WXG96" s="371"/>
      <c r="WXH96" s="371"/>
      <c r="WXI96" s="371"/>
      <c r="WXJ96" s="371"/>
      <c r="WXK96" s="371"/>
      <c r="WXL96" s="371"/>
      <c r="WXM96" s="371"/>
      <c r="WXN96" s="371"/>
      <c r="WXO96" s="371"/>
      <c r="WXP96" s="371"/>
      <c r="WXQ96" s="371"/>
      <c r="WXR96" s="371"/>
      <c r="WXS96" s="371"/>
      <c r="WXT96" s="371"/>
      <c r="WXU96" s="371"/>
      <c r="WXV96" s="371"/>
      <c r="WXW96" s="371"/>
      <c r="WXX96" s="371"/>
      <c r="WXY96" s="371"/>
      <c r="WXZ96" s="371"/>
      <c r="WYA96" s="371"/>
      <c r="WYB96" s="371"/>
      <c r="WYC96" s="371"/>
      <c r="WYD96" s="371"/>
      <c r="WYE96" s="371"/>
      <c r="WYF96" s="371"/>
      <c r="WYG96" s="371"/>
      <c r="WYH96" s="371"/>
      <c r="WYI96" s="371"/>
      <c r="WYJ96" s="371"/>
      <c r="WYK96" s="371"/>
      <c r="WYL96" s="371"/>
      <c r="WYM96" s="371"/>
      <c r="WYN96" s="371"/>
      <c r="WYO96" s="371"/>
      <c r="WYP96" s="371"/>
      <c r="WYQ96" s="371"/>
      <c r="WYR96" s="371"/>
      <c r="WYS96" s="371"/>
      <c r="WYT96" s="371"/>
      <c r="WYU96" s="371"/>
      <c r="WYV96" s="371"/>
      <c r="WYW96" s="371"/>
      <c r="WYX96" s="371"/>
      <c r="WYY96" s="371"/>
      <c r="WYZ96" s="371"/>
      <c r="WZA96" s="371"/>
      <c r="WZB96" s="371"/>
      <c r="WZC96" s="371"/>
      <c r="WZD96" s="371"/>
      <c r="WZE96" s="371"/>
      <c r="WZF96" s="371"/>
      <c r="WZG96" s="371"/>
      <c r="WZH96" s="371"/>
      <c r="WZI96" s="371"/>
      <c r="WZJ96" s="371"/>
      <c r="WZK96" s="371"/>
      <c r="WZL96" s="371"/>
      <c r="WZM96" s="371"/>
      <c r="WZN96" s="371"/>
      <c r="WZO96" s="371"/>
      <c r="WZP96" s="371"/>
      <c r="WZQ96" s="371"/>
      <c r="WZR96" s="371"/>
      <c r="WZS96" s="371"/>
      <c r="WZT96" s="371"/>
      <c r="WZU96" s="371"/>
      <c r="WZV96" s="371"/>
      <c r="WZW96" s="371"/>
      <c r="WZX96" s="371"/>
      <c r="WZY96" s="371"/>
      <c r="WZZ96" s="371"/>
      <c r="XAA96" s="371"/>
      <c r="XAB96" s="371"/>
      <c r="XAC96" s="371"/>
      <c r="XAD96" s="371"/>
      <c r="XAE96" s="371"/>
      <c r="XAF96" s="371"/>
      <c r="XAG96" s="371"/>
      <c r="XAH96" s="371"/>
      <c r="XAI96" s="371"/>
      <c r="XAJ96" s="371"/>
      <c r="XAK96" s="371"/>
      <c r="XAL96" s="371"/>
      <c r="XAM96" s="371"/>
      <c r="XAN96" s="371"/>
      <c r="XAO96" s="371"/>
      <c r="XAP96" s="371"/>
      <c r="XAQ96" s="371"/>
      <c r="XAR96" s="371"/>
      <c r="XAS96" s="371"/>
      <c r="XAT96" s="371"/>
      <c r="XAU96" s="371"/>
      <c r="XAV96" s="371"/>
      <c r="XAW96" s="371"/>
      <c r="XAX96" s="371"/>
      <c r="XAY96" s="371"/>
      <c r="XAZ96" s="371"/>
      <c r="XBA96" s="371"/>
      <c r="XBB96" s="371"/>
      <c r="XBC96" s="371"/>
      <c r="XBD96" s="371"/>
      <c r="XBE96" s="371"/>
      <c r="XBF96" s="371"/>
      <c r="XBG96" s="371"/>
      <c r="XBH96" s="371"/>
      <c r="XBI96" s="371"/>
      <c r="XBJ96" s="371"/>
      <c r="XBK96" s="371"/>
      <c r="XBL96" s="371"/>
      <c r="XBM96" s="371"/>
      <c r="XBN96" s="371"/>
      <c r="XBO96" s="371"/>
      <c r="XBP96" s="371"/>
      <c r="XBQ96" s="371"/>
      <c r="XBR96" s="371"/>
      <c r="XBS96" s="371"/>
      <c r="XBT96" s="371"/>
      <c r="XBU96" s="371"/>
      <c r="XBV96" s="371"/>
      <c r="XBW96" s="371"/>
      <c r="XBX96" s="371"/>
      <c r="XBY96" s="371"/>
      <c r="XBZ96" s="371"/>
      <c r="XCA96" s="371"/>
      <c r="XCB96" s="371"/>
      <c r="XCC96" s="371"/>
      <c r="XCD96" s="371"/>
      <c r="XCE96" s="371"/>
      <c r="XCF96" s="371"/>
      <c r="XCG96" s="371"/>
      <c r="XCH96" s="371"/>
      <c r="XCI96" s="371"/>
      <c r="XCJ96" s="371"/>
      <c r="XCK96" s="371"/>
      <c r="XCL96" s="371"/>
      <c r="XCM96" s="371"/>
      <c r="XCN96" s="371"/>
      <c r="XCO96" s="371"/>
      <c r="XCP96" s="371"/>
      <c r="XCQ96" s="371"/>
      <c r="XCR96" s="371"/>
      <c r="XCS96" s="371"/>
      <c r="XCT96" s="371"/>
      <c r="XCU96" s="371"/>
      <c r="XCV96" s="371"/>
      <c r="XCW96" s="371"/>
      <c r="XCX96" s="371"/>
      <c r="XCY96" s="371"/>
      <c r="XCZ96" s="371"/>
      <c r="XDA96" s="371"/>
      <c r="XDB96" s="371"/>
      <c r="XDC96" s="371"/>
      <c r="XDD96" s="371"/>
      <c r="XDE96" s="371"/>
      <c r="XDF96" s="371"/>
      <c r="XDG96" s="371"/>
      <c r="XDH96" s="371"/>
      <c r="XDI96" s="371"/>
      <c r="XDJ96" s="371"/>
      <c r="XDK96" s="371"/>
      <c r="XDL96" s="371"/>
      <c r="XDM96" s="371"/>
      <c r="XDN96" s="371"/>
      <c r="XDO96" s="371"/>
      <c r="XDP96" s="371"/>
      <c r="XDQ96" s="371"/>
      <c r="XDR96" s="371"/>
      <c r="XDS96" s="371"/>
      <c r="XDT96" s="371"/>
      <c r="XDU96" s="371"/>
      <c r="XDV96" s="371"/>
      <c r="XDW96" s="371"/>
      <c r="XDX96" s="371"/>
      <c r="XDY96" s="371"/>
      <c r="XDZ96" s="371"/>
      <c r="XEA96" s="371"/>
      <c r="XEB96" s="371"/>
      <c r="XEC96" s="371"/>
      <c r="XED96" s="371"/>
      <c r="XEE96" s="371"/>
      <c r="XEF96" s="371"/>
      <c r="XEG96" s="371"/>
      <c r="XEH96" s="371"/>
      <c r="XEI96" s="371"/>
      <c r="XEJ96" s="371"/>
      <c r="XEK96" s="371"/>
      <c r="XEL96" s="371"/>
      <c r="XEM96" s="371"/>
      <c r="XEN96" s="371"/>
      <c r="XEO96" s="371"/>
      <c r="XEP96" s="371"/>
      <c r="XEQ96" s="371"/>
      <c r="XER96" s="371"/>
      <c r="XES96" s="371"/>
      <c r="XET96" s="371"/>
      <c r="XEU96" s="371"/>
      <c r="XEV96" s="371"/>
      <c r="XEW96" s="371"/>
      <c r="XEX96" s="371"/>
      <c r="XEY96" s="371"/>
      <c r="XEZ96" s="371"/>
      <c r="XFA96" s="371"/>
      <c r="XFB96" s="371"/>
      <c r="XFC96" s="371"/>
      <c r="XFD96" s="371"/>
    </row>
    <row r="97" spans="1:4" s="276" customFormat="1" ht="21.75" customHeight="1">
      <c r="A97" s="368" t="s">
        <v>16</v>
      </c>
      <c r="B97" s="369"/>
      <c r="C97" s="195">
        <f>'10.'!E47</f>
        <v>-70000</v>
      </c>
      <c r="D97" s="195">
        <f>'10.'!H47</f>
        <v>-70000</v>
      </c>
    </row>
    <row r="98" spans="1:4" s="276" customFormat="1">
      <c r="A98" s="196"/>
      <c r="B98" s="196"/>
      <c r="C98" s="196"/>
      <c r="D98" s="196"/>
    </row>
    <row r="99" spans="1:4" s="276" customFormat="1" ht="53.25" customHeight="1">
      <c r="A99" s="77" t="s">
        <v>10</v>
      </c>
      <c r="B99" s="77" t="s">
        <v>529</v>
      </c>
      <c r="C99" s="367" t="s">
        <v>552</v>
      </c>
      <c r="D99" s="358"/>
    </row>
    <row r="100" spans="1:4" s="276" customFormat="1">
      <c r="A100" s="77" t="s">
        <v>11</v>
      </c>
      <c r="B100" s="77">
        <v>11012</v>
      </c>
      <c r="C100" s="113" t="s">
        <v>57</v>
      </c>
      <c r="D100" s="113" t="s">
        <v>2</v>
      </c>
    </row>
    <row r="101" spans="1:4" s="276" customFormat="1" ht="51.75">
      <c r="A101" s="77" t="s">
        <v>12</v>
      </c>
      <c r="B101" s="77" t="s">
        <v>539</v>
      </c>
      <c r="C101" s="22"/>
      <c r="D101" s="22"/>
    </row>
    <row r="102" spans="1:4" s="276" customFormat="1">
      <c r="A102" s="77" t="s">
        <v>13</v>
      </c>
      <c r="B102" s="77" t="s">
        <v>531</v>
      </c>
      <c r="C102" s="22"/>
      <c r="D102" s="22"/>
    </row>
    <row r="103" spans="1:4" s="276" customFormat="1">
      <c r="A103" s="77" t="s">
        <v>14</v>
      </c>
      <c r="B103" s="77" t="s">
        <v>83</v>
      </c>
      <c r="C103" s="22"/>
      <c r="D103" s="22"/>
    </row>
    <row r="104" spans="1:4" s="276" customFormat="1" ht="51.75">
      <c r="A104" s="77" t="s">
        <v>50</v>
      </c>
      <c r="B104" s="77" t="s">
        <v>247</v>
      </c>
      <c r="C104" s="22"/>
      <c r="D104" s="22"/>
    </row>
    <row r="105" spans="1:4" s="276" customFormat="1">
      <c r="A105" s="359" t="s">
        <v>15</v>
      </c>
      <c r="B105" s="359"/>
      <c r="C105" s="113"/>
      <c r="D105" s="77"/>
    </row>
    <row r="106" spans="1:4" s="276" customFormat="1">
      <c r="A106" s="368" t="s">
        <v>534</v>
      </c>
      <c r="B106" s="369"/>
      <c r="C106" s="205">
        <v>-1</v>
      </c>
      <c r="D106" s="205">
        <v>-1</v>
      </c>
    </row>
    <row r="107" spans="1:4" s="276" customFormat="1">
      <c r="A107" s="368" t="s">
        <v>16</v>
      </c>
      <c r="B107" s="369"/>
      <c r="C107" s="195">
        <f>'10.'!E55</f>
        <v>-223000</v>
      </c>
      <c r="D107" s="195">
        <f>'10.'!H55</f>
        <v>-223000</v>
      </c>
    </row>
    <row r="108" spans="1:4" s="276" customFormat="1">
      <c r="A108" s="196"/>
      <c r="B108" s="196"/>
      <c r="C108" s="196"/>
      <c r="D108" s="196"/>
    </row>
    <row r="109" spans="1:4" s="276" customFormat="1" ht="59.25" customHeight="1">
      <c r="A109" s="77" t="s">
        <v>10</v>
      </c>
      <c r="B109" s="77" t="s">
        <v>529</v>
      </c>
      <c r="C109" s="367" t="s">
        <v>552</v>
      </c>
      <c r="D109" s="358"/>
    </row>
    <row r="110" spans="1:4" s="276" customFormat="1">
      <c r="A110" s="77" t="s">
        <v>11</v>
      </c>
      <c r="B110" s="77">
        <v>11014</v>
      </c>
      <c r="C110" s="113" t="s">
        <v>57</v>
      </c>
      <c r="D110" s="113" t="s">
        <v>2</v>
      </c>
    </row>
    <row r="111" spans="1:4" s="276" customFormat="1" ht="55.5" customHeight="1">
      <c r="A111" s="77" t="s">
        <v>12</v>
      </c>
      <c r="B111" s="77" t="s">
        <v>503</v>
      </c>
      <c r="C111" s="22"/>
      <c r="D111" s="22"/>
    </row>
    <row r="112" spans="1:4" s="276" customFormat="1">
      <c r="A112" s="77" t="s">
        <v>13</v>
      </c>
      <c r="B112" s="77" t="s">
        <v>531</v>
      </c>
      <c r="C112" s="22"/>
      <c r="D112" s="22"/>
    </row>
    <row r="113" spans="1:4" s="276" customFormat="1">
      <c r="A113" s="77" t="s">
        <v>14</v>
      </c>
      <c r="B113" s="77" t="s">
        <v>83</v>
      </c>
      <c r="C113" s="22"/>
      <c r="D113" s="22"/>
    </row>
    <row r="114" spans="1:4" s="276" customFormat="1" ht="51.75">
      <c r="A114" s="77" t="s">
        <v>50</v>
      </c>
      <c r="B114" s="77" t="s">
        <v>247</v>
      </c>
      <c r="C114" s="22"/>
      <c r="D114" s="22"/>
    </row>
    <row r="115" spans="1:4" s="276" customFormat="1">
      <c r="A115" s="359" t="s">
        <v>15</v>
      </c>
      <c r="B115" s="359"/>
      <c r="C115" s="113"/>
      <c r="D115" s="77"/>
    </row>
    <row r="116" spans="1:4" s="276" customFormat="1">
      <c r="A116" s="368" t="s">
        <v>16</v>
      </c>
      <c r="B116" s="369"/>
      <c r="C116" s="195">
        <f>'10.'!E63</f>
        <v>-230000</v>
      </c>
      <c r="D116" s="195">
        <f>'10.'!H63</f>
        <v>-230000</v>
      </c>
    </row>
    <row r="117" spans="1:4" s="276" customFormat="1">
      <c r="A117" s="196"/>
      <c r="B117" s="196"/>
      <c r="C117" s="196"/>
      <c r="D117" s="196"/>
    </row>
    <row r="118" spans="1:4" s="276" customFormat="1" ht="55.5" customHeight="1">
      <c r="A118" s="77" t="s">
        <v>10</v>
      </c>
      <c r="B118" s="77" t="s">
        <v>529</v>
      </c>
      <c r="C118" s="367" t="s">
        <v>552</v>
      </c>
      <c r="D118" s="358"/>
    </row>
    <row r="119" spans="1:4" s="276" customFormat="1">
      <c r="A119" s="77" t="s">
        <v>11</v>
      </c>
      <c r="B119" s="77">
        <v>11015</v>
      </c>
      <c r="C119" s="113" t="s">
        <v>57</v>
      </c>
      <c r="D119" s="113" t="s">
        <v>2</v>
      </c>
    </row>
    <row r="120" spans="1:4" s="276" customFormat="1" ht="60" customHeight="1">
      <c r="A120" s="77" t="s">
        <v>12</v>
      </c>
      <c r="B120" s="77" t="s">
        <v>548</v>
      </c>
      <c r="C120" s="22"/>
      <c r="D120" s="22"/>
    </row>
    <row r="121" spans="1:4" s="276" customFormat="1" ht="86.25">
      <c r="A121" s="77" t="s">
        <v>13</v>
      </c>
      <c r="B121" s="77" t="s">
        <v>549</v>
      </c>
      <c r="C121" s="22"/>
      <c r="D121" s="22"/>
    </row>
    <row r="122" spans="1:4" s="276" customFormat="1">
      <c r="A122" s="77" t="s">
        <v>14</v>
      </c>
      <c r="B122" s="77" t="s">
        <v>83</v>
      </c>
      <c r="C122" s="22"/>
      <c r="D122" s="22"/>
    </row>
    <row r="123" spans="1:4" s="276" customFormat="1" ht="51.75">
      <c r="A123" s="77" t="s">
        <v>50</v>
      </c>
      <c r="B123" s="77" t="s">
        <v>247</v>
      </c>
      <c r="C123" s="22"/>
      <c r="D123" s="22"/>
    </row>
    <row r="124" spans="1:4" s="276" customFormat="1">
      <c r="A124" s="359" t="s">
        <v>15</v>
      </c>
      <c r="B124" s="359"/>
      <c r="C124" s="113"/>
      <c r="D124" s="77"/>
    </row>
    <row r="125" spans="1:4" s="276" customFormat="1">
      <c r="A125" s="368" t="s">
        <v>16</v>
      </c>
      <c r="B125" s="369"/>
      <c r="C125" s="195">
        <f>'10.'!E71</f>
        <v>-20000</v>
      </c>
      <c r="D125" s="195">
        <f>'10.'!H71</f>
        <v>-20000</v>
      </c>
    </row>
    <row r="126" spans="1:4" s="276" customFormat="1">
      <c r="A126" s="196"/>
      <c r="B126" s="196"/>
      <c r="C126" s="196"/>
      <c r="D126" s="196"/>
    </row>
    <row r="127" spans="1:4" s="276" customFormat="1" ht="59.25" customHeight="1">
      <c r="A127" s="77" t="s">
        <v>10</v>
      </c>
      <c r="B127" s="77" t="s">
        <v>529</v>
      </c>
      <c r="C127" s="367" t="s">
        <v>552</v>
      </c>
      <c r="D127" s="358"/>
    </row>
    <row r="128" spans="1:4" s="276" customFormat="1">
      <c r="A128" s="77" t="s">
        <v>11</v>
      </c>
      <c r="B128" s="77">
        <v>11016</v>
      </c>
      <c r="C128" s="113" t="s">
        <v>57</v>
      </c>
      <c r="D128" s="113" t="s">
        <v>2</v>
      </c>
    </row>
    <row r="129" spans="1:4" s="276" customFormat="1" ht="37.5" customHeight="1">
      <c r="A129" s="77" t="s">
        <v>12</v>
      </c>
      <c r="B129" s="77" t="s">
        <v>540</v>
      </c>
      <c r="C129" s="22"/>
      <c r="D129" s="22"/>
    </row>
    <row r="130" spans="1:4" s="276" customFormat="1" ht="51.75">
      <c r="A130" s="77" t="s">
        <v>13</v>
      </c>
      <c r="B130" s="77" t="s">
        <v>541</v>
      </c>
      <c r="C130" s="22"/>
      <c r="D130" s="22"/>
    </row>
    <row r="131" spans="1:4" s="276" customFormat="1">
      <c r="A131" s="77" t="s">
        <v>14</v>
      </c>
      <c r="B131" s="77" t="s">
        <v>83</v>
      </c>
      <c r="C131" s="22"/>
      <c r="D131" s="22"/>
    </row>
    <row r="132" spans="1:4" s="276" customFormat="1" ht="51.75">
      <c r="A132" s="77" t="s">
        <v>50</v>
      </c>
      <c r="B132" s="77" t="s">
        <v>247</v>
      </c>
      <c r="C132" s="22"/>
      <c r="D132" s="22"/>
    </row>
    <row r="133" spans="1:4" s="276" customFormat="1">
      <c r="A133" s="359" t="s">
        <v>15</v>
      </c>
      <c r="B133" s="359"/>
      <c r="C133" s="113"/>
      <c r="D133" s="77"/>
    </row>
    <row r="134" spans="1:4" s="276" customFormat="1" ht="17.25" customHeight="1">
      <c r="A134" s="368" t="s">
        <v>16</v>
      </c>
      <c r="B134" s="369"/>
      <c r="C134" s="110">
        <f>'10.'!E79</f>
        <v>0</v>
      </c>
      <c r="D134" s="195">
        <f>'10.'!H79</f>
        <v>-70794</v>
      </c>
    </row>
    <row r="135" spans="1:4" s="276" customFormat="1">
      <c r="A135" s="196"/>
      <c r="B135" s="196"/>
      <c r="C135" s="196"/>
      <c r="D135" s="196"/>
    </row>
    <row r="136" spans="1:4" s="276" customFormat="1" ht="58.5" customHeight="1">
      <c r="A136" s="77" t="s">
        <v>10</v>
      </c>
      <c r="B136" s="77" t="s">
        <v>529</v>
      </c>
      <c r="C136" s="367" t="s">
        <v>553</v>
      </c>
      <c r="D136" s="358"/>
    </row>
    <row r="137" spans="1:4" s="276" customFormat="1">
      <c r="A137" s="77" t="s">
        <v>11</v>
      </c>
      <c r="B137" s="77">
        <v>21004</v>
      </c>
      <c r="C137" s="113" t="s">
        <v>57</v>
      </c>
      <c r="D137" s="113" t="s">
        <v>2</v>
      </c>
    </row>
    <row r="138" spans="1:4" s="276" customFormat="1" ht="55.5" customHeight="1">
      <c r="A138" s="77" t="s">
        <v>12</v>
      </c>
      <c r="B138" s="77" t="s">
        <v>537</v>
      </c>
      <c r="C138" s="22"/>
      <c r="D138" s="22"/>
    </row>
    <row r="139" spans="1:4" s="276" customFormat="1" ht="30.75" customHeight="1">
      <c r="A139" s="77" t="s">
        <v>13</v>
      </c>
      <c r="B139" s="77" t="s">
        <v>538</v>
      </c>
      <c r="C139" s="22"/>
      <c r="D139" s="22"/>
    </row>
    <row r="140" spans="1:4" s="276" customFormat="1" ht="34.5">
      <c r="A140" s="77" t="s">
        <v>14</v>
      </c>
      <c r="B140" s="77" t="s">
        <v>407</v>
      </c>
      <c r="C140" s="22"/>
      <c r="D140" s="22"/>
    </row>
    <row r="141" spans="1:4" s="276" customFormat="1" ht="51.75">
      <c r="A141" s="77" t="s">
        <v>50</v>
      </c>
      <c r="B141" s="77" t="s">
        <v>247</v>
      </c>
      <c r="C141" s="22"/>
      <c r="D141" s="22"/>
    </row>
    <row r="142" spans="1:4" s="276" customFormat="1">
      <c r="A142" s="359" t="s">
        <v>15</v>
      </c>
      <c r="B142" s="359"/>
      <c r="C142" s="113"/>
      <c r="D142" s="77"/>
    </row>
    <row r="143" spans="1:4" s="276" customFormat="1">
      <c r="A143" s="370" t="s">
        <v>16</v>
      </c>
      <c r="B143" s="370"/>
      <c r="C143" s="195">
        <f>'10.'!E88</f>
        <v>357589.4</v>
      </c>
      <c r="D143" s="195">
        <f>'10.'!H88</f>
        <v>1967383.4</v>
      </c>
    </row>
    <row r="144" spans="1:4" s="276" customFormat="1">
      <c r="A144" s="196"/>
      <c r="B144" s="196"/>
      <c r="C144" s="196"/>
      <c r="D144" s="196"/>
    </row>
    <row r="145" spans="1:4" ht="54.75" customHeight="1">
      <c r="A145" s="265" t="s">
        <v>10</v>
      </c>
      <c r="B145" s="265">
        <v>1049</v>
      </c>
      <c r="C145" s="372" t="s">
        <v>36</v>
      </c>
      <c r="D145" s="372"/>
    </row>
    <row r="146" spans="1:4">
      <c r="A146" s="265" t="s">
        <v>11</v>
      </c>
      <c r="B146" s="265">
        <v>21007</v>
      </c>
      <c r="C146" s="274" t="s">
        <v>26</v>
      </c>
      <c r="D146" s="274" t="s">
        <v>2</v>
      </c>
    </row>
    <row r="147" spans="1:4" ht="51.75">
      <c r="A147" s="265" t="s">
        <v>12</v>
      </c>
      <c r="B147" s="265" t="s">
        <v>402</v>
      </c>
      <c r="C147" s="372"/>
      <c r="D147" s="372"/>
    </row>
    <row r="148" spans="1:4" ht="34.5">
      <c r="A148" s="265" t="s">
        <v>13</v>
      </c>
      <c r="B148" s="265" t="s">
        <v>403</v>
      </c>
      <c r="C148" s="372"/>
      <c r="D148" s="372"/>
    </row>
    <row r="149" spans="1:4" ht="34.5">
      <c r="A149" s="265" t="s">
        <v>14</v>
      </c>
      <c r="B149" s="265" t="s">
        <v>407</v>
      </c>
      <c r="C149" s="372"/>
      <c r="D149" s="372"/>
    </row>
    <row r="150" spans="1:4" ht="51.75">
      <c r="A150" s="265" t="s">
        <v>50</v>
      </c>
      <c r="B150" s="265" t="s">
        <v>241</v>
      </c>
      <c r="C150" s="78"/>
      <c r="D150" s="78"/>
    </row>
    <row r="151" spans="1:4">
      <c r="A151" s="372" t="s">
        <v>15</v>
      </c>
      <c r="B151" s="372"/>
      <c r="C151" s="265"/>
      <c r="D151" s="265"/>
    </row>
    <row r="152" spans="1:4">
      <c r="A152" s="375" t="s">
        <v>404</v>
      </c>
      <c r="B152" s="376"/>
      <c r="C152" s="273">
        <v>-1</v>
      </c>
      <c r="D152" s="273">
        <v>-1</v>
      </c>
    </row>
    <row r="153" spans="1:4">
      <c r="A153" s="375" t="s">
        <v>405</v>
      </c>
      <c r="B153" s="376"/>
      <c r="C153" s="272">
        <v>-23.9</v>
      </c>
      <c r="D153" s="272">
        <v>-23.9</v>
      </c>
    </row>
    <row r="154" spans="1:4" ht="19.5" customHeight="1">
      <c r="A154" s="374" t="s">
        <v>38</v>
      </c>
      <c r="B154" s="374"/>
      <c r="C154" s="272">
        <f>'11.'!E89</f>
        <v>-829248.9</v>
      </c>
      <c r="D154" s="272">
        <f>'11.'!H89</f>
        <v>-829248.9</v>
      </c>
    </row>
    <row r="155" spans="1:4" s="276" customFormat="1">
      <c r="A155" s="196"/>
      <c r="B155" s="196"/>
      <c r="C155" s="196"/>
      <c r="D155" s="196"/>
    </row>
    <row r="156" spans="1:4" s="276" customFormat="1" ht="57" customHeight="1">
      <c r="A156" s="77" t="s">
        <v>10</v>
      </c>
      <c r="B156" s="77" t="s">
        <v>529</v>
      </c>
      <c r="C156" s="372" t="s">
        <v>36</v>
      </c>
      <c r="D156" s="372"/>
    </row>
    <row r="157" spans="1:4" s="276" customFormat="1">
      <c r="A157" s="77" t="s">
        <v>11</v>
      </c>
      <c r="B157" s="77">
        <v>21008</v>
      </c>
      <c r="C157" s="274" t="s">
        <v>26</v>
      </c>
      <c r="D157" s="274" t="s">
        <v>2</v>
      </c>
    </row>
    <row r="158" spans="1:4" s="276" customFormat="1" ht="69">
      <c r="A158" s="77" t="s">
        <v>12</v>
      </c>
      <c r="B158" s="77" t="s">
        <v>542</v>
      </c>
      <c r="C158" s="22"/>
      <c r="D158" s="22"/>
    </row>
    <row r="159" spans="1:4" s="276" customFormat="1" ht="30.75" customHeight="1">
      <c r="A159" s="77" t="s">
        <v>13</v>
      </c>
      <c r="B159" s="77" t="s">
        <v>543</v>
      </c>
      <c r="C159" s="22"/>
      <c r="D159" s="22"/>
    </row>
    <row r="160" spans="1:4" s="276" customFormat="1" ht="34.5">
      <c r="A160" s="77" t="s">
        <v>14</v>
      </c>
      <c r="B160" s="77" t="s">
        <v>407</v>
      </c>
      <c r="C160" s="22"/>
      <c r="D160" s="22"/>
    </row>
    <row r="161" spans="1:4" s="276" customFormat="1" ht="51.75">
      <c r="A161" s="77" t="s">
        <v>50</v>
      </c>
      <c r="B161" s="77" t="s">
        <v>247</v>
      </c>
      <c r="C161" s="22"/>
      <c r="D161" s="22"/>
    </row>
    <row r="162" spans="1:4" s="276" customFormat="1">
      <c r="A162" s="359" t="s">
        <v>15</v>
      </c>
      <c r="B162" s="359"/>
      <c r="C162" s="113"/>
      <c r="D162" s="77"/>
    </row>
    <row r="163" spans="1:4" s="276" customFormat="1" ht="17.25" customHeight="1">
      <c r="A163" s="370" t="s">
        <v>16</v>
      </c>
      <c r="B163" s="370"/>
      <c r="C163" s="110">
        <f>'10.'!E97</f>
        <v>-228500</v>
      </c>
      <c r="D163" s="110">
        <f>'10.'!H97</f>
        <v>-228500</v>
      </c>
    </row>
    <row r="164" spans="1:4" s="276" customFormat="1">
      <c r="A164" s="196"/>
      <c r="B164" s="196"/>
      <c r="C164" s="196"/>
      <c r="D164" s="196"/>
    </row>
    <row r="165" spans="1:4" s="276" customFormat="1" ht="57.75" customHeight="1">
      <c r="A165" s="77" t="s">
        <v>10</v>
      </c>
      <c r="B165" s="77" t="s">
        <v>529</v>
      </c>
      <c r="C165" s="372" t="s">
        <v>36</v>
      </c>
      <c r="D165" s="372"/>
    </row>
    <row r="166" spans="1:4" s="276" customFormat="1">
      <c r="A166" s="77" t="s">
        <v>11</v>
      </c>
      <c r="B166" s="77">
        <v>21009</v>
      </c>
      <c r="C166" s="274" t="s">
        <v>26</v>
      </c>
      <c r="D166" s="274" t="s">
        <v>2</v>
      </c>
    </row>
    <row r="167" spans="1:4" s="276" customFormat="1" ht="51.75">
      <c r="A167" s="77" t="s">
        <v>12</v>
      </c>
      <c r="B167" s="77" t="s">
        <v>536</v>
      </c>
      <c r="C167" s="22"/>
      <c r="D167" s="22"/>
    </row>
    <row r="168" spans="1:4" s="276" customFormat="1" ht="36" customHeight="1">
      <c r="A168" s="77" t="s">
        <v>13</v>
      </c>
      <c r="B168" s="77" t="s">
        <v>525</v>
      </c>
      <c r="C168" s="22"/>
      <c r="D168" s="22"/>
    </row>
    <row r="169" spans="1:4" s="276" customFormat="1" ht="34.5">
      <c r="A169" s="77" t="s">
        <v>14</v>
      </c>
      <c r="B169" s="77" t="s">
        <v>407</v>
      </c>
      <c r="C169" s="22"/>
      <c r="D169" s="22"/>
    </row>
    <row r="170" spans="1:4" s="276" customFormat="1" ht="51.75">
      <c r="A170" s="77" t="s">
        <v>50</v>
      </c>
      <c r="B170" s="77" t="s">
        <v>247</v>
      </c>
      <c r="C170" s="22"/>
      <c r="D170" s="22"/>
    </row>
    <row r="171" spans="1:4" s="276" customFormat="1">
      <c r="A171" s="359" t="s">
        <v>15</v>
      </c>
      <c r="B171" s="359"/>
      <c r="C171" s="113"/>
      <c r="D171" s="77"/>
    </row>
    <row r="172" spans="1:4" s="276" customFormat="1" ht="21" customHeight="1">
      <c r="A172" s="370" t="s">
        <v>535</v>
      </c>
      <c r="B172" s="370"/>
      <c r="C172" s="205">
        <v>-3</v>
      </c>
      <c r="D172" s="205">
        <v>-3</v>
      </c>
    </row>
    <row r="173" spans="1:4" s="276" customFormat="1" ht="21" customHeight="1">
      <c r="A173" s="370" t="s">
        <v>16</v>
      </c>
      <c r="B173" s="370"/>
      <c r="C173" s="195">
        <f>'10.'!E106</f>
        <v>-580000</v>
      </c>
      <c r="D173" s="195">
        <f>'10.'!H106</f>
        <v>-2110000</v>
      </c>
    </row>
    <row r="174" spans="1:4" s="276" customFormat="1">
      <c r="A174" s="196"/>
      <c r="B174" s="196"/>
      <c r="C174" s="196"/>
      <c r="D174" s="196"/>
    </row>
    <row r="175" spans="1:4" s="276" customFormat="1" ht="73.5" customHeight="1">
      <c r="A175" s="77" t="s">
        <v>10</v>
      </c>
      <c r="B175" s="77" t="s">
        <v>529</v>
      </c>
      <c r="C175" s="367" t="s">
        <v>550</v>
      </c>
      <c r="D175" s="358"/>
    </row>
    <row r="176" spans="1:4" s="276" customFormat="1">
      <c r="A176" s="77" t="s">
        <v>11</v>
      </c>
      <c r="B176" s="77">
        <v>21013</v>
      </c>
      <c r="C176" s="113" t="s">
        <v>57</v>
      </c>
      <c r="D176" s="113" t="s">
        <v>2</v>
      </c>
    </row>
    <row r="177" spans="1:4" s="276" customFormat="1" ht="69">
      <c r="A177" s="77" t="s">
        <v>12</v>
      </c>
      <c r="B177" s="77" t="s">
        <v>546</v>
      </c>
      <c r="C177" s="22"/>
      <c r="D177" s="22"/>
    </row>
    <row r="178" spans="1:4" s="276" customFormat="1" ht="30.75" customHeight="1">
      <c r="A178" s="77" t="s">
        <v>13</v>
      </c>
      <c r="B178" s="77" t="s">
        <v>547</v>
      </c>
      <c r="C178" s="22"/>
      <c r="D178" s="22"/>
    </row>
    <row r="179" spans="1:4" s="276" customFormat="1" ht="34.5">
      <c r="A179" s="77" t="s">
        <v>14</v>
      </c>
      <c r="B179" s="77" t="s">
        <v>407</v>
      </c>
      <c r="C179" s="22"/>
      <c r="D179" s="22"/>
    </row>
    <row r="180" spans="1:4" s="276" customFormat="1" ht="51.75">
      <c r="A180" s="77" t="s">
        <v>50</v>
      </c>
      <c r="B180" s="77" t="s">
        <v>247</v>
      </c>
      <c r="C180" s="22"/>
      <c r="D180" s="22"/>
    </row>
    <row r="181" spans="1:4" s="276" customFormat="1">
      <c r="A181" s="359" t="s">
        <v>15</v>
      </c>
      <c r="B181" s="359"/>
      <c r="C181" s="113"/>
      <c r="D181" s="77"/>
    </row>
    <row r="182" spans="1:4" s="276" customFormat="1" ht="18" customHeight="1">
      <c r="A182" s="370" t="s">
        <v>16</v>
      </c>
      <c r="B182" s="370"/>
      <c r="C182" s="195">
        <f>'10.'!E115</f>
        <v>0</v>
      </c>
      <c r="D182" s="195">
        <f>'10.'!H115</f>
        <v>60000</v>
      </c>
    </row>
    <row r="183" spans="1:4" ht="14.25" customHeight="1">
      <c r="A183" s="268"/>
      <c r="B183" s="268"/>
      <c r="C183" s="268"/>
      <c r="D183" s="268"/>
    </row>
    <row r="184" spans="1:4" ht="54" customHeight="1">
      <c r="A184" s="265" t="s">
        <v>10</v>
      </c>
      <c r="B184" s="265">
        <v>1049</v>
      </c>
      <c r="C184" s="372" t="s">
        <v>36</v>
      </c>
      <c r="D184" s="372"/>
    </row>
    <row r="185" spans="1:4">
      <c r="A185" s="265" t="s">
        <v>11</v>
      </c>
      <c r="B185" s="265">
        <v>21014</v>
      </c>
      <c r="C185" s="274" t="s">
        <v>26</v>
      </c>
      <c r="D185" s="274" t="s">
        <v>2</v>
      </c>
    </row>
    <row r="186" spans="1:4" ht="72.75" customHeight="1">
      <c r="A186" s="265" t="s">
        <v>12</v>
      </c>
      <c r="B186" s="275" t="s">
        <v>406</v>
      </c>
      <c r="C186" s="372"/>
      <c r="D186" s="372"/>
    </row>
    <row r="187" spans="1:4">
      <c r="A187" s="265" t="s">
        <v>13</v>
      </c>
      <c r="B187" s="265" t="s">
        <v>178</v>
      </c>
      <c r="C187" s="372"/>
      <c r="D187" s="372"/>
    </row>
    <row r="188" spans="1:4" ht="34.5">
      <c r="A188" s="265" t="s">
        <v>14</v>
      </c>
      <c r="B188" s="265" t="s">
        <v>407</v>
      </c>
      <c r="C188" s="372"/>
      <c r="D188" s="372"/>
    </row>
    <row r="189" spans="1:4" ht="51.75">
      <c r="A189" s="265" t="s">
        <v>50</v>
      </c>
      <c r="B189" s="265" t="s">
        <v>408</v>
      </c>
      <c r="C189" s="78"/>
      <c r="D189" s="78"/>
    </row>
    <row r="190" spans="1:4">
      <c r="A190" s="372" t="s">
        <v>15</v>
      </c>
      <c r="B190" s="372"/>
      <c r="C190" s="265"/>
      <c r="D190" s="265"/>
    </row>
    <row r="191" spans="1:4" ht="19.5" customHeight="1">
      <c r="A191" s="374" t="s">
        <v>38</v>
      </c>
      <c r="B191" s="374"/>
      <c r="C191" s="272">
        <f>'11.'!E98</f>
        <v>-345000</v>
      </c>
      <c r="D191" s="272">
        <f>'11.'!H98</f>
        <v>-440000</v>
      </c>
    </row>
    <row r="192" spans="1:4" ht="19.5" customHeight="1">
      <c r="A192" s="283"/>
      <c r="B192" s="283"/>
      <c r="C192" s="283"/>
      <c r="D192" s="283"/>
    </row>
    <row r="193" spans="1:4">
      <c r="A193" s="265" t="s">
        <v>7</v>
      </c>
      <c r="B193" s="266" t="s">
        <v>8</v>
      </c>
      <c r="C193" s="267"/>
      <c r="D193" s="267"/>
    </row>
    <row r="194" spans="1:4">
      <c r="A194" s="265">
        <v>1157</v>
      </c>
      <c r="B194" s="266" t="s">
        <v>181</v>
      </c>
      <c r="C194" s="267"/>
      <c r="D194" s="267"/>
    </row>
    <row r="195" spans="1:4">
      <c r="A195" s="268"/>
      <c r="B195" s="268"/>
      <c r="C195" s="268"/>
      <c r="D195" s="268"/>
    </row>
    <row r="196" spans="1:4" s="268" customFormat="1">
      <c r="A196" s="269" t="s">
        <v>9</v>
      </c>
      <c r="B196" s="267"/>
      <c r="C196" s="267"/>
      <c r="D196" s="267"/>
    </row>
    <row r="197" spans="1:4" ht="14.25" customHeight="1">
      <c r="A197" s="268"/>
      <c r="B197" s="268"/>
      <c r="C197" s="268"/>
      <c r="D197" s="268"/>
    </row>
    <row r="198" spans="1:4" ht="54.75" customHeight="1">
      <c r="A198" s="265" t="s">
        <v>10</v>
      </c>
      <c r="B198" s="265">
        <v>1157</v>
      </c>
      <c r="C198" s="372" t="s">
        <v>43</v>
      </c>
      <c r="D198" s="372"/>
    </row>
    <row r="199" spans="1:4">
      <c r="A199" s="265" t="s">
        <v>11</v>
      </c>
      <c r="B199" s="265">
        <v>12003</v>
      </c>
      <c r="C199" s="274" t="s">
        <v>26</v>
      </c>
      <c r="D199" s="274" t="s">
        <v>2</v>
      </c>
    </row>
    <row r="200" spans="1:4" ht="75.75" customHeight="1">
      <c r="A200" s="265" t="s">
        <v>12</v>
      </c>
      <c r="B200" s="265" t="s">
        <v>479</v>
      </c>
      <c r="C200" s="372"/>
      <c r="D200" s="372"/>
    </row>
    <row r="201" spans="1:4" ht="51.75">
      <c r="A201" s="265" t="s">
        <v>13</v>
      </c>
      <c r="B201" s="265" t="s">
        <v>367</v>
      </c>
      <c r="C201" s="372"/>
      <c r="D201" s="372"/>
    </row>
    <row r="202" spans="1:4" ht="27" customHeight="1">
      <c r="A202" s="265" t="s">
        <v>14</v>
      </c>
      <c r="B202" s="265" t="s">
        <v>160</v>
      </c>
      <c r="C202" s="372"/>
      <c r="D202" s="372"/>
    </row>
    <row r="203" spans="1:4" ht="62.25" customHeight="1">
      <c r="A203" s="265" t="s">
        <v>159</v>
      </c>
      <c r="B203" s="265" t="s">
        <v>370</v>
      </c>
      <c r="C203" s="78"/>
      <c r="D203" s="78"/>
    </row>
    <row r="204" spans="1:4">
      <c r="A204" s="372" t="s">
        <v>15</v>
      </c>
      <c r="B204" s="372"/>
      <c r="C204" s="265"/>
      <c r="D204" s="265"/>
    </row>
    <row r="205" spans="1:4" ht="36.75" customHeight="1">
      <c r="A205" s="368" t="s">
        <v>480</v>
      </c>
      <c r="B205" s="369"/>
      <c r="C205" s="281">
        <v>-30</v>
      </c>
      <c r="D205" s="281">
        <v>-30</v>
      </c>
    </row>
    <row r="206" spans="1:4" ht="19.5" customHeight="1">
      <c r="A206" s="374" t="s">
        <v>38</v>
      </c>
      <c r="B206" s="374"/>
      <c r="C206" s="272">
        <f>'11.'!E139</f>
        <v>-264995.40000000002</v>
      </c>
      <c r="D206" s="272">
        <f>'11.'!H139</f>
        <v>-264995.40000000002</v>
      </c>
    </row>
    <row r="207" spans="1:4">
      <c r="A207" s="196"/>
      <c r="B207" s="196"/>
      <c r="C207" s="196"/>
      <c r="D207" s="196"/>
    </row>
    <row r="208" spans="1:4" ht="60" customHeight="1">
      <c r="A208" s="77" t="s">
        <v>10</v>
      </c>
      <c r="B208" s="77" t="s">
        <v>164</v>
      </c>
      <c r="C208" s="359" t="s">
        <v>439</v>
      </c>
      <c r="D208" s="359"/>
    </row>
    <row r="209" spans="1:4">
      <c r="A209" s="77" t="s">
        <v>11</v>
      </c>
      <c r="B209" s="77">
        <v>12004</v>
      </c>
      <c r="C209" s="113" t="s">
        <v>40</v>
      </c>
      <c r="D209" s="113" t="s">
        <v>41</v>
      </c>
    </row>
    <row r="210" spans="1:4" ht="69">
      <c r="A210" s="77" t="s">
        <v>12</v>
      </c>
      <c r="B210" s="77" t="str">
        <f>'11.'!D148</f>
        <v xml:space="preserve"> Վերակառուցման և զարգացման եվրոպական բանկի աջակցությամբ իրականացվող Երևանի քաղաքային լուսավորության դրամաշնորհային ծրագրի կատարման ապահովում</v>
      </c>
      <c r="C210" s="77"/>
      <c r="D210" s="77"/>
    </row>
    <row r="211" spans="1:4" ht="51.75">
      <c r="A211" s="77" t="s">
        <v>13</v>
      </c>
      <c r="B211" s="77" t="str">
        <f>'12.'!B323</f>
        <v xml:space="preserve"> ՀՀ համայնքներին քաղաքային լուսավորության ենթակառուցվածքի բարելավման համար տրամադրվող աջակցություն և ծառայություն</v>
      </c>
      <c r="C211" s="77"/>
      <c r="D211" s="77"/>
    </row>
    <row r="212" spans="1:4">
      <c r="A212" s="77" t="s">
        <v>14</v>
      </c>
      <c r="B212" s="77" t="s">
        <v>160</v>
      </c>
      <c r="C212" s="77"/>
      <c r="D212" s="77"/>
    </row>
    <row r="213" spans="1:4" ht="51.75">
      <c r="A213" s="77" t="s">
        <v>159</v>
      </c>
      <c r="B213" s="77" t="s">
        <v>168</v>
      </c>
      <c r="C213" s="77"/>
      <c r="D213" s="77"/>
    </row>
    <row r="214" spans="1:4">
      <c r="A214" s="359" t="s">
        <v>15</v>
      </c>
      <c r="B214" s="359"/>
      <c r="C214" s="77"/>
      <c r="D214" s="77"/>
    </row>
    <row r="215" spans="1:4" ht="21.75" customHeight="1">
      <c r="A215" s="370" t="s">
        <v>16</v>
      </c>
      <c r="B215" s="370"/>
      <c r="C215" s="271">
        <f>'11.'!E148</f>
        <v>25711</v>
      </c>
      <c r="D215" s="271">
        <f>'11.'!H148</f>
        <v>46126</v>
      </c>
    </row>
    <row r="216" spans="1:4">
      <c r="A216" s="196"/>
      <c r="B216" s="196"/>
      <c r="C216" s="196"/>
      <c r="D216" s="196"/>
    </row>
    <row r="217" spans="1:4" ht="60" customHeight="1">
      <c r="A217" s="77" t="s">
        <v>10</v>
      </c>
      <c r="B217" s="77" t="s">
        <v>164</v>
      </c>
      <c r="C217" s="359" t="s">
        <v>439</v>
      </c>
      <c r="D217" s="359"/>
    </row>
    <row r="218" spans="1:4">
      <c r="A218" s="77" t="s">
        <v>11</v>
      </c>
      <c r="B218" s="77">
        <v>12012</v>
      </c>
      <c r="C218" s="113" t="s">
        <v>40</v>
      </c>
      <c r="D218" s="113" t="s">
        <v>41</v>
      </c>
    </row>
    <row r="219" spans="1:4" ht="69">
      <c r="A219" s="77" t="s">
        <v>12</v>
      </c>
      <c r="B219" s="284" t="str">
        <f>'12.'!B331</f>
        <v xml:space="preserve"> Ասիական զարգացման բանկի աջակցությամբ իրականացվող քաղաքային ենթակառուցվածքների և քաղաքի կայուն զարգացման ներդրումային ծրագրի համակարգում և կառավարում</v>
      </c>
      <c r="C219" s="77"/>
      <c r="D219" s="77"/>
    </row>
    <row r="220" spans="1:4" ht="51.75">
      <c r="A220" s="77" t="s">
        <v>13</v>
      </c>
      <c r="B220" s="77" t="str">
        <f>'12.'!B332</f>
        <v xml:space="preserve"> ՀՀ համայնքներին տրանսպորտի և երթևեկության բարելավման համար տրամադրվող աջակցության համակարգում</v>
      </c>
      <c r="C220" s="77"/>
      <c r="D220" s="77"/>
    </row>
    <row r="221" spans="1:4">
      <c r="A221" s="77" t="s">
        <v>14</v>
      </c>
      <c r="B221" s="77" t="s">
        <v>160</v>
      </c>
      <c r="C221" s="77"/>
      <c r="D221" s="77"/>
    </row>
    <row r="222" spans="1:4" ht="51.75">
      <c r="A222" s="77" t="s">
        <v>159</v>
      </c>
      <c r="B222" s="77" t="s">
        <v>168</v>
      </c>
      <c r="C222" s="77"/>
      <c r="D222" s="77"/>
    </row>
    <row r="223" spans="1:4">
      <c r="A223" s="359" t="s">
        <v>15</v>
      </c>
      <c r="B223" s="359"/>
      <c r="C223" s="77"/>
      <c r="D223" s="77"/>
    </row>
    <row r="224" spans="1:4" ht="37.5" customHeight="1">
      <c r="A224" s="370" t="s">
        <v>440</v>
      </c>
      <c r="B224" s="370"/>
      <c r="C224" s="273">
        <v>0</v>
      </c>
      <c r="D224" s="173">
        <v>4</v>
      </c>
    </row>
    <row r="225" spans="1:4" ht="21.75" customHeight="1">
      <c r="A225" s="370" t="s">
        <v>16</v>
      </c>
      <c r="B225" s="370"/>
      <c r="C225" s="271">
        <f>'10.'!E154</f>
        <v>7418.9</v>
      </c>
      <c r="D225" s="271">
        <f>'10.'!H154</f>
        <v>9812.7000000000007</v>
      </c>
    </row>
    <row r="226" spans="1:4" ht="14.25" customHeight="1">
      <c r="A226" s="268"/>
      <c r="B226" s="268"/>
      <c r="C226" s="268"/>
      <c r="D226" s="268"/>
    </row>
    <row r="227" spans="1:4" ht="54.75" customHeight="1">
      <c r="A227" s="265" t="s">
        <v>10</v>
      </c>
      <c r="B227" s="265">
        <v>1157</v>
      </c>
      <c r="C227" s="372" t="s">
        <v>43</v>
      </c>
      <c r="D227" s="372"/>
    </row>
    <row r="228" spans="1:4">
      <c r="A228" s="265" t="s">
        <v>11</v>
      </c>
      <c r="B228" s="260">
        <v>12014</v>
      </c>
      <c r="C228" s="274" t="s">
        <v>26</v>
      </c>
      <c r="D228" s="274" t="s">
        <v>2</v>
      </c>
    </row>
    <row r="229" spans="1:4" ht="51.75">
      <c r="A229" s="265" t="s">
        <v>12</v>
      </c>
      <c r="B229" s="265" t="s">
        <v>267</v>
      </c>
      <c r="C229" s="372"/>
      <c r="D229" s="372"/>
    </row>
    <row r="230" spans="1:4" ht="28.5" customHeight="1">
      <c r="A230" s="265" t="s">
        <v>13</v>
      </c>
      <c r="B230" s="265" t="s">
        <v>268</v>
      </c>
      <c r="C230" s="372"/>
      <c r="D230" s="372"/>
    </row>
    <row r="231" spans="1:4" ht="26.25" customHeight="1">
      <c r="A231" s="265" t="s">
        <v>14</v>
      </c>
      <c r="B231" s="265" t="s">
        <v>160</v>
      </c>
      <c r="C231" s="372"/>
      <c r="D231" s="372"/>
    </row>
    <row r="232" spans="1:4" ht="62.25" customHeight="1">
      <c r="A232" s="265" t="s">
        <v>34</v>
      </c>
      <c r="B232" s="265" t="s">
        <v>269</v>
      </c>
      <c r="C232" s="78"/>
      <c r="D232" s="78"/>
    </row>
    <row r="233" spans="1:4">
      <c r="A233" s="372" t="s">
        <v>15</v>
      </c>
      <c r="B233" s="372"/>
      <c r="C233" s="265"/>
      <c r="D233" s="265"/>
    </row>
    <row r="234" spans="1:4">
      <c r="A234" s="368" t="s">
        <v>270</v>
      </c>
      <c r="B234" s="369"/>
      <c r="C234" s="173">
        <v>-900</v>
      </c>
      <c r="D234" s="173">
        <v>-900</v>
      </c>
    </row>
    <row r="235" spans="1:4">
      <c r="A235" s="374" t="s">
        <v>16</v>
      </c>
      <c r="B235" s="374"/>
      <c r="C235" s="272">
        <f>'11.'!E156</f>
        <v>-690399.2</v>
      </c>
      <c r="D235" s="272">
        <f>'11.'!H156</f>
        <v>-690399.2</v>
      </c>
    </row>
    <row r="236" spans="1:4">
      <c r="A236" s="196"/>
      <c r="B236" s="196"/>
      <c r="C236" s="196"/>
      <c r="D236" s="196"/>
    </row>
    <row r="237" spans="1:4" ht="57.75" customHeight="1">
      <c r="A237" s="77" t="s">
        <v>10</v>
      </c>
      <c r="B237" s="77" t="s">
        <v>164</v>
      </c>
      <c r="C237" s="359" t="s">
        <v>43</v>
      </c>
      <c r="D237" s="359"/>
    </row>
    <row r="238" spans="1:4">
      <c r="A238" s="77" t="s">
        <v>11</v>
      </c>
      <c r="B238" s="77" t="s">
        <v>171</v>
      </c>
      <c r="C238" s="113" t="s">
        <v>40</v>
      </c>
      <c r="D238" s="113" t="s">
        <v>41</v>
      </c>
    </row>
    <row r="239" spans="1:4" ht="69">
      <c r="A239" s="77" t="s">
        <v>12</v>
      </c>
      <c r="B239" s="77" t="s">
        <v>170</v>
      </c>
      <c r="C239" s="77"/>
      <c r="D239" s="77"/>
    </row>
    <row r="240" spans="1:4" ht="51.75">
      <c r="A240" s="77" t="s">
        <v>13</v>
      </c>
      <c r="B240" s="77" t="s">
        <v>169</v>
      </c>
      <c r="C240" s="77"/>
      <c r="D240" s="77"/>
    </row>
    <row r="241" spans="1:4">
      <c r="A241" s="77" t="s">
        <v>14</v>
      </c>
      <c r="B241" s="77" t="s">
        <v>160</v>
      </c>
      <c r="C241" s="77"/>
      <c r="D241" s="77"/>
    </row>
    <row r="242" spans="1:4" ht="51.75">
      <c r="A242" s="77" t="s">
        <v>159</v>
      </c>
      <c r="B242" s="77" t="s">
        <v>168</v>
      </c>
      <c r="C242" s="77"/>
      <c r="D242" s="77"/>
    </row>
    <row r="243" spans="1:4">
      <c r="A243" s="359" t="s">
        <v>15</v>
      </c>
      <c r="B243" s="359"/>
      <c r="C243" s="77"/>
      <c r="D243" s="77"/>
    </row>
    <row r="244" spans="1:4" ht="21.75" customHeight="1">
      <c r="A244" s="370" t="s">
        <v>167</v>
      </c>
      <c r="B244" s="370"/>
      <c r="C244" s="173">
        <v>-9</v>
      </c>
      <c r="D244" s="173">
        <v>-9</v>
      </c>
    </row>
    <row r="245" spans="1:4" ht="21.75" customHeight="1">
      <c r="A245" s="370" t="s">
        <v>166</v>
      </c>
      <c r="B245" s="370"/>
      <c r="C245" s="173">
        <v>-1</v>
      </c>
      <c r="D245" s="173">
        <v>-1</v>
      </c>
    </row>
    <row r="246" spans="1:4" ht="35.25" customHeight="1">
      <c r="A246" s="370" t="s">
        <v>441</v>
      </c>
      <c r="B246" s="370"/>
      <c r="C246" s="173">
        <v>-1</v>
      </c>
      <c r="D246" s="173">
        <v>-1</v>
      </c>
    </row>
    <row r="247" spans="1:4" ht="21.75" customHeight="1">
      <c r="A247" s="370" t="s">
        <v>16</v>
      </c>
      <c r="B247" s="370"/>
      <c r="C247" s="271">
        <f>+'11.'!E165</f>
        <v>-202226.6</v>
      </c>
      <c r="D247" s="271">
        <f>+'11.'!H165</f>
        <v>-255268.2</v>
      </c>
    </row>
    <row r="248" spans="1:4">
      <c r="A248" s="196"/>
      <c r="B248" s="196"/>
      <c r="C248" s="196"/>
      <c r="D248" s="196"/>
    </row>
    <row r="249" spans="1:4" ht="70.5" customHeight="1">
      <c r="A249" s="77" t="s">
        <v>10</v>
      </c>
      <c r="B249" s="77" t="s">
        <v>164</v>
      </c>
      <c r="C249" s="359" t="s">
        <v>442</v>
      </c>
      <c r="D249" s="359"/>
    </row>
    <row r="250" spans="1:4">
      <c r="A250" s="77" t="s">
        <v>11</v>
      </c>
      <c r="B250" s="77" t="s">
        <v>163</v>
      </c>
      <c r="C250" s="113" t="s">
        <v>40</v>
      </c>
      <c r="D250" s="113" t="s">
        <v>41</v>
      </c>
    </row>
    <row r="251" spans="1:4" ht="51.75">
      <c r="A251" s="77" t="s">
        <v>12</v>
      </c>
      <c r="B251" s="77" t="s">
        <v>162</v>
      </c>
      <c r="C251" s="77"/>
      <c r="D251" s="77"/>
    </row>
    <row r="252" spans="1:4" ht="51.75">
      <c r="A252" s="77" t="s">
        <v>13</v>
      </c>
      <c r="B252" s="77" t="s">
        <v>161</v>
      </c>
      <c r="C252" s="77"/>
      <c r="D252" s="77"/>
    </row>
    <row r="253" spans="1:4">
      <c r="A253" s="77" t="s">
        <v>14</v>
      </c>
      <c r="B253" s="77" t="s">
        <v>160</v>
      </c>
      <c r="C253" s="77"/>
      <c r="D253" s="77"/>
    </row>
    <row r="254" spans="1:4" ht="51.75">
      <c r="A254" s="77" t="s">
        <v>159</v>
      </c>
      <c r="B254" s="77" t="s">
        <v>158</v>
      </c>
      <c r="C254" s="77"/>
      <c r="D254" s="77"/>
    </row>
    <row r="255" spans="1:4">
      <c r="A255" s="359" t="s">
        <v>15</v>
      </c>
      <c r="B255" s="359"/>
      <c r="C255" s="77"/>
      <c r="D255" s="77"/>
    </row>
    <row r="256" spans="1:4" ht="21.75" customHeight="1">
      <c r="A256" s="370" t="s">
        <v>157</v>
      </c>
      <c r="B256" s="370"/>
      <c r="C256" s="173" t="s">
        <v>156</v>
      </c>
      <c r="D256" s="173">
        <v>-30</v>
      </c>
    </row>
    <row r="257" spans="1:4">
      <c r="A257" s="368" t="s">
        <v>16</v>
      </c>
      <c r="B257" s="369"/>
      <c r="C257" s="271">
        <f>+'11.'!E173</f>
        <v>-271143.5</v>
      </c>
      <c r="D257" s="271">
        <f>+'11.'!H173</f>
        <v>-271143.5</v>
      </c>
    </row>
    <row r="258" spans="1:4">
      <c r="A258" s="285"/>
      <c r="B258" s="285"/>
      <c r="C258" s="285"/>
      <c r="D258" s="285"/>
    </row>
    <row r="259" spans="1:4" ht="54.75" customHeight="1">
      <c r="A259" s="265" t="s">
        <v>10</v>
      </c>
      <c r="B259" s="265" t="s">
        <v>164</v>
      </c>
      <c r="C259" s="359" t="s">
        <v>43</v>
      </c>
      <c r="D259" s="359"/>
    </row>
    <row r="260" spans="1:4">
      <c r="A260" s="265" t="s">
        <v>11</v>
      </c>
      <c r="B260" s="265" t="s">
        <v>337</v>
      </c>
      <c r="C260" s="274" t="s">
        <v>26</v>
      </c>
      <c r="D260" s="274" t="s">
        <v>2</v>
      </c>
    </row>
    <row r="261" spans="1:4" ht="69">
      <c r="A261" s="265" t="s">
        <v>12</v>
      </c>
      <c r="B261" s="265" t="s">
        <v>338</v>
      </c>
      <c r="C261" s="372"/>
      <c r="D261" s="372"/>
    </row>
    <row r="262" spans="1:4" ht="34.5">
      <c r="A262" s="265" t="s">
        <v>13</v>
      </c>
      <c r="B262" s="265" t="s">
        <v>339</v>
      </c>
      <c r="C262" s="372"/>
      <c r="D262" s="372"/>
    </row>
    <row r="263" spans="1:4">
      <c r="A263" s="265" t="s">
        <v>14</v>
      </c>
      <c r="B263" s="265" t="s">
        <v>160</v>
      </c>
      <c r="C263" s="372"/>
      <c r="D263" s="372"/>
    </row>
    <row r="264" spans="1:4" ht="51.75">
      <c r="A264" s="265" t="s">
        <v>159</v>
      </c>
      <c r="B264" s="265" t="s">
        <v>168</v>
      </c>
      <c r="C264" s="78"/>
      <c r="D264" s="78"/>
    </row>
    <row r="265" spans="1:4">
      <c r="A265" s="372" t="s">
        <v>15</v>
      </c>
      <c r="B265" s="372"/>
      <c r="C265" s="265"/>
      <c r="D265" s="265"/>
    </row>
    <row r="266" spans="1:4" ht="19.5" customHeight="1">
      <c r="A266" s="374" t="s">
        <v>38</v>
      </c>
      <c r="B266" s="374"/>
      <c r="C266" s="272">
        <f>'10.'!E162</f>
        <v>-2897800</v>
      </c>
      <c r="D266" s="272">
        <f>'10.'!H162</f>
        <v>-2897800</v>
      </c>
    </row>
    <row r="268" spans="1:4" ht="73.5" customHeight="1">
      <c r="A268" s="265" t="s">
        <v>10</v>
      </c>
      <c r="B268" s="265" t="s">
        <v>164</v>
      </c>
      <c r="C268" s="379" t="s">
        <v>364</v>
      </c>
      <c r="D268" s="380"/>
    </row>
    <row r="269" spans="1:4">
      <c r="A269" s="265" t="s">
        <v>11</v>
      </c>
      <c r="B269" s="265" t="s">
        <v>340</v>
      </c>
      <c r="C269" s="274" t="s">
        <v>26</v>
      </c>
      <c r="D269" s="274" t="s">
        <v>2</v>
      </c>
    </row>
    <row r="270" spans="1:4" ht="103.5">
      <c r="A270" s="265" t="s">
        <v>12</v>
      </c>
      <c r="B270" s="265" t="s">
        <v>341</v>
      </c>
      <c r="C270" s="372"/>
      <c r="D270" s="372"/>
    </row>
    <row r="271" spans="1:4" ht="34.5">
      <c r="A271" s="265" t="s">
        <v>13</v>
      </c>
      <c r="B271" s="265" t="s">
        <v>342</v>
      </c>
      <c r="C271" s="372"/>
      <c r="D271" s="372"/>
    </row>
    <row r="272" spans="1:4">
      <c r="A272" s="265" t="s">
        <v>14</v>
      </c>
      <c r="B272" s="265" t="s">
        <v>160</v>
      </c>
      <c r="C272" s="372"/>
      <c r="D272" s="372"/>
    </row>
    <row r="273" spans="1:4" ht="51.75">
      <c r="A273" s="265" t="s">
        <v>159</v>
      </c>
      <c r="B273" s="265" t="s">
        <v>343</v>
      </c>
      <c r="C273" s="78"/>
      <c r="D273" s="78"/>
    </row>
    <row r="274" spans="1:4">
      <c r="A274" s="372" t="s">
        <v>15</v>
      </c>
      <c r="B274" s="372"/>
      <c r="C274" s="265"/>
      <c r="D274" s="265"/>
    </row>
    <row r="275" spans="1:4">
      <c r="A275" s="375" t="s">
        <v>344</v>
      </c>
      <c r="B275" s="376"/>
      <c r="C275" s="273">
        <v>0</v>
      </c>
      <c r="D275" s="273">
        <v>-100</v>
      </c>
    </row>
    <row r="276" spans="1:4">
      <c r="A276" s="375" t="s">
        <v>300</v>
      </c>
      <c r="B276" s="376"/>
      <c r="C276" s="273">
        <v>20</v>
      </c>
      <c r="D276" s="273">
        <v>20</v>
      </c>
    </row>
    <row r="277" spans="1:4" ht="19.5" customHeight="1">
      <c r="A277" s="374" t="s">
        <v>38</v>
      </c>
      <c r="B277" s="374"/>
      <c r="C277" s="272">
        <f>'11.'!E182</f>
        <v>-636830</v>
      </c>
      <c r="D277" s="272">
        <f>'11.'!H182</f>
        <v>-2208680</v>
      </c>
    </row>
    <row r="278" spans="1:4">
      <c r="A278" s="268"/>
      <c r="B278" s="268"/>
      <c r="C278" s="283"/>
      <c r="D278" s="283"/>
    </row>
    <row r="279" spans="1:4" s="79" customFormat="1">
      <c r="D279" s="79" t="s">
        <v>259</v>
      </c>
    </row>
    <row r="280" spans="1:4" s="79" customFormat="1">
      <c r="A280" s="286" t="s">
        <v>260</v>
      </c>
      <c r="B280" s="286"/>
      <c r="C280" s="286"/>
      <c r="D280" s="286"/>
    </row>
    <row r="281" spans="1:4" s="79" customFormat="1">
      <c r="A281" s="286" t="s">
        <v>23</v>
      </c>
      <c r="B281" s="176"/>
      <c r="C281" s="176"/>
      <c r="D281" s="176"/>
    </row>
    <row r="282" spans="1:4">
      <c r="A282" s="196"/>
      <c r="B282" s="196"/>
      <c r="C282" s="196"/>
      <c r="D282" s="196"/>
    </row>
    <row r="283" spans="1:4">
      <c r="A283" s="265" t="s">
        <v>7</v>
      </c>
      <c r="B283" s="266" t="s">
        <v>8</v>
      </c>
      <c r="C283" s="267"/>
      <c r="D283" s="267"/>
    </row>
    <row r="284" spans="1:4">
      <c r="A284" s="265">
        <f>+'12.'!A11</f>
        <v>1004</v>
      </c>
      <c r="B284" s="265" t="str">
        <f>+'12.'!B11</f>
        <v xml:space="preserve"> Ոռոգման համակարգի առողջացում</v>
      </c>
      <c r="C284" s="267"/>
      <c r="D284" s="267"/>
    </row>
    <row r="285" spans="1:4">
      <c r="A285" s="268"/>
      <c r="B285" s="268"/>
      <c r="C285" s="268"/>
      <c r="D285" s="268"/>
    </row>
    <row r="286" spans="1:4" s="268" customFormat="1">
      <c r="A286" s="269" t="s">
        <v>9</v>
      </c>
      <c r="B286" s="267"/>
      <c r="C286" s="267"/>
      <c r="D286" s="267"/>
    </row>
    <row r="287" spans="1:4" ht="52.5" customHeight="1">
      <c r="A287" s="77" t="s">
        <v>10</v>
      </c>
      <c r="B287" s="77" t="s">
        <v>233</v>
      </c>
      <c r="C287" s="359" t="s">
        <v>43</v>
      </c>
      <c r="D287" s="359"/>
    </row>
    <row r="288" spans="1:4">
      <c r="A288" s="77" t="s">
        <v>11</v>
      </c>
      <c r="B288" s="77" t="s">
        <v>234</v>
      </c>
      <c r="C288" s="113" t="s">
        <v>40</v>
      </c>
      <c r="D288" s="113" t="s">
        <v>41</v>
      </c>
    </row>
    <row r="289" spans="1:4" ht="51.75">
      <c r="A289" s="77" t="s">
        <v>12</v>
      </c>
      <c r="B289" s="194" t="s">
        <v>235</v>
      </c>
      <c r="C289" s="77"/>
      <c r="D289" s="77"/>
    </row>
    <row r="290" spans="1:4" ht="69">
      <c r="A290" s="77" t="s">
        <v>13</v>
      </c>
      <c r="B290" s="194" t="s">
        <v>236</v>
      </c>
      <c r="C290" s="77"/>
      <c r="D290" s="77"/>
    </row>
    <row r="291" spans="1:4">
      <c r="A291" s="77" t="s">
        <v>14</v>
      </c>
      <c r="B291" s="194" t="s">
        <v>83</v>
      </c>
      <c r="C291" s="77"/>
      <c r="D291" s="77"/>
    </row>
    <row r="292" spans="1:4" ht="51.75">
      <c r="A292" s="77" t="s">
        <v>237</v>
      </c>
      <c r="B292" s="194" t="s">
        <v>238</v>
      </c>
      <c r="C292" s="77"/>
      <c r="D292" s="77"/>
    </row>
    <row r="293" spans="1:4">
      <c r="A293" s="359" t="s">
        <v>15</v>
      </c>
      <c r="B293" s="359"/>
      <c r="C293" s="77"/>
      <c r="D293" s="77"/>
    </row>
    <row r="294" spans="1:4">
      <c r="A294" s="366" t="s">
        <v>239</v>
      </c>
      <c r="B294" s="366"/>
      <c r="C294" s="279">
        <f>+'12.'!C21</f>
        <v>-1</v>
      </c>
      <c r="D294" s="279">
        <f>+'12.'!D21</f>
        <v>-1</v>
      </c>
    </row>
    <row r="295" spans="1:4">
      <c r="A295" s="370" t="s">
        <v>42</v>
      </c>
      <c r="B295" s="370"/>
      <c r="C295" s="279">
        <f>'11.'!E18</f>
        <v>-16951.599999999999</v>
      </c>
      <c r="D295" s="279">
        <f>'11.'!H18</f>
        <v>-16951.599999999999</v>
      </c>
    </row>
    <row r="296" spans="1:4">
      <c r="A296" s="196"/>
      <c r="B296" s="196"/>
      <c r="C296" s="196"/>
      <c r="D296" s="196"/>
    </row>
    <row r="297" spans="1:4" ht="54" customHeight="1">
      <c r="A297" s="77" t="s">
        <v>10</v>
      </c>
      <c r="B297" s="77" t="s">
        <v>233</v>
      </c>
      <c r="C297" s="359" t="s">
        <v>43</v>
      </c>
      <c r="D297" s="359"/>
    </row>
    <row r="298" spans="1:4" ht="22.5" customHeight="1">
      <c r="A298" s="77" t="s">
        <v>11</v>
      </c>
      <c r="B298" s="77">
        <v>11011</v>
      </c>
      <c r="C298" s="113" t="s">
        <v>40</v>
      </c>
      <c r="D298" s="113" t="s">
        <v>41</v>
      </c>
    </row>
    <row r="299" spans="1:4" ht="69">
      <c r="A299" s="77" t="s">
        <v>12</v>
      </c>
      <c r="B299" s="77" t="s">
        <v>437</v>
      </c>
      <c r="C299" s="77"/>
      <c r="D299" s="77"/>
    </row>
    <row r="300" spans="1:4" ht="69">
      <c r="A300" s="77" t="s">
        <v>13</v>
      </c>
      <c r="B300" s="77" t="s">
        <v>438</v>
      </c>
      <c r="C300" s="77"/>
      <c r="D300" s="77"/>
    </row>
    <row r="301" spans="1:4">
      <c r="A301" s="77" t="s">
        <v>14</v>
      </c>
      <c r="B301" s="77" t="s">
        <v>83</v>
      </c>
      <c r="C301" s="77"/>
      <c r="D301" s="77"/>
    </row>
    <row r="302" spans="1:4" ht="51.75">
      <c r="A302" s="77" t="s">
        <v>237</v>
      </c>
      <c r="B302" s="77" t="s">
        <v>238</v>
      </c>
      <c r="C302" s="77"/>
      <c r="D302" s="77"/>
    </row>
    <row r="303" spans="1:4">
      <c r="A303" s="359" t="s">
        <v>15</v>
      </c>
      <c r="B303" s="359"/>
      <c r="C303" s="77"/>
      <c r="D303" s="77"/>
    </row>
    <row r="304" spans="1:4">
      <c r="A304" s="370" t="s">
        <v>42</v>
      </c>
      <c r="B304" s="370"/>
      <c r="C304" s="271">
        <f>'11.'!E26</f>
        <v>-103987.5</v>
      </c>
      <c r="D304" s="272">
        <f>'11.'!H26</f>
        <v>-138649.9</v>
      </c>
    </row>
    <row r="305" spans="1:4">
      <c r="A305" s="196"/>
      <c r="B305" s="196"/>
      <c r="C305" s="196"/>
      <c r="D305" s="196"/>
    </row>
    <row r="306" spans="1:4" ht="58.5" customHeight="1">
      <c r="A306" s="77" t="s">
        <v>10</v>
      </c>
      <c r="B306" s="77">
        <v>1004</v>
      </c>
      <c r="C306" s="359" t="s">
        <v>43</v>
      </c>
      <c r="D306" s="359"/>
    </row>
    <row r="307" spans="1:4">
      <c r="A307" s="77" t="s">
        <v>11</v>
      </c>
      <c r="B307" s="77">
        <v>11012</v>
      </c>
      <c r="C307" s="113" t="s">
        <v>40</v>
      </c>
      <c r="D307" s="113" t="s">
        <v>41</v>
      </c>
    </row>
    <row r="308" spans="1:4" ht="51.75">
      <c r="A308" s="77" t="s">
        <v>12</v>
      </c>
      <c r="B308" s="194" t="s">
        <v>199</v>
      </c>
      <c r="C308" s="77"/>
      <c r="D308" s="77"/>
    </row>
    <row r="309" spans="1:4" ht="51.75">
      <c r="A309" s="77" t="s">
        <v>13</v>
      </c>
      <c r="B309" s="194" t="s">
        <v>200</v>
      </c>
      <c r="C309" s="77"/>
      <c r="D309" s="77"/>
    </row>
    <row r="310" spans="1:4">
      <c r="A310" s="77" t="s">
        <v>14</v>
      </c>
      <c r="B310" s="194" t="s">
        <v>83</v>
      </c>
      <c r="C310" s="77"/>
      <c r="D310" s="77"/>
    </row>
    <row r="311" spans="1:4" ht="51.75">
      <c r="A311" s="194" t="s">
        <v>240</v>
      </c>
      <c r="B311" s="194" t="s">
        <v>241</v>
      </c>
      <c r="C311" s="77"/>
      <c r="D311" s="77"/>
    </row>
    <row r="312" spans="1:4">
      <c r="A312" s="359" t="s">
        <v>15</v>
      </c>
      <c r="B312" s="359"/>
      <c r="C312" s="77"/>
      <c r="D312" s="77"/>
    </row>
    <row r="313" spans="1:4">
      <c r="A313" s="370" t="s">
        <v>42</v>
      </c>
      <c r="B313" s="370"/>
      <c r="C313" s="271">
        <f>'11.'!E34</f>
        <v>-7943.3</v>
      </c>
      <c r="D313" s="271">
        <f>'11.'!H34</f>
        <v>-7943.3</v>
      </c>
    </row>
    <row r="314" spans="1:4">
      <c r="A314" s="196"/>
      <c r="B314" s="196"/>
      <c r="C314" s="196"/>
      <c r="D314" s="196"/>
    </row>
    <row r="315" spans="1:4" ht="54" customHeight="1">
      <c r="A315" s="77" t="s">
        <v>10</v>
      </c>
      <c r="B315" s="77">
        <v>1004</v>
      </c>
      <c r="C315" s="359" t="s">
        <v>43</v>
      </c>
      <c r="D315" s="359"/>
    </row>
    <row r="316" spans="1:4" ht="22.5" customHeight="1">
      <c r="A316" s="77" t="s">
        <v>11</v>
      </c>
      <c r="B316" s="77">
        <v>31004</v>
      </c>
      <c r="C316" s="113" t="s">
        <v>40</v>
      </c>
      <c r="D316" s="113" t="s">
        <v>41</v>
      </c>
    </row>
    <row r="317" spans="1:4" ht="69">
      <c r="A317" s="77" t="s">
        <v>12</v>
      </c>
      <c r="B317" s="77" t="s">
        <v>411</v>
      </c>
      <c r="C317" s="77"/>
      <c r="D317" s="77"/>
    </row>
    <row r="318" spans="1:4" ht="51.75">
      <c r="A318" s="77" t="s">
        <v>13</v>
      </c>
      <c r="B318" s="77" t="s">
        <v>413</v>
      </c>
      <c r="C318" s="77"/>
      <c r="D318" s="77"/>
    </row>
    <row r="319" spans="1:4" ht="34.5">
      <c r="A319" s="77" t="s">
        <v>14</v>
      </c>
      <c r="B319" s="77" t="s">
        <v>257</v>
      </c>
      <c r="C319" s="77"/>
      <c r="D319" s="77"/>
    </row>
    <row r="320" spans="1:4" ht="51.75">
      <c r="A320" s="77" t="s">
        <v>240</v>
      </c>
      <c r="B320" s="77" t="s">
        <v>241</v>
      </c>
      <c r="C320" s="77"/>
      <c r="D320" s="77"/>
    </row>
    <row r="321" spans="1:4">
      <c r="A321" s="359" t="s">
        <v>15</v>
      </c>
      <c r="B321" s="359"/>
      <c r="C321" s="77"/>
      <c r="D321" s="77"/>
    </row>
    <row r="322" spans="1:4">
      <c r="A322" s="370" t="s">
        <v>42</v>
      </c>
      <c r="B322" s="370"/>
      <c r="C322" s="271">
        <f>'10.'!E17</f>
        <v>-6792000</v>
      </c>
      <c r="D322" s="273">
        <f>'10.'!H17</f>
        <v>-6792000</v>
      </c>
    </row>
    <row r="323" spans="1:4" s="289" customFormat="1">
      <c r="A323" s="287"/>
      <c r="B323" s="287"/>
      <c r="C323" s="288"/>
      <c r="D323" s="288"/>
    </row>
    <row r="324" spans="1:4">
      <c r="A324" s="265" t="s">
        <v>7</v>
      </c>
      <c r="B324" s="266" t="s">
        <v>8</v>
      </c>
      <c r="C324" s="267"/>
      <c r="D324" s="267"/>
    </row>
    <row r="325" spans="1:4">
      <c r="A325" s="265">
        <f>+'12.'!A235</f>
        <v>1072</v>
      </c>
      <c r="B325" s="265" t="str">
        <f>+'12.'!B235</f>
        <v>Ջրամատակարարման և ջրահեռացման բարելավում</v>
      </c>
      <c r="C325" s="267"/>
      <c r="D325" s="267"/>
    </row>
    <row r="326" spans="1:4">
      <c r="A326" s="268"/>
      <c r="B326" s="268"/>
      <c r="C326" s="268"/>
      <c r="D326" s="268"/>
    </row>
    <row r="327" spans="1:4" s="268" customFormat="1">
      <c r="A327" s="269" t="s">
        <v>9</v>
      </c>
      <c r="B327" s="267"/>
      <c r="C327" s="267"/>
      <c r="D327" s="267"/>
    </row>
    <row r="328" spans="1:4">
      <c r="A328" s="196"/>
      <c r="B328" s="196"/>
      <c r="C328" s="196"/>
      <c r="D328" s="196"/>
    </row>
    <row r="329" spans="1:4" ht="54" customHeight="1">
      <c r="A329" s="77" t="s">
        <v>10</v>
      </c>
      <c r="B329" s="77" t="s">
        <v>242</v>
      </c>
      <c r="C329" s="359" t="s">
        <v>43</v>
      </c>
      <c r="D329" s="359"/>
    </row>
    <row r="330" spans="1:4">
      <c r="A330" s="77" t="s">
        <v>11</v>
      </c>
      <c r="B330" s="77" t="s">
        <v>243</v>
      </c>
      <c r="C330" s="113" t="s">
        <v>40</v>
      </c>
      <c r="D330" s="113" t="s">
        <v>41</v>
      </c>
    </row>
    <row r="331" spans="1:4" ht="51.75">
      <c r="A331" s="77" t="s">
        <v>12</v>
      </c>
      <c r="B331" s="194" t="s">
        <v>244</v>
      </c>
      <c r="C331" s="77"/>
      <c r="D331" s="77"/>
    </row>
    <row r="332" spans="1:4" ht="34.5">
      <c r="A332" s="77" t="s">
        <v>13</v>
      </c>
      <c r="B332" s="77" t="s">
        <v>245</v>
      </c>
      <c r="C332" s="77"/>
      <c r="D332" s="77"/>
    </row>
    <row r="333" spans="1:4">
      <c r="A333" s="77" t="s">
        <v>14</v>
      </c>
      <c r="B333" s="77" t="s">
        <v>83</v>
      </c>
      <c r="C333" s="77"/>
      <c r="D333" s="77"/>
    </row>
    <row r="334" spans="1:4" ht="51.75">
      <c r="A334" s="77" t="s">
        <v>246</v>
      </c>
      <c r="B334" s="77" t="s">
        <v>247</v>
      </c>
      <c r="C334" s="77"/>
      <c r="D334" s="77"/>
    </row>
    <row r="335" spans="1:4">
      <c r="A335" s="359" t="s">
        <v>15</v>
      </c>
      <c r="B335" s="359"/>
      <c r="C335" s="77"/>
      <c r="D335" s="77"/>
    </row>
    <row r="336" spans="1:4">
      <c r="A336" s="366" t="s">
        <v>239</v>
      </c>
      <c r="B336" s="366"/>
      <c r="C336" s="290">
        <f>+'12.'!C246</f>
        <v>-1</v>
      </c>
      <c r="D336" s="290">
        <f>+'12.'!D246</f>
        <v>-1</v>
      </c>
    </row>
    <row r="337" spans="1:4">
      <c r="A337" s="370" t="s">
        <v>42</v>
      </c>
      <c r="B337" s="370"/>
      <c r="C337" s="290">
        <f>'11.'!E109</f>
        <v>-5824.9</v>
      </c>
      <c r="D337" s="290">
        <f>'11.'!H109</f>
        <v>-5824.9</v>
      </c>
    </row>
    <row r="338" spans="1:4">
      <c r="A338" s="196"/>
      <c r="B338" s="196"/>
      <c r="C338" s="196"/>
      <c r="D338" s="196"/>
    </row>
    <row r="339" spans="1:4" ht="54" customHeight="1">
      <c r="A339" s="77" t="s">
        <v>10</v>
      </c>
      <c r="B339" s="77" t="s">
        <v>242</v>
      </c>
      <c r="C339" s="359" t="s">
        <v>43</v>
      </c>
      <c r="D339" s="359"/>
    </row>
    <row r="340" spans="1:4" ht="22.5" customHeight="1">
      <c r="A340" s="77" t="s">
        <v>11</v>
      </c>
      <c r="B340" s="77">
        <v>11007</v>
      </c>
      <c r="C340" s="113" t="s">
        <v>40</v>
      </c>
      <c r="D340" s="113" t="s">
        <v>41</v>
      </c>
    </row>
    <row r="341" spans="1:4" ht="51.75">
      <c r="A341" s="77" t="s">
        <v>12</v>
      </c>
      <c r="B341" s="77" t="s">
        <v>434</v>
      </c>
      <c r="C341" s="77"/>
      <c r="D341" s="77"/>
    </row>
    <row r="342" spans="1:4" ht="51.75">
      <c r="A342" s="77" t="s">
        <v>13</v>
      </c>
      <c r="B342" s="77" t="s">
        <v>435</v>
      </c>
      <c r="C342" s="77"/>
      <c r="D342" s="77"/>
    </row>
    <row r="343" spans="1:4">
      <c r="A343" s="77" t="s">
        <v>14</v>
      </c>
      <c r="B343" s="77" t="s">
        <v>83</v>
      </c>
      <c r="C343" s="77"/>
      <c r="D343" s="77"/>
    </row>
    <row r="344" spans="1:4" ht="51.75">
      <c r="A344" s="77" t="s">
        <v>246</v>
      </c>
      <c r="B344" s="77" t="s">
        <v>247</v>
      </c>
      <c r="C344" s="77"/>
      <c r="D344" s="77"/>
    </row>
    <row r="345" spans="1:4">
      <c r="A345" s="359" t="s">
        <v>15</v>
      </c>
      <c r="B345" s="359"/>
      <c r="C345" s="77"/>
      <c r="D345" s="77"/>
    </row>
    <row r="346" spans="1:4">
      <c r="A346" s="370" t="s">
        <v>42</v>
      </c>
      <c r="B346" s="370"/>
      <c r="C346" s="271">
        <f>'10.'!E126</f>
        <v>-12514.8</v>
      </c>
      <c r="D346" s="271">
        <f>'10.'!H126</f>
        <v>-12514.8</v>
      </c>
    </row>
    <row r="347" spans="1:4">
      <c r="A347" s="196"/>
      <c r="B347" s="196"/>
      <c r="C347" s="196"/>
      <c r="D347" s="196"/>
    </row>
    <row r="348" spans="1:4" ht="55.5" customHeight="1">
      <c r="A348" s="77" t="s">
        <v>10</v>
      </c>
      <c r="B348" s="194" t="s">
        <v>242</v>
      </c>
      <c r="C348" s="359" t="s">
        <v>43</v>
      </c>
      <c r="D348" s="359"/>
    </row>
    <row r="349" spans="1:4">
      <c r="A349" s="77" t="s">
        <v>11</v>
      </c>
      <c r="B349" s="77" t="s">
        <v>248</v>
      </c>
      <c r="C349" s="113" t="s">
        <v>40</v>
      </c>
      <c r="D349" s="113" t="s">
        <v>41</v>
      </c>
    </row>
    <row r="350" spans="1:4" ht="69">
      <c r="A350" s="77" t="s">
        <v>12</v>
      </c>
      <c r="B350" s="77" t="s">
        <v>249</v>
      </c>
      <c r="C350" s="77"/>
      <c r="D350" s="77"/>
    </row>
    <row r="351" spans="1:4" ht="86.25">
      <c r="A351" s="77" t="s">
        <v>13</v>
      </c>
      <c r="B351" s="77" t="s">
        <v>250</v>
      </c>
      <c r="C351" s="77"/>
      <c r="D351" s="77"/>
    </row>
    <row r="352" spans="1:4">
      <c r="A352" s="77" t="s">
        <v>14</v>
      </c>
      <c r="B352" s="77" t="s">
        <v>160</v>
      </c>
      <c r="C352" s="77"/>
      <c r="D352" s="77"/>
    </row>
    <row r="353" spans="1:4" ht="51.75">
      <c r="A353" s="77" t="s">
        <v>246</v>
      </c>
      <c r="B353" s="77" t="s">
        <v>247</v>
      </c>
      <c r="C353" s="77"/>
      <c r="D353" s="77"/>
    </row>
    <row r="354" spans="1:4">
      <c r="A354" s="359" t="s">
        <v>15</v>
      </c>
      <c r="B354" s="359"/>
      <c r="C354" s="77"/>
      <c r="D354" s="77"/>
    </row>
    <row r="355" spans="1:4">
      <c r="A355" s="366" t="s">
        <v>251</v>
      </c>
      <c r="B355" s="366"/>
      <c r="C355" s="271">
        <f>+'12.'!C265</f>
        <v>-7.6</v>
      </c>
      <c r="D355" s="271">
        <f>+'12.'!D265</f>
        <v>-7.6</v>
      </c>
    </row>
    <row r="356" spans="1:4">
      <c r="A356" s="366" t="s">
        <v>252</v>
      </c>
      <c r="B356" s="366"/>
      <c r="C356" s="271">
        <f>+'12.'!C266</f>
        <v>-1.2</v>
      </c>
      <c r="D356" s="271">
        <f>+'12.'!D266</f>
        <v>-1.2</v>
      </c>
    </row>
    <row r="357" spans="1:4">
      <c r="A357" s="366" t="s">
        <v>253</v>
      </c>
      <c r="B357" s="366"/>
      <c r="C357" s="271">
        <f>+'12.'!C267</f>
        <v>-470</v>
      </c>
      <c r="D357" s="271">
        <f>+'12.'!D267</f>
        <v>-470</v>
      </c>
    </row>
    <row r="358" spans="1:4">
      <c r="A358" s="370" t="s">
        <v>42</v>
      </c>
      <c r="B358" s="370"/>
      <c r="C358" s="271">
        <f>'11.'!E126</f>
        <v>-984401.29999999993</v>
      </c>
      <c r="D358" s="271">
        <f>'11.'!H126</f>
        <v>-984401.29999999993</v>
      </c>
    </row>
    <row r="360" spans="1:4" ht="54" customHeight="1">
      <c r="A360" s="77" t="s">
        <v>10</v>
      </c>
      <c r="B360" s="77" t="s">
        <v>242</v>
      </c>
      <c r="C360" s="359" t="s">
        <v>43</v>
      </c>
      <c r="D360" s="359"/>
    </row>
    <row r="361" spans="1:4" ht="22.5" customHeight="1">
      <c r="A361" s="77" t="s">
        <v>11</v>
      </c>
      <c r="B361" s="77">
        <v>31002</v>
      </c>
      <c r="C361" s="113" t="s">
        <v>40</v>
      </c>
      <c r="D361" s="113" t="s">
        <v>41</v>
      </c>
    </row>
    <row r="362" spans="1:4" ht="86.25">
      <c r="A362" s="77" t="s">
        <v>12</v>
      </c>
      <c r="B362" s="77" t="s">
        <v>424</v>
      </c>
      <c r="C362" s="77"/>
      <c r="D362" s="77"/>
    </row>
    <row r="363" spans="1:4" ht="69">
      <c r="A363" s="77" t="s">
        <v>13</v>
      </c>
      <c r="B363" s="77" t="s">
        <v>425</v>
      </c>
      <c r="C363" s="77"/>
      <c r="D363" s="77"/>
    </row>
    <row r="364" spans="1:4" ht="34.5">
      <c r="A364" s="77" t="s">
        <v>14</v>
      </c>
      <c r="B364" s="77" t="s">
        <v>257</v>
      </c>
      <c r="C364" s="77"/>
      <c r="D364" s="77"/>
    </row>
    <row r="365" spans="1:4" ht="51.75">
      <c r="A365" s="77" t="s">
        <v>240</v>
      </c>
      <c r="B365" s="77" t="s">
        <v>247</v>
      </c>
      <c r="C365" s="77"/>
      <c r="D365" s="77"/>
    </row>
    <row r="366" spans="1:4">
      <c r="A366" s="359" t="s">
        <v>15</v>
      </c>
      <c r="B366" s="359"/>
      <c r="C366" s="77"/>
      <c r="D366" s="77"/>
    </row>
    <row r="367" spans="1:4">
      <c r="A367" s="366" t="s">
        <v>252</v>
      </c>
      <c r="B367" s="366"/>
      <c r="C367" s="279">
        <v>-0.5</v>
      </c>
      <c r="D367" s="280">
        <v>-0.5</v>
      </c>
    </row>
    <row r="368" spans="1:4">
      <c r="A368" s="366" t="s">
        <v>428</v>
      </c>
      <c r="B368" s="366"/>
      <c r="C368" s="279">
        <v>-300</v>
      </c>
      <c r="D368" s="280">
        <v>-300</v>
      </c>
    </row>
    <row r="369" spans="1:4">
      <c r="A369" s="370" t="s">
        <v>42</v>
      </c>
      <c r="B369" s="370"/>
      <c r="C369" s="271">
        <f>'10.'!E134</f>
        <v>-273875</v>
      </c>
      <c r="D369" s="280">
        <f>'10.'!H134</f>
        <v>-273875</v>
      </c>
    </row>
    <row r="371" spans="1:4" ht="54" customHeight="1">
      <c r="A371" s="77" t="s">
        <v>10</v>
      </c>
      <c r="B371" s="77" t="s">
        <v>242</v>
      </c>
      <c r="C371" s="359" t="s">
        <v>43</v>
      </c>
      <c r="D371" s="359"/>
    </row>
    <row r="372" spans="1:4" ht="22.5" customHeight="1">
      <c r="A372" s="77" t="s">
        <v>11</v>
      </c>
      <c r="B372" s="77">
        <v>31003</v>
      </c>
      <c r="C372" s="113" t="s">
        <v>40</v>
      </c>
      <c r="D372" s="113" t="s">
        <v>41</v>
      </c>
    </row>
    <row r="373" spans="1:4" ht="69">
      <c r="A373" s="77" t="s">
        <v>12</v>
      </c>
      <c r="B373" s="77" t="s">
        <v>426</v>
      </c>
      <c r="C373" s="77"/>
      <c r="D373" s="77"/>
    </row>
    <row r="374" spans="1:4" ht="34.5">
      <c r="A374" s="77" t="s">
        <v>13</v>
      </c>
      <c r="B374" s="77" t="s">
        <v>214</v>
      </c>
      <c r="C374" s="77"/>
      <c r="D374" s="77"/>
    </row>
    <row r="375" spans="1:4" ht="34.5">
      <c r="A375" s="77" t="s">
        <v>14</v>
      </c>
      <c r="B375" s="77" t="s">
        <v>257</v>
      </c>
      <c r="C375" s="77"/>
      <c r="D375" s="77"/>
    </row>
    <row r="376" spans="1:4" ht="51.75">
      <c r="A376" s="77" t="s">
        <v>240</v>
      </c>
      <c r="B376" s="77" t="s">
        <v>247</v>
      </c>
      <c r="C376" s="77"/>
      <c r="D376" s="77"/>
    </row>
    <row r="377" spans="1:4" ht="409.6">
      <c r="A377" s="359" t="s">
        <v>15</v>
      </c>
      <c r="B377" s="359"/>
      <c r="C377" s="77"/>
      <c r="D377" s="77"/>
    </row>
    <row r="378" spans="1:4">
      <c r="A378" s="366" t="s">
        <v>429</v>
      </c>
      <c r="B378" s="366"/>
      <c r="C378" s="279">
        <f>+'12.'!C288</f>
        <v>-1</v>
      </c>
      <c r="D378" s="279">
        <f>+'12.'!D288</f>
        <v>-1</v>
      </c>
    </row>
    <row r="379" spans="1:4">
      <c r="A379" s="366" t="s">
        <v>258</v>
      </c>
      <c r="B379" s="366"/>
      <c r="C379" s="279">
        <f>+'12.'!C289</f>
        <v>-0.7</v>
      </c>
      <c r="D379" s="279">
        <f>+'12.'!D289</f>
        <v>-0.7</v>
      </c>
    </row>
    <row r="380" spans="1:4">
      <c r="A380" s="366" t="s">
        <v>428</v>
      </c>
      <c r="B380" s="366"/>
      <c r="C380" s="279">
        <f>+'12.'!C290</f>
        <v>-133</v>
      </c>
      <c r="D380" s="279">
        <f>+'12.'!D290</f>
        <v>-133</v>
      </c>
    </row>
    <row r="381" spans="1:4">
      <c r="A381" s="370" t="s">
        <v>42</v>
      </c>
      <c r="B381" s="370"/>
      <c r="C381" s="271">
        <f>'10.'!E143</f>
        <v>-314125</v>
      </c>
      <c r="D381" s="280">
        <f>'10.'!H143</f>
        <v>-314125</v>
      </c>
    </row>
    <row r="383" spans="1:4" ht="57" customHeight="1">
      <c r="A383" s="77" t="s">
        <v>10</v>
      </c>
      <c r="B383" s="194" t="s">
        <v>242</v>
      </c>
      <c r="C383" s="359" t="s">
        <v>43</v>
      </c>
      <c r="D383" s="359"/>
    </row>
    <row r="384" spans="1:4">
      <c r="A384" s="77" t="s">
        <v>11</v>
      </c>
      <c r="B384" s="77" t="s">
        <v>254</v>
      </c>
      <c r="C384" s="113" t="s">
        <v>40</v>
      </c>
      <c r="D384" s="113" t="s">
        <v>41</v>
      </c>
    </row>
    <row r="385" spans="1:4" ht="86.25">
      <c r="A385" s="77" t="s">
        <v>12</v>
      </c>
      <c r="B385" s="194" t="s">
        <v>255</v>
      </c>
      <c r="C385" s="77"/>
      <c r="D385" s="77"/>
    </row>
    <row r="386" spans="1:4" ht="34.5">
      <c r="A386" s="77" t="s">
        <v>13</v>
      </c>
      <c r="B386" s="77" t="s">
        <v>256</v>
      </c>
      <c r="C386" s="77"/>
      <c r="D386" s="77"/>
    </row>
    <row r="387" spans="1:4" ht="34.5">
      <c r="A387" s="77" t="s">
        <v>14</v>
      </c>
      <c r="B387" s="77" t="s">
        <v>257</v>
      </c>
      <c r="C387" s="77"/>
      <c r="D387" s="77"/>
    </row>
    <row r="388" spans="1:4" ht="51.75">
      <c r="A388" s="77" t="s">
        <v>240</v>
      </c>
      <c r="B388" s="77" t="s">
        <v>247</v>
      </c>
      <c r="C388" s="77"/>
      <c r="D388" s="77"/>
    </row>
    <row r="389" spans="1:4">
      <c r="A389" s="359" t="s">
        <v>15</v>
      </c>
      <c r="B389" s="359"/>
      <c r="C389" s="77"/>
      <c r="D389" s="77"/>
    </row>
    <row r="390" spans="1:4">
      <c r="A390" s="366" t="s">
        <v>251</v>
      </c>
      <c r="B390" s="366"/>
      <c r="C390" s="271">
        <f>+'12.'!C300</f>
        <v>-1</v>
      </c>
      <c r="D390" s="271">
        <f>+'12.'!D300</f>
        <v>-6.1</v>
      </c>
    </row>
    <row r="391" spans="1:4">
      <c r="A391" s="366" t="s">
        <v>258</v>
      </c>
      <c r="B391" s="366"/>
      <c r="C391" s="271">
        <f>+'12.'!C301</f>
        <v>-0.7</v>
      </c>
      <c r="D391" s="271">
        <f>+'12.'!D301</f>
        <v>-4</v>
      </c>
    </row>
    <row r="392" spans="1:4">
      <c r="A392" s="366" t="s">
        <v>253</v>
      </c>
      <c r="B392" s="366"/>
      <c r="C392" s="271">
        <f>+'12.'!C302</f>
        <v>-133</v>
      </c>
      <c r="D392" s="271">
        <f>+'12.'!D302</f>
        <v>-474</v>
      </c>
    </row>
    <row r="393" spans="1:4">
      <c r="A393" s="370" t="s">
        <v>42</v>
      </c>
      <c r="B393" s="370"/>
      <c r="C393" s="271">
        <f>'11.'!E117</f>
        <v>-186972.7</v>
      </c>
      <c r="D393" s="271">
        <f>'11.'!H117</f>
        <v>-186972.7</v>
      </c>
    </row>
  </sheetData>
  <mergeCells count="8357">
    <mergeCell ref="A393:B393"/>
    <mergeCell ref="A390:B390"/>
    <mergeCell ref="C315:D315"/>
    <mergeCell ref="C306:D306"/>
    <mergeCell ref="A312:B312"/>
    <mergeCell ref="A313:B313"/>
    <mergeCell ref="A336:B336"/>
    <mergeCell ref="A389:B389"/>
    <mergeCell ref="A369:B369"/>
    <mergeCell ref="C371:D371"/>
    <mergeCell ref="A377:B377"/>
    <mergeCell ref="A378:B378"/>
    <mergeCell ref="A379:B379"/>
    <mergeCell ref="A321:B321"/>
    <mergeCell ref="A322:B322"/>
    <mergeCell ref="A277:B277"/>
    <mergeCell ref="C297:D297"/>
    <mergeCell ref="A303:B303"/>
    <mergeCell ref="A304:B304"/>
    <mergeCell ref="A345:B345"/>
    <mergeCell ref="A346:B346"/>
    <mergeCell ref="A391:B391"/>
    <mergeCell ref="A380:B380"/>
    <mergeCell ref="A381:B381"/>
    <mergeCell ref="A392:B392"/>
    <mergeCell ref="D261:D263"/>
    <mergeCell ref="A265:B265"/>
    <mergeCell ref="A266:B266"/>
    <mergeCell ref="A247:B247"/>
    <mergeCell ref="C287:D287"/>
    <mergeCell ref="A337:B337"/>
    <mergeCell ref="C348:D348"/>
    <mergeCell ref="A354:B354"/>
    <mergeCell ref="A355:B355"/>
    <mergeCell ref="C339:D339"/>
    <mergeCell ref="A356:B356"/>
    <mergeCell ref="C383:D383"/>
    <mergeCell ref="A357:B357"/>
    <mergeCell ref="A358:B358"/>
    <mergeCell ref="C360:D360"/>
    <mergeCell ref="A366:B366"/>
    <mergeCell ref="A335:B335"/>
    <mergeCell ref="C329:D329"/>
    <mergeCell ref="A293:B293"/>
    <mergeCell ref="A294:B294"/>
    <mergeCell ref="A295:B295"/>
    <mergeCell ref="C268:D268"/>
    <mergeCell ref="C270:C272"/>
    <mergeCell ref="D270:D272"/>
    <mergeCell ref="A274:B274"/>
    <mergeCell ref="A2:D2"/>
    <mergeCell ref="A3:D3"/>
    <mergeCell ref="A4:D4"/>
    <mergeCell ref="A6:D6"/>
    <mergeCell ref="A49:B49"/>
    <mergeCell ref="A50:B50"/>
    <mergeCell ref="A51:B51"/>
    <mergeCell ref="A60:B60"/>
    <mergeCell ref="A61:B61"/>
    <mergeCell ref="A224:B224"/>
    <mergeCell ref="C15:D15"/>
    <mergeCell ref="C237:D237"/>
    <mergeCell ref="A243:B243"/>
    <mergeCell ref="C25:D25"/>
    <mergeCell ref="C27:C29"/>
    <mergeCell ref="D27:D29"/>
    <mergeCell ref="A31:B31"/>
    <mergeCell ref="A32:B32"/>
    <mergeCell ref="C34:D34"/>
    <mergeCell ref="C36:C38"/>
    <mergeCell ref="D36:D38"/>
    <mergeCell ref="A215:B215"/>
    <mergeCell ref="C208:D208"/>
    <mergeCell ref="D55:D57"/>
    <mergeCell ref="A59:B59"/>
    <mergeCell ref="A214:B214"/>
    <mergeCell ref="C217:D217"/>
    <mergeCell ref="A223:B223"/>
    <mergeCell ref="A225:B225"/>
    <mergeCell ref="C184:D184"/>
    <mergeCell ref="C186:C188"/>
    <mergeCell ref="C17:C19"/>
    <mergeCell ref="D17:D19"/>
    <mergeCell ref="A21:B21"/>
    <mergeCell ref="A22:B22"/>
    <mergeCell ref="A23:B23"/>
    <mergeCell ref="C43:D43"/>
    <mergeCell ref="C45:C47"/>
    <mergeCell ref="D45:D47"/>
    <mergeCell ref="A40:B40"/>
    <mergeCell ref="A41:B41"/>
    <mergeCell ref="C53:D53"/>
    <mergeCell ref="C55:C57"/>
    <mergeCell ref="C145:D145"/>
    <mergeCell ref="C147:C149"/>
    <mergeCell ref="D147:D149"/>
    <mergeCell ref="A106:B106"/>
    <mergeCell ref="A107:B107"/>
    <mergeCell ref="C109:D109"/>
    <mergeCell ref="A115:B115"/>
    <mergeCell ref="A116:B116"/>
    <mergeCell ref="C118:D118"/>
    <mergeCell ref="A124:B124"/>
    <mergeCell ref="A125:B125"/>
    <mergeCell ref="C127:D127"/>
    <mergeCell ref="A133:B133"/>
    <mergeCell ref="A134:B134"/>
    <mergeCell ref="C136:D136"/>
    <mergeCell ref="A142:B142"/>
    <mergeCell ref="A143:B143"/>
    <mergeCell ref="A171:B171"/>
    <mergeCell ref="A172:B172"/>
    <mergeCell ref="A173:B173"/>
    <mergeCell ref="A151:B151"/>
    <mergeCell ref="A152:B152"/>
    <mergeCell ref="A153:B153"/>
    <mergeCell ref="A154:B154"/>
    <mergeCell ref="D186:D188"/>
    <mergeCell ref="A245:B245"/>
    <mergeCell ref="C227:D227"/>
    <mergeCell ref="C229:C231"/>
    <mergeCell ref="D229:D231"/>
    <mergeCell ref="A233:B233"/>
    <mergeCell ref="A234:B234"/>
    <mergeCell ref="A256:B256"/>
    <mergeCell ref="A257:B257"/>
    <mergeCell ref="A255:B255"/>
    <mergeCell ref="A190:B190"/>
    <mergeCell ref="A191:B191"/>
    <mergeCell ref="C175:D175"/>
    <mergeCell ref="A181:B181"/>
    <mergeCell ref="A182:B182"/>
    <mergeCell ref="A235:B235"/>
    <mergeCell ref="C198:D198"/>
    <mergeCell ref="C249:D249"/>
    <mergeCell ref="A246:B246"/>
    <mergeCell ref="C200:C202"/>
    <mergeCell ref="D200:D202"/>
    <mergeCell ref="A163:B163"/>
    <mergeCell ref="C165:D165"/>
    <mergeCell ref="E96:F96"/>
    <mergeCell ref="G96:H96"/>
    <mergeCell ref="I96:J96"/>
    <mergeCell ref="K96:L96"/>
    <mergeCell ref="M96:N96"/>
    <mergeCell ref="O96:P96"/>
    <mergeCell ref="Q96:R96"/>
    <mergeCell ref="S96:T96"/>
    <mergeCell ref="U96:V96"/>
    <mergeCell ref="A276:B276"/>
    <mergeCell ref="C68:D68"/>
    <mergeCell ref="A74:B74"/>
    <mergeCell ref="A75:B75"/>
    <mergeCell ref="A76:B76"/>
    <mergeCell ref="A77:B77"/>
    <mergeCell ref="C79:D79"/>
    <mergeCell ref="A85:B85"/>
    <mergeCell ref="A86:B86"/>
    <mergeCell ref="A87:B87"/>
    <mergeCell ref="C89:D89"/>
    <mergeCell ref="A95:B95"/>
    <mergeCell ref="A96:B96"/>
    <mergeCell ref="A97:B97"/>
    <mergeCell ref="C99:D99"/>
    <mergeCell ref="A105:B105"/>
    <mergeCell ref="A204:B204"/>
    <mergeCell ref="A205:B205"/>
    <mergeCell ref="A206:B206"/>
    <mergeCell ref="A244:B244"/>
    <mergeCell ref="A275:B275"/>
    <mergeCell ref="C259:D259"/>
    <mergeCell ref="C261:C263"/>
    <mergeCell ref="AO96:AP96"/>
    <mergeCell ref="AQ96:AR96"/>
    <mergeCell ref="AS96:AT96"/>
    <mergeCell ref="AU96:AV96"/>
    <mergeCell ref="AW96:AX96"/>
    <mergeCell ref="AY96:AZ96"/>
    <mergeCell ref="BA96:BB96"/>
    <mergeCell ref="BC96:BD96"/>
    <mergeCell ref="BE96:BF96"/>
    <mergeCell ref="W96:X96"/>
    <mergeCell ref="Y96:Z96"/>
    <mergeCell ref="AA96:AB96"/>
    <mergeCell ref="AC96:AD96"/>
    <mergeCell ref="AE96:AF96"/>
    <mergeCell ref="AG96:AH96"/>
    <mergeCell ref="AI96:AJ96"/>
    <mergeCell ref="AK96:AL96"/>
    <mergeCell ref="AM96:AN96"/>
    <mergeCell ref="BY96:BZ96"/>
    <mergeCell ref="CA96:CB96"/>
    <mergeCell ref="CC96:CD96"/>
    <mergeCell ref="CE96:CF96"/>
    <mergeCell ref="CG96:CH96"/>
    <mergeCell ref="CI96:CJ96"/>
    <mergeCell ref="CK96:CL96"/>
    <mergeCell ref="CM96:CN96"/>
    <mergeCell ref="CO96:CP96"/>
    <mergeCell ref="BG96:BH96"/>
    <mergeCell ref="BI96:BJ96"/>
    <mergeCell ref="BK96:BL96"/>
    <mergeCell ref="BM96:BN96"/>
    <mergeCell ref="BO96:BP96"/>
    <mergeCell ref="BQ96:BR96"/>
    <mergeCell ref="BS96:BT96"/>
    <mergeCell ref="BU96:BV96"/>
    <mergeCell ref="BW96:BX96"/>
    <mergeCell ref="DI96:DJ96"/>
    <mergeCell ref="DK96:DL96"/>
    <mergeCell ref="DM96:DN96"/>
    <mergeCell ref="DO96:DP96"/>
    <mergeCell ref="DQ96:DR96"/>
    <mergeCell ref="DS96:DT96"/>
    <mergeCell ref="DU96:DV96"/>
    <mergeCell ref="DW96:DX96"/>
    <mergeCell ref="DY96:DZ96"/>
    <mergeCell ref="CQ96:CR96"/>
    <mergeCell ref="CS96:CT96"/>
    <mergeCell ref="CU96:CV96"/>
    <mergeCell ref="CW96:CX96"/>
    <mergeCell ref="CY96:CZ96"/>
    <mergeCell ref="DA96:DB96"/>
    <mergeCell ref="DC96:DD96"/>
    <mergeCell ref="DE96:DF96"/>
    <mergeCell ref="DG96:DH96"/>
    <mergeCell ref="ES96:ET96"/>
    <mergeCell ref="EU96:EV96"/>
    <mergeCell ref="EW96:EX96"/>
    <mergeCell ref="EY96:EZ96"/>
    <mergeCell ref="FA96:FB96"/>
    <mergeCell ref="FC96:FD96"/>
    <mergeCell ref="FE96:FF96"/>
    <mergeCell ref="FG96:FH96"/>
    <mergeCell ref="FI96:FJ96"/>
    <mergeCell ref="EA96:EB96"/>
    <mergeCell ref="EC96:ED96"/>
    <mergeCell ref="EE96:EF96"/>
    <mergeCell ref="EG96:EH96"/>
    <mergeCell ref="EI96:EJ96"/>
    <mergeCell ref="EK96:EL96"/>
    <mergeCell ref="EM96:EN96"/>
    <mergeCell ref="EO96:EP96"/>
    <mergeCell ref="EQ96:ER96"/>
    <mergeCell ref="GC96:GD96"/>
    <mergeCell ref="GE96:GF96"/>
    <mergeCell ref="GG96:GH96"/>
    <mergeCell ref="GI96:GJ96"/>
    <mergeCell ref="GK96:GL96"/>
    <mergeCell ref="GM96:GN96"/>
    <mergeCell ref="GO96:GP96"/>
    <mergeCell ref="GQ96:GR96"/>
    <mergeCell ref="GS96:GT96"/>
    <mergeCell ref="FK96:FL96"/>
    <mergeCell ref="FM96:FN96"/>
    <mergeCell ref="FO96:FP96"/>
    <mergeCell ref="FQ96:FR96"/>
    <mergeCell ref="FS96:FT96"/>
    <mergeCell ref="FU96:FV96"/>
    <mergeCell ref="FW96:FX96"/>
    <mergeCell ref="FY96:FZ96"/>
    <mergeCell ref="GA96:GB96"/>
    <mergeCell ref="HM96:HN96"/>
    <mergeCell ref="HO96:HP96"/>
    <mergeCell ref="HQ96:HR96"/>
    <mergeCell ref="HS96:HT96"/>
    <mergeCell ref="HU96:HV96"/>
    <mergeCell ref="HW96:HX96"/>
    <mergeCell ref="HY96:HZ96"/>
    <mergeCell ref="IA96:IB96"/>
    <mergeCell ref="IC96:ID96"/>
    <mergeCell ref="GU96:GV96"/>
    <mergeCell ref="GW96:GX96"/>
    <mergeCell ref="GY96:GZ96"/>
    <mergeCell ref="HA96:HB96"/>
    <mergeCell ref="HC96:HD96"/>
    <mergeCell ref="HE96:HF96"/>
    <mergeCell ref="HG96:HH96"/>
    <mergeCell ref="HI96:HJ96"/>
    <mergeCell ref="HK96:HL96"/>
    <mergeCell ref="IW96:IX96"/>
    <mergeCell ref="IY96:IZ96"/>
    <mergeCell ref="JA96:JB96"/>
    <mergeCell ref="JC96:JD96"/>
    <mergeCell ref="JE96:JF96"/>
    <mergeCell ref="JG96:JH96"/>
    <mergeCell ref="JI96:JJ96"/>
    <mergeCell ref="JK96:JL96"/>
    <mergeCell ref="JM96:JN96"/>
    <mergeCell ref="IE96:IF96"/>
    <mergeCell ref="IG96:IH96"/>
    <mergeCell ref="II96:IJ96"/>
    <mergeCell ref="IK96:IL96"/>
    <mergeCell ref="IM96:IN96"/>
    <mergeCell ref="IO96:IP96"/>
    <mergeCell ref="IQ96:IR96"/>
    <mergeCell ref="IS96:IT96"/>
    <mergeCell ref="IU96:IV96"/>
    <mergeCell ref="KG96:KH96"/>
    <mergeCell ref="KI96:KJ96"/>
    <mergeCell ref="KK96:KL96"/>
    <mergeCell ref="KM96:KN96"/>
    <mergeCell ref="KO96:KP96"/>
    <mergeCell ref="KQ96:KR96"/>
    <mergeCell ref="KS96:KT96"/>
    <mergeCell ref="KU96:KV96"/>
    <mergeCell ref="KW96:KX96"/>
    <mergeCell ref="JO96:JP96"/>
    <mergeCell ref="JQ96:JR96"/>
    <mergeCell ref="JS96:JT96"/>
    <mergeCell ref="JU96:JV96"/>
    <mergeCell ref="JW96:JX96"/>
    <mergeCell ref="JY96:JZ96"/>
    <mergeCell ref="KA96:KB96"/>
    <mergeCell ref="KC96:KD96"/>
    <mergeCell ref="KE96:KF96"/>
    <mergeCell ref="LQ96:LR96"/>
    <mergeCell ref="LS96:LT96"/>
    <mergeCell ref="LU96:LV96"/>
    <mergeCell ref="LW96:LX96"/>
    <mergeCell ref="LY96:LZ96"/>
    <mergeCell ref="MA96:MB96"/>
    <mergeCell ref="MC96:MD96"/>
    <mergeCell ref="ME96:MF96"/>
    <mergeCell ref="MG96:MH96"/>
    <mergeCell ref="KY96:KZ96"/>
    <mergeCell ref="LA96:LB96"/>
    <mergeCell ref="LC96:LD96"/>
    <mergeCell ref="LE96:LF96"/>
    <mergeCell ref="LG96:LH96"/>
    <mergeCell ref="LI96:LJ96"/>
    <mergeCell ref="LK96:LL96"/>
    <mergeCell ref="LM96:LN96"/>
    <mergeCell ref="LO96:LP96"/>
    <mergeCell ref="NA96:NB96"/>
    <mergeCell ref="NC96:ND96"/>
    <mergeCell ref="NE96:NF96"/>
    <mergeCell ref="NG96:NH96"/>
    <mergeCell ref="NI96:NJ96"/>
    <mergeCell ref="NK96:NL96"/>
    <mergeCell ref="NM96:NN96"/>
    <mergeCell ref="NO96:NP96"/>
    <mergeCell ref="NQ96:NR96"/>
    <mergeCell ref="MI96:MJ96"/>
    <mergeCell ref="MK96:ML96"/>
    <mergeCell ref="MM96:MN96"/>
    <mergeCell ref="MO96:MP96"/>
    <mergeCell ref="MQ96:MR96"/>
    <mergeCell ref="MS96:MT96"/>
    <mergeCell ref="MU96:MV96"/>
    <mergeCell ref="MW96:MX96"/>
    <mergeCell ref="MY96:MZ96"/>
    <mergeCell ref="OK96:OL96"/>
    <mergeCell ref="OM96:ON96"/>
    <mergeCell ref="OO96:OP96"/>
    <mergeCell ref="OQ96:OR96"/>
    <mergeCell ref="OS96:OT96"/>
    <mergeCell ref="OU96:OV96"/>
    <mergeCell ref="OW96:OX96"/>
    <mergeCell ref="OY96:OZ96"/>
    <mergeCell ref="PA96:PB96"/>
    <mergeCell ref="NS96:NT96"/>
    <mergeCell ref="NU96:NV96"/>
    <mergeCell ref="NW96:NX96"/>
    <mergeCell ref="NY96:NZ96"/>
    <mergeCell ref="OA96:OB96"/>
    <mergeCell ref="OC96:OD96"/>
    <mergeCell ref="OE96:OF96"/>
    <mergeCell ref="OG96:OH96"/>
    <mergeCell ref="OI96:OJ96"/>
    <mergeCell ref="PU96:PV96"/>
    <mergeCell ref="PW96:PX96"/>
    <mergeCell ref="PY96:PZ96"/>
    <mergeCell ref="QA96:QB96"/>
    <mergeCell ref="QC96:QD96"/>
    <mergeCell ref="QE96:QF96"/>
    <mergeCell ref="QG96:QH96"/>
    <mergeCell ref="QI96:QJ96"/>
    <mergeCell ref="QK96:QL96"/>
    <mergeCell ref="PC96:PD96"/>
    <mergeCell ref="PE96:PF96"/>
    <mergeCell ref="PG96:PH96"/>
    <mergeCell ref="PI96:PJ96"/>
    <mergeCell ref="PK96:PL96"/>
    <mergeCell ref="PM96:PN96"/>
    <mergeCell ref="PO96:PP96"/>
    <mergeCell ref="PQ96:PR96"/>
    <mergeCell ref="PS96:PT96"/>
    <mergeCell ref="RE96:RF96"/>
    <mergeCell ref="RG96:RH96"/>
    <mergeCell ref="RI96:RJ96"/>
    <mergeCell ref="RK96:RL96"/>
    <mergeCell ref="RM96:RN96"/>
    <mergeCell ref="RO96:RP96"/>
    <mergeCell ref="RQ96:RR96"/>
    <mergeCell ref="RS96:RT96"/>
    <mergeCell ref="RU96:RV96"/>
    <mergeCell ref="QM96:QN96"/>
    <mergeCell ref="QO96:QP96"/>
    <mergeCell ref="QQ96:QR96"/>
    <mergeCell ref="QS96:QT96"/>
    <mergeCell ref="QU96:QV96"/>
    <mergeCell ref="QW96:QX96"/>
    <mergeCell ref="QY96:QZ96"/>
    <mergeCell ref="RA96:RB96"/>
    <mergeCell ref="RC96:RD96"/>
    <mergeCell ref="SO96:SP96"/>
    <mergeCell ref="SQ96:SR96"/>
    <mergeCell ref="SS96:ST96"/>
    <mergeCell ref="SU96:SV96"/>
    <mergeCell ref="SW96:SX96"/>
    <mergeCell ref="SY96:SZ96"/>
    <mergeCell ref="TA96:TB96"/>
    <mergeCell ref="TC96:TD96"/>
    <mergeCell ref="TE96:TF96"/>
    <mergeCell ref="RW96:RX96"/>
    <mergeCell ref="RY96:RZ96"/>
    <mergeCell ref="SA96:SB96"/>
    <mergeCell ref="SC96:SD96"/>
    <mergeCell ref="SE96:SF96"/>
    <mergeCell ref="SG96:SH96"/>
    <mergeCell ref="SI96:SJ96"/>
    <mergeCell ref="SK96:SL96"/>
    <mergeCell ref="SM96:SN96"/>
    <mergeCell ref="TY96:TZ96"/>
    <mergeCell ref="UA96:UB96"/>
    <mergeCell ref="UC96:UD96"/>
    <mergeCell ref="UE96:UF96"/>
    <mergeCell ref="UG96:UH96"/>
    <mergeCell ref="UI96:UJ96"/>
    <mergeCell ref="UK96:UL96"/>
    <mergeCell ref="UM96:UN96"/>
    <mergeCell ref="UO96:UP96"/>
    <mergeCell ref="TG96:TH96"/>
    <mergeCell ref="TI96:TJ96"/>
    <mergeCell ref="TK96:TL96"/>
    <mergeCell ref="TM96:TN96"/>
    <mergeCell ref="TO96:TP96"/>
    <mergeCell ref="TQ96:TR96"/>
    <mergeCell ref="TS96:TT96"/>
    <mergeCell ref="TU96:TV96"/>
    <mergeCell ref="TW96:TX96"/>
    <mergeCell ref="VI96:VJ96"/>
    <mergeCell ref="VK96:VL96"/>
    <mergeCell ref="VM96:VN96"/>
    <mergeCell ref="VO96:VP96"/>
    <mergeCell ref="VQ96:VR96"/>
    <mergeCell ref="VS96:VT96"/>
    <mergeCell ref="VU96:VV96"/>
    <mergeCell ref="VW96:VX96"/>
    <mergeCell ref="VY96:VZ96"/>
    <mergeCell ref="UQ96:UR96"/>
    <mergeCell ref="US96:UT96"/>
    <mergeCell ref="UU96:UV96"/>
    <mergeCell ref="UW96:UX96"/>
    <mergeCell ref="UY96:UZ96"/>
    <mergeCell ref="VA96:VB96"/>
    <mergeCell ref="VC96:VD96"/>
    <mergeCell ref="VE96:VF96"/>
    <mergeCell ref="VG96:VH96"/>
    <mergeCell ref="WS96:WT96"/>
    <mergeCell ref="WU96:WV96"/>
    <mergeCell ref="WW96:WX96"/>
    <mergeCell ref="WY96:WZ96"/>
    <mergeCell ref="XA96:XB96"/>
    <mergeCell ref="XC96:XD96"/>
    <mergeCell ref="XE96:XF96"/>
    <mergeCell ref="XG96:XH96"/>
    <mergeCell ref="XI96:XJ96"/>
    <mergeCell ref="WA96:WB96"/>
    <mergeCell ref="WC96:WD96"/>
    <mergeCell ref="WE96:WF96"/>
    <mergeCell ref="WG96:WH96"/>
    <mergeCell ref="WI96:WJ96"/>
    <mergeCell ref="WK96:WL96"/>
    <mergeCell ref="WM96:WN96"/>
    <mergeCell ref="WO96:WP96"/>
    <mergeCell ref="WQ96:WR96"/>
    <mergeCell ref="YC96:YD96"/>
    <mergeCell ref="YE96:YF96"/>
    <mergeCell ref="YG96:YH96"/>
    <mergeCell ref="YI96:YJ96"/>
    <mergeCell ref="YK96:YL96"/>
    <mergeCell ref="YM96:YN96"/>
    <mergeCell ref="YO96:YP96"/>
    <mergeCell ref="YQ96:YR96"/>
    <mergeCell ref="YS96:YT96"/>
    <mergeCell ref="XK96:XL96"/>
    <mergeCell ref="XM96:XN96"/>
    <mergeCell ref="XO96:XP96"/>
    <mergeCell ref="XQ96:XR96"/>
    <mergeCell ref="XS96:XT96"/>
    <mergeCell ref="XU96:XV96"/>
    <mergeCell ref="XW96:XX96"/>
    <mergeCell ref="XY96:XZ96"/>
    <mergeCell ref="YA96:YB96"/>
    <mergeCell ref="ZM96:ZN96"/>
    <mergeCell ref="ZO96:ZP96"/>
    <mergeCell ref="ZQ96:ZR96"/>
    <mergeCell ref="ZS96:ZT96"/>
    <mergeCell ref="ZU96:ZV96"/>
    <mergeCell ref="ZW96:ZX96"/>
    <mergeCell ref="ZY96:ZZ96"/>
    <mergeCell ref="AAA96:AAB96"/>
    <mergeCell ref="AAC96:AAD96"/>
    <mergeCell ref="YU96:YV96"/>
    <mergeCell ref="YW96:YX96"/>
    <mergeCell ref="YY96:YZ96"/>
    <mergeCell ref="ZA96:ZB96"/>
    <mergeCell ref="ZC96:ZD96"/>
    <mergeCell ref="ZE96:ZF96"/>
    <mergeCell ref="ZG96:ZH96"/>
    <mergeCell ref="ZI96:ZJ96"/>
    <mergeCell ref="ZK96:ZL96"/>
    <mergeCell ref="AAW96:AAX96"/>
    <mergeCell ref="AAY96:AAZ96"/>
    <mergeCell ref="ABA96:ABB96"/>
    <mergeCell ref="ABC96:ABD96"/>
    <mergeCell ref="ABE96:ABF96"/>
    <mergeCell ref="ABG96:ABH96"/>
    <mergeCell ref="ABI96:ABJ96"/>
    <mergeCell ref="ABK96:ABL96"/>
    <mergeCell ref="ABM96:ABN96"/>
    <mergeCell ref="AAE96:AAF96"/>
    <mergeCell ref="AAG96:AAH96"/>
    <mergeCell ref="AAI96:AAJ96"/>
    <mergeCell ref="AAK96:AAL96"/>
    <mergeCell ref="AAM96:AAN96"/>
    <mergeCell ref="AAO96:AAP96"/>
    <mergeCell ref="AAQ96:AAR96"/>
    <mergeCell ref="AAS96:AAT96"/>
    <mergeCell ref="AAU96:AAV96"/>
    <mergeCell ref="ACG96:ACH96"/>
    <mergeCell ref="ACI96:ACJ96"/>
    <mergeCell ref="ACK96:ACL96"/>
    <mergeCell ref="ACM96:ACN96"/>
    <mergeCell ref="ACO96:ACP96"/>
    <mergeCell ref="ACQ96:ACR96"/>
    <mergeCell ref="ACS96:ACT96"/>
    <mergeCell ref="ACU96:ACV96"/>
    <mergeCell ref="ACW96:ACX96"/>
    <mergeCell ref="ABO96:ABP96"/>
    <mergeCell ref="ABQ96:ABR96"/>
    <mergeCell ref="ABS96:ABT96"/>
    <mergeCell ref="ABU96:ABV96"/>
    <mergeCell ref="ABW96:ABX96"/>
    <mergeCell ref="ABY96:ABZ96"/>
    <mergeCell ref="ACA96:ACB96"/>
    <mergeCell ref="ACC96:ACD96"/>
    <mergeCell ref="ACE96:ACF96"/>
    <mergeCell ref="ADQ96:ADR96"/>
    <mergeCell ref="ADS96:ADT96"/>
    <mergeCell ref="ADU96:ADV96"/>
    <mergeCell ref="ADW96:ADX96"/>
    <mergeCell ref="ADY96:ADZ96"/>
    <mergeCell ref="AEA96:AEB96"/>
    <mergeCell ref="AEC96:AED96"/>
    <mergeCell ref="AEE96:AEF96"/>
    <mergeCell ref="AEG96:AEH96"/>
    <mergeCell ref="ACY96:ACZ96"/>
    <mergeCell ref="ADA96:ADB96"/>
    <mergeCell ref="ADC96:ADD96"/>
    <mergeCell ref="ADE96:ADF96"/>
    <mergeCell ref="ADG96:ADH96"/>
    <mergeCell ref="ADI96:ADJ96"/>
    <mergeCell ref="ADK96:ADL96"/>
    <mergeCell ref="ADM96:ADN96"/>
    <mergeCell ref="ADO96:ADP96"/>
    <mergeCell ref="AFA96:AFB96"/>
    <mergeCell ref="AFC96:AFD96"/>
    <mergeCell ref="AFE96:AFF96"/>
    <mergeCell ref="AFG96:AFH96"/>
    <mergeCell ref="AFI96:AFJ96"/>
    <mergeCell ref="AFK96:AFL96"/>
    <mergeCell ref="AFM96:AFN96"/>
    <mergeCell ref="AFO96:AFP96"/>
    <mergeCell ref="AFQ96:AFR96"/>
    <mergeCell ref="AEI96:AEJ96"/>
    <mergeCell ref="AEK96:AEL96"/>
    <mergeCell ref="AEM96:AEN96"/>
    <mergeCell ref="AEO96:AEP96"/>
    <mergeCell ref="AEQ96:AER96"/>
    <mergeCell ref="AES96:AET96"/>
    <mergeCell ref="AEU96:AEV96"/>
    <mergeCell ref="AEW96:AEX96"/>
    <mergeCell ref="AEY96:AEZ96"/>
    <mergeCell ref="AGK96:AGL96"/>
    <mergeCell ref="AGM96:AGN96"/>
    <mergeCell ref="AGO96:AGP96"/>
    <mergeCell ref="AGQ96:AGR96"/>
    <mergeCell ref="AGS96:AGT96"/>
    <mergeCell ref="AGU96:AGV96"/>
    <mergeCell ref="AGW96:AGX96"/>
    <mergeCell ref="AGY96:AGZ96"/>
    <mergeCell ref="AHA96:AHB96"/>
    <mergeCell ref="AFS96:AFT96"/>
    <mergeCell ref="AFU96:AFV96"/>
    <mergeCell ref="AFW96:AFX96"/>
    <mergeCell ref="AFY96:AFZ96"/>
    <mergeCell ref="AGA96:AGB96"/>
    <mergeCell ref="AGC96:AGD96"/>
    <mergeCell ref="AGE96:AGF96"/>
    <mergeCell ref="AGG96:AGH96"/>
    <mergeCell ref="AGI96:AGJ96"/>
    <mergeCell ref="AHU96:AHV96"/>
    <mergeCell ref="AHW96:AHX96"/>
    <mergeCell ref="AHY96:AHZ96"/>
    <mergeCell ref="AIA96:AIB96"/>
    <mergeCell ref="AIC96:AID96"/>
    <mergeCell ref="AIE96:AIF96"/>
    <mergeCell ref="AIG96:AIH96"/>
    <mergeCell ref="AII96:AIJ96"/>
    <mergeCell ref="AIK96:AIL96"/>
    <mergeCell ref="AHC96:AHD96"/>
    <mergeCell ref="AHE96:AHF96"/>
    <mergeCell ref="AHG96:AHH96"/>
    <mergeCell ref="AHI96:AHJ96"/>
    <mergeCell ref="AHK96:AHL96"/>
    <mergeCell ref="AHM96:AHN96"/>
    <mergeCell ref="AHO96:AHP96"/>
    <mergeCell ref="AHQ96:AHR96"/>
    <mergeCell ref="AHS96:AHT96"/>
    <mergeCell ref="AJE96:AJF96"/>
    <mergeCell ref="AJG96:AJH96"/>
    <mergeCell ref="AJI96:AJJ96"/>
    <mergeCell ref="AJK96:AJL96"/>
    <mergeCell ref="AJM96:AJN96"/>
    <mergeCell ref="AJO96:AJP96"/>
    <mergeCell ref="AJQ96:AJR96"/>
    <mergeCell ref="AJS96:AJT96"/>
    <mergeCell ref="AJU96:AJV96"/>
    <mergeCell ref="AIM96:AIN96"/>
    <mergeCell ref="AIO96:AIP96"/>
    <mergeCell ref="AIQ96:AIR96"/>
    <mergeCell ref="AIS96:AIT96"/>
    <mergeCell ref="AIU96:AIV96"/>
    <mergeCell ref="AIW96:AIX96"/>
    <mergeCell ref="AIY96:AIZ96"/>
    <mergeCell ref="AJA96:AJB96"/>
    <mergeCell ref="AJC96:AJD96"/>
    <mergeCell ref="AKO96:AKP96"/>
    <mergeCell ref="AKQ96:AKR96"/>
    <mergeCell ref="AKS96:AKT96"/>
    <mergeCell ref="AKU96:AKV96"/>
    <mergeCell ref="AKW96:AKX96"/>
    <mergeCell ref="AKY96:AKZ96"/>
    <mergeCell ref="ALA96:ALB96"/>
    <mergeCell ref="ALC96:ALD96"/>
    <mergeCell ref="ALE96:ALF96"/>
    <mergeCell ref="AJW96:AJX96"/>
    <mergeCell ref="AJY96:AJZ96"/>
    <mergeCell ref="AKA96:AKB96"/>
    <mergeCell ref="AKC96:AKD96"/>
    <mergeCell ref="AKE96:AKF96"/>
    <mergeCell ref="AKG96:AKH96"/>
    <mergeCell ref="AKI96:AKJ96"/>
    <mergeCell ref="AKK96:AKL96"/>
    <mergeCell ref="AKM96:AKN96"/>
    <mergeCell ref="ALY96:ALZ96"/>
    <mergeCell ref="AMA96:AMB96"/>
    <mergeCell ref="AMC96:AMD96"/>
    <mergeCell ref="AME96:AMF96"/>
    <mergeCell ref="AMG96:AMH96"/>
    <mergeCell ref="AMI96:AMJ96"/>
    <mergeCell ref="AMK96:AML96"/>
    <mergeCell ref="AMM96:AMN96"/>
    <mergeCell ref="AMO96:AMP96"/>
    <mergeCell ref="ALG96:ALH96"/>
    <mergeCell ref="ALI96:ALJ96"/>
    <mergeCell ref="ALK96:ALL96"/>
    <mergeCell ref="ALM96:ALN96"/>
    <mergeCell ref="ALO96:ALP96"/>
    <mergeCell ref="ALQ96:ALR96"/>
    <mergeCell ref="ALS96:ALT96"/>
    <mergeCell ref="ALU96:ALV96"/>
    <mergeCell ref="ALW96:ALX96"/>
    <mergeCell ref="ANI96:ANJ96"/>
    <mergeCell ref="ANK96:ANL96"/>
    <mergeCell ref="ANM96:ANN96"/>
    <mergeCell ref="ANO96:ANP96"/>
    <mergeCell ref="ANQ96:ANR96"/>
    <mergeCell ref="ANS96:ANT96"/>
    <mergeCell ref="ANU96:ANV96"/>
    <mergeCell ref="ANW96:ANX96"/>
    <mergeCell ref="ANY96:ANZ96"/>
    <mergeCell ref="AMQ96:AMR96"/>
    <mergeCell ref="AMS96:AMT96"/>
    <mergeCell ref="AMU96:AMV96"/>
    <mergeCell ref="AMW96:AMX96"/>
    <mergeCell ref="AMY96:AMZ96"/>
    <mergeCell ref="ANA96:ANB96"/>
    <mergeCell ref="ANC96:AND96"/>
    <mergeCell ref="ANE96:ANF96"/>
    <mergeCell ref="ANG96:ANH96"/>
    <mergeCell ref="AOS96:AOT96"/>
    <mergeCell ref="AOU96:AOV96"/>
    <mergeCell ref="AOW96:AOX96"/>
    <mergeCell ref="AOY96:AOZ96"/>
    <mergeCell ref="APA96:APB96"/>
    <mergeCell ref="APC96:APD96"/>
    <mergeCell ref="APE96:APF96"/>
    <mergeCell ref="APG96:APH96"/>
    <mergeCell ref="API96:APJ96"/>
    <mergeCell ref="AOA96:AOB96"/>
    <mergeCell ref="AOC96:AOD96"/>
    <mergeCell ref="AOE96:AOF96"/>
    <mergeCell ref="AOG96:AOH96"/>
    <mergeCell ref="AOI96:AOJ96"/>
    <mergeCell ref="AOK96:AOL96"/>
    <mergeCell ref="AOM96:AON96"/>
    <mergeCell ref="AOO96:AOP96"/>
    <mergeCell ref="AOQ96:AOR96"/>
    <mergeCell ref="AQC96:AQD96"/>
    <mergeCell ref="AQE96:AQF96"/>
    <mergeCell ref="AQG96:AQH96"/>
    <mergeCell ref="AQI96:AQJ96"/>
    <mergeCell ref="AQK96:AQL96"/>
    <mergeCell ref="AQM96:AQN96"/>
    <mergeCell ref="AQO96:AQP96"/>
    <mergeCell ref="AQQ96:AQR96"/>
    <mergeCell ref="AQS96:AQT96"/>
    <mergeCell ref="APK96:APL96"/>
    <mergeCell ref="APM96:APN96"/>
    <mergeCell ref="APO96:APP96"/>
    <mergeCell ref="APQ96:APR96"/>
    <mergeCell ref="APS96:APT96"/>
    <mergeCell ref="APU96:APV96"/>
    <mergeCell ref="APW96:APX96"/>
    <mergeCell ref="APY96:APZ96"/>
    <mergeCell ref="AQA96:AQB96"/>
    <mergeCell ref="ARM96:ARN96"/>
    <mergeCell ref="ARO96:ARP96"/>
    <mergeCell ref="ARQ96:ARR96"/>
    <mergeCell ref="ARS96:ART96"/>
    <mergeCell ref="ARU96:ARV96"/>
    <mergeCell ref="ARW96:ARX96"/>
    <mergeCell ref="ARY96:ARZ96"/>
    <mergeCell ref="ASA96:ASB96"/>
    <mergeCell ref="ASC96:ASD96"/>
    <mergeCell ref="AQU96:AQV96"/>
    <mergeCell ref="AQW96:AQX96"/>
    <mergeCell ref="AQY96:AQZ96"/>
    <mergeCell ref="ARA96:ARB96"/>
    <mergeCell ref="ARC96:ARD96"/>
    <mergeCell ref="ARE96:ARF96"/>
    <mergeCell ref="ARG96:ARH96"/>
    <mergeCell ref="ARI96:ARJ96"/>
    <mergeCell ref="ARK96:ARL96"/>
    <mergeCell ref="ASW96:ASX96"/>
    <mergeCell ref="ASY96:ASZ96"/>
    <mergeCell ref="ATA96:ATB96"/>
    <mergeCell ref="ATC96:ATD96"/>
    <mergeCell ref="ATE96:ATF96"/>
    <mergeCell ref="ATG96:ATH96"/>
    <mergeCell ref="ATI96:ATJ96"/>
    <mergeCell ref="ATK96:ATL96"/>
    <mergeCell ref="ATM96:ATN96"/>
    <mergeCell ref="ASE96:ASF96"/>
    <mergeCell ref="ASG96:ASH96"/>
    <mergeCell ref="ASI96:ASJ96"/>
    <mergeCell ref="ASK96:ASL96"/>
    <mergeCell ref="ASM96:ASN96"/>
    <mergeCell ref="ASO96:ASP96"/>
    <mergeCell ref="ASQ96:ASR96"/>
    <mergeCell ref="ASS96:AST96"/>
    <mergeCell ref="ASU96:ASV96"/>
    <mergeCell ref="AUG96:AUH96"/>
    <mergeCell ref="AUI96:AUJ96"/>
    <mergeCell ref="AUK96:AUL96"/>
    <mergeCell ref="AUM96:AUN96"/>
    <mergeCell ref="AUO96:AUP96"/>
    <mergeCell ref="AUQ96:AUR96"/>
    <mergeCell ref="AUS96:AUT96"/>
    <mergeCell ref="AUU96:AUV96"/>
    <mergeCell ref="AUW96:AUX96"/>
    <mergeCell ref="ATO96:ATP96"/>
    <mergeCell ref="ATQ96:ATR96"/>
    <mergeCell ref="ATS96:ATT96"/>
    <mergeCell ref="ATU96:ATV96"/>
    <mergeCell ref="ATW96:ATX96"/>
    <mergeCell ref="ATY96:ATZ96"/>
    <mergeCell ref="AUA96:AUB96"/>
    <mergeCell ref="AUC96:AUD96"/>
    <mergeCell ref="AUE96:AUF96"/>
    <mergeCell ref="AVQ96:AVR96"/>
    <mergeCell ref="AVS96:AVT96"/>
    <mergeCell ref="AVU96:AVV96"/>
    <mergeCell ref="AVW96:AVX96"/>
    <mergeCell ref="AVY96:AVZ96"/>
    <mergeCell ref="AWA96:AWB96"/>
    <mergeCell ref="AWC96:AWD96"/>
    <mergeCell ref="AWE96:AWF96"/>
    <mergeCell ref="AWG96:AWH96"/>
    <mergeCell ref="AUY96:AUZ96"/>
    <mergeCell ref="AVA96:AVB96"/>
    <mergeCell ref="AVC96:AVD96"/>
    <mergeCell ref="AVE96:AVF96"/>
    <mergeCell ref="AVG96:AVH96"/>
    <mergeCell ref="AVI96:AVJ96"/>
    <mergeCell ref="AVK96:AVL96"/>
    <mergeCell ref="AVM96:AVN96"/>
    <mergeCell ref="AVO96:AVP96"/>
    <mergeCell ref="AXA96:AXB96"/>
    <mergeCell ref="AXC96:AXD96"/>
    <mergeCell ref="AXE96:AXF96"/>
    <mergeCell ref="AXG96:AXH96"/>
    <mergeCell ref="AXI96:AXJ96"/>
    <mergeCell ref="AXK96:AXL96"/>
    <mergeCell ref="AXM96:AXN96"/>
    <mergeCell ref="AXO96:AXP96"/>
    <mergeCell ref="AXQ96:AXR96"/>
    <mergeCell ref="AWI96:AWJ96"/>
    <mergeCell ref="AWK96:AWL96"/>
    <mergeCell ref="AWM96:AWN96"/>
    <mergeCell ref="AWO96:AWP96"/>
    <mergeCell ref="AWQ96:AWR96"/>
    <mergeCell ref="AWS96:AWT96"/>
    <mergeCell ref="AWU96:AWV96"/>
    <mergeCell ref="AWW96:AWX96"/>
    <mergeCell ref="AWY96:AWZ96"/>
    <mergeCell ref="AYK96:AYL96"/>
    <mergeCell ref="AYM96:AYN96"/>
    <mergeCell ref="AYO96:AYP96"/>
    <mergeCell ref="AYQ96:AYR96"/>
    <mergeCell ref="AYS96:AYT96"/>
    <mergeCell ref="AYU96:AYV96"/>
    <mergeCell ref="AYW96:AYX96"/>
    <mergeCell ref="AYY96:AYZ96"/>
    <mergeCell ref="AZA96:AZB96"/>
    <mergeCell ref="AXS96:AXT96"/>
    <mergeCell ref="AXU96:AXV96"/>
    <mergeCell ref="AXW96:AXX96"/>
    <mergeCell ref="AXY96:AXZ96"/>
    <mergeCell ref="AYA96:AYB96"/>
    <mergeCell ref="AYC96:AYD96"/>
    <mergeCell ref="AYE96:AYF96"/>
    <mergeCell ref="AYG96:AYH96"/>
    <mergeCell ref="AYI96:AYJ96"/>
    <mergeCell ref="AZU96:AZV96"/>
    <mergeCell ref="AZW96:AZX96"/>
    <mergeCell ref="AZY96:AZZ96"/>
    <mergeCell ref="BAA96:BAB96"/>
    <mergeCell ref="BAC96:BAD96"/>
    <mergeCell ref="BAE96:BAF96"/>
    <mergeCell ref="BAG96:BAH96"/>
    <mergeCell ref="BAI96:BAJ96"/>
    <mergeCell ref="BAK96:BAL96"/>
    <mergeCell ref="AZC96:AZD96"/>
    <mergeCell ref="AZE96:AZF96"/>
    <mergeCell ref="AZG96:AZH96"/>
    <mergeCell ref="AZI96:AZJ96"/>
    <mergeCell ref="AZK96:AZL96"/>
    <mergeCell ref="AZM96:AZN96"/>
    <mergeCell ref="AZO96:AZP96"/>
    <mergeCell ref="AZQ96:AZR96"/>
    <mergeCell ref="AZS96:AZT96"/>
    <mergeCell ref="BBE96:BBF96"/>
    <mergeCell ref="BBG96:BBH96"/>
    <mergeCell ref="BBI96:BBJ96"/>
    <mergeCell ref="BBK96:BBL96"/>
    <mergeCell ref="BBM96:BBN96"/>
    <mergeCell ref="BBO96:BBP96"/>
    <mergeCell ref="BBQ96:BBR96"/>
    <mergeCell ref="BBS96:BBT96"/>
    <mergeCell ref="BBU96:BBV96"/>
    <mergeCell ref="BAM96:BAN96"/>
    <mergeCell ref="BAO96:BAP96"/>
    <mergeCell ref="BAQ96:BAR96"/>
    <mergeCell ref="BAS96:BAT96"/>
    <mergeCell ref="BAU96:BAV96"/>
    <mergeCell ref="BAW96:BAX96"/>
    <mergeCell ref="BAY96:BAZ96"/>
    <mergeCell ref="BBA96:BBB96"/>
    <mergeCell ref="BBC96:BBD96"/>
    <mergeCell ref="BCO96:BCP96"/>
    <mergeCell ref="BCQ96:BCR96"/>
    <mergeCell ref="BCS96:BCT96"/>
    <mergeCell ref="BCU96:BCV96"/>
    <mergeCell ref="BCW96:BCX96"/>
    <mergeCell ref="BCY96:BCZ96"/>
    <mergeCell ref="BDA96:BDB96"/>
    <mergeCell ref="BDC96:BDD96"/>
    <mergeCell ref="BDE96:BDF96"/>
    <mergeCell ref="BBW96:BBX96"/>
    <mergeCell ref="BBY96:BBZ96"/>
    <mergeCell ref="BCA96:BCB96"/>
    <mergeCell ref="BCC96:BCD96"/>
    <mergeCell ref="BCE96:BCF96"/>
    <mergeCell ref="BCG96:BCH96"/>
    <mergeCell ref="BCI96:BCJ96"/>
    <mergeCell ref="BCK96:BCL96"/>
    <mergeCell ref="BCM96:BCN96"/>
    <mergeCell ref="BDY96:BDZ96"/>
    <mergeCell ref="BEA96:BEB96"/>
    <mergeCell ref="BEC96:BED96"/>
    <mergeCell ref="BEE96:BEF96"/>
    <mergeCell ref="BEG96:BEH96"/>
    <mergeCell ref="BEI96:BEJ96"/>
    <mergeCell ref="BEK96:BEL96"/>
    <mergeCell ref="BEM96:BEN96"/>
    <mergeCell ref="BEO96:BEP96"/>
    <mergeCell ref="BDG96:BDH96"/>
    <mergeCell ref="BDI96:BDJ96"/>
    <mergeCell ref="BDK96:BDL96"/>
    <mergeCell ref="BDM96:BDN96"/>
    <mergeCell ref="BDO96:BDP96"/>
    <mergeCell ref="BDQ96:BDR96"/>
    <mergeCell ref="BDS96:BDT96"/>
    <mergeCell ref="BDU96:BDV96"/>
    <mergeCell ref="BDW96:BDX96"/>
    <mergeCell ref="BFI96:BFJ96"/>
    <mergeCell ref="BFK96:BFL96"/>
    <mergeCell ref="BFM96:BFN96"/>
    <mergeCell ref="BFO96:BFP96"/>
    <mergeCell ref="BFQ96:BFR96"/>
    <mergeCell ref="BFS96:BFT96"/>
    <mergeCell ref="BFU96:BFV96"/>
    <mergeCell ref="BFW96:BFX96"/>
    <mergeCell ref="BFY96:BFZ96"/>
    <mergeCell ref="BEQ96:BER96"/>
    <mergeCell ref="BES96:BET96"/>
    <mergeCell ref="BEU96:BEV96"/>
    <mergeCell ref="BEW96:BEX96"/>
    <mergeCell ref="BEY96:BEZ96"/>
    <mergeCell ref="BFA96:BFB96"/>
    <mergeCell ref="BFC96:BFD96"/>
    <mergeCell ref="BFE96:BFF96"/>
    <mergeCell ref="BFG96:BFH96"/>
    <mergeCell ref="BGS96:BGT96"/>
    <mergeCell ref="BGU96:BGV96"/>
    <mergeCell ref="BGW96:BGX96"/>
    <mergeCell ref="BGY96:BGZ96"/>
    <mergeCell ref="BHA96:BHB96"/>
    <mergeCell ref="BHC96:BHD96"/>
    <mergeCell ref="BHE96:BHF96"/>
    <mergeCell ref="BHG96:BHH96"/>
    <mergeCell ref="BHI96:BHJ96"/>
    <mergeCell ref="BGA96:BGB96"/>
    <mergeCell ref="BGC96:BGD96"/>
    <mergeCell ref="BGE96:BGF96"/>
    <mergeCell ref="BGG96:BGH96"/>
    <mergeCell ref="BGI96:BGJ96"/>
    <mergeCell ref="BGK96:BGL96"/>
    <mergeCell ref="BGM96:BGN96"/>
    <mergeCell ref="BGO96:BGP96"/>
    <mergeCell ref="BGQ96:BGR96"/>
    <mergeCell ref="BIC96:BID96"/>
    <mergeCell ref="BIE96:BIF96"/>
    <mergeCell ref="BIG96:BIH96"/>
    <mergeCell ref="BII96:BIJ96"/>
    <mergeCell ref="BIK96:BIL96"/>
    <mergeCell ref="BIM96:BIN96"/>
    <mergeCell ref="BIO96:BIP96"/>
    <mergeCell ref="BIQ96:BIR96"/>
    <mergeCell ref="BIS96:BIT96"/>
    <mergeCell ref="BHK96:BHL96"/>
    <mergeCell ref="BHM96:BHN96"/>
    <mergeCell ref="BHO96:BHP96"/>
    <mergeCell ref="BHQ96:BHR96"/>
    <mergeCell ref="BHS96:BHT96"/>
    <mergeCell ref="BHU96:BHV96"/>
    <mergeCell ref="BHW96:BHX96"/>
    <mergeCell ref="BHY96:BHZ96"/>
    <mergeCell ref="BIA96:BIB96"/>
    <mergeCell ref="BJM96:BJN96"/>
    <mergeCell ref="BJO96:BJP96"/>
    <mergeCell ref="BJQ96:BJR96"/>
    <mergeCell ref="BJS96:BJT96"/>
    <mergeCell ref="BJU96:BJV96"/>
    <mergeCell ref="BJW96:BJX96"/>
    <mergeCell ref="BJY96:BJZ96"/>
    <mergeCell ref="BKA96:BKB96"/>
    <mergeCell ref="BKC96:BKD96"/>
    <mergeCell ref="BIU96:BIV96"/>
    <mergeCell ref="BIW96:BIX96"/>
    <mergeCell ref="BIY96:BIZ96"/>
    <mergeCell ref="BJA96:BJB96"/>
    <mergeCell ref="BJC96:BJD96"/>
    <mergeCell ref="BJE96:BJF96"/>
    <mergeCell ref="BJG96:BJH96"/>
    <mergeCell ref="BJI96:BJJ96"/>
    <mergeCell ref="BJK96:BJL96"/>
    <mergeCell ref="BKW96:BKX96"/>
    <mergeCell ref="BKY96:BKZ96"/>
    <mergeCell ref="BLA96:BLB96"/>
    <mergeCell ref="BLC96:BLD96"/>
    <mergeCell ref="BLE96:BLF96"/>
    <mergeCell ref="BLG96:BLH96"/>
    <mergeCell ref="BLI96:BLJ96"/>
    <mergeCell ref="BLK96:BLL96"/>
    <mergeCell ref="BLM96:BLN96"/>
    <mergeCell ref="BKE96:BKF96"/>
    <mergeCell ref="BKG96:BKH96"/>
    <mergeCell ref="BKI96:BKJ96"/>
    <mergeCell ref="BKK96:BKL96"/>
    <mergeCell ref="BKM96:BKN96"/>
    <mergeCell ref="BKO96:BKP96"/>
    <mergeCell ref="BKQ96:BKR96"/>
    <mergeCell ref="BKS96:BKT96"/>
    <mergeCell ref="BKU96:BKV96"/>
    <mergeCell ref="BMG96:BMH96"/>
    <mergeCell ref="BMI96:BMJ96"/>
    <mergeCell ref="BMK96:BML96"/>
    <mergeCell ref="BMM96:BMN96"/>
    <mergeCell ref="BMO96:BMP96"/>
    <mergeCell ref="BMQ96:BMR96"/>
    <mergeCell ref="BMS96:BMT96"/>
    <mergeCell ref="BMU96:BMV96"/>
    <mergeCell ref="BMW96:BMX96"/>
    <mergeCell ref="BLO96:BLP96"/>
    <mergeCell ref="BLQ96:BLR96"/>
    <mergeCell ref="BLS96:BLT96"/>
    <mergeCell ref="BLU96:BLV96"/>
    <mergeCell ref="BLW96:BLX96"/>
    <mergeCell ref="BLY96:BLZ96"/>
    <mergeCell ref="BMA96:BMB96"/>
    <mergeCell ref="BMC96:BMD96"/>
    <mergeCell ref="BME96:BMF96"/>
    <mergeCell ref="BNQ96:BNR96"/>
    <mergeCell ref="BNS96:BNT96"/>
    <mergeCell ref="BNU96:BNV96"/>
    <mergeCell ref="BNW96:BNX96"/>
    <mergeCell ref="BNY96:BNZ96"/>
    <mergeCell ref="BOA96:BOB96"/>
    <mergeCell ref="BOC96:BOD96"/>
    <mergeCell ref="BOE96:BOF96"/>
    <mergeCell ref="BOG96:BOH96"/>
    <mergeCell ref="BMY96:BMZ96"/>
    <mergeCell ref="BNA96:BNB96"/>
    <mergeCell ref="BNC96:BND96"/>
    <mergeCell ref="BNE96:BNF96"/>
    <mergeCell ref="BNG96:BNH96"/>
    <mergeCell ref="BNI96:BNJ96"/>
    <mergeCell ref="BNK96:BNL96"/>
    <mergeCell ref="BNM96:BNN96"/>
    <mergeCell ref="BNO96:BNP96"/>
    <mergeCell ref="BPA96:BPB96"/>
    <mergeCell ref="BPC96:BPD96"/>
    <mergeCell ref="BPE96:BPF96"/>
    <mergeCell ref="BPG96:BPH96"/>
    <mergeCell ref="BPI96:BPJ96"/>
    <mergeCell ref="BPK96:BPL96"/>
    <mergeCell ref="BPM96:BPN96"/>
    <mergeCell ref="BPO96:BPP96"/>
    <mergeCell ref="BPQ96:BPR96"/>
    <mergeCell ref="BOI96:BOJ96"/>
    <mergeCell ref="BOK96:BOL96"/>
    <mergeCell ref="BOM96:BON96"/>
    <mergeCell ref="BOO96:BOP96"/>
    <mergeCell ref="BOQ96:BOR96"/>
    <mergeCell ref="BOS96:BOT96"/>
    <mergeCell ref="BOU96:BOV96"/>
    <mergeCell ref="BOW96:BOX96"/>
    <mergeCell ref="BOY96:BOZ96"/>
    <mergeCell ref="BQK96:BQL96"/>
    <mergeCell ref="BQM96:BQN96"/>
    <mergeCell ref="BQO96:BQP96"/>
    <mergeCell ref="BQQ96:BQR96"/>
    <mergeCell ref="BQS96:BQT96"/>
    <mergeCell ref="BQU96:BQV96"/>
    <mergeCell ref="BQW96:BQX96"/>
    <mergeCell ref="BQY96:BQZ96"/>
    <mergeCell ref="BRA96:BRB96"/>
    <mergeCell ref="BPS96:BPT96"/>
    <mergeCell ref="BPU96:BPV96"/>
    <mergeCell ref="BPW96:BPX96"/>
    <mergeCell ref="BPY96:BPZ96"/>
    <mergeCell ref="BQA96:BQB96"/>
    <mergeCell ref="BQC96:BQD96"/>
    <mergeCell ref="BQE96:BQF96"/>
    <mergeCell ref="BQG96:BQH96"/>
    <mergeCell ref="BQI96:BQJ96"/>
    <mergeCell ref="BRU96:BRV96"/>
    <mergeCell ref="BRW96:BRX96"/>
    <mergeCell ref="BRY96:BRZ96"/>
    <mergeCell ref="BSA96:BSB96"/>
    <mergeCell ref="BSC96:BSD96"/>
    <mergeCell ref="BSE96:BSF96"/>
    <mergeCell ref="BSG96:BSH96"/>
    <mergeCell ref="BSI96:BSJ96"/>
    <mergeCell ref="BSK96:BSL96"/>
    <mergeCell ref="BRC96:BRD96"/>
    <mergeCell ref="BRE96:BRF96"/>
    <mergeCell ref="BRG96:BRH96"/>
    <mergeCell ref="BRI96:BRJ96"/>
    <mergeCell ref="BRK96:BRL96"/>
    <mergeCell ref="BRM96:BRN96"/>
    <mergeCell ref="BRO96:BRP96"/>
    <mergeCell ref="BRQ96:BRR96"/>
    <mergeCell ref="BRS96:BRT96"/>
    <mergeCell ref="BTE96:BTF96"/>
    <mergeCell ref="BTG96:BTH96"/>
    <mergeCell ref="BTI96:BTJ96"/>
    <mergeCell ref="BTK96:BTL96"/>
    <mergeCell ref="BTM96:BTN96"/>
    <mergeCell ref="BTO96:BTP96"/>
    <mergeCell ref="BTQ96:BTR96"/>
    <mergeCell ref="BTS96:BTT96"/>
    <mergeCell ref="BTU96:BTV96"/>
    <mergeCell ref="BSM96:BSN96"/>
    <mergeCell ref="BSO96:BSP96"/>
    <mergeCell ref="BSQ96:BSR96"/>
    <mergeCell ref="BSS96:BST96"/>
    <mergeCell ref="BSU96:BSV96"/>
    <mergeCell ref="BSW96:BSX96"/>
    <mergeCell ref="BSY96:BSZ96"/>
    <mergeCell ref="BTA96:BTB96"/>
    <mergeCell ref="BTC96:BTD96"/>
    <mergeCell ref="BUO96:BUP96"/>
    <mergeCell ref="BUQ96:BUR96"/>
    <mergeCell ref="BUS96:BUT96"/>
    <mergeCell ref="BUU96:BUV96"/>
    <mergeCell ref="BUW96:BUX96"/>
    <mergeCell ref="BUY96:BUZ96"/>
    <mergeCell ref="BVA96:BVB96"/>
    <mergeCell ref="BVC96:BVD96"/>
    <mergeCell ref="BVE96:BVF96"/>
    <mergeCell ref="BTW96:BTX96"/>
    <mergeCell ref="BTY96:BTZ96"/>
    <mergeCell ref="BUA96:BUB96"/>
    <mergeCell ref="BUC96:BUD96"/>
    <mergeCell ref="BUE96:BUF96"/>
    <mergeCell ref="BUG96:BUH96"/>
    <mergeCell ref="BUI96:BUJ96"/>
    <mergeCell ref="BUK96:BUL96"/>
    <mergeCell ref="BUM96:BUN96"/>
    <mergeCell ref="BVY96:BVZ96"/>
    <mergeCell ref="BWA96:BWB96"/>
    <mergeCell ref="BWC96:BWD96"/>
    <mergeCell ref="BWE96:BWF96"/>
    <mergeCell ref="BWG96:BWH96"/>
    <mergeCell ref="BWI96:BWJ96"/>
    <mergeCell ref="BWK96:BWL96"/>
    <mergeCell ref="BWM96:BWN96"/>
    <mergeCell ref="BWO96:BWP96"/>
    <mergeCell ref="BVG96:BVH96"/>
    <mergeCell ref="BVI96:BVJ96"/>
    <mergeCell ref="BVK96:BVL96"/>
    <mergeCell ref="BVM96:BVN96"/>
    <mergeCell ref="BVO96:BVP96"/>
    <mergeCell ref="BVQ96:BVR96"/>
    <mergeCell ref="BVS96:BVT96"/>
    <mergeCell ref="BVU96:BVV96"/>
    <mergeCell ref="BVW96:BVX96"/>
    <mergeCell ref="BXI96:BXJ96"/>
    <mergeCell ref="BXK96:BXL96"/>
    <mergeCell ref="BXM96:BXN96"/>
    <mergeCell ref="BXO96:BXP96"/>
    <mergeCell ref="BXQ96:BXR96"/>
    <mergeCell ref="BXS96:BXT96"/>
    <mergeCell ref="BXU96:BXV96"/>
    <mergeCell ref="BXW96:BXX96"/>
    <mergeCell ref="BXY96:BXZ96"/>
    <mergeCell ref="BWQ96:BWR96"/>
    <mergeCell ref="BWS96:BWT96"/>
    <mergeCell ref="BWU96:BWV96"/>
    <mergeCell ref="BWW96:BWX96"/>
    <mergeCell ref="BWY96:BWZ96"/>
    <mergeCell ref="BXA96:BXB96"/>
    <mergeCell ref="BXC96:BXD96"/>
    <mergeCell ref="BXE96:BXF96"/>
    <mergeCell ref="BXG96:BXH96"/>
    <mergeCell ref="BYS96:BYT96"/>
    <mergeCell ref="BYU96:BYV96"/>
    <mergeCell ref="BYW96:BYX96"/>
    <mergeCell ref="BYY96:BYZ96"/>
    <mergeCell ref="BZA96:BZB96"/>
    <mergeCell ref="BZC96:BZD96"/>
    <mergeCell ref="BZE96:BZF96"/>
    <mergeCell ref="BZG96:BZH96"/>
    <mergeCell ref="BZI96:BZJ96"/>
    <mergeCell ref="BYA96:BYB96"/>
    <mergeCell ref="BYC96:BYD96"/>
    <mergeCell ref="BYE96:BYF96"/>
    <mergeCell ref="BYG96:BYH96"/>
    <mergeCell ref="BYI96:BYJ96"/>
    <mergeCell ref="BYK96:BYL96"/>
    <mergeCell ref="BYM96:BYN96"/>
    <mergeCell ref="BYO96:BYP96"/>
    <mergeCell ref="BYQ96:BYR96"/>
    <mergeCell ref="CAC96:CAD96"/>
    <mergeCell ref="CAE96:CAF96"/>
    <mergeCell ref="CAG96:CAH96"/>
    <mergeCell ref="CAI96:CAJ96"/>
    <mergeCell ref="CAK96:CAL96"/>
    <mergeCell ref="CAM96:CAN96"/>
    <mergeCell ref="CAO96:CAP96"/>
    <mergeCell ref="CAQ96:CAR96"/>
    <mergeCell ref="CAS96:CAT96"/>
    <mergeCell ref="BZK96:BZL96"/>
    <mergeCell ref="BZM96:BZN96"/>
    <mergeCell ref="BZO96:BZP96"/>
    <mergeCell ref="BZQ96:BZR96"/>
    <mergeCell ref="BZS96:BZT96"/>
    <mergeCell ref="BZU96:BZV96"/>
    <mergeCell ref="BZW96:BZX96"/>
    <mergeCell ref="BZY96:BZZ96"/>
    <mergeCell ref="CAA96:CAB96"/>
    <mergeCell ref="CBM96:CBN96"/>
    <mergeCell ref="CBO96:CBP96"/>
    <mergeCell ref="CBQ96:CBR96"/>
    <mergeCell ref="CBS96:CBT96"/>
    <mergeCell ref="CBU96:CBV96"/>
    <mergeCell ref="CBW96:CBX96"/>
    <mergeCell ref="CBY96:CBZ96"/>
    <mergeCell ref="CCA96:CCB96"/>
    <mergeCell ref="CCC96:CCD96"/>
    <mergeCell ref="CAU96:CAV96"/>
    <mergeCell ref="CAW96:CAX96"/>
    <mergeCell ref="CAY96:CAZ96"/>
    <mergeCell ref="CBA96:CBB96"/>
    <mergeCell ref="CBC96:CBD96"/>
    <mergeCell ref="CBE96:CBF96"/>
    <mergeCell ref="CBG96:CBH96"/>
    <mergeCell ref="CBI96:CBJ96"/>
    <mergeCell ref="CBK96:CBL96"/>
    <mergeCell ref="CCW96:CCX96"/>
    <mergeCell ref="CCY96:CCZ96"/>
    <mergeCell ref="CDA96:CDB96"/>
    <mergeCell ref="CDC96:CDD96"/>
    <mergeCell ref="CDE96:CDF96"/>
    <mergeCell ref="CDG96:CDH96"/>
    <mergeCell ref="CDI96:CDJ96"/>
    <mergeCell ref="CDK96:CDL96"/>
    <mergeCell ref="CDM96:CDN96"/>
    <mergeCell ref="CCE96:CCF96"/>
    <mergeCell ref="CCG96:CCH96"/>
    <mergeCell ref="CCI96:CCJ96"/>
    <mergeCell ref="CCK96:CCL96"/>
    <mergeCell ref="CCM96:CCN96"/>
    <mergeCell ref="CCO96:CCP96"/>
    <mergeCell ref="CCQ96:CCR96"/>
    <mergeCell ref="CCS96:CCT96"/>
    <mergeCell ref="CCU96:CCV96"/>
    <mergeCell ref="CEG96:CEH96"/>
    <mergeCell ref="CEI96:CEJ96"/>
    <mergeCell ref="CEK96:CEL96"/>
    <mergeCell ref="CEM96:CEN96"/>
    <mergeCell ref="CEO96:CEP96"/>
    <mergeCell ref="CEQ96:CER96"/>
    <mergeCell ref="CES96:CET96"/>
    <mergeCell ref="CEU96:CEV96"/>
    <mergeCell ref="CEW96:CEX96"/>
    <mergeCell ref="CDO96:CDP96"/>
    <mergeCell ref="CDQ96:CDR96"/>
    <mergeCell ref="CDS96:CDT96"/>
    <mergeCell ref="CDU96:CDV96"/>
    <mergeCell ref="CDW96:CDX96"/>
    <mergeCell ref="CDY96:CDZ96"/>
    <mergeCell ref="CEA96:CEB96"/>
    <mergeCell ref="CEC96:CED96"/>
    <mergeCell ref="CEE96:CEF96"/>
    <mergeCell ref="CFQ96:CFR96"/>
    <mergeCell ref="CFS96:CFT96"/>
    <mergeCell ref="CFU96:CFV96"/>
    <mergeCell ref="CFW96:CFX96"/>
    <mergeCell ref="CFY96:CFZ96"/>
    <mergeCell ref="CGA96:CGB96"/>
    <mergeCell ref="CGC96:CGD96"/>
    <mergeCell ref="CGE96:CGF96"/>
    <mergeCell ref="CGG96:CGH96"/>
    <mergeCell ref="CEY96:CEZ96"/>
    <mergeCell ref="CFA96:CFB96"/>
    <mergeCell ref="CFC96:CFD96"/>
    <mergeCell ref="CFE96:CFF96"/>
    <mergeCell ref="CFG96:CFH96"/>
    <mergeCell ref="CFI96:CFJ96"/>
    <mergeCell ref="CFK96:CFL96"/>
    <mergeCell ref="CFM96:CFN96"/>
    <mergeCell ref="CFO96:CFP96"/>
    <mergeCell ref="CHA96:CHB96"/>
    <mergeCell ref="CHC96:CHD96"/>
    <mergeCell ref="CHE96:CHF96"/>
    <mergeCell ref="CHG96:CHH96"/>
    <mergeCell ref="CHI96:CHJ96"/>
    <mergeCell ref="CHK96:CHL96"/>
    <mergeCell ref="CHM96:CHN96"/>
    <mergeCell ref="CHO96:CHP96"/>
    <mergeCell ref="CHQ96:CHR96"/>
    <mergeCell ref="CGI96:CGJ96"/>
    <mergeCell ref="CGK96:CGL96"/>
    <mergeCell ref="CGM96:CGN96"/>
    <mergeCell ref="CGO96:CGP96"/>
    <mergeCell ref="CGQ96:CGR96"/>
    <mergeCell ref="CGS96:CGT96"/>
    <mergeCell ref="CGU96:CGV96"/>
    <mergeCell ref="CGW96:CGX96"/>
    <mergeCell ref="CGY96:CGZ96"/>
    <mergeCell ref="CIK96:CIL96"/>
    <mergeCell ref="CIM96:CIN96"/>
    <mergeCell ref="CIO96:CIP96"/>
    <mergeCell ref="CIQ96:CIR96"/>
    <mergeCell ref="CIS96:CIT96"/>
    <mergeCell ref="CIU96:CIV96"/>
    <mergeCell ref="CIW96:CIX96"/>
    <mergeCell ref="CIY96:CIZ96"/>
    <mergeCell ref="CJA96:CJB96"/>
    <mergeCell ref="CHS96:CHT96"/>
    <mergeCell ref="CHU96:CHV96"/>
    <mergeCell ref="CHW96:CHX96"/>
    <mergeCell ref="CHY96:CHZ96"/>
    <mergeCell ref="CIA96:CIB96"/>
    <mergeCell ref="CIC96:CID96"/>
    <mergeCell ref="CIE96:CIF96"/>
    <mergeCell ref="CIG96:CIH96"/>
    <mergeCell ref="CII96:CIJ96"/>
    <mergeCell ref="CJU96:CJV96"/>
    <mergeCell ref="CJW96:CJX96"/>
    <mergeCell ref="CJY96:CJZ96"/>
    <mergeCell ref="CKA96:CKB96"/>
    <mergeCell ref="CKC96:CKD96"/>
    <mergeCell ref="CKE96:CKF96"/>
    <mergeCell ref="CKG96:CKH96"/>
    <mergeCell ref="CKI96:CKJ96"/>
    <mergeCell ref="CKK96:CKL96"/>
    <mergeCell ref="CJC96:CJD96"/>
    <mergeCell ref="CJE96:CJF96"/>
    <mergeCell ref="CJG96:CJH96"/>
    <mergeCell ref="CJI96:CJJ96"/>
    <mergeCell ref="CJK96:CJL96"/>
    <mergeCell ref="CJM96:CJN96"/>
    <mergeCell ref="CJO96:CJP96"/>
    <mergeCell ref="CJQ96:CJR96"/>
    <mergeCell ref="CJS96:CJT96"/>
    <mergeCell ref="CLE96:CLF96"/>
    <mergeCell ref="CLG96:CLH96"/>
    <mergeCell ref="CLI96:CLJ96"/>
    <mergeCell ref="CLK96:CLL96"/>
    <mergeCell ref="CLM96:CLN96"/>
    <mergeCell ref="CLO96:CLP96"/>
    <mergeCell ref="CLQ96:CLR96"/>
    <mergeCell ref="CLS96:CLT96"/>
    <mergeCell ref="CLU96:CLV96"/>
    <mergeCell ref="CKM96:CKN96"/>
    <mergeCell ref="CKO96:CKP96"/>
    <mergeCell ref="CKQ96:CKR96"/>
    <mergeCell ref="CKS96:CKT96"/>
    <mergeCell ref="CKU96:CKV96"/>
    <mergeCell ref="CKW96:CKX96"/>
    <mergeCell ref="CKY96:CKZ96"/>
    <mergeCell ref="CLA96:CLB96"/>
    <mergeCell ref="CLC96:CLD96"/>
    <mergeCell ref="CMO96:CMP96"/>
    <mergeCell ref="CMQ96:CMR96"/>
    <mergeCell ref="CMS96:CMT96"/>
    <mergeCell ref="CMU96:CMV96"/>
    <mergeCell ref="CMW96:CMX96"/>
    <mergeCell ref="CMY96:CMZ96"/>
    <mergeCell ref="CNA96:CNB96"/>
    <mergeCell ref="CNC96:CND96"/>
    <mergeCell ref="CNE96:CNF96"/>
    <mergeCell ref="CLW96:CLX96"/>
    <mergeCell ref="CLY96:CLZ96"/>
    <mergeCell ref="CMA96:CMB96"/>
    <mergeCell ref="CMC96:CMD96"/>
    <mergeCell ref="CME96:CMF96"/>
    <mergeCell ref="CMG96:CMH96"/>
    <mergeCell ref="CMI96:CMJ96"/>
    <mergeCell ref="CMK96:CML96"/>
    <mergeCell ref="CMM96:CMN96"/>
    <mergeCell ref="CNY96:CNZ96"/>
    <mergeCell ref="COA96:COB96"/>
    <mergeCell ref="COC96:COD96"/>
    <mergeCell ref="COE96:COF96"/>
    <mergeCell ref="COG96:COH96"/>
    <mergeCell ref="COI96:COJ96"/>
    <mergeCell ref="COK96:COL96"/>
    <mergeCell ref="COM96:CON96"/>
    <mergeCell ref="COO96:COP96"/>
    <mergeCell ref="CNG96:CNH96"/>
    <mergeCell ref="CNI96:CNJ96"/>
    <mergeCell ref="CNK96:CNL96"/>
    <mergeCell ref="CNM96:CNN96"/>
    <mergeCell ref="CNO96:CNP96"/>
    <mergeCell ref="CNQ96:CNR96"/>
    <mergeCell ref="CNS96:CNT96"/>
    <mergeCell ref="CNU96:CNV96"/>
    <mergeCell ref="CNW96:CNX96"/>
    <mergeCell ref="CPI96:CPJ96"/>
    <mergeCell ref="CPK96:CPL96"/>
    <mergeCell ref="CPM96:CPN96"/>
    <mergeCell ref="CPO96:CPP96"/>
    <mergeCell ref="CPQ96:CPR96"/>
    <mergeCell ref="CPS96:CPT96"/>
    <mergeCell ref="CPU96:CPV96"/>
    <mergeCell ref="CPW96:CPX96"/>
    <mergeCell ref="CPY96:CPZ96"/>
    <mergeCell ref="COQ96:COR96"/>
    <mergeCell ref="COS96:COT96"/>
    <mergeCell ref="COU96:COV96"/>
    <mergeCell ref="COW96:COX96"/>
    <mergeCell ref="COY96:COZ96"/>
    <mergeCell ref="CPA96:CPB96"/>
    <mergeCell ref="CPC96:CPD96"/>
    <mergeCell ref="CPE96:CPF96"/>
    <mergeCell ref="CPG96:CPH96"/>
    <mergeCell ref="CQS96:CQT96"/>
    <mergeCell ref="CQU96:CQV96"/>
    <mergeCell ref="CQW96:CQX96"/>
    <mergeCell ref="CQY96:CQZ96"/>
    <mergeCell ref="CRA96:CRB96"/>
    <mergeCell ref="CRC96:CRD96"/>
    <mergeCell ref="CRE96:CRF96"/>
    <mergeCell ref="CRG96:CRH96"/>
    <mergeCell ref="CRI96:CRJ96"/>
    <mergeCell ref="CQA96:CQB96"/>
    <mergeCell ref="CQC96:CQD96"/>
    <mergeCell ref="CQE96:CQF96"/>
    <mergeCell ref="CQG96:CQH96"/>
    <mergeCell ref="CQI96:CQJ96"/>
    <mergeCell ref="CQK96:CQL96"/>
    <mergeCell ref="CQM96:CQN96"/>
    <mergeCell ref="CQO96:CQP96"/>
    <mergeCell ref="CQQ96:CQR96"/>
    <mergeCell ref="CSC96:CSD96"/>
    <mergeCell ref="CSE96:CSF96"/>
    <mergeCell ref="CSG96:CSH96"/>
    <mergeCell ref="CSI96:CSJ96"/>
    <mergeCell ref="CSK96:CSL96"/>
    <mergeCell ref="CSM96:CSN96"/>
    <mergeCell ref="CSO96:CSP96"/>
    <mergeCell ref="CSQ96:CSR96"/>
    <mergeCell ref="CSS96:CST96"/>
    <mergeCell ref="CRK96:CRL96"/>
    <mergeCell ref="CRM96:CRN96"/>
    <mergeCell ref="CRO96:CRP96"/>
    <mergeCell ref="CRQ96:CRR96"/>
    <mergeCell ref="CRS96:CRT96"/>
    <mergeCell ref="CRU96:CRV96"/>
    <mergeCell ref="CRW96:CRX96"/>
    <mergeCell ref="CRY96:CRZ96"/>
    <mergeCell ref="CSA96:CSB96"/>
    <mergeCell ref="CTM96:CTN96"/>
    <mergeCell ref="CTO96:CTP96"/>
    <mergeCell ref="CTQ96:CTR96"/>
    <mergeCell ref="CTS96:CTT96"/>
    <mergeCell ref="CTU96:CTV96"/>
    <mergeCell ref="CTW96:CTX96"/>
    <mergeCell ref="CTY96:CTZ96"/>
    <mergeCell ref="CUA96:CUB96"/>
    <mergeCell ref="CUC96:CUD96"/>
    <mergeCell ref="CSU96:CSV96"/>
    <mergeCell ref="CSW96:CSX96"/>
    <mergeCell ref="CSY96:CSZ96"/>
    <mergeCell ref="CTA96:CTB96"/>
    <mergeCell ref="CTC96:CTD96"/>
    <mergeCell ref="CTE96:CTF96"/>
    <mergeCell ref="CTG96:CTH96"/>
    <mergeCell ref="CTI96:CTJ96"/>
    <mergeCell ref="CTK96:CTL96"/>
    <mergeCell ref="CUW96:CUX96"/>
    <mergeCell ref="CUY96:CUZ96"/>
    <mergeCell ref="CVA96:CVB96"/>
    <mergeCell ref="CVC96:CVD96"/>
    <mergeCell ref="CVE96:CVF96"/>
    <mergeCell ref="CVG96:CVH96"/>
    <mergeCell ref="CVI96:CVJ96"/>
    <mergeCell ref="CVK96:CVL96"/>
    <mergeCell ref="CVM96:CVN96"/>
    <mergeCell ref="CUE96:CUF96"/>
    <mergeCell ref="CUG96:CUH96"/>
    <mergeCell ref="CUI96:CUJ96"/>
    <mergeCell ref="CUK96:CUL96"/>
    <mergeCell ref="CUM96:CUN96"/>
    <mergeCell ref="CUO96:CUP96"/>
    <mergeCell ref="CUQ96:CUR96"/>
    <mergeCell ref="CUS96:CUT96"/>
    <mergeCell ref="CUU96:CUV96"/>
    <mergeCell ref="CWG96:CWH96"/>
    <mergeCell ref="CWI96:CWJ96"/>
    <mergeCell ref="CWK96:CWL96"/>
    <mergeCell ref="CWM96:CWN96"/>
    <mergeCell ref="CWO96:CWP96"/>
    <mergeCell ref="CWQ96:CWR96"/>
    <mergeCell ref="CWS96:CWT96"/>
    <mergeCell ref="CWU96:CWV96"/>
    <mergeCell ref="CWW96:CWX96"/>
    <mergeCell ref="CVO96:CVP96"/>
    <mergeCell ref="CVQ96:CVR96"/>
    <mergeCell ref="CVS96:CVT96"/>
    <mergeCell ref="CVU96:CVV96"/>
    <mergeCell ref="CVW96:CVX96"/>
    <mergeCell ref="CVY96:CVZ96"/>
    <mergeCell ref="CWA96:CWB96"/>
    <mergeCell ref="CWC96:CWD96"/>
    <mergeCell ref="CWE96:CWF96"/>
    <mergeCell ref="CXQ96:CXR96"/>
    <mergeCell ref="CXS96:CXT96"/>
    <mergeCell ref="CXU96:CXV96"/>
    <mergeCell ref="CXW96:CXX96"/>
    <mergeCell ref="CXY96:CXZ96"/>
    <mergeCell ref="CYA96:CYB96"/>
    <mergeCell ref="CYC96:CYD96"/>
    <mergeCell ref="CYE96:CYF96"/>
    <mergeCell ref="CYG96:CYH96"/>
    <mergeCell ref="CWY96:CWZ96"/>
    <mergeCell ref="CXA96:CXB96"/>
    <mergeCell ref="CXC96:CXD96"/>
    <mergeCell ref="CXE96:CXF96"/>
    <mergeCell ref="CXG96:CXH96"/>
    <mergeCell ref="CXI96:CXJ96"/>
    <mergeCell ref="CXK96:CXL96"/>
    <mergeCell ref="CXM96:CXN96"/>
    <mergeCell ref="CXO96:CXP96"/>
    <mergeCell ref="CZA96:CZB96"/>
    <mergeCell ref="CZC96:CZD96"/>
    <mergeCell ref="CZE96:CZF96"/>
    <mergeCell ref="CZG96:CZH96"/>
    <mergeCell ref="CZI96:CZJ96"/>
    <mergeCell ref="CZK96:CZL96"/>
    <mergeCell ref="CZM96:CZN96"/>
    <mergeCell ref="CZO96:CZP96"/>
    <mergeCell ref="CZQ96:CZR96"/>
    <mergeCell ref="CYI96:CYJ96"/>
    <mergeCell ref="CYK96:CYL96"/>
    <mergeCell ref="CYM96:CYN96"/>
    <mergeCell ref="CYO96:CYP96"/>
    <mergeCell ref="CYQ96:CYR96"/>
    <mergeCell ref="CYS96:CYT96"/>
    <mergeCell ref="CYU96:CYV96"/>
    <mergeCell ref="CYW96:CYX96"/>
    <mergeCell ref="CYY96:CYZ96"/>
    <mergeCell ref="DAK96:DAL96"/>
    <mergeCell ref="DAM96:DAN96"/>
    <mergeCell ref="DAO96:DAP96"/>
    <mergeCell ref="DAQ96:DAR96"/>
    <mergeCell ref="DAS96:DAT96"/>
    <mergeCell ref="DAU96:DAV96"/>
    <mergeCell ref="DAW96:DAX96"/>
    <mergeCell ref="DAY96:DAZ96"/>
    <mergeCell ref="DBA96:DBB96"/>
    <mergeCell ref="CZS96:CZT96"/>
    <mergeCell ref="CZU96:CZV96"/>
    <mergeCell ref="CZW96:CZX96"/>
    <mergeCell ref="CZY96:CZZ96"/>
    <mergeCell ref="DAA96:DAB96"/>
    <mergeCell ref="DAC96:DAD96"/>
    <mergeCell ref="DAE96:DAF96"/>
    <mergeCell ref="DAG96:DAH96"/>
    <mergeCell ref="DAI96:DAJ96"/>
    <mergeCell ref="DBU96:DBV96"/>
    <mergeCell ref="DBW96:DBX96"/>
    <mergeCell ref="DBY96:DBZ96"/>
    <mergeCell ref="DCA96:DCB96"/>
    <mergeCell ref="DCC96:DCD96"/>
    <mergeCell ref="DCE96:DCF96"/>
    <mergeCell ref="DCG96:DCH96"/>
    <mergeCell ref="DCI96:DCJ96"/>
    <mergeCell ref="DCK96:DCL96"/>
    <mergeCell ref="DBC96:DBD96"/>
    <mergeCell ref="DBE96:DBF96"/>
    <mergeCell ref="DBG96:DBH96"/>
    <mergeCell ref="DBI96:DBJ96"/>
    <mergeCell ref="DBK96:DBL96"/>
    <mergeCell ref="DBM96:DBN96"/>
    <mergeCell ref="DBO96:DBP96"/>
    <mergeCell ref="DBQ96:DBR96"/>
    <mergeCell ref="DBS96:DBT96"/>
    <mergeCell ref="DDE96:DDF96"/>
    <mergeCell ref="DDG96:DDH96"/>
    <mergeCell ref="DDI96:DDJ96"/>
    <mergeCell ref="DDK96:DDL96"/>
    <mergeCell ref="DDM96:DDN96"/>
    <mergeCell ref="DDO96:DDP96"/>
    <mergeCell ref="DDQ96:DDR96"/>
    <mergeCell ref="DDS96:DDT96"/>
    <mergeCell ref="DDU96:DDV96"/>
    <mergeCell ref="DCM96:DCN96"/>
    <mergeCell ref="DCO96:DCP96"/>
    <mergeCell ref="DCQ96:DCR96"/>
    <mergeCell ref="DCS96:DCT96"/>
    <mergeCell ref="DCU96:DCV96"/>
    <mergeCell ref="DCW96:DCX96"/>
    <mergeCell ref="DCY96:DCZ96"/>
    <mergeCell ref="DDA96:DDB96"/>
    <mergeCell ref="DDC96:DDD96"/>
    <mergeCell ref="DEO96:DEP96"/>
    <mergeCell ref="DEQ96:DER96"/>
    <mergeCell ref="DES96:DET96"/>
    <mergeCell ref="DEU96:DEV96"/>
    <mergeCell ref="DEW96:DEX96"/>
    <mergeCell ref="DEY96:DEZ96"/>
    <mergeCell ref="DFA96:DFB96"/>
    <mergeCell ref="DFC96:DFD96"/>
    <mergeCell ref="DFE96:DFF96"/>
    <mergeCell ref="DDW96:DDX96"/>
    <mergeCell ref="DDY96:DDZ96"/>
    <mergeCell ref="DEA96:DEB96"/>
    <mergeCell ref="DEC96:DED96"/>
    <mergeCell ref="DEE96:DEF96"/>
    <mergeCell ref="DEG96:DEH96"/>
    <mergeCell ref="DEI96:DEJ96"/>
    <mergeCell ref="DEK96:DEL96"/>
    <mergeCell ref="DEM96:DEN96"/>
    <mergeCell ref="DFY96:DFZ96"/>
    <mergeCell ref="DGA96:DGB96"/>
    <mergeCell ref="DGC96:DGD96"/>
    <mergeCell ref="DGE96:DGF96"/>
    <mergeCell ref="DGG96:DGH96"/>
    <mergeCell ref="DGI96:DGJ96"/>
    <mergeCell ref="DGK96:DGL96"/>
    <mergeCell ref="DGM96:DGN96"/>
    <mergeCell ref="DGO96:DGP96"/>
    <mergeCell ref="DFG96:DFH96"/>
    <mergeCell ref="DFI96:DFJ96"/>
    <mergeCell ref="DFK96:DFL96"/>
    <mergeCell ref="DFM96:DFN96"/>
    <mergeCell ref="DFO96:DFP96"/>
    <mergeCell ref="DFQ96:DFR96"/>
    <mergeCell ref="DFS96:DFT96"/>
    <mergeCell ref="DFU96:DFV96"/>
    <mergeCell ref="DFW96:DFX96"/>
    <mergeCell ref="DHI96:DHJ96"/>
    <mergeCell ref="DHK96:DHL96"/>
    <mergeCell ref="DHM96:DHN96"/>
    <mergeCell ref="DHO96:DHP96"/>
    <mergeCell ref="DHQ96:DHR96"/>
    <mergeCell ref="DHS96:DHT96"/>
    <mergeCell ref="DHU96:DHV96"/>
    <mergeCell ref="DHW96:DHX96"/>
    <mergeCell ref="DHY96:DHZ96"/>
    <mergeCell ref="DGQ96:DGR96"/>
    <mergeCell ref="DGS96:DGT96"/>
    <mergeCell ref="DGU96:DGV96"/>
    <mergeCell ref="DGW96:DGX96"/>
    <mergeCell ref="DGY96:DGZ96"/>
    <mergeCell ref="DHA96:DHB96"/>
    <mergeCell ref="DHC96:DHD96"/>
    <mergeCell ref="DHE96:DHF96"/>
    <mergeCell ref="DHG96:DHH96"/>
    <mergeCell ref="DIS96:DIT96"/>
    <mergeCell ref="DIU96:DIV96"/>
    <mergeCell ref="DIW96:DIX96"/>
    <mergeCell ref="DIY96:DIZ96"/>
    <mergeCell ref="DJA96:DJB96"/>
    <mergeCell ref="DJC96:DJD96"/>
    <mergeCell ref="DJE96:DJF96"/>
    <mergeCell ref="DJG96:DJH96"/>
    <mergeCell ref="DJI96:DJJ96"/>
    <mergeCell ref="DIA96:DIB96"/>
    <mergeCell ref="DIC96:DID96"/>
    <mergeCell ref="DIE96:DIF96"/>
    <mergeCell ref="DIG96:DIH96"/>
    <mergeCell ref="DII96:DIJ96"/>
    <mergeCell ref="DIK96:DIL96"/>
    <mergeCell ref="DIM96:DIN96"/>
    <mergeCell ref="DIO96:DIP96"/>
    <mergeCell ref="DIQ96:DIR96"/>
    <mergeCell ref="DKC96:DKD96"/>
    <mergeCell ref="DKE96:DKF96"/>
    <mergeCell ref="DKG96:DKH96"/>
    <mergeCell ref="DKI96:DKJ96"/>
    <mergeCell ref="DKK96:DKL96"/>
    <mergeCell ref="DKM96:DKN96"/>
    <mergeCell ref="DKO96:DKP96"/>
    <mergeCell ref="DKQ96:DKR96"/>
    <mergeCell ref="DKS96:DKT96"/>
    <mergeCell ref="DJK96:DJL96"/>
    <mergeCell ref="DJM96:DJN96"/>
    <mergeCell ref="DJO96:DJP96"/>
    <mergeCell ref="DJQ96:DJR96"/>
    <mergeCell ref="DJS96:DJT96"/>
    <mergeCell ref="DJU96:DJV96"/>
    <mergeCell ref="DJW96:DJX96"/>
    <mergeCell ref="DJY96:DJZ96"/>
    <mergeCell ref="DKA96:DKB96"/>
    <mergeCell ref="DLM96:DLN96"/>
    <mergeCell ref="DLO96:DLP96"/>
    <mergeCell ref="DLQ96:DLR96"/>
    <mergeCell ref="DLS96:DLT96"/>
    <mergeCell ref="DLU96:DLV96"/>
    <mergeCell ref="DLW96:DLX96"/>
    <mergeCell ref="DLY96:DLZ96"/>
    <mergeCell ref="DMA96:DMB96"/>
    <mergeCell ref="DMC96:DMD96"/>
    <mergeCell ref="DKU96:DKV96"/>
    <mergeCell ref="DKW96:DKX96"/>
    <mergeCell ref="DKY96:DKZ96"/>
    <mergeCell ref="DLA96:DLB96"/>
    <mergeCell ref="DLC96:DLD96"/>
    <mergeCell ref="DLE96:DLF96"/>
    <mergeCell ref="DLG96:DLH96"/>
    <mergeCell ref="DLI96:DLJ96"/>
    <mergeCell ref="DLK96:DLL96"/>
    <mergeCell ref="DMW96:DMX96"/>
    <mergeCell ref="DMY96:DMZ96"/>
    <mergeCell ref="DNA96:DNB96"/>
    <mergeCell ref="DNC96:DND96"/>
    <mergeCell ref="DNE96:DNF96"/>
    <mergeCell ref="DNG96:DNH96"/>
    <mergeCell ref="DNI96:DNJ96"/>
    <mergeCell ref="DNK96:DNL96"/>
    <mergeCell ref="DNM96:DNN96"/>
    <mergeCell ref="DME96:DMF96"/>
    <mergeCell ref="DMG96:DMH96"/>
    <mergeCell ref="DMI96:DMJ96"/>
    <mergeCell ref="DMK96:DML96"/>
    <mergeCell ref="DMM96:DMN96"/>
    <mergeCell ref="DMO96:DMP96"/>
    <mergeCell ref="DMQ96:DMR96"/>
    <mergeCell ref="DMS96:DMT96"/>
    <mergeCell ref="DMU96:DMV96"/>
    <mergeCell ref="DOG96:DOH96"/>
    <mergeCell ref="DOI96:DOJ96"/>
    <mergeCell ref="DOK96:DOL96"/>
    <mergeCell ref="DOM96:DON96"/>
    <mergeCell ref="DOO96:DOP96"/>
    <mergeCell ref="DOQ96:DOR96"/>
    <mergeCell ref="DOS96:DOT96"/>
    <mergeCell ref="DOU96:DOV96"/>
    <mergeCell ref="DOW96:DOX96"/>
    <mergeCell ref="DNO96:DNP96"/>
    <mergeCell ref="DNQ96:DNR96"/>
    <mergeCell ref="DNS96:DNT96"/>
    <mergeCell ref="DNU96:DNV96"/>
    <mergeCell ref="DNW96:DNX96"/>
    <mergeCell ref="DNY96:DNZ96"/>
    <mergeCell ref="DOA96:DOB96"/>
    <mergeCell ref="DOC96:DOD96"/>
    <mergeCell ref="DOE96:DOF96"/>
    <mergeCell ref="DPQ96:DPR96"/>
    <mergeCell ref="DPS96:DPT96"/>
    <mergeCell ref="DPU96:DPV96"/>
    <mergeCell ref="DPW96:DPX96"/>
    <mergeCell ref="DPY96:DPZ96"/>
    <mergeCell ref="DQA96:DQB96"/>
    <mergeCell ref="DQC96:DQD96"/>
    <mergeCell ref="DQE96:DQF96"/>
    <mergeCell ref="DQG96:DQH96"/>
    <mergeCell ref="DOY96:DOZ96"/>
    <mergeCell ref="DPA96:DPB96"/>
    <mergeCell ref="DPC96:DPD96"/>
    <mergeCell ref="DPE96:DPF96"/>
    <mergeCell ref="DPG96:DPH96"/>
    <mergeCell ref="DPI96:DPJ96"/>
    <mergeCell ref="DPK96:DPL96"/>
    <mergeCell ref="DPM96:DPN96"/>
    <mergeCell ref="DPO96:DPP96"/>
    <mergeCell ref="DRA96:DRB96"/>
    <mergeCell ref="DRC96:DRD96"/>
    <mergeCell ref="DRE96:DRF96"/>
    <mergeCell ref="DRG96:DRH96"/>
    <mergeCell ref="DRI96:DRJ96"/>
    <mergeCell ref="DRK96:DRL96"/>
    <mergeCell ref="DRM96:DRN96"/>
    <mergeCell ref="DRO96:DRP96"/>
    <mergeCell ref="DRQ96:DRR96"/>
    <mergeCell ref="DQI96:DQJ96"/>
    <mergeCell ref="DQK96:DQL96"/>
    <mergeCell ref="DQM96:DQN96"/>
    <mergeCell ref="DQO96:DQP96"/>
    <mergeCell ref="DQQ96:DQR96"/>
    <mergeCell ref="DQS96:DQT96"/>
    <mergeCell ref="DQU96:DQV96"/>
    <mergeCell ref="DQW96:DQX96"/>
    <mergeCell ref="DQY96:DQZ96"/>
    <mergeCell ref="DSK96:DSL96"/>
    <mergeCell ref="DSM96:DSN96"/>
    <mergeCell ref="DSO96:DSP96"/>
    <mergeCell ref="DSQ96:DSR96"/>
    <mergeCell ref="DSS96:DST96"/>
    <mergeCell ref="DSU96:DSV96"/>
    <mergeCell ref="DSW96:DSX96"/>
    <mergeCell ref="DSY96:DSZ96"/>
    <mergeCell ref="DTA96:DTB96"/>
    <mergeCell ref="DRS96:DRT96"/>
    <mergeCell ref="DRU96:DRV96"/>
    <mergeCell ref="DRW96:DRX96"/>
    <mergeCell ref="DRY96:DRZ96"/>
    <mergeCell ref="DSA96:DSB96"/>
    <mergeCell ref="DSC96:DSD96"/>
    <mergeCell ref="DSE96:DSF96"/>
    <mergeCell ref="DSG96:DSH96"/>
    <mergeCell ref="DSI96:DSJ96"/>
    <mergeCell ref="DTU96:DTV96"/>
    <mergeCell ref="DTW96:DTX96"/>
    <mergeCell ref="DTY96:DTZ96"/>
    <mergeCell ref="DUA96:DUB96"/>
    <mergeCell ref="DUC96:DUD96"/>
    <mergeCell ref="DUE96:DUF96"/>
    <mergeCell ref="DUG96:DUH96"/>
    <mergeCell ref="DUI96:DUJ96"/>
    <mergeCell ref="DUK96:DUL96"/>
    <mergeCell ref="DTC96:DTD96"/>
    <mergeCell ref="DTE96:DTF96"/>
    <mergeCell ref="DTG96:DTH96"/>
    <mergeCell ref="DTI96:DTJ96"/>
    <mergeCell ref="DTK96:DTL96"/>
    <mergeCell ref="DTM96:DTN96"/>
    <mergeCell ref="DTO96:DTP96"/>
    <mergeCell ref="DTQ96:DTR96"/>
    <mergeCell ref="DTS96:DTT96"/>
    <mergeCell ref="DVE96:DVF96"/>
    <mergeCell ref="DVG96:DVH96"/>
    <mergeCell ref="DVI96:DVJ96"/>
    <mergeCell ref="DVK96:DVL96"/>
    <mergeCell ref="DVM96:DVN96"/>
    <mergeCell ref="DVO96:DVP96"/>
    <mergeCell ref="DVQ96:DVR96"/>
    <mergeCell ref="DVS96:DVT96"/>
    <mergeCell ref="DVU96:DVV96"/>
    <mergeCell ref="DUM96:DUN96"/>
    <mergeCell ref="DUO96:DUP96"/>
    <mergeCell ref="DUQ96:DUR96"/>
    <mergeCell ref="DUS96:DUT96"/>
    <mergeCell ref="DUU96:DUV96"/>
    <mergeCell ref="DUW96:DUX96"/>
    <mergeCell ref="DUY96:DUZ96"/>
    <mergeCell ref="DVA96:DVB96"/>
    <mergeCell ref="DVC96:DVD96"/>
    <mergeCell ref="DWO96:DWP96"/>
    <mergeCell ref="DWQ96:DWR96"/>
    <mergeCell ref="DWS96:DWT96"/>
    <mergeCell ref="DWU96:DWV96"/>
    <mergeCell ref="DWW96:DWX96"/>
    <mergeCell ref="DWY96:DWZ96"/>
    <mergeCell ref="DXA96:DXB96"/>
    <mergeCell ref="DXC96:DXD96"/>
    <mergeCell ref="DXE96:DXF96"/>
    <mergeCell ref="DVW96:DVX96"/>
    <mergeCell ref="DVY96:DVZ96"/>
    <mergeCell ref="DWA96:DWB96"/>
    <mergeCell ref="DWC96:DWD96"/>
    <mergeCell ref="DWE96:DWF96"/>
    <mergeCell ref="DWG96:DWH96"/>
    <mergeCell ref="DWI96:DWJ96"/>
    <mergeCell ref="DWK96:DWL96"/>
    <mergeCell ref="DWM96:DWN96"/>
    <mergeCell ref="DXY96:DXZ96"/>
    <mergeCell ref="DYA96:DYB96"/>
    <mergeCell ref="DYC96:DYD96"/>
    <mergeCell ref="DYE96:DYF96"/>
    <mergeCell ref="DYG96:DYH96"/>
    <mergeCell ref="DYI96:DYJ96"/>
    <mergeCell ref="DYK96:DYL96"/>
    <mergeCell ref="DYM96:DYN96"/>
    <mergeCell ref="DYO96:DYP96"/>
    <mergeCell ref="DXG96:DXH96"/>
    <mergeCell ref="DXI96:DXJ96"/>
    <mergeCell ref="DXK96:DXL96"/>
    <mergeCell ref="DXM96:DXN96"/>
    <mergeCell ref="DXO96:DXP96"/>
    <mergeCell ref="DXQ96:DXR96"/>
    <mergeCell ref="DXS96:DXT96"/>
    <mergeCell ref="DXU96:DXV96"/>
    <mergeCell ref="DXW96:DXX96"/>
    <mergeCell ref="DZI96:DZJ96"/>
    <mergeCell ref="DZK96:DZL96"/>
    <mergeCell ref="DZM96:DZN96"/>
    <mergeCell ref="DZO96:DZP96"/>
    <mergeCell ref="DZQ96:DZR96"/>
    <mergeCell ref="DZS96:DZT96"/>
    <mergeCell ref="DZU96:DZV96"/>
    <mergeCell ref="DZW96:DZX96"/>
    <mergeCell ref="DZY96:DZZ96"/>
    <mergeCell ref="DYQ96:DYR96"/>
    <mergeCell ref="DYS96:DYT96"/>
    <mergeCell ref="DYU96:DYV96"/>
    <mergeCell ref="DYW96:DYX96"/>
    <mergeCell ref="DYY96:DYZ96"/>
    <mergeCell ref="DZA96:DZB96"/>
    <mergeCell ref="DZC96:DZD96"/>
    <mergeCell ref="DZE96:DZF96"/>
    <mergeCell ref="DZG96:DZH96"/>
    <mergeCell ref="EAS96:EAT96"/>
    <mergeCell ref="EAU96:EAV96"/>
    <mergeCell ref="EAW96:EAX96"/>
    <mergeCell ref="EAY96:EAZ96"/>
    <mergeCell ref="EBA96:EBB96"/>
    <mergeCell ref="EBC96:EBD96"/>
    <mergeCell ref="EBE96:EBF96"/>
    <mergeCell ref="EBG96:EBH96"/>
    <mergeCell ref="EBI96:EBJ96"/>
    <mergeCell ref="EAA96:EAB96"/>
    <mergeCell ref="EAC96:EAD96"/>
    <mergeCell ref="EAE96:EAF96"/>
    <mergeCell ref="EAG96:EAH96"/>
    <mergeCell ref="EAI96:EAJ96"/>
    <mergeCell ref="EAK96:EAL96"/>
    <mergeCell ref="EAM96:EAN96"/>
    <mergeCell ref="EAO96:EAP96"/>
    <mergeCell ref="EAQ96:EAR96"/>
    <mergeCell ref="ECC96:ECD96"/>
    <mergeCell ref="ECE96:ECF96"/>
    <mergeCell ref="ECG96:ECH96"/>
    <mergeCell ref="ECI96:ECJ96"/>
    <mergeCell ref="ECK96:ECL96"/>
    <mergeCell ref="ECM96:ECN96"/>
    <mergeCell ref="ECO96:ECP96"/>
    <mergeCell ref="ECQ96:ECR96"/>
    <mergeCell ref="ECS96:ECT96"/>
    <mergeCell ref="EBK96:EBL96"/>
    <mergeCell ref="EBM96:EBN96"/>
    <mergeCell ref="EBO96:EBP96"/>
    <mergeCell ref="EBQ96:EBR96"/>
    <mergeCell ref="EBS96:EBT96"/>
    <mergeCell ref="EBU96:EBV96"/>
    <mergeCell ref="EBW96:EBX96"/>
    <mergeCell ref="EBY96:EBZ96"/>
    <mergeCell ref="ECA96:ECB96"/>
    <mergeCell ref="EDM96:EDN96"/>
    <mergeCell ref="EDO96:EDP96"/>
    <mergeCell ref="EDQ96:EDR96"/>
    <mergeCell ref="EDS96:EDT96"/>
    <mergeCell ref="EDU96:EDV96"/>
    <mergeCell ref="EDW96:EDX96"/>
    <mergeCell ref="EDY96:EDZ96"/>
    <mergeCell ref="EEA96:EEB96"/>
    <mergeCell ref="EEC96:EED96"/>
    <mergeCell ref="ECU96:ECV96"/>
    <mergeCell ref="ECW96:ECX96"/>
    <mergeCell ref="ECY96:ECZ96"/>
    <mergeCell ref="EDA96:EDB96"/>
    <mergeCell ref="EDC96:EDD96"/>
    <mergeCell ref="EDE96:EDF96"/>
    <mergeCell ref="EDG96:EDH96"/>
    <mergeCell ref="EDI96:EDJ96"/>
    <mergeCell ref="EDK96:EDL96"/>
    <mergeCell ref="EEW96:EEX96"/>
    <mergeCell ref="EEY96:EEZ96"/>
    <mergeCell ref="EFA96:EFB96"/>
    <mergeCell ref="EFC96:EFD96"/>
    <mergeCell ref="EFE96:EFF96"/>
    <mergeCell ref="EFG96:EFH96"/>
    <mergeCell ref="EFI96:EFJ96"/>
    <mergeCell ref="EFK96:EFL96"/>
    <mergeCell ref="EFM96:EFN96"/>
    <mergeCell ref="EEE96:EEF96"/>
    <mergeCell ref="EEG96:EEH96"/>
    <mergeCell ref="EEI96:EEJ96"/>
    <mergeCell ref="EEK96:EEL96"/>
    <mergeCell ref="EEM96:EEN96"/>
    <mergeCell ref="EEO96:EEP96"/>
    <mergeCell ref="EEQ96:EER96"/>
    <mergeCell ref="EES96:EET96"/>
    <mergeCell ref="EEU96:EEV96"/>
    <mergeCell ref="EGG96:EGH96"/>
    <mergeCell ref="EGI96:EGJ96"/>
    <mergeCell ref="EGK96:EGL96"/>
    <mergeCell ref="EGM96:EGN96"/>
    <mergeCell ref="EGO96:EGP96"/>
    <mergeCell ref="EGQ96:EGR96"/>
    <mergeCell ref="EGS96:EGT96"/>
    <mergeCell ref="EGU96:EGV96"/>
    <mergeCell ref="EGW96:EGX96"/>
    <mergeCell ref="EFO96:EFP96"/>
    <mergeCell ref="EFQ96:EFR96"/>
    <mergeCell ref="EFS96:EFT96"/>
    <mergeCell ref="EFU96:EFV96"/>
    <mergeCell ref="EFW96:EFX96"/>
    <mergeCell ref="EFY96:EFZ96"/>
    <mergeCell ref="EGA96:EGB96"/>
    <mergeCell ref="EGC96:EGD96"/>
    <mergeCell ref="EGE96:EGF96"/>
    <mergeCell ref="EHQ96:EHR96"/>
    <mergeCell ref="EHS96:EHT96"/>
    <mergeCell ref="EHU96:EHV96"/>
    <mergeCell ref="EHW96:EHX96"/>
    <mergeCell ref="EHY96:EHZ96"/>
    <mergeCell ref="EIA96:EIB96"/>
    <mergeCell ref="EIC96:EID96"/>
    <mergeCell ref="EIE96:EIF96"/>
    <mergeCell ref="EIG96:EIH96"/>
    <mergeCell ref="EGY96:EGZ96"/>
    <mergeCell ref="EHA96:EHB96"/>
    <mergeCell ref="EHC96:EHD96"/>
    <mergeCell ref="EHE96:EHF96"/>
    <mergeCell ref="EHG96:EHH96"/>
    <mergeCell ref="EHI96:EHJ96"/>
    <mergeCell ref="EHK96:EHL96"/>
    <mergeCell ref="EHM96:EHN96"/>
    <mergeCell ref="EHO96:EHP96"/>
    <mergeCell ref="EJA96:EJB96"/>
    <mergeCell ref="EJC96:EJD96"/>
    <mergeCell ref="EJE96:EJF96"/>
    <mergeCell ref="EJG96:EJH96"/>
    <mergeCell ref="EJI96:EJJ96"/>
    <mergeCell ref="EJK96:EJL96"/>
    <mergeCell ref="EJM96:EJN96"/>
    <mergeCell ref="EJO96:EJP96"/>
    <mergeCell ref="EJQ96:EJR96"/>
    <mergeCell ref="EII96:EIJ96"/>
    <mergeCell ref="EIK96:EIL96"/>
    <mergeCell ref="EIM96:EIN96"/>
    <mergeCell ref="EIO96:EIP96"/>
    <mergeCell ref="EIQ96:EIR96"/>
    <mergeCell ref="EIS96:EIT96"/>
    <mergeCell ref="EIU96:EIV96"/>
    <mergeCell ref="EIW96:EIX96"/>
    <mergeCell ref="EIY96:EIZ96"/>
    <mergeCell ref="EKK96:EKL96"/>
    <mergeCell ref="EKM96:EKN96"/>
    <mergeCell ref="EKO96:EKP96"/>
    <mergeCell ref="EKQ96:EKR96"/>
    <mergeCell ref="EKS96:EKT96"/>
    <mergeCell ref="EKU96:EKV96"/>
    <mergeCell ref="EKW96:EKX96"/>
    <mergeCell ref="EKY96:EKZ96"/>
    <mergeCell ref="ELA96:ELB96"/>
    <mergeCell ref="EJS96:EJT96"/>
    <mergeCell ref="EJU96:EJV96"/>
    <mergeCell ref="EJW96:EJX96"/>
    <mergeCell ref="EJY96:EJZ96"/>
    <mergeCell ref="EKA96:EKB96"/>
    <mergeCell ref="EKC96:EKD96"/>
    <mergeCell ref="EKE96:EKF96"/>
    <mergeCell ref="EKG96:EKH96"/>
    <mergeCell ref="EKI96:EKJ96"/>
    <mergeCell ref="ELU96:ELV96"/>
    <mergeCell ref="ELW96:ELX96"/>
    <mergeCell ref="ELY96:ELZ96"/>
    <mergeCell ref="EMA96:EMB96"/>
    <mergeCell ref="EMC96:EMD96"/>
    <mergeCell ref="EME96:EMF96"/>
    <mergeCell ref="EMG96:EMH96"/>
    <mergeCell ref="EMI96:EMJ96"/>
    <mergeCell ref="EMK96:EML96"/>
    <mergeCell ref="ELC96:ELD96"/>
    <mergeCell ref="ELE96:ELF96"/>
    <mergeCell ref="ELG96:ELH96"/>
    <mergeCell ref="ELI96:ELJ96"/>
    <mergeCell ref="ELK96:ELL96"/>
    <mergeCell ref="ELM96:ELN96"/>
    <mergeCell ref="ELO96:ELP96"/>
    <mergeCell ref="ELQ96:ELR96"/>
    <mergeCell ref="ELS96:ELT96"/>
    <mergeCell ref="ENE96:ENF96"/>
    <mergeCell ref="ENG96:ENH96"/>
    <mergeCell ref="ENI96:ENJ96"/>
    <mergeCell ref="ENK96:ENL96"/>
    <mergeCell ref="ENM96:ENN96"/>
    <mergeCell ref="ENO96:ENP96"/>
    <mergeCell ref="ENQ96:ENR96"/>
    <mergeCell ref="ENS96:ENT96"/>
    <mergeCell ref="ENU96:ENV96"/>
    <mergeCell ref="EMM96:EMN96"/>
    <mergeCell ref="EMO96:EMP96"/>
    <mergeCell ref="EMQ96:EMR96"/>
    <mergeCell ref="EMS96:EMT96"/>
    <mergeCell ref="EMU96:EMV96"/>
    <mergeCell ref="EMW96:EMX96"/>
    <mergeCell ref="EMY96:EMZ96"/>
    <mergeCell ref="ENA96:ENB96"/>
    <mergeCell ref="ENC96:END96"/>
    <mergeCell ref="EOO96:EOP96"/>
    <mergeCell ref="EOQ96:EOR96"/>
    <mergeCell ref="EOS96:EOT96"/>
    <mergeCell ref="EOU96:EOV96"/>
    <mergeCell ref="EOW96:EOX96"/>
    <mergeCell ref="EOY96:EOZ96"/>
    <mergeCell ref="EPA96:EPB96"/>
    <mergeCell ref="EPC96:EPD96"/>
    <mergeCell ref="EPE96:EPF96"/>
    <mergeCell ref="ENW96:ENX96"/>
    <mergeCell ref="ENY96:ENZ96"/>
    <mergeCell ref="EOA96:EOB96"/>
    <mergeCell ref="EOC96:EOD96"/>
    <mergeCell ref="EOE96:EOF96"/>
    <mergeCell ref="EOG96:EOH96"/>
    <mergeCell ref="EOI96:EOJ96"/>
    <mergeCell ref="EOK96:EOL96"/>
    <mergeCell ref="EOM96:EON96"/>
    <mergeCell ref="EPY96:EPZ96"/>
    <mergeCell ref="EQA96:EQB96"/>
    <mergeCell ref="EQC96:EQD96"/>
    <mergeCell ref="EQE96:EQF96"/>
    <mergeCell ref="EQG96:EQH96"/>
    <mergeCell ref="EQI96:EQJ96"/>
    <mergeCell ref="EQK96:EQL96"/>
    <mergeCell ref="EQM96:EQN96"/>
    <mergeCell ref="EQO96:EQP96"/>
    <mergeCell ref="EPG96:EPH96"/>
    <mergeCell ref="EPI96:EPJ96"/>
    <mergeCell ref="EPK96:EPL96"/>
    <mergeCell ref="EPM96:EPN96"/>
    <mergeCell ref="EPO96:EPP96"/>
    <mergeCell ref="EPQ96:EPR96"/>
    <mergeCell ref="EPS96:EPT96"/>
    <mergeCell ref="EPU96:EPV96"/>
    <mergeCell ref="EPW96:EPX96"/>
    <mergeCell ref="ERI96:ERJ96"/>
    <mergeCell ref="ERK96:ERL96"/>
    <mergeCell ref="ERM96:ERN96"/>
    <mergeCell ref="ERO96:ERP96"/>
    <mergeCell ref="ERQ96:ERR96"/>
    <mergeCell ref="ERS96:ERT96"/>
    <mergeCell ref="ERU96:ERV96"/>
    <mergeCell ref="ERW96:ERX96"/>
    <mergeCell ref="ERY96:ERZ96"/>
    <mergeCell ref="EQQ96:EQR96"/>
    <mergeCell ref="EQS96:EQT96"/>
    <mergeCell ref="EQU96:EQV96"/>
    <mergeCell ref="EQW96:EQX96"/>
    <mergeCell ref="EQY96:EQZ96"/>
    <mergeCell ref="ERA96:ERB96"/>
    <mergeCell ref="ERC96:ERD96"/>
    <mergeCell ref="ERE96:ERF96"/>
    <mergeCell ref="ERG96:ERH96"/>
    <mergeCell ref="ESS96:EST96"/>
    <mergeCell ref="ESU96:ESV96"/>
    <mergeCell ref="ESW96:ESX96"/>
    <mergeCell ref="ESY96:ESZ96"/>
    <mergeCell ref="ETA96:ETB96"/>
    <mergeCell ref="ETC96:ETD96"/>
    <mergeCell ref="ETE96:ETF96"/>
    <mergeCell ref="ETG96:ETH96"/>
    <mergeCell ref="ETI96:ETJ96"/>
    <mergeCell ref="ESA96:ESB96"/>
    <mergeCell ref="ESC96:ESD96"/>
    <mergeCell ref="ESE96:ESF96"/>
    <mergeCell ref="ESG96:ESH96"/>
    <mergeCell ref="ESI96:ESJ96"/>
    <mergeCell ref="ESK96:ESL96"/>
    <mergeCell ref="ESM96:ESN96"/>
    <mergeCell ref="ESO96:ESP96"/>
    <mergeCell ref="ESQ96:ESR96"/>
    <mergeCell ref="EUC96:EUD96"/>
    <mergeCell ref="EUE96:EUF96"/>
    <mergeCell ref="EUG96:EUH96"/>
    <mergeCell ref="EUI96:EUJ96"/>
    <mergeCell ref="EUK96:EUL96"/>
    <mergeCell ref="EUM96:EUN96"/>
    <mergeCell ref="EUO96:EUP96"/>
    <mergeCell ref="EUQ96:EUR96"/>
    <mergeCell ref="EUS96:EUT96"/>
    <mergeCell ref="ETK96:ETL96"/>
    <mergeCell ref="ETM96:ETN96"/>
    <mergeCell ref="ETO96:ETP96"/>
    <mergeCell ref="ETQ96:ETR96"/>
    <mergeCell ref="ETS96:ETT96"/>
    <mergeCell ref="ETU96:ETV96"/>
    <mergeCell ref="ETW96:ETX96"/>
    <mergeCell ref="ETY96:ETZ96"/>
    <mergeCell ref="EUA96:EUB96"/>
    <mergeCell ref="EVM96:EVN96"/>
    <mergeCell ref="EVO96:EVP96"/>
    <mergeCell ref="EVQ96:EVR96"/>
    <mergeCell ref="EVS96:EVT96"/>
    <mergeCell ref="EVU96:EVV96"/>
    <mergeCell ref="EVW96:EVX96"/>
    <mergeCell ref="EVY96:EVZ96"/>
    <mergeCell ref="EWA96:EWB96"/>
    <mergeCell ref="EWC96:EWD96"/>
    <mergeCell ref="EUU96:EUV96"/>
    <mergeCell ref="EUW96:EUX96"/>
    <mergeCell ref="EUY96:EUZ96"/>
    <mergeCell ref="EVA96:EVB96"/>
    <mergeCell ref="EVC96:EVD96"/>
    <mergeCell ref="EVE96:EVF96"/>
    <mergeCell ref="EVG96:EVH96"/>
    <mergeCell ref="EVI96:EVJ96"/>
    <mergeCell ref="EVK96:EVL96"/>
    <mergeCell ref="EWW96:EWX96"/>
    <mergeCell ref="EWY96:EWZ96"/>
    <mergeCell ref="EXA96:EXB96"/>
    <mergeCell ref="EXC96:EXD96"/>
    <mergeCell ref="EXE96:EXF96"/>
    <mergeCell ref="EXG96:EXH96"/>
    <mergeCell ref="EXI96:EXJ96"/>
    <mergeCell ref="EXK96:EXL96"/>
    <mergeCell ref="EXM96:EXN96"/>
    <mergeCell ref="EWE96:EWF96"/>
    <mergeCell ref="EWG96:EWH96"/>
    <mergeCell ref="EWI96:EWJ96"/>
    <mergeCell ref="EWK96:EWL96"/>
    <mergeCell ref="EWM96:EWN96"/>
    <mergeCell ref="EWO96:EWP96"/>
    <mergeCell ref="EWQ96:EWR96"/>
    <mergeCell ref="EWS96:EWT96"/>
    <mergeCell ref="EWU96:EWV96"/>
    <mergeCell ref="EYG96:EYH96"/>
    <mergeCell ref="EYI96:EYJ96"/>
    <mergeCell ref="EYK96:EYL96"/>
    <mergeCell ref="EYM96:EYN96"/>
    <mergeCell ref="EYO96:EYP96"/>
    <mergeCell ref="EYQ96:EYR96"/>
    <mergeCell ref="EYS96:EYT96"/>
    <mergeCell ref="EYU96:EYV96"/>
    <mergeCell ref="EYW96:EYX96"/>
    <mergeCell ref="EXO96:EXP96"/>
    <mergeCell ref="EXQ96:EXR96"/>
    <mergeCell ref="EXS96:EXT96"/>
    <mergeCell ref="EXU96:EXV96"/>
    <mergeCell ref="EXW96:EXX96"/>
    <mergeCell ref="EXY96:EXZ96"/>
    <mergeCell ref="EYA96:EYB96"/>
    <mergeCell ref="EYC96:EYD96"/>
    <mergeCell ref="EYE96:EYF96"/>
    <mergeCell ref="EZQ96:EZR96"/>
    <mergeCell ref="EZS96:EZT96"/>
    <mergeCell ref="EZU96:EZV96"/>
    <mergeCell ref="EZW96:EZX96"/>
    <mergeCell ref="EZY96:EZZ96"/>
    <mergeCell ref="FAA96:FAB96"/>
    <mergeCell ref="FAC96:FAD96"/>
    <mergeCell ref="FAE96:FAF96"/>
    <mergeCell ref="FAG96:FAH96"/>
    <mergeCell ref="EYY96:EYZ96"/>
    <mergeCell ref="EZA96:EZB96"/>
    <mergeCell ref="EZC96:EZD96"/>
    <mergeCell ref="EZE96:EZF96"/>
    <mergeCell ref="EZG96:EZH96"/>
    <mergeCell ref="EZI96:EZJ96"/>
    <mergeCell ref="EZK96:EZL96"/>
    <mergeCell ref="EZM96:EZN96"/>
    <mergeCell ref="EZO96:EZP96"/>
    <mergeCell ref="FBA96:FBB96"/>
    <mergeCell ref="FBC96:FBD96"/>
    <mergeCell ref="FBE96:FBF96"/>
    <mergeCell ref="FBG96:FBH96"/>
    <mergeCell ref="FBI96:FBJ96"/>
    <mergeCell ref="FBK96:FBL96"/>
    <mergeCell ref="FBM96:FBN96"/>
    <mergeCell ref="FBO96:FBP96"/>
    <mergeCell ref="FBQ96:FBR96"/>
    <mergeCell ref="FAI96:FAJ96"/>
    <mergeCell ref="FAK96:FAL96"/>
    <mergeCell ref="FAM96:FAN96"/>
    <mergeCell ref="FAO96:FAP96"/>
    <mergeCell ref="FAQ96:FAR96"/>
    <mergeCell ref="FAS96:FAT96"/>
    <mergeCell ref="FAU96:FAV96"/>
    <mergeCell ref="FAW96:FAX96"/>
    <mergeCell ref="FAY96:FAZ96"/>
    <mergeCell ref="FCK96:FCL96"/>
    <mergeCell ref="FCM96:FCN96"/>
    <mergeCell ref="FCO96:FCP96"/>
    <mergeCell ref="FCQ96:FCR96"/>
    <mergeCell ref="FCS96:FCT96"/>
    <mergeCell ref="FCU96:FCV96"/>
    <mergeCell ref="FCW96:FCX96"/>
    <mergeCell ref="FCY96:FCZ96"/>
    <mergeCell ref="FDA96:FDB96"/>
    <mergeCell ref="FBS96:FBT96"/>
    <mergeCell ref="FBU96:FBV96"/>
    <mergeCell ref="FBW96:FBX96"/>
    <mergeCell ref="FBY96:FBZ96"/>
    <mergeCell ref="FCA96:FCB96"/>
    <mergeCell ref="FCC96:FCD96"/>
    <mergeCell ref="FCE96:FCF96"/>
    <mergeCell ref="FCG96:FCH96"/>
    <mergeCell ref="FCI96:FCJ96"/>
    <mergeCell ref="FDU96:FDV96"/>
    <mergeCell ref="FDW96:FDX96"/>
    <mergeCell ref="FDY96:FDZ96"/>
    <mergeCell ref="FEA96:FEB96"/>
    <mergeCell ref="FEC96:FED96"/>
    <mergeCell ref="FEE96:FEF96"/>
    <mergeCell ref="FEG96:FEH96"/>
    <mergeCell ref="FEI96:FEJ96"/>
    <mergeCell ref="FEK96:FEL96"/>
    <mergeCell ref="FDC96:FDD96"/>
    <mergeCell ref="FDE96:FDF96"/>
    <mergeCell ref="FDG96:FDH96"/>
    <mergeCell ref="FDI96:FDJ96"/>
    <mergeCell ref="FDK96:FDL96"/>
    <mergeCell ref="FDM96:FDN96"/>
    <mergeCell ref="FDO96:FDP96"/>
    <mergeCell ref="FDQ96:FDR96"/>
    <mergeCell ref="FDS96:FDT96"/>
    <mergeCell ref="FFE96:FFF96"/>
    <mergeCell ref="FFG96:FFH96"/>
    <mergeCell ref="FFI96:FFJ96"/>
    <mergeCell ref="FFK96:FFL96"/>
    <mergeCell ref="FFM96:FFN96"/>
    <mergeCell ref="FFO96:FFP96"/>
    <mergeCell ref="FFQ96:FFR96"/>
    <mergeCell ref="FFS96:FFT96"/>
    <mergeCell ref="FFU96:FFV96"/>
    <mergeCell ref="FEM96:FEN96"/>
    <mergeCell ref="FEO96:FEP96"/>
    <mergeCell ref="FEQ96:FER96"/>
    <mergeCell ref="FES96:FET96"/>
    <mergeCell ref="FEU96:FEV96"/>
    <mergeCell ref="FEW96:FEX96"/>
    <mergeCell ref="FEY96:FEZ96"/>
    <mergeCell ref="FFA96:FFB96"/>
    <mergeCell ref="FFC96:FFD96"/>
    <mergeCell ref="FGO96:FGP96"/>
    <mergeCell ref="FGQ96:FGR96"/>
    <mergeCell ref="FGS96:FGT96"/>
    <mergeCell ref="FGU96:FGV96"/>
    <mergeCell ref="FGW96:FGX96"/>
    <mergeCell ref="FGY96:FGZ96"/>
    <mergeCell ref="FHA96:FHB96"/>
    <mergeCell ref="FHC96:FHD96"/>
    <mergeCell ref="FHE96:FHF96"/>
    <mergeCell ref="FFW96:FFX96"/>
    <mergeCell ref="FFY96:FFZ96"/>
    <mergeCell ref="FGA96:FGB96"/>
    <mergeCell ref="FGC96:FGD96"/>
    <mergeCell ref="FGE96:FGF96"/>
    <mergeCell ref="FGG96:FGH96"/>
    <mergeCell ref="FGI96:FGJ96"/>
    <mergeCell ref="FGK96:FGL96"/>
    <mergeCell ref="FGM96:FGN96"/>
    <mergeCell ref="FHY96:FHZ96"/>
    <mergeCell ref="FIA96:FIB96"/>
    <mergeCell ref="FIC96:FID96"/>
    <mergeCell ref="FIE96:FIF96"/>
    <mergeCell ref="FIG96:FIH96"/>
    <mergeCell ref="FII96:FIJ96"/>
    <mergeCell ref="FIK96:FIL96"/>
    <mergeCell ref="FIM96:FIN96"/>
    <mergeCell ref="FIO96:FIP96"/>
    <mergeCell ref="FHG96:FHH96"/>
    <mergeCell ref="FHI96:FHJ96"/>
    <mergeCell ref="FHK96:FHL96"/>
    <mergeCell ref="FHM96:FHN96"/>
    <mergeCell ref="FHO96:FHP96"/>
    <mergeCell ref="FHQ96:FHR96"/>
    <mergeCell ref="FHS96:FHT96"/>
    <mergeCell ref="FHU96:FHV96"/>
    <mergeCell ref="FHW96:FHX96"/>
    <mergeCell ref="FJI96:FJJ96"/>
    <mergeCell ref="FJK96:FJL96"/>
    <mergeCell ref="FJM96:FJN96"/>
    <mergeCell ref="FJO96:FJP96"/>
    <mergeCell ref="FJQ96:FJR96"/>
    <mergeCell ref="FJS96:FJT96"/>
    <mergeCell ref="FJU96:FJV96"/>
    <mergeCell ref="FJW96:FJX96"/>
    <mergeCell ref="FJY96:FJZ96"/>
    <mergeCell ref="FIQ96:FIR96"/>
    <mergeCell ref="FIS96:FIT96"/>
    <mergeCell ref="FIU96:FIV96"/>
    <mergeCell ref="FIW96:FIX96"/>
    <mergeCell ref="FIY96:FIZ96"/>
    <mergeCell ref="FJA96:FJB96"/>
    <mergeCell ref="FJC96:FJD96"/>
    <mergeCell ref="FJE96:FJF96"/>
    <mergeCell ref="FJG96:FJH96"/>
    <mergeCell ref="FKS96:FKT96"/>
    <mergeCell ref="FKU96:FKV96"/>
    <mergeCell ref="FKW96:FKX96"/>
    <mergeCell ref="FKY96:FKZ96"/>
    <mergeCell ref="FLA96:FLB96"/>
    <mergeCell ref="FLC96:FLD96"/>
    <mergeCell ref="FLE96:FLF96"/>
    <mergeCell ref="FLG96:FLH96"/>
    <mergeCell ref="FLI96:FLJ96"/>
    <mergeCell ref="FKA96:FKB96"/>
    <mergeCell ref="FKC96:FKD96"/>
    <mergeCell ref="FKE96:FKF96"/>
    <mergeCell ref="FKG96:FKH96"/>
    <mergeCell ref="FKI96:FKJ96"/>
    <mergeCell ref="FKK96:FKL96"/>
    <mergeCell ref="FKM96:FKN96"/>
    <mergeCell ref="FKO96:FKP96"/>
    <mergeCell ref="FKQ96:FKR96"/>
    <mergeCell ref="FMC96:FMD96"/>
    <mergeCell ref="FME96:FMF96"/>
    <mergeCell ref="FMG96:FMH96"/>
    <mergeCell ref="FMI96:FMJ96"/>
    <mergeCell ref="FMK96:FML96"/>
    <mergeCell ref="FMM96:FMN96"/>
    <mergeCell ref="FMO96:FMP96"/>
    <mergeCell ref="FMQ96:FMR96"/>
    <mergeCell ref="FMS96:FMT96"/>
    <mergeCell ref="FLK96:FLL96"/>
    <mergeCell ref="FLM96:FLN96"/>
    <mergeCell ref="FLO96:FLP96"/>
    <mergeCell ref="FLQ96:FLR96"/>
    <mergeCell ref="FLS96:FLT96"/>
    <mergeCell ref="FLU96:FLV96"/>
    <mergeCell ref="FLW96:FLX96"/>
    <mergeCell ref="FLY96:FLZ96"/>
    <mergeCell ref="FMA96:FMB96"/>
    <mergeCell ref="FNM96:FNN96"/>
    <mergeCell ref="FNO96:FNP96"/>
    <mergeCell ref="FNQ96:FNR96"/>
    <mergeCell ref="FNS96:FNT96"/>
    <mergeCell ref="FNU96:FNV96"/>
    <mergeCell ref="FNW96:FNX96"/>
    <mergeCell ref="FNY96:FNZ96"/>
    <mergeCell ref="FOA96:FOB96"/>
    <mergeCell ref="FOC96:FOD96"/>
    <mergeCell ref="FMU96:FMV96"/>
    <mergeCell ref="FMW96:FMX96"/>
    <mergeCell ref="FMY96:FMZ96"/>
    <mergeCell ref="FNA96:FNB96"/>
    <mergeCell ref="FNC96:FND96"/>
    <mergeCell ref="FNE96:FNF96"/>
    <mergeCell ref="FNG96:FNH96"/>
    <mergeCell ref="FNI96:FNJ96"/>
    <mergeCell ref="FNK96:FNL96"/>
    <mergeCell ref="FOW96:FOX96"/>
    <mergeCell ref="FOY96:FOZ96"/>
    <mergeCell ref="FPA96:FPB96"/>
    <mergeCell ref="FPC96:FPD96"/>
    <mergeCell ref="FPE96:FPF96"/>
    <mergeCell ref="FPG96:FPH96"/>
    <mergeCell ref="FPI96:FPJ96"/>
    <mergeCell ref="FPK96:FPL96"/>
    <mergeCell ref="FPM96:FPN96"/>
    <mergeCell ref="FOE96:FOF96"/>
    <mergeCell ref="FOG96:FOH96"/>
    <mergeCell ref="FOI96:FOJ96"/>
    <mergeCell ref="FOK96:FOL96"/>
    <mergeCell ref="FOM96:FON96"/>
    <mergeCell ref="FOO96:FOP96"/>
    <mergeCell ref="FOQ96:FOR96"/>
    <mergeCell ref="FOS96:FOT96"/>
    <mergeCell ref="FOU96:FOV96"/>
    <mergeCell ref="FQG96:FQH96"/>
    <mergeCell ref="FQI96:FQJ96"/>
    <mergeCell ref="FQK96:FQL96"/>
    <mergeCell ref="FQM96:FQN96"/>
    <mergeCell ref="FQO96:FQP96"/>
    <mergeCell ref="FQQ96:FQR96"/>
    <mergeCell ref="FQS96:FQT96"/>
    <mergeCell ref="FQU96:FQV96"/>
    <mergeCell ref="FQW96:FQX96"/>
    <mergeCell ref="FPO96:FPP96"/>
    <mergeCell ref="FPQ96:FPR96"/>
    <mergeCell ref="FPS96:FPT96"/>
    <mergeCell ref="FPU96:FPV96"/>
    <mergeCell ref="FPW96:FPX96"/>
    <mergeCell ref="FPY96:FPZ96"/>
    <mergeCell ref="FQA96:FQB96"/>
    <mergeCell ref="FQC96:FQD96"/>
    <mergeCell ref="FQE96:FQF96"/>
    <mergeCell ref="FRQ96:FRR96"/>
    <mergeCell ref="FRS96:FRT96"/>
    <mergeCell ref="FRU96:FRV96"/>
    <mergeCell ref="FRW96:FRX96"/>
    <mergeCell ref="FRY96:FRZ96"/>
    <mergeCell ref="FSA96:FSB96"/>
    <mergeCell ref="FSC96:FSD96"/>
    <mergeCell ref="FSE96:FSF96"/>
    <mergeCell ref="FSG96:FSH96"/>
    <mergeCell ref="FQY96:FQZ96"/>
    <mergeCell ref="FRA96:FRB96"/>
    <mergeCell ref="FRC96:FRD96"/>
    <mergeCell ref="FRE96:FRF96"/>
    <mergeCell ref="FRG96:FRH96"/>
    <mergeCell ref="FRI96:FRJ96"/>
    <mergeCell ref="FRK96:FRL96"/>
    <mergeCell ref="FRM96:FRN96"/>
    <mergeCell ref="FRO96:FRP96"/>
    <mergeCell ref="FTA96:FTB96"/>
    <mergeCell ref="FTC96:FTD96"/>
    <mergeCell ref="FTE96:FTF96"/>
    <mergeCell ref="FTG96:FTH96"/>
    <mergeCell ref="FTI96:FTJ96"/>
    <mergeCell ref="FTK96:FTL96"/>
    <mergeCell ref="FTM96:FTN96"/>
    <mergeCell ref="FTO96:FTP96"/>
    <mergeCell ref="FTQ96:FTR96"/>
    <mergeCell ref="FSI96:FSJ96"/>
    <mergeCell ref="FSK96:FSL96"/>
    <mergeCell ref="FSM96:FSN96"/>
    <mergeCell ref="FSO96:FSP96"/>
    <mergeCell ref="FSQ96:FSR96"/>
    <mergeCell ref="FSS96:FST96"/>
    <mergeCell ref="FSU96:FSV96"/>
    <mergeCell ref="FSW96:FSX96"/>
    <mergeCell ref="FSY96:FSZ96"/>
    <mergeCell ref="FUK96:FUL96"/>
    <mergeCell ref="FUM96:FUN96"/>
    <mergeCell ref="FUO96:FUP96"/>
    <mergeCell ref="FUQ96:FUR96"/>
    <mergeCell ref="FUS96:FUT96"/>
    <mergeCell ref="FUU96:FUV96"/>
    <mergeCell ref="FUW96:FUX96"/>
    <mergeCell ref="FUY96:FUZ96"/>
    <mergeCell ref="FVA96:FVB96"/>
    <mergeCell ref="FTS96:FTT96"/>
    <mergeCell ref="FTU96:FTV96"/>
    <mergeCell ref="FTW96:FTX96"/>
    <mergeCell ref="FTY96:FTZ96"/>
    <mergeCell ref="FUA96:FUB96"/>
    <mergeCell ref="FUC96:FUD96"/>
    <mergeCell ref="FUE96:FUF96"/>
    <mergeCell ref="FUG96:FUH96"/>
    <mergeCell ref="FUI96:FUJ96"/>
    <mergeCell ref="FVU96:FVV96"/>
    <mergeCell ref="FVW96:FVX96"/>
    <mergeCell ref="FVY96:FVZ96"/>
    <mergeCell ref="FWA96:FWB96"/>
    <mergeCell ref="FWC96:FWD96"/>
    <mergeCell ref="FWE96:FWF96"/>
    <mergeCell ref="FWG96:FWH96"/>
    <mergeCell ref="FWI96:FWJ96"/>
    <mergeCell ref="FWK96:FWL96"/>
    <mergeCell ref="FVC96:FVD96"/>
    <mergeCell ref="FVE96:FVF96"/>
    <mergeCell ref="FVG96:FVH96"/>
    <mergeCell ref="FVI96:FVJ96"/>
    <mergeCell ref="FVK96:FVL96"/>
    <mergeCell ref="FVM96:FVN96"/>
    <mergeCell ref="FVO96:FVP96"/>
    <mergeCell ref="FVQ96:FVR96"/>
    <mergeCell ref="FVS96:FVT96"/>
    <mergeCell ref="FXE96:FXF96"/>
    <mergeCell ref="FXG96:FXH96"/>
    <mergeCell ref="FXI96:FXJ96"/>
    <mergeCell ref="FXK96:FXL96"/>
    <mergeCell ref="FXM96:FXN96"/>
    <mergeCell ref="FXO96:FXP96"/>
    <mergeCell ref="FXQ96:FXR96"/>
    <mergeCell ref="FXS96:FXT96"/>
    <mergeCell ref="FXU96:FXV96"/>
    <mergeCell ref="FWM96:FWN96"/>
    <mergeCell ref="FWO96:FWP96"/>
    <mergeCell ref="FWQ96:FWR96"/>
    <mergeCell ref="FWS96:FWT96"/>
    <mergeCell ref="FWU96:FWV96"/>
    <mergeCell ref="FWW96:FWX96"/>
    <mergeCell ref="FWY96:FWZ96"/>
    <mergeCell ref="FXA96:FXB96"/>
    <mergeCell ref="FXC96:FXD96"/>
    <mergeCell ref="FYO96:FYP96"/>
    <mergeCell ref="FYQ96:FYR96"/>
    <mergeCell ref="FYS96:FYT96"/>
    <mergeCell ref="FYU96:FYV96"/>
    <mergeCell ref="FYW96:FYX96"/>
    <mergeCell ref="FYY96:FYZ96"/>
    <mergeCell ref="FZA96:FZB96"/>
    <mergeCell ref="FZC96:FZD96"/>
    <mergeCell ref="FZE96:FZF96"/>
    <mergeCell ref="FXW96:FXX96"/>
    <mergeCell ref="FXY96:FXZ96"/>
    <mergeCell ref="FYA96:FYB96"/>
    <mergeCell ref="FYC96:FYD96"/>
    <mergeCell ref="FYE96:FYF96"/>
    <mergeCell ref="FYG96:FYH96"/>
    <mergeCell ref="FYI96:FYJ96"/>
    <mergeCell ref="FYK96:FYL96"/>
    <mergeCell ref="FYM96:FYN96"/>
    <mergeCell ref="FZY96:FZZ96"/>
    <mergeCell ref="GAA96:GAB96"/>
    <mergeCell ref="GAC96:GAD96"/>
    <mergeCell ref="GAE96:GAF96"/>
    <mergeCell ref="GAG96:GAH96"/>
    <mergeCell ref="GAI96:GAJ96"/>
    <mergeCell ref="GAK96:GAL96"/>
    <mergeCell ref="GAM96:GAN96"/>
    <mergeCell ref="GAO96:GAP96"/>
    <mergeCell ref="FZG96:FZH96"/>
    <mergeCell ref="FZI96:FZJ96"/>
    <mergeCell ref="FZK96:FZL96"/>
    <mergeCell ref="FZM96:FZN96"/>
    <mergeCell ref="FZO96:FZP96"/>
    <mergeCell ref="FZQ96:FZR96"/>
    <mergeCell ref="FZS96:FZT96"/>
    <mergeCell ref="FZU96:FZV96"/>
    <mergeCell ref="FZW96:FZX96"/>
    <mergeCell ref="GBI96:GBJ96"/>
    <mergeCell ref="GBK96:GBL96"/>
    <mergeCell ref="GBM96:GBN96"/>
    <mergeCell ref="GBO96:GBP96"/>
    <mergeCell ref="GBQ96:GBR96"/>
    <mergeCell ref="GBS96:GBT96"/>
    <mergeCell ref="GBU96:GBV96"/>
    <mergeCell ref="GBW96:GBX96"/>
    <mergeCell ref="GBY96:GBZ96"/>
    <mergeCell ref="GAQ96:GAR96"/>
    <mergeCell ref="GAS96:GAT96"/>
    <mergeCell ref="GAU96:GAV96"/>
    <mergeCell ref="GAW96:GAX96"/>
    <mergeCell ref="GAY96:GAZ96"/>
    <mergeCell ref="GBA96:GBB96"/>
    <mergeCell ref="GBC96:GBD96"/>
    <mergeCell ref="GBE96:GBF96"/>
    <mergeCell ref="GBG96:GBH96"/>
    <mergeCell ref="GCS96:GCT96"/>
    <mergeCell ref="GCU96:GCV96"/>
    <mergeCell ref="GCW96:GCX96"/>
    <mergeCell ref="GCY96:GCZ96"/>
    <mergeCell ref="GDA96:GDB96"/>
    <mergeCell ref="GDC96:GDD96"/>
    <mergeCell ref="GDE96:GDF96"/>
    <mergeCell ref="GDG96:GDH96"/>
    <mergeCell ref="GDI96:GDJ96"/>
    <mergeCell ref="GCA96:GCB96"/>
    <mergeCell ref="GCC96:GCD96"/>
    <mergeCell ref="GCE96:GCF96"/>
    <mergeCell ref="GCG96:GCH96"/>
    <mergeCell ref="GCI96:GCJ96"/>
    <mergeCell ref="GCK96:GCL96"/>
    <mergeCell ref="GCM96:GCN96"/>
    <mergeCell ref="GCO96:GCP96"/>
    <mergeCell ref="GCQ96:GCR96"/>
    <mergeCell ref="GEC96:GED96"/>
    <mergeCell ref="GEE96:GEF96"/>
    <mergeCell ref="GEG96:GEH96"/>
    <mergeCell ref="GEI96:GEJ96"/>
    <mergeCell ref="GEK96:GEL96"/>
    <mergeCell ref="GEM96:GEN96"/>
    <mergeCell ref="GEO96:GEP96"/>
    <mergeCell ref="GEQ96:GER96"/>
    <mergeCell ref="GES96:GET96"/>
    <mergeCell ref="GDK96:GDL96"/>
    <mergeCell ref="GDM96:GDN96"/>
    <mergeCell ref="GDO96:GDP96"/>
    <mergeCell ref="GDQ96:GDR96"/>
    <mergeCell ref="GDS96:GDT96"/>
    <mergeCell ref="GDU96:GDV96"/>
    <mergeCell ref="GDW96:GDX96"/>
    <mergeCell ref="GDY96:GDZ96"/>
    <mergeCell ref="GEA96:GEB96"/>
    <mergeCell ref="GFM96:GFN96"/>
    <mergeCell ref="GFO96:GFP96"/>
    <mergeCell ref="GFQ96:GFR96"/>
    <mergeCell ref="GFS96:GFT96"/>
    <mergeCell ref="GFU96:GFV96"/>
    <mergeCell ref="GFW96:GFX96"/>
    <mergeCell ref="GFY96:GFZ96"/>
    <mergeCell ref="GGA96:GGB96"/>
    <mergeCell ref="GGC96:GGD96"/>
    <mergeCell ref="GEU96:GEV96"/>
    <mergeCell ref="GEW96:GEX96"/>
    <mergeCell ref="GEY96:GEZ96"/>
    <mergeCell ref="GFA96:GFB96"/>
    <mergeCell ref="GFC96:GFD96"/>
    <mergeCell ref="GFE96:GFF96"/>
    <mergeCell ref="GFG96:GFH96"/>
    <mergeCell ref="GFI96:GFJ96"/>
    <mergeCell ref="GFK96:GFL96"/>
    <mergeCell ref="GGW96:GGX96"/>
    <mergeCell ref="GGY96:GGZ96"/>
    <mergeCell ref="GHA96:GHB96"/>
    <mergeCell ref="GHC96:GHD96"/>
    <mergeCell ref="GHE96:GHF96"/>
    <mergeCell ref="GHG96:GHH96"/>
    <mergeCell ref="GHI96:GHJ96"/>
    <mergeCell ref="GHK96:GHL96"/>
    <mergeCell ref="GHM96:GHN96"/>
    <mergeCell ref="GGE96:GGF96"/>
    <mergeCell ref="GGG96:GGH96"/>
    <mergeCell ref="GGI96:GGJ96"/>
    <mergeCell ref="GGK96:GGL96"/>
    <mergeCell ref="GGM96:GGN96"/>
    <mergeCell ref="GGO96:GGP96"/>
    <mergeCell ref="GGQ96:GGR96"/>
    <mergeCell ref="GGS96:GGT96"/>
    <mergeCell ref="GGU96:GGV96"/>
    <mergeCell ref="GIG96:GIH96"/>
    <mergeCell ref="GII96:GIJ96"/>
    <mergeCell ref="GIK96:GIL96"/>
    <mergeCell ref="GIM96:GIN96"/>
    <mergeCell ref="GIO96:GIP96"/>
    <mergeCell ref="GIQ96:GIR96"/>
    <mergeCell ref="GIS96:GIT96"/>
    <mergeCell ref="GIU96:GIV96"/>
    <mergeCell ref="GIW96:GIX96"/>
    <mergeCell ref="GHO96:GHP96"/>
    <mergeCell ref="GHQ96:GHR96"/>
    <mergeCell ref="GHS96:GHT96"/>
    <mergeCell ref="GHU96:GHV96"/>
    <mergeCell ref="GHW96:GHX96"/>
    <mergeCell ref="GHY96:GHZ96"/>
    <mergeCell ref="GIA96:GIB96"/>
    <mergeCell ref="GIC96:GID96"/>
    <mergeCell ref="GIE96:GIF96"/>
    <mergeCell ref="GJQ96:GJR96"/>
    <mergeCell ref="GJS96:GJT96"/>
    <mergeCell ref="GJU96:GJV96"/>
    <mergeCell ref="GJW96:GJX96"/>
    <mergeCell ref="GJY96:GJZ96"/>
    <mergeCell ref="GKA96:GKB96"/>
    <mergeCell ref="GKC96:GKD96"/>
    <mergeCell ref="GKE96:GKF96"/>
    <mergeCell ref="GKG96:GKH96"/>
    <mergeCell ref="GIY96:GIZ96"/>
    <mergeCell ref="GJA96:GJB96"/>
    <mergeCell ref="GJC96:GJD96"/>
    <mergeCell ref="GJE96:GJF96"/>
    <mergeCell ref="GJG96:GJH96"/>
    <mergeCell ref="GJI96:GJJ96"/>
    <mergeCell ref="GJK96:GJL96"/>
    <mergeCell ref="GJM96:GJN96"/>
    <mergeCell ref="GJO96:GJP96"/>
    <mergeCell ref="GLA96:GLB96"/>
    <mergeCell ref="GLC96:GLD96"/>
    <mergeCell ref="GLE96:GLF96"/>
    <mergeCell ref="GLG96:GLH96"/>
    <mergeCell ref="GLI96:GLJ96"/>
    <mergeCell ref="GLK96:GLL96"/>
    <mergeCell ref="GLM96:GLN96"/>
    <mergeCell ref="GLO96:GLP96"/>
    <mergeCell ref="GLQ96:GLR96"/>
    <mergeCell ref="GKI96:GKJ96"/>
    <mergeCell ref="GKK96:GKL96"/>
    <mergeCell ref="GKM96:GKN96"/>
    <mergeCell ref="GKO96:GKP96"/>
    <mergeCell ref="GKQ96:GKR96"/>
    <mergeCell ref="GKS96:GKT96"/>
    <mergeCell ref="GKU96:GKV96"/>
    <mergeCell ref="GKW96:GKX96"/>
    <mergeCell ref="GKY96:GKZ96"/>
    <mergeCell ref="GMK96:GML96"/>
    <mergeCell ref="GMM96:GMN96"/>
    <mergeCell ref="GMO96:GMP96"/>
    <mergeCell ref="GMQ96:GMR96"/>
    <mergeCell ref="GMS96:GMT96"/>
    <mergeCell ref="GMU96:GMV96"/>
    <mergeCell ref="GMW96:GMX96"/>
    <mergeCell ref="GMY96:GMZ96"/>
    <mergeCell ref="GNA96:GNB96"/>
    <mergeCell ref="GLS96:GLT96"/>
    <mergeCell ref="GLU96:GLV96"/>
    <mergeCell ref="GLW96:GLX96"/>
    <mergeCell ref="GLY96:GLZ96"/>
    <mergeCell ref="GMA96:GMB96"/>
    <mergeCell ref="GMC96:GMD96"/>
    <mergeCell ref="GME96:GMF96"/>
    <mergeCell ref="GMG96:GMH96"/>
    <mergeCell ref="GMI96:GMJ96"/>
    <mergeCell ref="GNU96:GNV96"/>
    <mergeCell ref="GNW96:GNX96"/>
    <mergeCell ref="GNY96:GNZ96"/>
    <mergeCell ref="GOA96:GOB96"/>
    <mergeCell ref="GOC96:GOD96"/>
    <mergeCell ref="GOE96:GOF96"/>
    <mergeCell ref="GOG96:GOH96"/>
    <mergeCell ref="GOI96:GOJ96"/>
    <mergeCell ref="GOK96:GOL96"/>
    <mergeCell ref="GNC96:GND96"/>
    <mergeCell ref="GNE96:GNF96"/>
    <mergeCell ref="GNG96:GNH96"/>
    <mergeCell ref="GNI96:GNJ96"/>
    <mergeCell ref="GNK96:GNL96"/>
    <mergeCell ref="GNM96:GNN96"/>
    <mergeCell ref="GNO96:GNP96"/>
    <mergeCell ref="GNQ96:GNR96"/>
    <mergeCell ref="GNS96:GNT96"/>
    <mergeCell ref="GPE96:GPF96"/>
    <mergeCell ref="GPG96:GPH96"/>
    <mergeCell ref="GPI96:GPJ96"/>
    <mergeCell ref="GPK96:GPL96"/>
    <mergeCell ref="GPM96:GPN96"/>
    <mergeCell ref="GPO96:GPP96"/>
    <mergeCell ref="GPQ96:GPR96"/>
    <mergeCell ref="GPS96:GPT96"/>
    <mergeCell ref="GPU96:GPV96"/>
    <mergeCell ref="GOM96:GON96"/>
    <mergeCell ref="GOO96:GOP96"/>
    <mergeCell ref="GOQ96:GOR96"/>
    <mergeCell ref="GOS96:GOT96"/>
    <mergeCell ref="GOU96:GOV96"/>
    <mergeCell ref="GOW96:GOX96"/>
    <mergeCell ref="GOY96:GOZ96"/>
    <mergeCell ref="GPA96:GPB96"/>
    <mergeCell ref="GPC96:GPD96"/>
    <mergeCell ref="GQO96:GQP96"/>
    <mergeCell ref="GQQ96:GQR96"/>
    <mergeCell ref="GQS96:GQT96"/>
    <mergeCell ref="GQU96:GQV96"/>
    <mergeCell ref="GQW96:GQX96"/>
    <mergeCell ref="GQY96:GQZ96"/>
    <mergeCell ref="GRA96:GRB96"/>
    <mergeCell ref="GRC96:GRD96"/>
    <mergeCell ref="GRE96:GRF96"/>
    <mergeCell ref="GPW96:GPX96"/>
    <mergeCell ref="GPY96:GPZ96"/>
    <mergeCell ref="GQA96:GQB96"/>
    <mergeCell ref="GQC96:GQD96"/>
    <mergeCell ref="GQE96:GQF96"/>
    <mergeCell ref="GQG96:GQH96"/>
    <mergeCell ref="GQI96:GQJ96"/>
    <mergeCell ref="GQK96:GQL96"/>
    <mergeCell ref="GQM96:GQN96"/>
    <mergeCell ref="GRY96:GRZ96"/>
    <mergeCell ref="GSA96:GSB96"/>
    <mergeCell ref="GSC96:GSD96"/>
    <mergeCell ref="GSE96:GSF96"/>
    <mergeCell ref="GSG96:GSH96"/>
    <mergeCell ref="GSI96:GSJ96"/>
    <mergeCell ref="GSK96:GSL96"/>
    <mergeCell ref="GSM96:GSN96"/>
    <mergeCell ref="GSO96:GSP96"/>
    <mergeCell ref="GRG96:GRH96"/>
    <mergeCell ref="GRI96:GRJ96"/>
    <mergeCell ref="GRK96:GRL96"/>
    <mergeCell ref="GRM96:GRN96"/>
    <mergeCell ref="GRO96:GRP96"/>
    <mergeCell ref="GRQ96:GRR96"/>
    <mergeCell ref="GRS96:GRT96"/>
    <mergeCell ref="GRU96:GRV96"/>
    <mergeCell ref="GRW96:GRX96"/>
    <mergeCell ref="GTI96:GTJ96"/>
    <mergeCell ref="GTK96:GTL96"/>
    <mergeCell ref="GTM96:GTN96"/>
    <mergeCell ref="GTO96:GTP96"/>
    <mergeCell ref="GTQ96:GTR96"/>
    <mergeCell ref="GTS96:GTT96"/>
    <mergeCell ref="GTU96:GTV96"/>
    <mergeCell ref="GTW96:GTX96"/>
    <mergeCell ref="GTY96:GTZ96"/>
    <mergeCell ref="GSQ96:GSR96"/>
    <mergeCell ref="GSS96:GST96"/>
    <mergeCell ref="GSU96:GSV96"/>
    <mergeCell ref="GSW96:GSX96"/>
    <mergeCell ref="GSY96:GSZ96"/>
    <mergeCell ref="GTA96:GTB96"/>
    <mergeCell ref="GTC96:GTD96"/>
    <mergeCell ref="GTE96:GTF96"/>
    <mergeCell ref="GTG96:GTH96"/>
    <mergeCell ref="GUS96:GUT96"/>
    <mergeCell ref="GUU96:GUV96"/>
    <mergeCell ref="GUW96:GUX96"/>
    <mergeCell ref="GUY96:GUZ96"/>
    <mergeCell ref="GVA96:GVB96"/>
    <mergeCell ref="GVC96:GVD96"/>
    <mergeCell ref="GVE96:GVF96"/>
    <mergeCell ref="GVG96:GVH96"/>
    <mergeCell ref="GVI96:GVJ96"/>
    <mergeCell ref="GUA96:GUB96"/>
    <mergeCell ref="GUC96:GUD96"/>
    <mergeCell ref="GUE96:GUF96"/>
    <mergeCell ref="GUG96:GUH96"/>
    <mergeCell ref="GUI96:GUJ96"/>
    <mergeCell ref="GUK96:GUL96"/>
    <mergeCell ref="GUM96:GUN96"/>
    <mergeCell ref="GUO96:GUP96"/>
    <mergeCell ref="GUQ96:GUR96"/>
    <mergeCell ref="GWC96:GWD96"/>
    <mergeCell ref="GWE96:GWF96"/>
    <mergeCell ref="GWG96:GWH96"/>
    <mergeCell ref="GWI96:GWJ96"/>
    <mergeCell ref="GWK96:GWL96"/>
    <mergeCell ref="GWM96:GWN96"/>
    <mergeCell ref="GWO96:GWP96"/>
    <mergeCell ref="GWQ96:GWR96"/>
    <mergeCell ref="GWS96:GWT96"/>
    <mergeCell ref="GVK96:GVL96"/>
    <mergeCell ref="GVM96:GVN96"/>
    <mergeCell ref="GVO96:GVP96"/>
    <mergeCell ref="GVQ96:GVR96"/>
    <mergeCell ref="GVS96:GVT96"/>
    <mergeCell ref="GVU96:GVV96"/>
    <mergeCell ref="GVW96:GVX96"/>
    <mergeCell ref="GVY96:GVZ96"/>
    <mergeCell ref="GWA96:GWB96"/>
    <mergeCell ref="GXM96:GXN96"/>
    <mergeCell ref="GXO96:GXP96"/>
    <mergeCell ref="GXQ96:GXR96"/>
    <mergeCell ref="GXS96:GXT96"/>
    <mergeCell ref="GXU96:GXV96"/>
    <mergeCell ref="GXW96:GXX96"/>
    <mergeCell ref="GXY96:GXZ96"/>
    <mergeCell ref="GYA96:GYB96"/>
    <mergeCell ref="GYC96:GYD96"/>
    <mergeCell ref="GWU96:GWV96"/>
    <mergeCell ref="GWW96:GWX96"/>
    <mergeCell ref="GWY96:GWZ96"/>
    <mergeCell ref="GXA96:GXB96"/>
    <mergeCell ref="GXC96:GXD96"/>
    <mergeCell ref="GXE96:GXF96"/>
    <mergeCell ref="GXG96:GXH96"/>
    <mergeCell ref="GXI96:GXJ96"/>
    <mergeCell ref="GXK96:GXL96"/>
    <mergeCell ref="GYW96:GYX96"/>
    <mergeCell ref="GYY96:GYZ96"/>
    <mergeCell ref="GZA96:GZB96"/>
    <mergeCell ref="GZC96:GZD96"/>
    <mergeCell ref="GZE96:GZF96"/>
    <mergeCell ref="GZG96:GZH96"/>
    <mergeCell ref="GZI96:GZJ96"/>
    <mergeCell ref="GZK96:GZL96"/>
    <mergeCell ref="GZM96:GZN96"/>
    <mergeCell ref="GYE96:GYF96"/>
    <mergeCell ref="GYG96:GYH96"/>
    <mergeCell ref="GYI96:GYJ96"/>
    <mergeCell ref="GYK96:GYL96"/>
    <mergeCell ref="GYM96:GYN96"/>
    <mergeCell ref="GYO96:GYP96"/>
    <mergeCell ref="GYQ96:GYR96"/>
    <mergeCell ref="GYS96:GYT96"/>
    <mergeCell ref="GYU96:GYV96"/>
    <mergeCell ref="HAG96:HAH96"/>
    <mergeCell ref="HAI96:HAJ96"/>
    <mergeCell ref="HAK96:HAL96"/>
    <mergeCell ref="HAM96:HAN96"/>
    <mergeCell ref="HAO96:HAP96"/>
    <mergeCell ref="HAQ96:HAR96"/>
    <mergeCell ref="HAS96:HAT96"/>
    <mergeCell ref="HAU96:HAV96"/>
    <mergeCell ref="HAW96:HAX96"/>
    <mergeCell ref="GZO96:GZP96"/>
    <mergeCell ref="GZQ96:GZR96"/>
    <mergeCell ref="GZS96:GZT96"/>
    <mergeCell ref="GZU96:GZV96"/>
    <mergeCell ref="GZW96:GZX96"/>
    <mergeCell ref="GZY96:GZZ96"/>
    <mergeCell ref="HAA96:HAB96"/>
    <mergeCell ref="HAC96:HAD96"/>
    <mergeCell ref="HAE96:HAF96"/>
    <mergeCell ref="HBQ96:HBR96"/>
    <mergeCell ref="HBS96:HBT96"/>
    <mergeCell ref="HBU96:HBV96"/>
    <mergeCell ref="HBW96:HBX96"/>
    <mergeCell ref="HBY96:HBZ96"/>
    <mergeCell ref="HCA96:HCB96"/>
    <mergeCell ref="HCC96:HCD96"/>
    <mergeCell ref="HCE96:HCF96"/>
    <mergeCell ref="HCG96:HCH96"/>
    <mergeCell ref="HAY96:HAZ96"/>
    <mergeCell ref="HBA96:HBB96"/>
    <mergeCell ref="HBC96:HBD96"/>
    <mergeCell ref="HBE96:HBF96"/>
    <mergeCell ref="HBG96:HBH96"/>
    <mergeCell ref="HBI96:HBJ96"/>
    <mergeCell ref="HBK96:HBL96"/>
    <mergeCell ref="HBM96:HBN96"/>
    <mergeCell ref="HBO96:HBP96"/>
    <mergeCell ref="HDA96:HDB96"/>
    <mergeCell ref="HDC96:HDD96"/>
    <mergeCell ref="HDE96:HDF96"/>
    <mergeCell ref="HDG96:HDH96"/>
    <mergeCell ref="HDI96:HDJ96"/>
    <mergeCell ref="HDK96:HDL96"/>
    <mergeCell ref="HDM96:HDN96"/>
    <mergeCell ref="HDO96:HDP96"/>
    <mergeCell ref="HDQ96:HDR96"/>
    <mergeCell ref="HCI96:HCJ96"/>
    <mergeCell ref="HCK96:HCL96"/>
    <mergeCell ref="HCM96:HCN96"/>
    <mergeCell ref="HCO96:HCP96"/>
    <mergeCell ref="HCQ96:HCR96"/>
    <mergeCell ref="HCS96:HCT96"/>
    <mergeCell ref="HCU96:HCV96"/>
    <mergeCell ref="HCW96:HCX96"/>
    <mergeCell ref="HCY96:HCZ96"/>
    <mergeCell ref="HEK96:HEL96"/>
    <mergeCell ref="HEM96:HEN96"/>
    <mergeCell ref="HEO96:HEP96"/>
    <mergeCell ref="HEQ96:HER96"/>
    <mergeCell ref="HES96:HET96"/>
    <mergeCell ref="HEU96:HEV96"/>
    <mergeCell ref="HEW96:HEX96"/>
    <mergeCell ref="HEY96:HEZ96"/>
    <mergeCell ref="HFA96:HFB96"/>
    <mergeCell ref="HDS96:HDT96"/>
    <mergeCell ref="HDU96:HDV96"/>
    <mergeCell ref="HDW96:HDX96"/>
    <mergeCell ref="HDY96:HDZ96"/>
    <mergeCell ref="HEA96:HEB96"/>
    <mergeCell ref="HEC96:HED96"/>
    <mergeCell ref="HEE96:HEF96"/>
    <mergeCell ref="HEG96:HEH96"/>
    <mergeCell ref="HEI96:HEJ96"/>
    <mergeCell ref="HFU96:HFV96"/>
    <mergeCell ref="HFW96:HFX96"/>
    <mergeCell ref="HFY96:HFZ96"/>
    <mergeCell ref="HGA96:HGB96"/>
    <mergeCell ref="HGC96:HGD96"/>
    <mergeCell ref="HGE96:HGF96"/>
    <mergeCell ref="HGG96:HGH96"/>
    <mergeCell ref="HGI96:HGJ96"/>
    <mergeCell ref="HGK96:HGL96"/>
    <mergeCell ref="HFC96:HFD96"/>
    <mergeCell ref="HFE96:HFF96"/>
    <mergeCell ref="HFG96:HFH96"/>
    <mergeCell ref="HFI96:HFJ96"/>
    <mergeCell ref="HFK96:HFL96"/>
    <mergeCell ref="HFM96:HFN96"/>
    <mergeCell ref="HFO96:HFP96"/>
    <mergeCell ref="HFQ96:HFR96"/>
    <mergeCell ref="HFS96:HFT96"/>
    <mergeCell ref="HHE96:HHF96"/>
    <mergeCell ref="HHG96:HHH96"/>
    <mergeCell ref="HHI96:HHJ96"/>
    <mergeCell ref="HHK96:HHL96"/>
    <mergeCell ref="HHM96:HHN96"/>
    <mergeCell ref="HHO96:HHP96"/>
    <mergeCell ref="HHQ96:HHR96"/>
    <mergeCell ref="HHS96:HHT96"/>
    <mergeCell ref="HHU96:HHV96"/>
    <mergeCell ref="HGM96:HGN96"/>
    <mergeCell ref="HGO96:HGP96"/>
    <mergeCell ref="HGQ96:HGR96"/>
    <mergeCell ref="HGS96:HGT96"/>
    <mergeCell ref="HGU96:HGV96"/>
    <mergeCell ref="HGW96:HGX96"/>
    <mergeCell ref="HGY96:HGZ96"/>
    <mergeCell ref="HHA96:HHB96"/>
    <mergeCell ref="HHC96:HHD96"/>
    <mergeCell ref="HIO96:HIP96"/>
    <mergeCell ref="HIQ96:HIR96"/>
    <mergeCell ref="HIS96:HIT96"/>
    <mergeCell ref="HIU96:HIV96"/>
    <mergeCell ref="HIW96:HIX96"/>
    <mergeCell ref="HIY96:HIZ96"/>
    <mergeCell ref="HJA96:HJB96"/>
    <mergeCell ref="HJC96:HJD96"/>
    <mergeCell ref="HJE96:HJF96"/>
    <mergeCell ref="HHW96:HHX96"/>
    <mergeCell ref="HHY96:HHZ96"/>
    <mergeCell ref="HIA96:HIB96"/>
    <mergeCell ref="HIC96:HID96"/>
    <mergeCell ref="HIE96:HIF96"/>
    <mergeCell ref="HIG96:HIH96"/>
    <mergeCell ref="HII96:HIJ96"/>
    <mergeCell ref="HIK96:HIL96"/>
    <mergeCell ref="HIM96:HIN96"/>
    <mergeCell ref="HJY96:HJZ96"/>
    <mergeCell ref="HKA96:HKB96"/>
    <mergeCell ref="HKC96:HKD96"/>
    <mergeCell ref="HKE96:HKF96"/>
    <mergeCell ref="HKG96:HKH96"/>
    <mergeCell ref="HKI96:HKJ96"/>
    <mergeCell ref="HKK96:HKL96"/>
    <mergeCell ref="HKM96:HKN96"/>
    <mergeCell ref="HKO96:HKP96"/>
    <mergeCell ref="HJG96:HJH96"/>
    <mergeCell ref="HJI96:HJJ96"/>
    <mergeCell ref="HJK96:HJL96"/>
    <mergeCell ref="HJM96:HJN96"/>
    <mergeCell ref="HJO96:HJP96"/>
    <mergeCell ref="HJQ96:HJR96"/>
    <mergeCell ref="HJS96:HJT96"/>
    <mergeCell ref="HJU96:HJV96"/>
    <mergeCell ref="HJW96:HJX96"/>
    <mergeCell ref="HLI96:HLJ96"/>
    <mergeCell ref="HLK96:HLL96"/>
    <mergeCell ref="HLM96:HLN96"/>
    <mergeCell ref="HLO96:HLP96"/>
    <mergeCell ref="HLQ96:HLR96"/>
    <mergeCell ref="HLS96:HLT96"/>
    <mergeCell ref="HLU96:HLV96"/>
    <mergeCell ref="HLW96:HLX96"/>
    <mergeCell ref="HLY96:HLZ96"/>
    <mergeCell ref="HKQ96:HKR96"/>
    <mergeCell ref="HKS96:HKT96"/>
    <mergeCell ref="HKU96:HKV96"/>
    <mergeCell ref="HKW96:HKX96"/>
    <mergeCell ref="HKY96:HKZ96"/>
    <mergeCell ref="HLA96:HLB96"/>
    <mergeCell ref="HLC96:HLD96"/>
    <mergeCell ref="HLE96:HLF96"/>
    <mergeCell ref="HLG96:HLH96"/>
    <mergeCell ref="HMS96:HMT96"/>
    <mergeCell ref="HMU96:HMV96"/>
    <mergeCell ref="HMW96:HMX96"/>
    <mergeCell ref="HMY96:HMZ96"/>
    <mergeCell ref="HNA96:HNB96"/>
    <mergeCell ref="HNC96:HND96"/>
    <mergeCell ref="HNE96:HNF96"/>
    <mergeCell ref="HNG96:HNH96"/>
    <mergeCell ref="HNI96:HNJ96"/>
    <mergeCell ref="HMA96:HMB96"/>
    <mergeCell ref="HMC96:HMD96"/>
    <mergeCell ref="HME96:HMF96"/>
    <mergeCell ref="HMG96:HMH96"/>
    <mergeCell ref="HMI96:HMJ96"/>
    <mergeCell ref="HMK96:HML96"/>
    <mergeCell ref="HMM96:HMN96"/>
    <mergeCell ref="HMO96:HMP96"/>
    <mergeCell ref="HMQ96:HMR96"/>
    <mergeCell ref="HOC96:HOD96"/>
    <mergeCell ref="HOE96:HOF96"/>
    <mergeCell ref="HOG96:HOH96"/>
    <mergeCell ref="HOI96:HOJ96"/>
    <mergeCell ref="HOK96:HOL96"/>
    <mergeCell ref="HOM96:HON96"/>
    <mergeCell ref="HOO96:HOP96"/>
    <mergeCell ref="HOQ96:HOR96"/>
    <mergeCell ref="HOS96:HOT96"/>
    <mergeCell ref="HNK96:HNL96"/>
    <mergeCell ref="HNM96:HNN96"/>
    <mergeCell ref="HNO96:HNP96"/>
    <mergeCell ref="HNQ96:HNR96"/>
    <mergeCell ref="HNS96:HNT96"/>
    <mergeCell ref="HNU96:HNV96"/>
    <mergeCell ref="HNW96:HNX96"/>
    <mergeCell ref="HNY96:HNZ96"/>
    <mergeCell ref="HOA96:HOB96"/>
    <mergeCell ref="HPM96:HPN96"/>
    <mergeCell ref="HPO96:HPP96"/>
    <mergeCell ref="HPQ96:HPR96"/>
    <mergeCell ref="HPS96:HPT96"/>
    <mergeCell ref="HPU96:HPV96"/>
    <mergeCell ref="HPW96:HPX96"/>
    <mergeCell ref="HPY96:HPZ96"/>
    <mergeCell ref="HQA96:HQB96"/>
    <mergeCell ref="HQC96:HQD96"/>
    <mergeCell ref="HOU96:HOV96"/>
    <mergeCell ref="HOW96:HOX96"/>
    <mergeCell ref="HOY96:HOZ96"/>
    <mergeCell ref="HPA96:HPB96"/>
    <mergeCell ref="HPC96:HPD96"/>
    <mergeCell ref="HPE96:HPF96"/>
    <mergeCell ref="HPG96:HPH96"/>
    <mergeCell ref="HPI96:HPJ96"/>
    <mergeCell ref="HPK96:HPL96"/>
    <mergeCell ref="HQW96:HQX96"/>
    <mergeCell ref="HQY96:HQZ96"/>
    <mergeCell ref="HRA96:HRB96"/>
    <mergeCell ref="HRC96:HRD96"/>
    <mergeCell ref="HRE96:HRF96"/>
    <mergeCell ref="HRG96:HRH96"/>
    <mergeCell ref="HRI96:HRJ96"/>
    <mergeCell ref="HRK96:HRL96"/>
    <mergeCell ref="HRM96:HRN96"/>
    <mergeCell ref="HQE96:HQF96"/>
    <mergeCell ref="HQG96:HQH96"/>
    <mergeCell ref="HQI96:HQJ96"/>
    <mergeCell ref="HQK96:HQL96"/>
    <mergeCell ref="HQM96:HQN96"/>
    <mergeCell ref="HQO96:HQP96"/>
    <mergeCell ref="HQQ96:HQR96"/>
    <mergeCell ref="HQS96:HQT96"/>
    <mergeCell ref="HQU96:HQV96"/>
    <mergeCell ref="HSG96:HSH96"/>
    <mergeCell ref="HSI96:HSJ96"/>
    <mergeCell ref="HSK96:HSL96"/>
    <mergeCell ref="HSM96:HSN96"/>
    <mergeCell ref="HSO96:HSP96"/>
    <mergeCell ref="HSQ96:HSR96"/>
    <mergeCell ref="HSS96:HST96"/>
    <mergeCell ref="HSU96:HSV96"/>
    <mergeCell ref="HSW96:HSX96"/>
    <mergeCell ref="HRO96:HRP96"/>
    <mergeCell ref="HRQ96:HRR96"/>
    <mergeCell ref="HRS96:HRT96"/>
    <mergeCell ref="HRU96:HRV96"/>
    <mergeCell ref="HRW96:HRX96"/>
    <mergeCell ref="HRY96:HRZ96"/>
    <mergeCell ref="HSA96:HSB96"/>
    <mergeCell ref="HSC96:HSD96"/>
    <mergeCell ref="HSE96:HSF96"/>
    <mergeCell ref="HTQ96:HTR96"/>
    <mergeCell ref="HTS96:HTT96"/>
    <mergeCell ref="HTU96:HTV96"/>
    <mergeCell ref="HTW96:HTX96"/>
    <mergeCell ref="HTY96:HTZ96"/>
    <mergeCell ref="HUA96:HUB96"/>
    <mergeCell ref="HUC96:HUD96"/>
    <mergeCell ref="HUE96:HUF96"/>
    <mergeCell ref="HUG96:HUH96"/>
    <mergeCell ref="HSY96:HSZ96"/>
    <mergeCell ref="HTA96:HTB96"/>
    <mergeCell ref="HTC96:HTD96"/>
    <mergeCell ref="HTE96:HTF96"/>
    <mergeCell ref="HTG96:HTH96"/>
    <mergeCell ref="HTI96:HTJ96"/>
    <mergeCell ref="HTK96:HTL96"/>
    <mergeCell ref="HTM96:HTN96"/>
    <mergeCell ref="HTO96:HTP96"/>
    <mergeCell ref="HVA96:HVB96"/>
    <mergeCell ref="HVC96:HVD96"/>
    <mergeCell ref="HVE96:HVF96"/>
    <mergeCell ref="HVG96:HVH96"/>
    <mergeCell ref="HVI96:HVJ96"/>
    <mergeCell ref="HVK96:HVL96"/>
    <mergeCell ref="HVM96:HVN96"/>
    <mergeCell ref="HVO96:HVP96"/>
    <mergeCell ref="HVQ96:HVR96"/>
    <mergeCell ref="HUI96:HUJ96"/>
    <mergeCell ref="HUK96:HUL96"/>
    <mergeCell ref="HUM96:HUN96"/>
    <mergeCell ref="HUO96:HUP96"/>
    <mergeCell ref="HUQ96:HUR96"/>
    <mergeCell ref="HUS96:HUT96"/>
    <mergeCell ref="HUU96:HUV96"/>
    <mergeCell ref="HUW96:HUX96"/>
    <mergeCell ref="HUY96:HUZ96"/>
    <mergeCell ref="HWK96:HWL96"/>
    <mergeCell ref="HWM96:HWN96"/>
    <mergeCell ref="HWO96:HWP96"/>
    <mergeCell ref="HWQ96:HWR96"/>
    <mergeCell ref="HWS96:HWT96"/>
    <mergeCell ref="HWU96:HWV96"/>
    <mergeCell ref="HWW96:HWX96"/>
    <mergeCell ref="HWY96:HWZ96"/>
    <mergeCell ref="HXA96:HXB96"/>
    <mergeCell ref="HVS96:HVT96"/>
    <mergeCell ref="HVU96:HVV96"/>
    <mergeCell ref="HVW96:HVX96"/>
    <mergeCell ref="HVY96:HVZ96"/>
    <mergeCell ref="HWA96:HWB96"/>
    <mergeCell ref="HWC96:HWD96"/>
    <mergeCell ref="HWE96:HWF96"/>
    <mergeCell ref="HWG96:HWH96"/>
    <mergeCell ref="HWI96:HWJ96"/>
    <mergeCell ref="HXU96:HXV96"/>
    <mergeCell ref="HXW96:HXX96"/>
    <mergeCell ref="HXY96:HXZ96"/>
    <mergeCell ref="HYA96:HYB96"/>
    <mergeCell ref="HYC96:HYD96"/>
    <mergeCell ref="HYE96:HYF96"/>
    <mergeCell ref="HYG96:HYH96"/>
    <mergeCell ref="HYI96:HYJ96"/>
    <mergeCell ref="HYK96:HYL96"/>
    <mergeCell ref="HXC96:HXD96"/>
    <mergeCell ref="HXE96:HXF96"/>
    <mergeCell ref="HXG96:HXH96"/>
    <mergeCell ref="HXI96:HXJ96"/>
    <mergeCell ref="HXK96:HXL96"/>
    <mergeCell ref="HXM96:HXN96"/>
    <mergeCell ref="HXO96:HXP96"/>
    <mergeCell ref="HXQ96:HXR96"/>
    <mergeCell ref="HXS96:HXT96"/>
    <mergeCell ref="HZE96:HZF96"/>
    <mergeCell ref="HZG96:HZH96"/>
    <mergeCell ref="HZI96:HZJ96"/>
    <mergeCell ref="HZK96:HZL96"/>
    <mergeCell ref="HZM96:HZN96"/>
    <mergeCell ref="HZO96:HZP96"/>
    <mergeCell ref="HZQ96:HZR96"/>
    <mergeCell ref="HZS96:HZT96"/>
    <mergeCell ref="HZU96:HZV96"/>
    <mergeCell ref="HYM96:HYN96"/>
    <mergeCell ref="HYO96:HYP96"/>
    <mergeCell ref="HYQ96:HYR96"/>
    <mergeCell ref="HYS96:HYT96"/>
    <mergeCell ref="HYU96:HYV96"/>
    <mergeCell ref="HYW96:HYX96"/>
    <mergeCell ref="HYY96:HYZ96"/>
    <mergeCell ref="HZA96:HZB96"/>
    <mergeCell ref="HZC96:HZD96"/>
    <mergeCell ref="IAO96:IAP96"/>
    <mergeCell ref="IAQ96:IAR96"/>
    <mergeCell ref="IAS96:IAT96"/>
    <mergeCell ref="IAU96:IAV96"/>
    <mergeCell ref="IAW96:IAX96"/>
    <mergeCell ref="IAY96:IAZ96"/>
    <mergeCell ref="IBA96:IBB96"/>
    <mergeCell ref="IBC96:IBD96"/>
    <mergeCell ref="IBE96:IBF96"/>
    <mergeCell ref="HZW96:HZX96"/>
    <mergeCell ref="HZY96:HZZ96"/>
    <mergeCell ref="IAA96:IAB96"/>
    <mergeCell ref="IAC96:IAD96"/>
    <mergeCell ref="IAE96:IAF96"/>
    <mergeCell ref="IAG96:IAH96"/>
    <mergeCell ref="IAI96:IAJ96"/>
    <mergeCell ref="IAK96:IAL96"/>
    <mergeCell ref="IAM96:IAN96"/>
    <mergeCell ref="IBY96:IBZ96"/>
    <mergeCell ref="ICA96:ICB96"/>
    <mergeCell ref="ICC96:ICD96"/>
    <mergeCell ref="ICE96:ICF96"/>
    <mergeCell ref="ICG96:ICH96"/>
    <mergeCell ref="ICI96:ICJ96"/>
    <mergeCell ref="ICK96:ICL96"/>
    <mergeCell ref="ICM96:ICN96"/>
    <mergeCell ref="ICO96:ICP96"/>
    <mergeCell ref="IBG96:IBH96"/>
    <mergeCell ref="IBI96:IBJ96"/>
    <mergeCell ref="IBK96:IBL96"/>
    <mergeCell ref="IBM96:IBN96"/>
    <mergeCell ref="IBO96:IBP96"/>
    <mergeCell ref="IBQ96:IBR96"/>
    <mergeCell ref="IBS96:IBT96"/>
    <mergeCell ref="IBU96:IBV96"/>
    <mergeCell ref="IBW96:IBX96"/>
    <mergeCell ref="IDI96:IDJ96"/>
    <mergeCell ref="IDK96:IDL96"/>
    <mergeCell ref="IDM96:IDN96"/>
    <mergeCell ref="IDO96:IDP96"/>
    <mergeCell ref="IDQ96:IDR96"/>
    <mergeCell ref="IDS96:IDT96"/>
    <mergeCell ref="IDU96:IDV96"/>
    <mergeCell ref="IDW96:IDX96"/>
    <mergeCell ref="IDY96:IDZ96"/>
    <mergeCell ref="ICQ96:ICR96"/>
    <mergeCell ref="ICS96:ICT96"/>
    <mergeCell ref="ICU96:ICV96"/>
    <mergeCell ref="ICW96:ICX96"/>
    <mergeCell ref="ICY96:ICZ96"/>
    <mergeCell ref="IDA96:IDB96"/>
    <mergeCell ref="IDC96:IDD96"/>
    <mergeCell ref="IDE96:IDF96"/>
    <mergeCell ref="IDG96:IDH96"/>
    <mergeCell ref="IES96:IET96"/>
    <mergeCell ref="IEU96:IEV96"/>
    <mergeCell ref="IEW96:IEX96"/>
    <mergeCell ref="IEY96:IEZ96"/>
    <mergeCell ref="IFA96:IFB96"/>
    <mergeCell ref="IFC96:IFD96"/>
    <mergeCell ref="IFE96:IFF96"/>
    <mergeCell ref="IFG96:IFH96"/>
    <mergeCell ref="IFI96:IFJ96"/>
    <mergeCell ref="IEA96:IEB96"/>
    <mergeCell ref="IEC96:IED96"/>
    <mergeCell ref="IEE96:IEF96"/>
    <mergeCell ref="IEG96:IEH96"/>
    <mergeCell ref="IEI96:IEJ96"/>
    <mergeCell ref="IEK96:IEL96"/>
    <mergeCell ref="IEM96:IEN96"/>
    <mergeCell ref="IEO96:IEP96"/>
    <mergeCell ref="IEQ96:IER96"/>
    <mergeCell ref="IGC96:IGD96"/>
    <mergeCell ref="IGE96:IGF96"/>
    <mergeCell ref="IGG96:IGH96"/>
    <mergeCell ref="IGI96:IGJ96"/>
    <mergeCell ref="IGK96:IGL96"/>
    <mergeCell ref="IGM96:IGN96"/>
    <mergeCell ref="IGO96:IGP96"/>
    <mergeCell ref="IGQ96:IGR96"/>
    <mergeCell ref="IGS96:IGT96"/>
    <mergeCell ref="IFK96:IFL96"/>
    <mergeCell ref="IFM96:IFN96"/>
    <mergeCell ref="IFO96:IFP96"/>
    <mergeCell ref="IFQ96:IFR96"/>
    <mergeCell ref="IFS96:IFT96"/>
    <mergeCell ref="IFU96:IFV96"/>
    <mergeCell ref="IFW96:IFX96"/>
    <mergeCell ref="IFY96:IFZ96"/>
    <mergeCell ref="IGA96:IGB96"/>
    <mergeCell ref="IHM96:IHN96"/>
    <mergeCell ref="IHO96:IHP96"/>
    <mergeCell ref="IHQ96:IHR96"/>
    <mergeCell ref="IHS96:IHT96"/>
    <mergeCell ref="IHU96:IHV96"/>
    <mergeCell ref="IHW96:IHX96"/>
    <mergeCell ref="IHY96:IHZ96"/>
    <mergeCell ref="IIA96:IIB96"/>
    <mergeCell ref="IIC96:IID96"/>
    <mergeCell ref="IGU96:IGV96"/>
    <mergeCell ref="IGW96:IGX96"/>
    <mergeCell ref="IGY96:IGZ96"/>
    <mergeCell ref="IHA96:IHB96"/>
    <mergeCell ref="IHC96:IHD96"/>
    <mergeCell ref="IHE96:IHF96"/>
    <mergeCell ref="IHG96:IHH96"/>
    <mergeCell ref="IHI96:IHJ96"/>
    <mergeCell ref="IHK96:IHL96"/>
    <mergeCell ref="IIW96:IIX96"/>
    <mergeCell ref="IIY96:IIZ96"/>
    <mergeCell ref="IJA96:IJB96"/>
    <mergeCell ref="IJC96:IJD96"/>
    <mergeCell ref="IJE96:IJF96"/>
    <mergeCell ref="IJG96:IJH96"/>
    <mergeCell ref="IJI96:IJJ96"/>
    <mergeCell ref="IJK96:IJL96"/>
    <mergeCell ref="IJM96:IJN96"/>
    <mergeCell ref="IIE96:IIF96"/>
    <mergeCell ref="IIG96:IIH96"/>
    <mergeCell ref="III96:IIJ96"/>
    <mergeCell ref="IIK96:IIL96"/>
    <mergeCell ref="IIM96:IIN96"/>
    <mergeCell ref="IIO96:IIP96"/>
    <mergeCell ref="IIQ96:IIR96"/>
    <mergeCell ref="IIS96:IIT96"/>
    <mergeCell ref="IIU96:IIV96"/>
    <mergeCell ref="IKG96:IKH96"/>
    <mergeCell ref="IKI96:IKJ96"/>
    <mergeCell ref="IKK96:IKL96"/>
    <mergeCell ref="IKM96:IKN96"/>
    <mergeCell ref="IKO96:IKP96"/>
    <mergeCell ref="IKQ96:IKR96"/>
    <mergeCell ref="IKS96:IKT96"/>
    <mergeCell ref="IKU96:IKV96"/>
    <mergeCell ref="IKW96:IKX96"/>
    <mergeCell ref="IJO96:IJP96"/>
    <mergeCell ref="IJQ96:IJR96"/>
    <mergeCell ref="IJS96:IJT96"/>
    <mergeCell ref="IJU96:IJV96"/>
    <mergeCell ref="IJW96:IJX96"/>
    <mergeCell ref="IJY96:IJZ96"/>
    <mergeCell ref="IKA96:IKB96"/>
    <mergeCell ref="IKC96:IKD96"/>
    <mergeCell ref="IKE96:IKF96"/>
    <mergeCell ref="ILQ96:ILR96"/>
    <mergeCell ref="ILS96:ILT96"/>
    <mergeCell ref="ILU96:ILV96"/>
    <mergeCell ref="ILW96:ILX96"/>
    <mergeCell ref="ILY96:ILZ96"/>
    <mergeCell ref="IMA96:IMB96"/>
    <mergeCell ref="IMC96:IMD96"/>
    <mergeCell ref="IME96:IMF96"/>
    <mergeCell ref="IMG96:IMH96"/>
    <mergeCell ref="IKY96:IKZ96"/>
    <mergeCell ref="ILA96:ILB96"/>
    <mergeCell ref="ILC96:ILD96"/>
    <mergeCell ref="ILE96:ILF96"/>
    <mergeCell ref="ILG96:ILH96"/>
    <mergeCell ref="ILI96:ILJ96"/>
    <mergeCell ref="ILK96:ILL96"/>
    <mergeCell ref="ILM96:ILN96"/>
    <mergeCell ref="ILO96:ILP96"/>
    <mergeCell ref="INA96:INB96"/>
    <mergeCell ref="INC96:IND96"/>
    <mergeCell ref="INE96:INF96"/>
    <mergeCell ref="ING96:INH96"/>
    <mergeCell ref="INI96:INJ96"/>
    <mergeCell ref="INK96:INL96"/>
    <mergeCell ref="INM96:INN96"/>
    <mergeCell ref="INO96:INP96"/>
    <mergeCell ref="INQ96:INR96"/>
    <mergeCell ref="IMI96:IMJ96"/>
    <mergeCell ref="IMK96:IML96"/>
    <mergeCell ref="IMM96:IMN96"/>
    <mergeCell ref="IMO96:IMP96"/>
    <mergeCell ref="IMQ96:IMR96"/>
    <mergeCell ref="IMS96:IMT96"/>
    <mergeCell ref="IMU96:IMV96"/>
    <mergeCell ref="IMW96:IMX96"/>
    <mergeCell ref="IMY96:IMZ96"/>
    <mergeCell ref="IOK96:IOL96"/>
    <mergeCell ref="IOM96:ION96"/>
    <mergeCell ref="IOO96:IOP96"/>
    <mergeCell ref="IOQ96:IOR96"/>
    <mergeCell ref="IOS96:IOT96"/>
    <mergeCell ref="IOU96:IOV96"/>
    <mergeCell ref="IOW96:IOX96"/>
    <mergeCell ref="IOY96:IOZ96"/>
    <mergeCell ref="IPA96:IPB96"/>
    <mergeCell ref="INS96:INT96"/>
    <mergeCell ref="INU96:INV96"/>
    <mergeCell ref="INW96:INX96"/>
    <mergeCell ref="INY96:INZ96"/>
    <mergeCell ref="IOA96:IOB96"/>
    <mergeCell ref="IOC96:IOD96"/>
    <mergeCell ref="IOE96:IOF96"/>
    <mergeCell ref="IOG96:IOH96"/>
    <mergeCell ref="IOI96:IOJ96"/>
    <mergeCell ref="IPU96:IPV96"/>
    <mergeCell ref="IPW96:IPX96"/>
    <mergeCell ref="IPY96:IPZ96"/>
    <mergeCell ref="IQA96:IQB96"/>
    <mergeCell ref="IQC96:IQD96"/>
    <mergeCell ref="IQE96:IQF96"/>
    <mergeCell ref="IQG96:IQH96"/>
    <mergeCell ref="IQI96:IQJ96"/>
    <mergeCell ref="IQK96:IQL96"/>
    <mergeCell ref="IPC96:IPD96"/>
    <mergeCell ref="IPE96:IPF96"/>
    <mergeCell ref="IPG96:IPH96"/>
    <mergeCell ref="IPI96:IPJ96"/>
    <mergeCell ref="IPK96:IPL96"/>
    <mergeCell ref="IPM96:IPN96"/>
    <mergeCell ref="IPO96:IPP96"/>
    <mergeCell ref="IPQ96:IPR96"/>
    <mergeCell ref="IPS96:IPT96"/>
    <mergeCell ref="IRE96:IRF96"/>
    <mergeCell ref="IRG96:IRH96"/>
    <mergeCell ref="IRI96:IRJ96"/>
    <mergeCell ref="IRK96:IRL96"/>
    <mergeCell ref="IRM96:IRN96"/>
    <mergeCell ref="IRO96:IRP96"/>
    <mergeCell ref="IRQ96:IRR96"/>
    <mergeCell ref="IRS96:IRT96"/>
    <mergeCell ref="IRU96:IRV96"/>
    <mergeCell ref="IQM96:IQN96"/>
    <mergeCell ref="IQO96:IQP96"/>
    <mergeCell ref="IQQ96:IQR96"/>
    <mergeCell ref="IQS96:IQT96"/>
    <mergeCell ref="IQU96:IQV96"/>
    <mergeCell ref="IQW96:IQX96"/>
    <mergeCell ref="IQY96:IQZ96"/>
    <mergeCell ref="IRA96:IRB96"/>
    <mergeCell ref="IRC96:IRD96"/>
    <mergeCell ref="ISO96:ISP96"/>
    <mergeCell ref="ISQ96:ISR96"/>
    <mergeCell ref="ISS96:IST96"/>
    <mergeCell ref="ISU96:ISV96"/>
    <mergeCell ref="ISW96:ISX96"/>
    <mergeCell ref="ISY96:ISZ96"/>
    <mergeCell ref="ITA96:ITB96"/>
    <mergeCell ref="ITC96:ITD96"/>
    <mergeCell ref="ITE96:ITF96"/>
    <mergeCell ref="IRW96:IRX96"/>
    <mergeCell ref="IRY96:IRZ96"/>
    <mergeCell ref="ISA96:ISB96"/>
    <mergeCell ref="ISC96:ISD96"/>
    <mergeCell ref="ISE96:ISF96"/>
    <mergeCell ref="ISG96:ISH96"/>
    <mergeCell ref="ISI96:ISJ96"/>
    <mergeCell ref="ISK96:ISL96"/>
    <mergeCell ref="ISM96:ISN96"/>
    <mergeCell ref="ITY96:ITZ96"/>
    <mergeCell ref="IUA96:IUB96"/>
    <mergeCell ref="IUC96:IUD96"/>
    <mergeCell ref="IUE96:IUF96"/>
    <mergeCell ref="IUG96:IUH96"/>
    <mergeCell ref="IUI96:IUJ96"/>
    <mergeCell ref="IUK96:IUL96"/>
    <mergeCell ref="IUM96:IUN96"/>
    <mergeCell ref="IUO96:IUP96"/>
    <mergeCell ref="ITG96:ITH96"/>
    <mergeCell ref="ITI96:ITJ96"/>
    <mergeCell ref="ITK96:ITL96"/>
    <mergeCell ref="ITM96:ITN96"/>
    <mergeCell ref="ITO96:ITP96"/>
    <mergeCell ref="ITQ96:ITR96"/>
    <mergeCell ref="ITS96:ITT96"/>
    <mergeCell ref="ITU96:ITV96"/>
    <mergeCell ref="ITW96:ITX96"/>
    <mergeCell ref="IVI96:IVJ96"/>
    <mergeCell ref="IVK96:IVL96"/>
    <mergeCell ref="IVM96:IVN96"/>
    <mergeCell ref="IVO96:IVP96"/>
    <mergeCell ref="IVQ96:IVR96"/>
    <mergeCell ref="IVS96:IVT96"/>
    <mergeCell ref="IVU96:IVV96"/>
    <mergeCell ref="IVW96:IVX96"/>
    <mergeCell ref="IVY96:IVZ96"/>
    <mergeCell ref="IUQ96:IUR96"/>
    <mergeCell ref="IUS96:IUT96"/>
    <mergeCell ref="IUU96:IUV96"/>
    <mergeCell ref="IUW96:IUX96"/>
    <mergeCell ref="IUY96:IUZ96"/>
    <mergeCell ref="IVA96:IVB96"/>
    <mergeCell ref="IVC96:IVD96"/>
    <mergeCell ref="IVE96:IVF96"/>
    <mergeCell ref="IVG96:IVH96"/>
    <mergeCell ref="IWS96:IWT96"/>
    <mergeCell ref="IWU96:IWV96"/>
    <mergeCell ref="IWW96:IWX96"/>
    <mergeCell ref="IWY96:IWZ96"/>
    <mergeCell ref="IXA96:IXB96"/>
    <mergeCell ref="IXC96:IXD96"/>
    <mergeCell ref="IXE96:IXF96"/>
    <mergeCell ref="IXG96:IXH96"/>
    <mergeCell ref="IXI96:IXJ96"/>
    <mergeCell ref="IWA96:IWB96"/>
    <mergeCell ref="IWC96:IWD96"/>
    <mergeCell ref="IWE96:IWF96"/>
    <mergeCell ref="IWG96:IWH96"/>
    <mergeCell ref="IWI96:IWJ96"/>
    <mergeCell ref="IWK96:IWL96"/>
    <mergeCell ref="IWM96:IWN96"/>
    <mergeCell ref="IWO96:IWP96"/>
    <mergeCell ref="IWQ96:IWR96"/>
    <mergeCell ref="IYC96:IYD96"/>
    <mergeCell ref="IYE96:IYF96"/>
    <mergeCell ref="IYG96:IYH96"/>
    <mergeCell ref="IYI96:IYJ96"/>
    <mergeCell ref="IYK96:IYL96"/>
    <mergeCell ref="IYM96:IYN96"/>
    <mergeCell ref="IYO96:IYP96"/>
    <mergeCell ref="IYQ96:IYR96"/>
    <mergeCell ref="IYS96:IYT96"/>
    <mergeCell ref="IXK96:IXL96"/>
    <mergeCell ref="IXM96:IXN96"/>
    <mergeCell ref="IXO96:IXP96"/>
    <mergeCell ref="IXQ96:IXR96"/>
    <mergeCell ref="IXS96:IXT96"/>
    <mergeCell ref="IXU96:IXV96"/>
    <mergeCell ref="IXW96:IXX96"/>
    <mergeCell ref="IXY96:IXZ96"/>
    <mergeCell ref="IYA96:IYB96"/>
    <mergeCell ref="IZM96:IZN96"/>
    <mergeCell ref="IZO96:IZP96"/>
    <mergeCell ref="IZQ96:IZR96"/>
    <mergeCell ref="IZS96:IZT96"/>
    <mergeCell ref="IZU96:IZV96"/>
    <mergeCell ref="IZW96:IZX96"/>
    <mergeCell ref="IZY96:IZZ96"/>
    <mergeCell ref="JAA96:JAB96"/>
    <mergeCell ref="JAC96:JAD96"/>
    <mergeCell ref="IYU96:IYV96"/>
    <mergeCell ref="IYW96:IYX96"/>
    <mergeCell ref="IYY96:IYZ96"/>
    <mergeCell ref="IZA96:IZB96"/>
    <mergeCell ref="IZC96:IZD96"/>
    <mergeCell ref="IZE96:IZF96"/>
    <mergeCell ref="IZG96:IZH96"/>
    <mergeCell ref="IZI96:IZJ96"/>
    <mergeCell ref="IZK96:IZL96"/>
    <mergeCell ref="JAW96:JAX96"/>
    <mergeCell ref="JAY96:JAZ96"/>
    <mergeCell ref="JBA96:JBB96"/>
    <mergeCell ref="JBC96:JBD96"/>
    <mergeCell ref="JBE96:JBF96"/>
    <mergeCell ref="JBG96:JBH96"/>
    <mergeCell ref="JBI96:JBJ96"/>
    <mergeCell ref="JBK96:JBL96"/>
    <mergeCell ref="JBM96:JBN96"/>
    <mergeCell ref="JAE96:JAF96"/>
    <mergeCell ref="JAG96:JAH96"/>
    <mergeCell ref="JAI96:JAJ96"/>
    <mergeCell ref="JAK96:JAL96"/>
    <mergeCell ref="JAM96:JAN96"/>
    <mergeCell ref="JAO96:JAP96"/>
    <mergeCell ref="JAQ96:JAR96"/>
    <mergeCell ref="JAS96:JAT96"/>
    <mergeCell ref="JAU96:JAV96"/>
    <mergeCell ref="JCG96:JCH96"/>
    <mergeCell ref="JCI96:JCJ96"/>
    <mergeCell ref="JCK96:JCL96"/>
    <mergeCell ref="JCM96:JCN96"/>
    <mergeCell ref="JCO96:JCP96"/>
    <mergeCell ref="JCQ96:JCR96"/>
    <mergeCell ref="JCS96:JCT96"/>
    <mergeCell ref="JCU96:JCV96"/>
    <mergeCell ref="JCW96:JCX96"/>
    <mergeCell ref="JBO96:JBP96"/>
    <mergeCell ref="JBQ96:JBR96"/>
    <mergeCell ref="JBS96:JBT96"/>
    <mergeCell ref="JBU96:JBV96"/>
    <mergeCell ref="JBW96:JBX96"/>
    <mergeCell ref="JBY96:JBZ96"/>
    <mergeCell ref="JCA96:JCB96"/>
    <mergeCell ref="JCC96:JCD96"/>
    <mergeCell ref="JCE96:JCF96"/>
    <mergeCell ref="JDQ96:JDR96"/>
    <mergeCell ref="JDS96:JDT96"/>
    <mergeCell ref="JDU96:JDV96"/>
    <mergeCell ref="JDW96:JDX96"/>
    <mergeCell ref="JDY96:JDZ96"/>
    <mergeCell ref="JEA96:JEB96"/>
    <mergeCell ref="JEC96:JED96"/>
    <mergeCell ref="JEE96:JEF96"/>
    <mergeCell ref="JEG96:JEH96"/>
    <mergeCell ref="JCY96:JCZ96"/>
    <mergeCell ref="JDA96:JDB96"/>
    <mergeCell ref="JDC96:JDD96"/>
    <mergeCell ref="JDE96:JDF96"/>
    <mergeCell ref="JDG96:JDH96"/>
    <mergeCell ref="JDI96:JDJ96"/>
    <mergeCell ref="JDK96:JDL96"/>
    <mergeCell ref="JDM96:JDN96"/>
    <mergeCell ref="JDO96:JDP96"/>
    <mergeCell ref="JFA96:JFB96"/>
    <mergeCell ref="JFC96:JFD96"/>
    <mergeCell ref="JFE96:JFF96"/>
    <mergeCell ref="JFG96:JFH96"/>
    <mergeCell ref="JFI96:JFJ96"/>
    <mergeCell ref="JFK96:JFL96"/>
    <mergeCell ref="JFM96:JFN96"/>
    <mergeCell ref="JFO96:JFP96"/>
    <mergeCell ref="JFQ96:JFR96"/>
    <mergeCell ref="JEI96:JEJ96"/>
    <mergeCell ref="JEK96:JEL96"/>
    <mergeCell ref="JEM96:JEN96"/>
    <mergeCell ref="JEO96:JEP96"/>
    <mergeCell ref="JEQ96:JER96"/>
    <mergeCell ref="JES96:JET96"/>
    <mergeCell ref="JEU96:JEV96"/>
    <mergeCell ref="JEW96:JEX96"/>
    <mergeCell ref="JEY96:JEZ96"/>
    <mergeCell ref="JGK96:JGL96"/>
    <mergeCell ref="JGM96:JGN96"/>
    <mergeCell ref="JGO96:JGP96"/>
    <mergeCell ref="JGQ96:JGR96"/>
    <mergeCell ref="JGS96:JGT96"/>
    <mergeCell ref="JGU96:JGV96"/>
    <mergeCell ref="JGW96:JGX96"/>
    <mergeCell ref="JGY96:JGZ96"/>
    <mergeCell ref="JHA96:JHB96"/>
    <mergeCell ref="JFS96:JFT96"/>
    <mergeCell ref="JFU96:JFV96"/>
    <mergeCell ref="JFW96:JFX96"/>
    <mergeCell ref="JFY96:JFZ96"/>
    <mergeCell ref="JGA96:JGB96"/>
    <mergeCell ref="JGC96:JGD96"/>
    <mergeCell ref="JGE96:JGF96"/>
    <mergeCell ref="JGG96:JGH96"/>
    <mergeCell ref="JGI96:JGJ96"/>
    <mergeCell ref="JHU96:JHV96"/>
    <mergeCell ref="JHW96:JHX96"/>
    <mergeCell ref="JHY96:JHZ96"/>
    <mergeCell ref="JIA96:JIB96"/>
    <mergeCell ref="JIC96:JID96"/>
    <mergeCell ref="JIE96:JIF96"/>
    <mergeCell ref="JIG96:JIH96"/>
    <mergeCell ref="JII96:JIJ96"/>
    <mergeCell ref="JIK96:JIL96"/>
    <mergeCell ref="JHC96:JHD96"/>
    <mergeCell ref="JHE96:JHF96"/>
    <mergeCell ref="JHG96:JHH96"/>
    <mergeCell ref="JHI96:JHJ96"/>
    <mergeCell ref="JHK96:JHL96"/>
    <mergeCell ref="JHM96:JHN96"/>
    <mergeCell ref="JHO96:JHP96"/>
    <mergeCell ref="JHQ96:JHR96"/>
    <mergeCell ref="JHS96:JHT96"/>
    <mergeCell ref="JJE96:JJF96"/>
    <mergeCell ref="JJG96:JJH96"/>
    <mergeCell ref="JJI96:JJJ96"/>
    <mergeCell ref="JJK96:JJL96"/>
    <mergeCell ref="JJM96:JJN96"/>
    <mergeCell ref="JJO96:JJP96"/>
    <mergeCell ref="JJQ96:JJR96"/>
    <mergeCell ref="JJS96:JJT96"/>
    <mergeCell ref="JJU96:JJV96"/>
    <mergeCell ref="JIM96:JIN96"/>
    <mergeCell ref="JIO96:JIP96"/>
    <mergeCell ref="JIQ96:JIR96"/>
    <mergeCell ref="JIS96:JIT96"/>
    <mergeCell ref="JIU96:JIV96"/>
    <mergeCell ref="JIW96:JIX96"/>
    <mergeCell ref="JIY96:JIZ96"/>
    <mergeCell ref="JJA96:JJB96"/>
    <mergeCell ref="JJC96:JJD96"/>
    <mergeCell ref="JKO96:JKP96"/>
    <mergeCell ref="JKQ96:JKR96"/>
    <mergeCell ref="JKS96:JKT96"/>
    <mergeCell ref="JKU96:JKV96"/>
    <mergeCell ref="JKW96:JKX96"/>
    <mergeCell ref="JKY96:JKZ96"/>
    <mergeCell ref="JLA96:JLB96"/>
    <mergeCell ref="JLC96:JLD96"/>
    <mergeCell ref="JLE96:JLF96"/>
    <mergeCell ref="JJW96:JJX96"/>
    <mergeCell ref="JJY96:JJZ96"/>
    <mergeCell ref="JKA96:JKB96"/>
    <mergeCell ref="JKC96:JKD96"/>
    <mergeCell ref="JKE96:JKF96"/>
    <mergeCell ref="JKG96:JKH96"/>
    <mergeCell ref="JKI96:JKJ96"/>
    <mergeCell ref="JKK96:JKL96"/>
    <mergeCell ref="JKM96:JKN96"/>
    <mergeCell ref="JLY96:JLZ96"/>
    <mergeCell ref="JMA96:JMB96"/>
    <mergeCell ref="JMC96:JMD96"/>
    <mergeCell ref="JME96:JMF96"/>
    <mergeCell ref="JMG96:JMH96"/>
    <mergeCell ref="JMI96:JMJ96"/>
    <mergeCell ref="JMK96:JML96"/>
    <mergeCell ref="JMM96:JMN96"/>
    <mergeCell ref="JMO96:JMP96"/>
    <mergeCell ref="JLG96:JLH96"/>
    <mergeCell ref="JLI96:JLJ96"/>
    <mergeCell ref="JLK96:JLL96"/>
    <mergeCell ref="JLM96:JLN96"/>
    <mergeCell ref="JLO96:JLP96"/>
    <mergeCell ref="JLQ96:JLR96"/>
    <mergeCell ref="JLS96:JLT96"/>
    <mergeCell ref="JLU96:JLV96"/>
    <mergeCell ref="JLW96:JLX96"/>
    <mergeCell ref="JNI96:JNJ96"/>
    <mergeCell ref="JNK96:JNL96"/>
    <mergeCell ref="JNM96:JNN96"/>
    <mergeCell ref="JNO96:JNP96"/>
    <mergeCell ref="JNQ96:JNR96"/>
    <mergeCell ref="JNS96:JNT96"/>
    <mergeCell ref="JNU96:JNV96"/>
    <mergeCell ref="JNW96:JNX96"/>
    <mergeCell ref="JNY96:JNZ96"/>
    <mergeCell ref="JMQ96:JMR96"/>
    <mergeCell ref="JMS96:JMT96"/>
    <mergeCell ref="JMU96:JMV96"/>
    <mergeCell ref="JMW96:JMX96"/>
    <mergeCell ref="JMY96:JMZ96"/>
    <mergeCell ref="JNA96:JNB96"/>
    <mergeCell ref="JNC96:JND96"/>
    <mergeCell ref="JNE96:JNF96"/>
    <mergeCell ref="JNG96:JNH96"/>
    <mergeCell ref="JOS96:JOT96"/>
    <mergeCell ref="JOU96:JOV96"/>
    <mergeCell ref="JOW96:JOX96"/>
    <mergeCell ref="JOY96:JOZ96"/>
    <mergeCell ref="JPA96:JPB96"/>
    <mergeCell ref="JPC96:JPD96"/>
    <mergeCell ref="JPE96:JPF96"/>
    <mergeCell ref="JPG96:JPH96"/>
    <mergeCell ref="JPI96:JPJ96"/>
    <mergeCell ref="JOA96:JOB96"/>
    <mergeCell ref="JOC96:JOD96"/>
    <mergeCell ref="JOE96:JOF96"/>
    <mergeCell ref="JOG96:JOH96"/>
    <mergeCell ref="JOI96:JOJ96"/>
    <mergeCell ref="JOK96:JOL96"/>
    <mergeCell ref="JOM96:JON96"/>
    <mergeCell ref="JOO96:JOP96"/>
    <mergeCell ref="JOQ96:JOR96"/>
    <mergeCell ref="JQC96:JQD96"/>
    <mergeCell ref="JQE96:JQF96"/>
    <mergeCell ref="JQG96:JQH96"/>
    <mergeCell ref="JQI96:JQJ96"/>
    <mergeCell ref="JQK96:JQL96"/>
    <mergeCell ref="JQM96:JQN96"/>
    <mergeCell ref="JQO96:JQP96"/>
    <mergeCell ref="JQQ96:JQR96"/>
    <mergeCell ref="JQS96:JQT96"/>
    <mergeCell ref="JPK96:JPL96"/>
    <mergeCell ref="JPM96:JPN96"/>
    <mergeCell ref="JPO96:JPP96"/>
    <mergeCell ref="JPQ96:JPR96"/>
    <mergeCell ref="JPS96:JPT96"/>
    <mergeCell ref="JPU96:JPV96"/>
    <mergeCell ref="JPW96:JPX96"/>
    <mergeCell ref="JPY96:JPZ96"/>
    <mergeCell ref="JQA96:JQB96"/>
    <mergeCell ref="JRM96:JRN96"/>
    <mergeCell ref="JRO96:JRP96"/>
    <mergeCell ref="JRQ96:JRR96"/>
    <mergeCell ref="JRS96:JRT96"/>
    <mergeCell ref="JRU96:JRV96"/>
    <mergeCell ref="JRW96:JRX96"/>
    <mergeCell ref="JRY96:JRZ96"/>
    <mergeCell ref="JSA96:JSB96"/>
    <mergeCell ref="JSC96:JSD96"/>
    <mergeCell ref="JQU96:JQV96"/>
    <mergeCell ref="JQW96:JQX96"/>
    <mergeCell ref="JQY96:JQZ96"/>
    <mergeCell ref="JRA96:JRB96"/>
    <mergeCell ref="JRC96:JRD96"/>
    <mergeCell ref="JRE96:JRF96"/>
    <mergeCell ref="JRG96:JRH96"/>
    <mergeCell ref="JRI96:JRJ96"/>
    <mergeCell ref="JRK96:JRL96"/>
    <mergeCell ref="JSW96:JSX96"/>
    <mergeCell ref="JSY96:JSZ96"/>
    <mergeCell ref="JTA96:JTB96"/>
    <mergeCell ref="JTC96:JTD96"/>
    <mergeCell ref="JTE96:JTF96"/>
    <mergeCell ref="JTG96:JTH96"/>
    <mergeCell ref="JTI96:JTJ96"/>
    <mergeCell ref="JTK96:JTL96"/>
    <mergeCell ref="JTM96:JTN96"/>
    <mergeCell ref="JSE96:JSF96"/>
    <mergeCell ref="JSG96:JSH96"/>
    <mergeCell ref="JSI96:JSJ96"/>
    <mergeCell ref="JSK96:JSL96"/>
    <mergeCell ref="JSM96:JSN96"/>
    <mergeCell ref="JSO96:JSP96"/>
    <mergeCell ref="JSQ96:JSR96"/>
    <mergeCell ref="JSS96:JST96"/>
    <mergeCell ref="JSU96:JSV96"/>
    <mergeCell ref="JUG96:JUH96"/>
    <mergeCell ref="JUI96:JUJ96"/>
    <mergeCell ref="JUK96:JUL96"/>
    <mergeCell ref="JUM96:JUN96"/>
    <mergeCell ref="JUO96:JUP96"/>
    <mergeCell ref="JUQ96:JUR96"/>
    <mergeCell ref="JUS96:JUT96"/>
    <mergeCell ref="JUU96:JUV96"/>
    <mergeCell ref="JUW96:JUX96"/>
    <mergeCell ref="JTO96:JTP96"/>
    <mergeCell ref="JTQ96:JTR96"/>
    <mergeCell ref="JTS96:JTT96"/>
    <mergeCell ref="JTU96:JTV96"/>
    <mergeCell ref="JTW96:JTX96"/>
    <mergeCell ref="JTY96:JTZ96"/>
    <mergeCell ref="JUA96:JUB96"/>
    <mergeCell ref="JUC96:JUD96"/>
    <mergeCell ref="JUE96:JUF96"/>
    <mergeCell ref="JVQ96:JVR96"/>
    <mergeCell ref="JVS96:JVT96"/>
    <mergeCell ref="JVU96:JVV96"/>
    <mergeCell ref="JVW96:JVX96"/>
    <mergeCell ref="JVY96:JVZ96"/>
    <mergeCell ref="JWA96:JWB96"/>
    <mergeCell ref="JWC96:JWD96"/>
    <mergeCell ref="JWE96:JWF96"/>
    <mergeCell ref="JWG96:JWH96"/>
    <mergeCell ref="JUY96:JUZ96"/>
    <mergeCell ref="JVA96:JVB96"/>
    <mergeCell ref="JVC96:JVD96"/>
    <mergeCell ref="JVE96:JVF96"/>
    <mergeCell ref="JVG96:JVH96"/>
    <mergeCell ref="JVI96:JVJ96"/>
    <mergeCell ref="JVK96:JVL96"/>
    <mergeCell ref="JVM96:JVN96"/>
    <mergeCell ref="JVO96:JVP96"/>
    <mergeCell ref="JXA96:JXB96"/>
    <mergeCell ref="JXC96:JXD96"/>
    <mergeCell ref="JXE96:JXF96"/>
    <mergeCell ref="JXG96:JXH96"/>
    <mergeCell ref="JXI96:JXJ96"/>
    <mergeCell ref="JXK96:JXL96"/>
    <mergeCell ref="JXM96:JXN96"/>
    <mergeCell ref="JXO96:JXP96"/>
    <mergeCell ref="JXQ96:JXR96"/>
    <mergeCell ref="JWI96:JWJ96"/>
    <mergeCell ref="JWK96:JWL96"/>
    <mergeCell ref="JWM96:JWN96"/>
    <mergeCell ref="JWO96:JWP96"/>
    <mergeCell ref="JWQ96:JWR96"/>
    <mergeCell ref="JWS96:JWT96"/>
    <mergeCell ref="JWU96:JWV96"/>
    <mergeCell ref="JWW96:JWX96"/>
    <mergeCell ref="JWY96:JWZ96"/>
    <mergeCell ref="JYK96:JYL96"/>
    <mergeCell ref="JYM96:JYN96"/>
    <mergeCell ref="JYO96:JYP96"/>
    <mergeCell ref="JYQ96:JYR96"/>
    <mergeCell ref="JYS96:JYT96"/>
    <mergeCell ref="JYU96:JYV96"/>
    <mergeCell ref="JYW96:JYX96"/>
    <mergeCell ref="JYY96:JYZ96"/>
    <mergeCell ref="JZA96:JZB96"/>
    <mergeCell ref="JXS96:JXT96"/>
    <mergeCell ref="JXU96:JXV96"/>
    <mergeCell ref="JXW96:JXX96"/>
    <mergeCell ref="JXY96:JXZ96"/>
    <mergeCell ref="JYA96:JYB96"/>
    <mergeCell ref="JYC96:JYD96"/>
    <mergeCell ref="JYE96:JYF96"/>
    <mergeCell ref="JYG96:JYH96"/>
    <mergeCell ref="JYI96:JYJ96"/>
    <mergeCell ref="JZU96:JZV96"/>
    <mergeCell ref="JZW96:JZX96"/>
    <mergeCell ref="JZY96:JZZ96"/>
    <mergeCell ref="KAA96:KAB96"/>
    <mergeCell ref="KAC96:KAD96"/>
    <mergeCell ref="KAE96:KAF96"/>
    <mergeCell ref="KAG96:KAH96"/>
    <mergeCell ref="KAI96:KAJ96"/>
    <mergeCell ref="KAK96:KAL96"/>
    <mergeCell ref="JZC96:JZD96"/>
    <mergeCell ref="JZE96:JZF96"/>
    <mergeCell ref="JZG96:JZH96"/>
    <mergeCell ref="JZI96:JZJ96"/>
    <mergeCell ref="JZK96:JZL96"/>
    <mergeCell ref="JZM96:JZN96"/>
    <mergeCell ref="JZO96:JZP96"/>
    <mergeCell ref="JZQ96:JZR96"/>
    <mergeCell ref="JZS96:JZT96"/>
    <mergeCell ref="KBE96:KBF96"/>
    <mergeCell ref="KBG96:KBH96"/>
    <mergeCell ref="KBI96:KBJ96"/>
    <mergeCell ref="KBK96:KBL96"/>
    <mergeCell ref="KBM96:KBN96"/>
    <mergeCell ref="KBO96:KBP96"/>
    <mergeCell ref="KBQ96:KBR96"/>
    <mergeCell ref="KBS96:KBT96"/>
    <mergeCell ref="KBU96:KBV96"/>
    <mergeCell ref="KAM96:KAN96"/>
    <mergeCell ref="KAO96:KAP96"/>
    <mergeCell ref="KAQ96:KAR96"/>
    <mergeCell ref="KAS96:KAT96"/>
    <mergeCell ref="KAU96:KAV96"/>
    <mergeCell ref="KAW96:KAX96"/>
    <mergeCell ref="KAY96:KAZ96"/>
    <mergeCell ref="KBA96:KBB96"/>
    <mergeCell ref="KBC96:KBD96"/>
    <mergeCell ref="KCO96:KCP96"/>
    <mergeCell ref="KCQ96:KCR96"/>
    <mergeCell ref="KCS96:KCT96"/>
    <mergeCell ref="KCU96:KCV96"/>
    <mergeCell ref="KCW96:KCX96"/>
    <mergeCell ref="KCY96:KCZ96"/>
    <mergeCell ref="KDA96:KDB96"/>
    <mergeCell ref="KDC96:KDD96"/>
    <mergeCell ref="KDE96:KDF96"/>
    <mergeCell ref="KBW96:KBX96"/>
    <mergeCell ref="KBY96:KBZ96"/>
    <mergeCell ref="KCA96:KCB96"/>
    <mergeCell ref="KCC96:KCD96"/>
    <mergeCell ref="KCE96:KCF96"/>
    <mergeCell ref="KCG96:KCH96"/>
    <mergeCell ref="KCI96:KCJ96"/>
    <mergeCell ref="KCK96:KCL96"/>
    <mergeCell ref="KCM96:KCN96"/>
    <mergeCell ref="KDY96:KDZ96"/>
    <mergeCell ref="KEA96:KEB96"/>
    <mergeCell ref="KEC96:KED96"/>
    <mergeCell ref="KEE96:KEF96"/>
    <mergeCell ref="KEG96:KEH96"/>
    <mergeCell ref="KEI96:KEJ96"/>
    <mergeCell ref="KEK96:KEL96"/>
    <mergeCell ref="KEM96:KEN96"/>
    <mergeCell ref="KEO96:KEP96"/>
    <mergeCell ref="KDG96:KDH96"/>
    <mergeCell ref="KDI96:KDJ96"/>
    <mergeCell ref="KDK96:KDL96"/>
    <mergeCell ref="KDM96:KDN96"/>
    <mergeCell ref="KDO96:KDP96"/>
    <mergeCell ref="KDQ96:KDR96"/>
    <mergeCell ref="KDS96:KDT96"/>
    <mergeCell ref="KDU96:KDV96"/>
    <mergeCell ref="KDW96:KDX96"/>
    <mergeCell ref="KFI96:KFJ96"/>
    <mergeCell ref="KFK96:KFL96"/>
    <mergeCell ref="KFM96:KFN96"/>
    <mergeCell ref="KFO96:KFP96"/>
    <mergeCell ref="KFQ96:KFR96"/>
    <mergeCell ref="KFS96:KFT96"/>
    <mergeCell ref="KFU96:KFV96"/>
    <mergeCell ref="KFW96:KFX96"/>
    <mergeCell ref="KFY96:KFZ96"/>
    <mergeCell ref="KEQ96:KER96"/>
    <mergeCell ref="KES96:KET96"/>
    <mergeCell ref="KEU96:KEV96"/>
    <mergeCell ref="KEW96:KEX96"/>
    <mergeCell ref="KEY96:KEZ96"/>
    <mergeCell ref="KFA96:KFB96"/>
    <mergeCell ref="KFC96:KFD96"/>
    <mergeCell ref="KFE96:KFF96"/>
    <mergeCell ref="KFG96:KFH96"/>
    <mergeCell ref="KGS96:KGT96"/>
    <mergeCell ref="KGU96:KGV96"/>
    <mergeCell ref="KGW96:KGX96"/>
    <mergeCell ref="KGY96:KGZ96"/>
    <mergeCell ref="KHA96:KHB96"/>
    <mergeCell ref="KHC96:KHD96"/>
    <mergeCell ref="KHE96:KHF96"/>
    <mergeCell ref="KHG96:KHH96"/>
    <mergeCell ref="KHI96:KHJ96"/>
    <mergeCell ref="KGA96:KGB96"/>
    <mergeCell ref="KGC96:KGD96"/>
    <mergeCell ref="KGE96:KGF96"/>
    <mergeCell ref="KGG96:KGH96"/>
    <mergeCell ref="KGI96:KGJ96"/>
    <mergeCell ref="KGK96:KGL96"/>
    <mergeCell ref="KGM96:KGN96"/>
    <mergeCell ref="KGO96:KGP96"/>
    <mergeCell ref="KGQ96:KGR96"/>
    <mergeCell ref="KIC96:KID96"/>
    <mergeCell ref="KIE96:KIF96"/>
    <mergeCell ref="KIG96:KIH96"/>
    <mergeCell ref="KII96:KIJ96"/>
    <mergeCell ref="KIK96:KIL96"/>
    <mergeCell ref="KIM96:KIN96"/>
    <mergeCell ref="KIO96:KIP96"/>
    <mergeCell ref="KIQ96:KIR96"/>
    <mergeCell ref="KIS96:KIT96"/>
    <mergeCell ref="KHK96:KHL96"/>
    <mergeCell ref="KHM96:KHN96"/>
    <mergeCell ref="KHO96:KHP96"/>
    <mergeCell ref="KHQ96:KHR96"/>
    <mergeCell ref="KHS96:KHT96"/>
    <mergeCell ref="KHU96:KHV96"/>
    <mergeCell ref="KHW96:KHX96"/>
    <mergeCell ref="KHY96:KHZ96"/>
    <mergeCell ref="KIA96:KIB96"/>
    <mergeCell ref="KJM96:KJN96"/>
    <mergeCell ref="KJO96:KJP96"/>
    <mergeCell ref="KJQ96:KJR96"/>
    <mergeCell ref="KJS96:KJT96"/>
    <mergeCell ref="KJU96:KJV96"/>
    <mergeCell ref="KJW96:KJX96"/>
    <mergeCell ref="KJY96:KJZ96"/>
    <mergeCell ref="KKA96:KKB96"/>
    <mergeCell ref="KKC96:KKD96"/>
    <mergeCell ref="KIU96:KIV96"/>
    <mergeCell ref="KIW96:KIX96"/>
    <mergeCell ref="KIY96:KIZ96"/>
    <mergeCell ref="KJA96:KJB96"/>
    <mergeCell ref="KJC96:KJD96"/>
    <mergeCell ref="KJE96:KJF96"/>
    <mergeCell ref="KJG96:KJH96"/>
    <mergeCell ref="KJI96:KJJ96"/>
    <mergeCell ref="KJK96:KJL96"/>
    <mergeCell ref="KKW96:KKX96"/>
    <mergeCell ref="KKY96:KKZ96"/>
    <mergeCell ref="KLA96:KLB96"/>
    <mergeCell ref="KLC96:KLD96"/>
    <mergeCell ref="KLE96:KLF96"/>
    <mergeCell ref="KLG96:KLH96"/>
    <mergeCell ref="KLI96:KLJ96"/>
    <mergeCell ref="KLK96:KLL96"/>
    <mergeCell ref="KLM96:KLN96"/>
    <mergeCell ref="KKE96:KKF96"/>
    <mergeCell ref="KKG96:KKH96"/>
    <mergeCell ref="KKI96:KKJ96"/>
    <mergeCell ref="KKK96:KKL96"/>
    <mergeCell ref="KKM96:KKN96"/>
    <mergeCell ref="KKO96:KKP96"/>
    <mergeCell ref="KKQ96:KKR96"/>
    <mergeCell ref="KKS96:KKT96"/>
    <mergeCell ref="KKU96:KKV96"/>
    <mergeCell ref="KMG96:KMH96"/>
    <mergeCell ref="KMI96:KMJ96"/>
    <mergeCell ref="KMK96:KML96"/>
    <mergeCell ref="KMM96:KMN96"/>
    <mergeCell ref="KMO96:KMP96"/>
    <mergeCell ref="KMQ96:KMR96"/>
    <mergeCell ref="KMS96:KMT96"/>
    <mergeCell ref="KMU96:KMV96"/>
    <mergeCell ref="KMW96:KMX96"/>
    <mergeCell ref="KLO96:KLP96"/>
    <mergeCell ref="KLQ96:KLR96"/>
    <mergeCell ref="KLS96:KLT96"/>
    <mergeCell ref="KLU96:KLV96"/>
    <mergeCell ref="KLW96:KLX96"/>
    <mergeCell ref="KLY96:KLZ96"/>
    <mergeCell ref="KMA96:KMB96"/>
    <mergeCell ref="KMC96:KMD96"/>
    <mergeCell ref="KME96:KMF96"/>
    <mergeCell ref="KNQ96:KNR96"/>
    <mergeCell ref="KNS96:KNT96"/>
    <mergeCell ref="KNU96:KNV96"/>
    <mergeCell ref="KNW96:KNX96"/>
    <mergeCell ref="KNY96:KNZ96"/>
    <mergeCell ref="KOA96:KOB96"/>
    <mergeCell ref="KOC96:KOD96"/>
    <mergeCell ref="KOE96:KOF96"/>
    <mergeCell ref="KOG96:KOH96"/>
    <mergeCell ref="KMY96:KMZ96"/>
    <mergeCell ref="KNA96:KNB96"/>
    <mergeCell ref="KNC96:KND96"/>
    <mergeCell ref="KNE96:KNF96"/>
    <mergeCell ref="KNG96:KNH96"/>
    <mergeCell ref="KNI96:KNJ96"/>
    <mergeCell ref="KNK96:KNL96"/>
    <mergeCell ref="KNM96:KNN96"/>
    <mergeCell ref="KNO96:KNP96"/>
    <mergeCell ref="KPA96:KPB96"/>
    <mergeCell ref="KPC96:KPD96"/>
    <mergeCell ref="KPE96:KPF96"/>
    <mergeCell ref="KPG96:KPH96"/>
    <mergeCell ref="KPI96:KPJ96"/>
    <mergeCell ref="KPK96:KPL96"/>
    <mergeCell ref="KPM96:KPN96"/>
    <mergeCell ref="KPO96:KPP96"/>
    <mergeCell ref="KPQ96:KPR96"/>
    <mergeCell ref="KOI96:KOJ96"/>
    <mergeCell ref="KOK96:KOL96"/>
    <mergeCell ref="KOM96:KON96"/>
    <mergeCell ref="KOO96:KOP96"/>
    <mergeCell ref="KOQ96:KOR96"/>
    <mergeCell ref="KOS96:KOT96"/>
    <mergeCell ref="KOU96:KOV96"/>
    <mergeCell ref="KOW96:KOX96"/>
    <mergeCell ref="KOY96:KOZ96"/>
    <mergeCell ref="KQK96:KQL96"/>
    <mergeCell ref="KQM96:KQN96"/>
    <mergeCell ref="KQO96:KQP96"/>
    <mergeCell ref="KQQ96:KQR96"/>
    <mergeCell ref="KQS96:KQT96"/>
    <mergeCell ref="KQU96:KQV96"/>
    <mergeCell ref="KQW96:KQX96"/>
    <mergeCell ref="KQY96:KQZ96"/>
    <mergeCell ref="KRA96:KRB96"/>
    <mergeCell ref="KPS96:KPT96"/>
    <mergeCell ref="KPU96:KPV96"/>
    <mergeCell ref="KPW96:KPX96"/>
    <mergeCell ref="KPY96:KPZ96"/>
    <mergeCell ref="KQA96:KQB96"/>
    <mergeCell ref="KQC96:KQD96"/>
    <mergeCell ref="KQE96:KQF96"/>
    <mergeCell ref="KQG96:KQH96"/>
    <mergeCell ref="KQI96:KQJ96"/>
    <mergeCell ref="KRU96:KRV96"/>
    <mergeCell ref="KRW96:KRX96"/>
    <mergeCell ref="KRY96:KRZ96"/>
    <mergeCell ref="KSA96:KSB96"/>
    <mergeCell ref="KSC96:KSD96"/>
    <mergeCell ref="KSE96:KSF96"/>
    <mergeCell ref="KSG96:KSH96"/>
    <mergeCell ref="KSI96:KSJ96"/>
    <mergeCell ref="KSK96:KSL96"/>
    <mergeCell ref="KRC96:KRD96"/>
    <mergeCell ref="KRE96:KRF96"/>
    <mergeCell ref="KRG96:KRH96"/>
    <mergeCell ref="KRI96:KRJ96"/>
    <mergeCell ref="KRK96:KRL96"/>
    <mergeCell ref="KRM96:KRN96"/>
    <mergeCell ref="KRO96:KRP96"/>
    <mergeCell ref="KRQ96:KRR96"/>
    <mergeCell ref="KRS96:KRT96"/>
    <mergeCell ref="KTE96:KTF96"/>
    <mergeCell ref="KTG96:KTH96"/>
    <mergeCell ref="KTI96:KTJ96"/>
    <mergeCell ref="KTK96:KTL96"/>
    <mergeCell ref="KTM96:KTN96"/>
    <mergeCell ref="KTO96:KTP96"/>
    <mergeCell ref="KTQ96:KTR96"/>
    <mergeCell ref="KTS96:KTT96"/>
    <mergeCell ref="KTU96:KTV96"/>
    <mergeCell ref="KSM96:KSN96"/>
    <mergeCell ref="KSO96:KSP96"/>
    <mergeCell ref="KSQ96:KSR96"/>
    <mergeCell ref="KSS96:KST96"/>
    <mergeCell ref="KSU96:KSV96"/>
    <mergeCell ref="KSW96:KSX96"/>
    <mergeCell ref="KSY96:KSZ96"/>
    <mergeCell ref="KTA96:KTB96"/>
    <mergeCell ref="KTC96:KTD96"/>
    <mergeCell ref="KUO96:KUP96"/>
    <mergeCell ref="KUQ96:KUR96"/>
    <mergeCell ref="KUS96:KUT96"/>
    <mergeCell ref="KUU96:KUV96"/>
    <mergeCell ref="KUW96:KUX96"/>
    <mergeCell ref="KUY96:KUZ96"/>
    <mergeCell ref="KVA96:KVB96"/>
    <mergeCell ref="KVC96:KVD96"/>
    <mergeCell ref="KVE96:KVF96"/>
    <mergeCell ref="KTW96:KTX96"/>
    <mergeCell ref="KTY96:KTZ96"/>
    <mergeCell ref="KUA96:KUB96"/>
    <mergeCell ref="KUC96:KUD96"/>
    <mergeCell ref="KUE96:KUF96"/>
    <mergeCell ref="KUG96:KUH96"/>
    <mergeCell ref="KUI96:KUJ96"/>
    <mergeCell ref="KUK96:KUL96"/>
    <mergeCell ref="KUM96:KUN96"/>
    <mergeCell ref="KVY96:KVZ96"/>
    <mergeCell ref="KWA96:KWB96"/>
    <mergeCell ref="KWC96:KWD96"/>
    <mergeCell ref="KWE96:KWF96"/>
    <mergeCell ref="KWG96:KWH96"/>
    <mergeCell ref="KWI96:KWJ96"/>
    <mergeCell ref="KWK96:KWL96"/>
    <mergeCell ref="KWM96:KWN96"/>
    <mergeCell ref="KWO96:KWP96"/>
    <mergeCell ref="KVG96:KVH96"/>
    <mergeCell ref="KVI96:KVJ96"/>
    <mergeCell ref="KVK96:KVL96"/>
    <mergeCell ref="KVM96:KVN96"/>
    <mergeCell ref="KVO96:KVP96"/>
    <mergeCell ref="KVQ96:KVR96"/>
    <mergeCell ref="KVS96:KVT96"/>
    <mergeCell ref="KVU96:KVV96"/>
    <mergeCell ref="KVW96:KVX96"/>
    <mergeCell ref="KXI96:KXJ96"/>
    <mergeCell ref="KXK96:KXL96"/>
    <mergeCell ref="KXM96:KXN96"/>
    <mergeCell ref="KXO96:KXP96"/>
    <mergeCell ref="KXQ96:KXR96"/>
    <mergeCell ref="KXS96:KXT96"/>
    <mergeCell ref="KXU96:KXV96"/>
    <mergeCell ref="KXW96:KXX96"/>
    <mergeCell ref="KXY96:KXZ96"/>
    <mergeCell ref="KWQ96:KWR96"/>
    <mergeCell ref="KWS96:KWT96"/>
    <mergeCell ref="KWU96:KWV96"/>
    <mergeCell ref="KWW96:KWX96"/>
    <mergeCell ref="KWY96:KWZ96"/>
    <mergeCell ref="KXA96:KXB96"/>
    <mergeCell ref="KXC96:KXD96"/>
    <mergeCell ref="KXE96:KXF96"/>
    <mergeCell ref="KXG96:KXH96"/>
    <mergeCell ref="KYS96:KYT96"/>
    <mergeCell ref="KYU96:KYV96"/>
    <mergeCell ref="KYW96:KYX96"/>
    <mergeCell ref="KYY96:KYZ96"/>
    <mergeCell ref="KZA96:KZB96"/>
    <mergeCell ref="KZC96:KZD96"/>
    <mergeCell ref="KZE96:KZF96"/>
    <mergeCell ref="KZG96:KZH96"/>
    <mergeCell ref="KZI96:KZJ96"/>
    <mergeCell ref="KYA96:KYB96"/>
    <mergeCell ref="KYC96:KYD96"/>
    <mergeCell ref="KYE96:KYF96"/>
    <mergeCell ref="KYG96:KYH96"/>
    <mergeCell ref="KYI96:KYJ96"/>
    <mergeCell ref="KYK96:KYL96"/>
    <mergeCell ref="KYM96:KYN96"/>
    <mergeCell ref="KYO96:KYP96"/>
    <mergeCell ref="KYQ96:KYR96"/>
    <mergeCell ref="LAC96:LAD96"/>
    <mergeCell ref="LAE96:LAF96"/>
    <mergeCell ref="LAG96:LAH96"/>
    <mergeCell ref="LAI96:LAJ96"/>
    <mergeCell ref="LAK96:LAL96"/>
    <mergeCell ref="LAM96:LAN96"/>
    <mergeCell ref="LAO96:LAP96"/>
    <mergeCell ref="LAQ96:LAR96"/>
    <mergeCell ref="LAS96:LAT96"/>
    <mergeCell ref="KZK96:KZL96"/>
    <mergeCell ref="KZM96:KZN96"/>
    <mergeCell ref="KZO96:KZP96"/>
    <mergeCell ref="KZQ96:KZR96"/>
    <mergeCell ref="KZS96:KZT96"/>
    <mergeCell ref="KZU96:KZV96"/>
    <mergeCell ref="KZW96:KZX96"/>
    <mergeCell ref="KZY96:KZZ96"/>
    <mergeCell ref="LAA96:LAB96"/>
    <mergeCell ref="LBM96:LBN96"/>
    <mergeCell ref="LBO96:LBP96"/>
    <mergeCell ref="LBQ96:LBR96"/>
    <mergeCell ref="LBS96:LBT96"/>
    <mergeCell ref="LBU96:LBV96"/>
    <mergeCell ref="LBW96:LBX96"/>
    <mergeCell ref="LBY96:LBZ96"/>
    <mergeCell ref="LCA96:LCB96"/>
    <mergeCell ref="LCC96:LCD96"/>
    <mergeCell ref="LAU96:LAV96"/>
    <mergeCell ref="LAW96:LAX96"/>
    <mergeCell ref="LAY96:LAZ96"/>
    <mergeCell ref="LBA96:LBB96"/>
    <mergeCell ref="LBC96:LBD96"/>
    <mergeCell ref="LBE96:LBF96"/>
    <mergeCell ref="LBG96:LBH96"/>
    <mergeCell ref="LBI96:LBJ96"/>
    <mergeCell ref="LBK96:LBL96"/>
    <mergeCell ref="LCW96:LCX96"/>
    <mergeCell ref="LCY96:LCZ96"/>
    <mergeCell ref="LDA96:LDB96"/>
    <mergeCell ref="LDC96:LDD96"/>
    <mergeCell ref="LDE96:LDF96"/>
    <mergeCell ref="LDG96:LDH96"/>
    <mergeCell ref="LDI96:LDJ96"/>
    <mergeCell ref="LDK96:LDL96"/>
    <mergeCell ref="LDM96:LDN96"/>
    <mergeCell ref="LCE96:LCF96"/>
    <mergeCell ref="LCG96:LCH96"/>
    <mergeCell ref="LCI96:LCJ96"/>
    <mergeCell ref="LCK96:LCL96"/>
    <mergeCell ref="LCM96:LCN96"/>
    <mergeCell ref="LCO96:LCP96"/>
    <mergeCell ref="LCQ96:LCR96"/>
    <mergeCell ref="LCS96:LCT96"/>
    <mergeCell ref="LCU96:LCV96"/>
    <mergeCell ref="LEG96:LEH96"/>
    <mergeCell ref="LEI96:LEJ96"/>
    <mergeCell ref="LEK96:LEL96"/>
    <mergeCell ref="LEM96:LEN96"/>
    <mergeCell ref="LEO96:LEP96"/>
    <mergeCell ref="LEQ96:LER96"/>
    <mergeCell ref="LES96:LET96"/>
    <mergeCell ref="LEU96:LEV96"/>
    <mergeCell ref="LEW96:LEX96"/>
    <mergeCell ref="LDO96:LDP96"/>
    <mergeCell ref="LDQ96:LDR96"/>
    <mergeCell ref="LDS96:LDT96"/>
    <mergeCell ref="LDU96:LDV96"/>
    <mergeCell ref="LDW96:LDX96"/>
    <mergeCell ref="LDY96:LDZ96"/>
    <mergeCell ref="LEA96:LEB96"/>
    <mergeCell ref="LEC96:LED96"/>
    <mergeCell ref="LEE96:LEF96"/>
    <mergeCell ref="LFQ96:LFR96"/>
    <mergeCell ref="LFS96:LFT96"/>
    <mergeCell ref="LFU96:LFV96"/>
    <mergeCell ref="LFW96:LFX96"/>
    <mergeCell ref="LFY96:LFZ96"/>
    <mergeCell ref="LGA96:LGB96"/>
    <mergeCell ref="LGC96:LGD96"/>
    <mergeCell ref="LGE96:LGF96"/>
    <mergeCell ref="LGG96:LGH96"/>
    <mergeCell ref="LEY96:LEZ96"/>
    <mergeCell ref="LFA96:LFB96"/>
    <mergeCell ref="LFC96:LFD96"/>
    <mergeCell ref="LFE96:LFF96"/>
    <mergeCell ref="LFG96:LFH96"/>
    <mergeCell ref="LFI96:LFJ96"/>
    <mergeCell ref="LFK96:LFL96"/>
    <mergeCell ref="LFM96:LFN96"/>
    <mergeCell ref="LFO96:LFP96"/>
    <mergeCell ref="LHA96:LHB96"/>
    <mergeCell ref="LHC96:LHD96"/>
    <mergeCell ref="LHE96:LHF96"/>
    <mergeCell ref="LHG96:LHH96"/>
    <mergeCell ref="LHI96:LHJ96"/>
    <mergeCell ref="LHK96:LHL96"/>
    <mergeCell ref="LHM96:LHN96"/>
    <mergeCell ref="LHO96:LHP96"/>
    <mergeCell ref="LHQ96:LHR96"/>
    <mergeCell ref="LGI96:LGJ96"/>
    <mergeCell ref="LGK96:LGL96"/>
    <mergeCell ref="LGM96:LGN96"/>
    <mergeCell ref="LGO96:LGP96"/>
    <mergeCell ref="LGQ96:LGR96"/>
    <mergeCell ref="LGS96:LGT96"/>
    <mergeCell ref="LGU96:LGV96"/>
    <mergeCell ref="LGW96:LGX96"/>
    <mergeCell ref="LGY96:LGZ96"/>
    <mergeCell ref="LIK96:LIL96"/>
    <mergeCell ref="LIM96:LIN96"/>
    <mergeCell ref="LIO96:LIP96"/>
    <mergeCell ref="LIQ96:LIR96"/>
    <mergeCell ref="LIS96:LIT96"/>
    <mergeCell ref="LIU96:LIV96"/>
    <mergeCell ref="LIW96:LIX96"/>
    <mergeCell ref="LIY96:LIZ96"/>
    <mergeCell ref="LJA96:LJB96"/>
    <mergeCell ref="LHS96:LHT96"/>
    <mergeCell ref="LHU96:LHV96"/>
    <mergeCell ref="LHW96:LHX96"/>
    <mergeCell ref="LHY96:LHZ96"/>
    <mergeCell ref="LIA96:LIB96"/>
    <mergeCell ref="LIC96:LID96"/>
    <mergeCell ref="LIE96:LIF96"/>
    <mergeCell ref="LIG96:LIH96"/>
    <mergeCell ref="LII96:LIJ96"/>
    <mergeCell ref="LJU96:LJV96"/>
    <mergeCell ref="LJW96:LJX96"/>
    <mergeCell ref="LJY96:LJZ96"/>
    <mergeCell ref="LKA96:LKB96"/>
    <mergeCell ref="LKC96:LKD96"/>
    <mergeCell ref="LKE96:LKF96"/>
    <mergeCell ref="LKG96:LKH96"/>
    <mergeCell ref="LKI96:LKJ96"/>
    <mergeCell ref="LKK96:LKL96"/>
    <mergeCell ref="LJC96:LJD96"/>
    <mergeCell ref="LJE96:LJF96"/>
    <mergeCell ref="LJG96:LJH96"/>
    <mergeCell ref="LJI96:LJJ96"/>
    <mergeCell ref="LJK96:LJL96"/>
    <mergeCell ref="LJM96:LJN96"/>
    <mergeCell ref="LJO96:LJP96"/>
    <mergeCell ref="LJQ96:LJR96"/>
    <mergeCell ref="LJS96:LJT96"/>
    <mergeCell ref="LLE96:LLF96"/>
    <mergeCell ref="LLG96:LLH96"/>
    <mergeCell ref="LLI96:LLJ96"/>
    <mergeCell ref="LLK96:LLL96"/>
    <mergeCell ref="LLM96:LLN96"/>
    <mergeCell ref="LLO96:LLP96"/>
    <mergeCell ref="LLQ96:LLR96"/>
    <mergeCell ref="LLS96:LLT96"/>
    <mergeCell ref="LLU96:LLV96"/>
    <mergeCell ref="LKM96:LKN96"/>
    <mergeCell ref="LKO96:LKP96"/>
    <mergeCell ref="LKQ96:LKR96"/>
    <mergeCell ref="LKS96:LKT96"/>
    <mergeCell ref="LKU96:LKV96"/>
    <mergeCell ref="LKW96:LKX96"/>
    <mergeCell ref="LKY96:LKZ96"/>
    <mergeCell ref="LLA96:LLB96"/>
    <mergeCell ref="LLC96:LLD96"/>
    <mergeCell ref="LMO96:LMP96"/>
    <mergeCell ref="LMQ96:LMR96"/>
    <mergeCell ref="LMS96:LMT96"/>
    <mergeCell ref="LMU96:LMV96"/>
    <mergeCell ref="LMW96:LMX96"/>
    <mergeCell ref="LMY96:LMZ96"/>
    <mergeCell ref="LNA96:LNB96"/>
    <mergeCell ref="LNC96:LND96"/>
    <mergeCell ref="LNE96:LNF96"/>
    <mergeCell ref="LLW96:LLX96"/>
    <mergeCell ref="LLY96:LLZ96"/>
    <mergeCell ref="LMA96:LMB96"/>
    <mergeCell ref="LMC96:LMD96"/>
    <mergeCell ref="LME96:LMF96"/>
    <mergeCell ref="LMG96:LMH96"/>
    <mergeCell ref="LMI96:LMJ96"/>
    <mergeCell ref="LMK96:LML96"/>
    <mergeCell ref="LMM96:LMN96"/>
    <mergeCell ref="LNY96:LNZ96"/>
    <mergeCell ref="LOA96:LOB96"/>
    <mergeCell ref="LOC96:LOD96"/>
    <mergeCell ref="LOE96:LOF96"/>
    <mergeCell ref="LOG96:LOH96"/>
    <mergeCell ref="LOI96:LOJ96"/>
    <mergeCell ref="LOK96:LOL96"/>
    <mergeCell ref="LOM96:LON96"/>
    <mergeCell ref="LOO96:LOP96"/>
    <mergeCell ref="LNG96:LNH96"/>
    <mergeCell ref="LNI96:LNJ96"/>
    <mergeCell ref="LNK96:LNL96"/>
    <mergeCell ref="LNM96:LNN96"/>
    <mergeCell ref="LNO96:LNP96"/>
    <mergeCell ref="LNQ96:LNR96"/>
    <mergeCell ref="LNS96:LNT96"/>
    <mergeCell ref="LNU96:LNV96"/>
    <mergeCell ref="LNW96:LNX96"/>
    <mergeCell ref="LPI96:LPJ96"/>
    <mergeCell ref="LPK96:LPL96"/>
    <mergeCell ref="LPM96:LPN96"/>
    <mergeCell ref="LPO96:LPP96"/>
    <mergeCell ref="LPQ96:LPR96"/>
    <mergeCell ref="LPS96:LPT96"/>
    <mergeCell ref="LPU96:LPV96"/>
    <mergeCell ref="LPW96:LPX96"/>
    <mergeCell ref="LPY96:LPZ96"/>
    <mergeCell ref="LOQ96:LOR96"/>
    <mergeCell ref="LOS96:LOT96"/>
    <mergeCell ref="LOU96:LOV96"/>
    <mergeCell ref="LOW96:LOX96"/>
    <mergeCell ref="LOY96:LOZ96"/>
    <mergeCell ref="LPA96:LPB96"/>
    <mergeCell ref="LPC96:LPD96"/>
    <mergeCell ref="LPE96:LPF96"/>
    <mergeCell ref="LPG96:LPH96"/>
    <mergeCell ref="LQS96:LQT96"/>
    <mergeCell ref="LQU96:LQV96"/>
    <mergeCell ref="LQW96:LQX96"/>
    <mergeCell ref="LQY96:LQZ96"/>
    <mergeCell ref="LRA96:LRB96"/>
    <mergeCell ref="LRC96:LRD96"/>
    <mergeCell ref="LRE96:LRF96"/>
    <mergeCell ref="LRG96:LRH96"/>
    <mergeCell ref="LRI96:LRJ96"/>
    <mergeCell ref="LQA96:LQB96"/>
    <mergeCell ref="LQC96:LQD96"/>
    <mergeCell ref="LQE96:LQF96"/>
    <mergeCell ref="LQG96:LQH96"/>
    <mergeCell ref="LQI96:LQJ96"/>
    <mergeCell ref="LQK96:LQL96"/>
    <mergeCell ref="LQM96:LQN96"/>
    <mergeCell ref="LQO96:LQP96"/>
    <mergeCell ref="LQQ96:LQR96"/>
    <mergeCell ref="LSC96:LSD96"/>
    <mergeCell ref="LSE96:LSF96"/>
    <mergeCell ref="LSG96:LSH96"/>
    <mergeCell ref="LSI96:LSJ96"/>
    <mergeCell ref="LSK96:LSL96"/>
    <mergeCell ref="LSM96:LSN96"/>
    <mergeCell ref="LSO96:LSP96"/>
    <mergeCell ref="LSQ96:LSR96"/>
    <mergeCell ref="LSS96:LST96"/>
    <mergeCell ref="LRK96:LRL96"/>
    <mergeCell ref="LRM96:LRN96"/>
    <mergeCell ref="LRO96:LRP96"/>
    <mergeCell ref="LRQ96:LRR96"/>
    <mergeCell ref="LRS96:LRT96"/>
    <mergeCell ref="LRU96:LRV96"/>
    <mergeCell ref="LRW96:LRX96"/>
    <mergeCell ref="LRY96:LRZ96"/>
    <mergeCell ref="LSA96:LSB96"/>
    <mergeCell ref="LTM96:LTN96"/>
    <mergeCell ref="LTO96:LTP96"/>
    <mergeCell ref="LTQ96:LTR96"/>
    <mergeCell ref="LTS96:LTT96"/>
    <mergeCell ref="LTU96:LTV96"/>
    <mergeCell ref="LTW96:LTX96"/>
    <mergeCell ref="LTY96:LTZ96"/>
    <mergeCell ref="LUA96:LUB96"/>
    <mergeCell ref="LUC96:LUD96"/>
    <mergeCell ref="LSU96:LSV96"/>
    <mergeCell ref="LSW96:LSX96"/>
    <mergeCell ref="LSY96:LSZ96"/>
    <mergeCell ref="LTA96:LTB96"/>
    <mergeCell ref="LTC96:LTD96"/>
    <mergeCell ref="LTE96:LTF96"/>
    <mergeCell ref="LTG96:LTH96"/>
    <mergeCell ref="LTI96:LTJ96"/>
    <mergeCell ref="LTK96:LTL96"/>
    <mergeCell ref="LUW96:LUX96"/>
    <mergeCell ref="LUY96:LUZ96"/>
    <mergeCell ref="LVA96:LVB96"/>
    <mergeCell ref="LVC96:LVD96"/>
    <mergeCell ref="LVE96:LVF96"/>
    <mergeCell ref="LVG96:LVH96"/>
    <mergeCell ref="LVI96:LVJ96"/>
    <mergeCell ref="LVK96:LVL96"/>
    <mergeCell ref="LVM96:LVN96"/>
    <mergeCell ref="LUE96:LUF96"/>
    <mergeCell ref="LUG96:LUH96"/>
    <mergeCell ref="LUI96:LUJ96"/>
    <mergeCell ref="LUK96:LUL96"/>
    <mergeCell ref="LUM96:LUN96"/>
    <mergeCell ref="LUO96:LUP96"/>
    <mergeCell ref="LUQ96:LUR96"/>
    <mergeCell ref="LUS96:LUT96"/>
    <mergeCell ref="LUU96:LUV96"/>
    <mergeCell ref="LWG96:LWH96"/>
    <mergeCell ref="LWI96:LWJ96"/>
    <mergeCell ref="LWK96:LWL96"/>
    <mergeCell ref="LWM96:LWN96"/>
    <mergeCell ref="LWO96:LWP96"/>
    <mergeCell ref="LWQ96:LWR96"/>
    <mergeCell ref="LWS96:LWT96"/>
    <mergeCell ref="LWU96:LWV96"/>
    <mergeCell ref="LWW96:LWX96"/>
    <mergeCell ref="LVO96:LVP96"/>
    <mergeCell ref="LVQ96:LVR96"/>
    <mergeCell ref="LVS96:LVT96"/>
    <mergeCell ref="LVU96:LVV96"/>
    <mergeCell ref="LVW96:LVX96"/>
    <mergeCell ref="LVY96:LVZ96"/>
    <mergeCell ref="LWA96:LWB96"/>
    <mergeCell ref="LWC96:LWD96"/>
    <mergeCell ref="LWE96:LWF96"/>
    <mergeCell ref="LXQ96:LXR96"/>
    <mergeCell ref="LXS96:LXT96"/>
    <mergeCell ref="LXU96:LXV96"/>
    <mergeCell ref="LXW96:LXX96"/>
    <mergeCell ref="LXY96:LXZ96"/>
    <mergeCell ref="LYA96:LYB96"/>
    <mergeCell ref="LYC96:LYD96"/>
    <mergeCell ref="LYE96:LYF96"/>
    <mergeCell ref="LYG96:LYH96"/>
    <mergeCell ref="LWY96:LWZ96"/>
    <mergeCell ref="LXA96:LXB96"/>
    <mergeCell ref="LXC96:LXD96"/>
    <mergeCell ref="LXE96:LXF96"/>
    <mergeCell ref="LXG96:LXH96"/>
    <mergeCell ref="LXI96:LXJ96"/>
    <mergeCell ref="LXK96:LXL96"/>
    <mergeCell ref="LXM96:LXN96"/>
    <mergeCell ref="LXO96:LXP96"/>
    <mergeCell ref="LZA96:LZB96"/>
    <mergeCell ref="LZC96:LZD96"/>
    <mergeCell ref="LZE96:LZF96"/>
    <mergeCell ref="LZG96:LZH96"/>
    <mergeCell ref="LZI96:LZJ96"/>
    <mergeCell ref="LZK96:LZL96"/>
    <mergeCell ref="LZM96:LZN96"/>
    <mergeCell ref="LZO96:LZP96"/>
    <mergeCell ref="LZQ96:LZR96"/>
    <mergeCell ref="LYI96:LYJ96"/>
    <mergeCell ref="LYK96:LYL96"/>
    <mergeCell ref="LYM96:LYN96"/>
    <mergeCell ref="LYO96:LYP96"/>
    <mergeCell ref="LYQ96:LYR96"/>
    <mergeCell ref="LYS96:LYT96"/>
    <mergeCell ref="LYU96:LYV96"/>
    <mergeCell ref="LYW96:LYX96"/>
    <mergeCell ref="LYY96:LYZ96"/>
    <mergeCell ref="MAK96:MAL96"/>
    <mergeCell ref="MAM96:MAN96"/>
    <mergeCell ref="MAO96:MAP96"/>
    <mergeCell ref="MAQ96:MAR96"/>
    <mergeCell ref="MAS96:MAT96"/>
    <mergeCell ref="MAU96:MAV96"/>
    <mergeCell ref="MAW96:MAX96"/>
    <mergeCell ref="MAY96:MAZ96"/>
    <mergeCell ref="MBA96:MBB96"/>
    <mergeCell ref="LZS96:LZT96"/>
    <mergeCell ref="LZU96:LZV96"/>
    <mergeCell ref="LZW96:LZX96"/>
    <mergeCell ref="LZY96:LZZ96"/>
    <mergeCell ref="MAA96:MAB96"/>
    <mergeCell ref="MAC96:MAD96"/>
    <mergeCell ref="MAE96:MAF96"/>
    <mergeCell ref="MAG96:MAH96"/>
    <mergeCell ref="MAI96:MAJ96"/>
    <mergeCell ref="MBU96:MBV96"/>
    <mergeCell ref="MBW96:MBX96"/>
    <mergeCell ref="MBY96:MBZ96"/>
    <mergeCell ref="MCA96:MCB96"/>
    <mergeCell ref="MCC96:MCD96"/>
    <mergeCell ref="MCE96:MCF96"/>
    <mergeCell ref="MCG96:MCH96"/>
    <mergeCell ref="MCI96:MCJ96"/>
    <mergeCell ref="MCK96:MCL96"/>
    <mergeCell ref="MBC96:MBD96"/>
    <mergeCell ref="MBE96:MBF96"/>
    <mergeCell ref="MBG96:MBH96"/>
    <mergeCell ref="MBI96:MBJ96"/>
    <mergeCell ref="MBK96:MBL96"/>
    <mergeCell ref="MBM96:MBN96"/>
    <mergeCell ref="MBO96:MBP96"/>
    <mergeCell ref="MBQ96:MBR96"/>
    <mergeCell ref="MBS96:MBT96"/>
    <mergeCell ref="MDE96:MDF96"/>
    <mergeCell ref="MDG96:MDH96"/>
    <mergeCell ref="MDI96:MDJ96"/>
    <mergeCell ref="MDK96:MDL96"/>
    <mergeCell ref="MDM96:MDN96"/>
    <mergeCell ref="MDO96:MDP96"/>
    <mergeCell ref="MDQ96:MDR96"/>
    <mergeCell ref="MDS96:MDT96"/>
    <mergeCell ref="MDU96:MDV96"/>
    <mergeCell ref="MCM96:MCN96"/>
    <mergeCell ref="MCO96:MCP96"/>
    <mergeCell ref="MCQ96:MCR96"/>
    <mergeCell ref="MCS96:MCT96"/>
    <mergeCell ref="MCU96:MCV96"/>
    <mergeCell ref="MCW96:MCX96"/>
    <mergeCell ref="MCY96:MCZ96"/>
    <mergeCell ref="MDA96:MDB96"/>
    <mergeCell ref="MDC96:MDD96"/>
    <mergeCell ref="MEO96:MEP96"/>
    <mergeCell ref="MEQ96:MER96"/>
    <mergeCell ref="MES96:MET96"/>
    <mergeCell ref="MEU96:MEV96"/>
    <mergeCell ref="MEW96:MEX96"/>
    <mergeCell ref="MEY96:MEZ96"/>
    <mergeCell ref="MFA96:MFB96"/>
    <mergeCell ref="MFC96:MFD96"/>
    <mergeCell ref="MFE96:MFF96"/>
    <mergeCell ref="MDW96:MDX96"/>
    <mergeCell ref="MDY96:MDZ96"/>
    <mergeCell ref="MEA96:MEB96"/>
    <mergeCell ref="MEC96:MED96"/>
    <mergeCell ref="MEE96:MEF96"/>
    <mergeCell ref="MEG96:MEH96"/>
    <mergeCell ref="MEI96:MEJ96"/>
    <mergeCell ref="MEK96:MEL96"/>
    <mergeCell ref="MEM96:MEN96"/>
    <mergeCell ref="MFY96:MFZ96"/>
    <mergeCell ref="MGA96:MGB96"/>
    <mergeCell ref="MGC96:MGD96"/>
    <mergeCell ref="MGE96:MGF96"/>
    <mergeCell ref="MGG96:MGH96"/>
    <mergeCell ref="MGI96:MGJ96"/>
    <mergeCell ref="MGK96:MGL96"/>
    <mergeCell ref="MGM96:MGN96"/>
    <mergeCell ref="MGO96:MGP96"/>
    <mergeCell ref="MFG96:MFH96"/>
    <mergeCell ref="MFI96:MFJ96"/>
    <mergeCell ref="MFK96:MFL96"/>
    <mergeCell ref="MFM96:MFN96"/>
    <mergeCell ref="MFO96:MFP96"/>
    <mergeCell ref="MFQ96:MFR96"/>
    <mergeCell ref="MFS96:MFT96"/>
    <mergeCell ref="MFU96:MFV96"/>
    <mergeCell ref="MFW96:MFX96"/>
    <mergeCell ref="MHI96:MHJ96"/>
    <mergeCell ref="MHK96:MHL96"/>
    <mergeCell ref="MHM96:MHN96"/>
    <mergeCell ref="MHO96:MHP96"/>
    <mergeCell ref="MHQ96:MHR96"/>
    <mergeCell ref="MHS96:MHT96"/>
    <mergeCell ref="MHU96:MHV96"/>
    <mergeCell ref="MHW96:MHX96"/>
    <mergeCell ref="MHY96:MHZ96"/>
    <mergeCell ref="MGQ96:MGR96"/>
    <mergeCell ref="MGS96:MGT96"/>
    <mergeCell ref="MGU96:MGV96"/>
    <mergeCell ref="MGW96:MGX96"/>
    <mergeCell ref="MGY96:MGZ96"/>
    <mergeCell ref="MHA96:MHB96"/>
    <mergeCell ref="MHC96:MHD96"/>
    <mergeCell ref="MHE96:MHF96"/>
    <mergeCell ref="MHG96:MHH96"/>
    <mergeCell ref="MIS96:MIT96"/>
    <mergeCell ref="MIU96:MIV96"/>
    <mergeCell ref="MIW96:MIX96"/>
    <mergeCell ref="MIY96:MIZ96"/>
    <mergeCell ref="MJA96:MJB96"/>
    <mergeCell ref="MJC96:MJD96"/>
    <mergeCell ref="MJE96:MJF96"/>
    <mergeCell ref="MJG96:MJH96"/>
    <mergeCell ref="MJI96:MJJ96"/>
    <mergeCell ref="MIA96:MIB96"/>
    <mergeCell ref="MIC96:MID96"/>
    <mergeCell ref="MIE96:MIF96"/>
    <mergeCell ref="MIG96:MIH96"/>
    <mergeCell ref="MII96:MIJ96"/>
    <mergeCell ref="MIK96:MIL96"/>
    <mergeCell ref="MIM96:MIN96"/>
    <mergeCell ref="MIO96:MIP96"/>
    <mergeCell ref="MIQ96:MIR96"/>
    <mergeCell ref="MKC96:MKD96"/>
    <mergeCell ref="MKE96:MKF96"/>
    <mergeCell ref="MKG96:MKH96"/>
    <mergeCell ref="MKI96:MKJ96"/>
    <mergeCell ref="MKK96:MKL96"/>
    <mergeCell ref="MKM96:MKN96"/>
    <mergeCell ref="MKO96:MKP96"/>
    <mergeCell ref="MKQ96:MKR96"/>
    <mergeCell ref="MKS96:MKT96"/>
    <mergeCell ref="MJK96:MJL96"/>
    <mergeCell ref="MJM96:MJN96"/>
    <mergeCell ref="MJO96:MJP96"/>
    <mergeCell ref="MJQ96:MJR96"/>
    <mergeCell ref="MJS96:MJT96"/>
    <mergeCell ref="MJU96:MJV96"/>
    <mergeCell ref="MJW96:MJX96"/>
    <mergeCell ref="MJY96:MJZ96"/>
    <mergeCell ref="MKA96:MKB96"/>
    <mergeCell ref="MLM96:MLN96"/>
    <mergeCell ref="MLO96:MLP96"/>
    <mergeCell ref="MLQ96:MLR96"/>
    <mergeCell ref="MLS96:MLT96"/>
    <mergeCell ref="MLU96:MLV96"/>
    <mergeCell ref="MLW96:MLX96"/>
    <mergeCell ref="MLY96:MLZ96"/>
    <mergeCell ref="MMA96:MMB96"/>
    <mergeCell ref="MMC96:MMD96"/>
    <mergeCell ref="MKU96:MKV96"/>
    <mergeCell ref="MKW96:MKX96"/>
    <mergeCell ref="MKY96:MKZ96"/>
    <mergeCell ref="MLA96:MLB96"/>
    <mergeCell ref="MLC96:MLD96"/>
    <mergeCell ref="MLE96:MLF96"/>
    <mergeCell ref="MLG96:MLH96"/>
    <mergeCell ref="MLI96:MLJ96"/>
    <mergeCell ref="MLK96:MLL96"/>
    <mergeCell ref="MMW96:MMX96"/>
    <mergeCell ref="MMY96:MMZ96"/>
    <mergeCell ref="MNA96:MNB96"/>
    <mergeCell ref="MNC96:MND96"/>
    <mergeCell ref="MNE96:MNF96"/>
    <mergeCell ref="MNG96:MNH96"/>
    <mergeCell ref="MNI96:MNJ96"/>
    <mergeCell ref="MNK96:MNL96"/>
    <mergeCell ref="MNM96:MNN96"/>
    <mergeCell ref="MME96:MMF96"/>
    <mergeCell ref="MMG96:MMH96"/>
    <mergeCell ref="MMI96:MMJ96"/>
    <mergeCell ref="MMK96:MML96"/>
    <mergeCell ref="MMM96:MMN96"/>
    <mergeCell ref="MMO96:MMP96"/>
    <mergeCell ref="MMQ96:MMR96"/>
    <mergeCell ref="MMS96:MMT96"/>
    <mergeCell ref="MMU96:MMV96"/>
    <mergeCell ref="MOG96:MOH96"/>
    <mergeCell ref="MOI96:MOJ96"/>
    <mergeCell ref="MOK96:MOL96"/>
    <mergeCell ref="MOM96:MON96"/>
    <mergeCell ref="MOO96:MOP96"/>
    <mergeCell ref="MOQ96:MOR96"/>
    <mergeCell ref="MOS96:MOT96"/>
    <mergeCell ref="MOU96:MOV96"/>
    <mergeCell ref="MOW96:MOX96"/>
    <mergeCell ref="MNO96:MNP96"/>
    <mergeCell ref="MNQ96:MNR96"/>
    <mergeCell ref="MNS96:MNT96"/>
    <mergeCell ref="MNU96:MNV96"/>
    <mergeCell ref="MNW96:MNX96"/>
    <mergeCell ref="MNY96:MNZ96"/>
    <mergeCell ref="MOA96:MOB96"/>
    <mergeCell ref="MOC96:MOD96"/>
    <mergeCell ref="MOE96:MOF96"/>
    <mergeCell ref="MPQ96:MPR96"/>
    <mergeCell ref="MPS96:MPT96"/>
    <mergeCell ref="MPU96:MPV96"/>
    <mergeCell ref="MPW96:MPX96"/>
    <mergeCell ref="MPY96:MPZ96"/>
    <mergeCell ref="MQA96:MQB96"/>
    <mergeCell ref="MQC96:MQD96"/>
    <mergeCell ref="MQE96:MQF96"/>
    <mergeCell ref="MQG96:MQH96"/>
    <mergeCell ref="MOY96:MOZ96"/>
    <mergeCell ref="MPA96:MPB96"/>
    <mergeCell ref="MPC96:MPD96"/>
    <mergeCell ref="MPE96:MPF96"/>
    <mergeCell ref="MPG96:MPH96"/>
    <mergeCell ref="MPI96:MPJ96"/>
    <mergeCell ref="MPK96:MPL96"/>
    <mergeCell ref="MPM96:MPN96"/>
    <mergeCell ref="MPO96:MPP96"/>
    <mergeCell ref="MRA96:MRB96"/>
    <mergeCell ref="MRC96:MRD96"/>
    <mergeCell ref="MRE96:MRF96"/>
    <mergeCell ref="MRG96:MRH96"/>
    <mergeCell ref="MRI96:MRJ96"/>
    <mergeCell ref="MRK96:MRL96"/>
    <mergeCell ref="MRM96:MRN96"/>
    <mergeCell ref="MRO96:MRP96"/>
    <mergeCell ref="MRQ96:MRR96"/>
    <mergeCell ref="MQI96:MQJ96"/>
    <mergeCell ref="MQK96:MQL96"/>
    <mergeCell ref="MQM96:MQN96"/>
    <mergeCell ref="MQO96:MQP96"/>
    <mergeCell ref="MQQ96:MQR96"/>
    <mergeCell ref="MQS96:MQT96"/>
    <mergeCell ref="MQU96:MQV96"/>
    <mergeCell ref="MQW96:MQX96"/>
    <mergeCell ref="MQY96:MQZ96"/>
    <mergeCell ref="MSK96:MSL96"/>
    <mergeCell ref="MSM96:MSN96"/>
    <mergeCell ref="MSO96:MSP96"/>
    <mergeCell ref="MSQ96:MSR96"/>
    <mergeCell ref="MSS96:MST96"/>
    <mergeCell ref="MSU96:MSV96"/>
    <mergeCell ref="MSW96:MSX96"/>
    <mergeCell ref="MSY96:MSZ96"/>
    <mergeCell ref="MTA96:MTB96"/>
    <mergeCell ref="MRS96:MRT96"/>
    <mergeCell ref="MRU96:MRV96"/>
    <mergeCell ref="MRW96:MRX96"/>
    <mergeCell ref="MRY96:MRZ96"/>
    <mergeCell ref="MSA96:MSB96"/>
    <mergeCell ref="MSC96:MSD96"/>
    <mergeCell ref="MSE96:MSF96"/>
    <mergeCell ref="MSG96:MSH96"/>
    <mergeCell ref="MSI96:MSJ96"/>
    <mergeCell ref="MTU96:MTV96"/>
    <mergeCell ref="MTW96:MTX96"/>
    <mergeCell ref="MTY96:MTZ96"/>
    <mergeCell ref="MUA96:MUB96"/>
    <mergeCell ref="MUC96:MUD96"/>
    <mergeCell ref="MUE96:MUF96"/>
    <mergeCell ref="MUG96:MUH96"/>
    <mergeCell ref="MUI96:MUJ96"/>
    <mergeCell ref="MUK96:MUL96"/>
    <mergeCell ref="MTC96:MTD96"/>
    <mergeCell ref="MTE96:MTF96"/>
    <mergeCell ref="MTG96:MTH96"/>
    <mergeCell ref="MTI96:MTJ96"/>
    <mergeCell ref="MTK96:MTL96"/>
    <mergeCell ref="MTM96:MTN96"/>
    <mergeCell ref="MTO96:MTP96"/>
    <mergeCell ref="MTQ96:MTR96"/>
    <mergeCell ref="MTS96:MTT96"/>
    <mergeCell ref="MVE96:MVF96"/>
    <mergeCell ref="MVG96:MVH96"/>
    <mergeCell ref="MVI96:MVJ96"/>
    <mergeCell ref="MVK96:MVL96"/>
    <mergeCell ref="MVM96:MVN96"/>
    <mergeCell ref="MVO96:MVP96"/>
    <mergeCell ref="MVQ96:MVR96"/>
    <mergeCell ref="MVS96:MVT96"/>
    <mergeCell ref="MVU96:MVV96"/>
    <mergeCell ref="MUM96:MUN96"/>
    <mergeCell ref="MUO96:MUP96"/>
    <mergeCell ref="MUQ96:MUR96"/>
    <mergeCell ref="MUS96:MUT96"/>
    <mergeCell ref="MUU96:MUV96"/>
    <mergeCell ref="MUW96:MUX96"/>
    <mergeCell ref="MUY96:MUZ96"/>
    <mergeCell ref="MVA96:MVB96"/>
    <mergeCell ref="MVC96:MVD96"/>
    <mergeCell ref="MWO96:MWP96"/>
    <mergeCell ref="MWQ96:MWR96"/>
    <mergeCell ref="MWS96:MWT96"/>
    <mergeCell ref="MWU96:MWV96"/>
    <mergeCell ref="MWW96:MWX96"/>
    <mergeCell ref="MWY96:MWZ96"/>
    <mergeCell ref="MXA96:MXB96"/>
    <mergeCell ref="MXC96:MXD96"/>
    <mergeCell ref="MXE96:MXF96"/>
    <mergeCell ref="MVW96:MVX96"/>
    <mergeCell ref="MVY96:MVZ96"/>
    <mergeCell ref="MWA96:MWB96"/>
    <mergeCell ref="MWC96:MWD96"/>
    <mergeCell ref="MWE96:MWF96"/>
    <mergeCell ref="MWG96:MWH96"/>
    <mergeCell ref="MWI96:MWJ96"/>
    <mergeCell ref="MWK96:MWL96"/>
    <mergeCell ref="MWM96:MWN96"/>
    <mergeCell ref="MXY96:MXZ96"/>
    <mergeCell ref="MYA96:MYB96"/>
    <mergeCell ref="MYC96:MYD96"/>
    <mergeCell ref="MYE96:MYF96"/>
    <mergeCell ref="MYG96:MYH96"/>
    <mergeCell ref="MYI96:MYJ96"/>
    <mergeCell ref="MYK96:MYL96"/>
    <mergeCell ref="MYM96:MYN96"/>
    <mergeCell ref="MYO96:MYP96"/>
    <mergeCell ref="MXG96:MXH96"/>
    <mergeCell ref="MXI96:MXJ96"/>
    <mergeCell ref="MXK96:MXL96"/>
    <mergeCell ref="MXM96:MXN96"/>
    <mergeCell ref="MXO96:MXP96"/>
    <mergeCell ref="MXQ96:MXR96"/>
    <mergeCell ref="MXS96:MXT96"/>
    <mergeCell ref="MXU96:MXV96"/>
    <mergeCell ref="MXW96:MXX96"/>
    <mergeCell ref="MZI96:MZJ96"/>
    <mergeCell ref="MZK96:MZL96"/>
    <mergeCell ref="MZM96:MZN96"/>
    <mergeCell ref="MZO96:MZP96"/>
    <mergeCell ref="MZQ96:MZR96"/>
    <mergeCell ref="MZS96:MZT96"/>
    <mergeCell ref="MZU96:MZV96"/>
    <mergeCell ref="MZW96:MZX96"/>
    <mergeCell ref="MZY96:MZZ96"/>
    <mergeCell ref="MYQ96:MYR96"/>
    <mergeCell ref="MYS96:MYT96"/>
    <mergeCell ref="MYU96:MYV96"/>
    <mergeCell ref="MYW96:MYX96"/>
    <mergeCell ref="MYY96:MYZ96"/>
    <mergeCell ref="MZA96:MZB96"/>
    <mergeCell ref="MZC96:MZD96"/>
    <mergeCell ref="MZE96:MZF96"/>
    <mergeCell ref="MZG96:MZH96"/>
    <mergeCell ref="NAS96:NAT96"/>
    <mergeCell ref="NAU96:NAV96"/>
    <mergeCell ref="NAW96:NAX96"/>
    <mergeCell ref="NAY96:NAZ96"/>
    <mergeCell ref="NBA96:NBB96"/>
    <mergeCell ref="NBC96:NBD96"/>
    <mergeCell ref="NBE96:NBF96"/>
    <mergeCell ref="NBG96:NBH96"/>
    <mergeCell ref="NBI96:NBJ96"/>
    <mergeCell ref="NAA96:NAB96"/>
    <mergeCell ref="NAC96:NAD96"/>
    <mergeCell ref="NAE96:NAF96"/>
    <mergeCell ref="NAG96:NAH96"/>
    <mergeCell ref="NAI96:NAJ96"/>
    <mergeCell ref="NAK96:NAL96"/>
    <mergeCell ref="NAM96:NAN96"/>
    <mergeCell ref="NAO96:NAP96"/>
    <mergeCell ref="NAQ96:NAR96"/>
    <mergeCell ref="NCC96:NCD96"/>
    <mergeCell ref="NCE96:NCF96"/>
    <mergeCell ref="NCG96:NCH96"/>
    <mergeCell ref="NCI96:NCJ96"/>
    <mergeCell ref="NCK96:NCL96"/>
    <mergeCell ref="NCM96:NCN96"/>
    <mergeCell ref="NCO96:NCP96"/>
    <mergeCell ref="NCQ96:NCR96"/>
    <mergeCell ref="NCS96:NCT96"/>
    <mergeCell ref="NBK96:NBL96"/>
    <mergeCell ref="NBM96:NBN96"/>
    <mergeCell ref="NBO96:NBP96"/>
    <mergeCell ref="NBQ96:NBR96"/>
    <mergeCell ref="NBS96:NBT96"/>
    <mergeCell ref="NBU96:NBV96"/>
    <mergeCell ref="NBW96:NBX96"/>
    <mergeCell ref="NBY96:NBZ96"/>
    <mergeCell ref="NCA96:NCB96"/>
    <mergeCell ref="NDM96:NDN96"/>
    <mergeCell ref="NDO96:NDP96"/>
    <mergeCell ref="NDQ96:NDR96"/>
    <mergeCell ref="NDS96:NDT96"/>
    <mergeCell ref="NDU96:NDV96"/>
    <mergeCell ref="NDW96:NDX96"/>
    <mergeCell ref="NDY96:NDZ96"/>
    <mergeCell ref="NEA96:NEB96"/>
    <mergeCell ref="NEC96:NED96"/>
    <mergeCell ref="NCU96:NCV96"/>
    <mergeCell ref="NCW96:NCX96"/>
    <mergeCell ref="NCY96:NCZ96"/>
    <mergeCell ref="NDA96:NDB96"/>
    <mergeCell ref="NDC96:NDD96"/>
    <mergeCell ref="NDE96:NDF96"/>
    <mergeCell ref="NDG96:NDH96"/>
    <mergeCell ref="NDI96:NDJ96"/>
    <mergeCell ref="NDK96:NDL96"/>
    <mergeCell ref="NEW96:NEX96"/>
    <mergeCell ref="NEY96:NEZ96"/>
    <mergeCell ref="NFA96:NFB96"/>
    <mergeCell ref="NFC96:NFD96"/>
    <mergeCell ref="NFE96:NFF96"/>
    <mergeCell ref="NFG96:NFH96"/>
    <mergeCell ref="NFI96:NFJ96"/>
    <mergeCell ref="NFK96:NFL96"/>
    <mergeCell ref="NFM96:NFN96"/>
    <mergeCell ref="NEE96:NEF96"/>
    <mergeCell ref="NEG96:NEH96"/>
    <mergeCell ref="NEI96:NEJ96"/>
    <mergeCell ref="NEK96:NEL96"/>
    <mergeCell ref="NEM96:NEN96"/>
    <mergeCell ref="NEO96:NEP96"/>
    <mergeCell ref="NEQ96:NER96"/>
    <mergeCell ref="NES96:NET96"/>
    <mergeCell ref="NEU96:NEV96"/>
    <mergeCell ref="NGG96:NGH96"/>
    <mergeCell ref="NGI96:NGJ96"/>
    <mergeCell ref="NGK96:NGL96"/>
    <mergeCell ref="NGM96:NGN96"/>
    <mergeCell ref="NGO96:NGP96"/>
    <mergeCell ref="NGQ96:NGR96"/>
    <mergeCell ref="NGS96:NGT96"/>
    <mergeCell ref="NGU96:NGV96"/>
    <mergeCell ref="NGW96:NGX96"/>
    <mergeCell ref="NFO96:NFP96"/>
    <mergeCell ref="NFQ96:NFR96"/>
    <mergeCell ref="NFS96:NFT96"/>
    <mergeCell ref="NFU96:NFV96"/>
    <mergeCell ref="NFW96:NFX96"/>
    <mergeCell ref="NFY96:NFZ96"/>
    <mergeCell ref="NGA96:NGB96"/>
    <mergeCell ref="NGC96:NGD96"/>
    <mergeCell ref="NGE96:NGF96"/>
    <mergeCell ref="NHQ96:NHR96"/>
    <mergeCell ref="NHS96:NHT96"/>
    <mergeCell ref="NHU96:NHV96"/>
    <mergeCell ref="NHW96:NHX96"/>
    <mergeCell ref="NHY96:NHZ96"/>
    <mergeCell ref="NIA96:NIB96"/>
    <mergeCell ref="NIC96:NID96"/>
    <mergeCell ref="NIE96:NIF96"/>
    <mergeCell ref="NIG96:NIH96"/>
    <mergeCell ref="NGY96:NGZ96"/>
    <mergeCell ref="NHA96:NHB96"/>
    <mergeCell ref="NHC96:NHD96"/>
    <mergeCell ref="NHE96:NHF96"/>
    <mergeCell ref="NHG96:NHH96"/>
    <mergeCell ref="NHI96:NHJ96"/>
    <mergeCell ref="NHK96:NHL96"/>
    <mergeCell ref="NHM96:NHN96"/>
    <mergeCell ref="NHO96:NHP96"/>
    <mergeCell ref="NJA96:NJB96"/>
    <mergeCell ref="NJC96:NJD96"/>
    <mergeCell ref="NJE96:NJF96"/>
    <mergeCell ref="NJG96:NJH96"/>
    <mergeCell ref="NJI96:NJJ96"/>
    <mergeCell ref="NJK96:NJL96"/>
    <mergeCell ref="NJM96:NJN96"/>
    <mergeCell ref="NJO96:NJP96"/>
    <mergeCell ref="NJQ96:NJR96"/>
    <mergeCell ref="NII96:NIJ96"/>
    <mergeCell ref="NIK96:NIL96"/>
    <mergeCell ref="NIM96:NIN96"/>
    <mergeCell ref="NIO96:NIP96"/>
    <mergeCell ref="NIQ96:NIR96"/>
    <mergeCell ref="NIS96:NIT96"/>
    <mergeCell ref="NIU96:NIV96"/>
    <mergeCell ref="NIW96:NIX96"/>
    <mergeCell ref="NIY96:NIZ96"/>
    <mergeCell ref="NKK96:NKL96"/>
    <mergeCell ref="NKM96:NKN96"/>
    <mergeCell ref="NKO96:NKP96"/>
    <mergeCell ref="NKQ96:NKR96"/>
    <mergeCell ref="NKS96:NKT96"/>
    <mergeCell ref="NKU96:NKV96"/>
    <mergeCell ref="NKW96:NKX96"/>
    <mergeCell ref="NKY96:NKZ96"/>
    <mergeCell ref="NLA96:NLB96"/>
    <mergeCell ref="NJS96:NJT96"/>
    <mergeCell ref="NJU96:NJV96"/>
    <mergeCell ref="NJW96:NJX96"/>
    <mergeCell ref="NJY96:NJZ96"/>
    <mergeCell ref="NKA96:NKB96"/>
    <mergeCell ref="NKC96:NKD96"/>
    <mergeCell ref="NKE96:NKF96"/>
    <mergeCell ref="NKG96:NKH96"/>
    <mergeCell ref="NKI96:NKJ96"/>
    <mergeCell ref="NLU96:NLV96"/>
    <mergeCell ref="NLW96:NLX96"/>
    <mergeCell ref="NLY96:NLZ96"/>
    <mergeCell ref="NMA96:NMB96"/>
    <mergeCell ref="NMC96:NMD96"/>
    <mergeCell ref="NME96:NMF96"/>
    <mergeCell ref="NMG96:NMH96"/>
    <mergeCell ref="NMI96:NMJ96"/>
    <mergeCell ref="NMK96:NML96"/>
    <mergeCell ref="NLC96:NLD96"/>
    <mergeCell ref="NLE96:NLF96"/>
    <mergeCell ref="NLG96:NLH96"/>
    <mergeCell ref="NLI96:NLJ96"/>
    <mergeCell ref="NLK96:NLL96"/>
    <mergeCell ref="NLM96:NLN96"/>
    <mergeCell ref="NLO96:NLP96"/>
    <mergeCell ref="NLQ96:NLR96"/>
    <mergeCell ref="NLS96:NLT96"/>
    <mergeCell ref="NNE96:NNF96"/>
    <mergeCell ref="NNG96:NNH96"/>
    <mergeCell ref="NNI96:NNJ96"/>
    <mergeCell ref="NNK96:NNL96"/>
    <mergeCell ref="NNM96:NNN96"/>
    <mergeCell ref="NNO96:NNP96"/>
    <mergeCell ref="NNQ96:NNR96"/>
    <mergeCell ref="NNS96:NNT96"/>
    <mergeCell ref="NNU96:NNV96"/>
    <mergeCell ref="NMM96:NMN96"/>
    <mergeCell ref="NMO96:NMP96"/>
    <mergeCell ref="NMQ96:NMR96"/>
    <mergeCell ref="NMS96:NMT96"/>
    <mergeCell ref="NMU96:NMV96"/>
    <mergeCell ref="NMW96:NMX96"/>
    <mergeCell ref="NMY96:NMZ96"/>
    <mergeCell ref="NNA96:NNB96"/>
    <mergeCell ref="NNC96:NND96"/>
    <mergeCell ref="NOO96:NOP96"/>
    <mergeCell ref="NOQ96:NOR96"/>
    <mergeCell ref="NOS96:NOT96"/>
    <mergeCell ref="NOU96:NOV96"/>
    <mergeCell ref="NOW96:NOX96"/>
    <mergeCell ref="NOY96:NOZ96"/>
    <mergeCell ref="NPA96:NPB96"/>
    <mergeCell ref="NPC96:NPD96"/>
    <mergeCell ref="NPE96:NPF96"/>
    <mergeCell ref="NNW96:NNX96"/>
    <mergeCell ref="NNY96:NNZ96"/>
    <mergeCell ref="NOA96:NOB96"/>
    <mergeCell ref="NOC96:NOD96"/>
    <mergeCell ref="NOE96:NOF96"/>
    <mergeCell ref="NOG96:NOH96"/>
    <mergeCell ref="NOI96:NOJ96"/>
    <mergeCell ref="NOK96:NOL96"/>
    <mergeCell ref="NOM96:NON96"/>
    <mergeCell ref="NPY96:NPZ96"/>
    <mergeCell ref="NQA96:NQB96"/>
    <mergeCell ref="NQC96:NQD96"/>
    <mergeCell ref="NQE96:NQF96"/>
    <mergeCell ref="NQG96:NQH96"/>
    <mergeCell ref="NQI96:NQJ96"/>
    <mergeCell ref="NQK96:NQL96"/>
    <mergeCell ref="NQM96:NQN96"/>
    <mergeCell ref="NQO96:NQP96"/>
    <mergeCell ref="NPG96:NPH96"/>
    <mergeCell ref="NPI96:NPJ96"/>
    <mergeCell ref="NPK96:NPL96"/>
    <mergeCell ref="NPM96:NPN96"/>
    <mergeCell ref="NPO96:NPP96"/>
    <mergeCell ref="NPQ96:NPR96"/>
    <mergeCell ref="NPS96:NPT96"/>
    <mergeCell ref="NPU96:NPV96"/>
    <mergeCell ref="NPW96:NPX96"/>
    <mergeCell ref="NRI96:NRJ96"/>
    <mergeCell ref="NRK96:NRL96"/>
    <mergeCell ref="NRM96:NRN96"/>
    <mergeCell ref="NRO96:NRP96"/>
    <mergeCell ref="NRQ96:NRR96"/>
    <mergeCell ref="NRS96:NRT96"/>
    <mergeCell ref="NRU96:NRV96"/>
    <mergeCell ref="NRW96:NRX96"/>
    <mergeCell ref="NRY96:NRZ96"/>
    <mergeCell ref="NQQ96:NQR96"/>
    <mergeCell ref="NQS96:NQT96"/>
    <mergeCell ref="NQU96:NQV96"/>
    <mergeCell ref="NQW96:NQX96"/>
    <mergeCell ref="NQY96:NQZ96"/>
    <mergeCell ref="NRA96:NRB96"/>
    <mergeCell ref="NRC96:NRD96"/>
    <mergeCell ref="NRE96:NRF96"/>
    <mergeCell ref="NRG96:NRH96"/>
    <mergeCell ref="NSS96:NST96"/>
    <mergeCell ref="NSU96:NSV96"/>
    <mergeCell ref="NSW96:NSX96"/>
    <mergeCell ref="NSY96:NSZ96"/>
    <mergeCell ref="NTA96:NTB96"/>
    <mergeCell ref="NTC96:NTD96"/>
    <mergeCell ref="NTE96:NTF96"/>
    <mergeCell ref="NTG96:NTH96"/>
    <mergeCell ref="NTI96:NTJ96"/>
    <mergeCell ref="NSA96:NSB96"/>
    <mergeCell ref="NSC96:NSD96"/>
    <mergeCell ref="NSE96:NSF96"/>
    <mergeCell ref="NSG96:NSH96"/>
    <mergeCell ref="NSI96:NSJ96"/>
    <mergeCell ref="NSK96:NSL96"/>
    <mergeCell ref="NSM96:NSN96"/>
    <mergeCell ref="NSO96:NSP96"/>
    <mergeCell ref="NSQ96:NSR96"/>
    <mergeCell ref="NUC96:NUD96"/>
    <mergeCell ref="NUE96:NUF96"/>
    <mergeCell ref="NUG96:NUH96"/>
    <mergeCell ref="NUI96:NUJ96"/>
    <mergeCell ref="NUK96:NUL96"/>
    <mergeCell ref="NUM96:NUN96"/>
    <mergeCell ref="NUO96:NUP96"/>
    <mergeCell ref="NUQ96:NUR96"/>
    <mergeCell ref="NUS96:NUT96"/>
    <mergeCell ref="NTK96:NTL96"/>
    <mergeCell ref="NTM96:NTN96"/>
    <mergeCell ref="NTO96:NTP96"/>
    <mergeCell ref="NTQ96:NTR96"/>
    <mergeCell ref="NTS96:NTT96"/>
    <mergeCell ref="NTU96:NTV96"/>
    <mergeCell ref="NTW96:NTX96"/>
    <mergeCell ref="NTY96:NTZ96"/>
    <mergeCell ref="NUA96:NUB96"/>
    <mergeCell ref="NVM96:NVN96"/>
    <mergeCell ref="NVO96:NVP96"/>
    <mergeCell ref="NVQ96:NVR96"/>
    <mergeCell ref="NVS96:NVT96"/>
    <mergeCell ref="NVU96:NVV96"/>
    <mergeCell ref="NVW96:NVX96"/>
    <mergeCell ref="NVY96:NVZ96"/>
    <mergeCell ref="NWA96:NWB96"/>
    <mergeCell ref="NWC96:NWD96"/>
    <mergeCell ref="NUU96:NUV96"/>
    <mergeCell ref="NUW96:NUX96"/>
    <mergeCell ref="NUY96:NUZ96"/>
    <mergeCell ref="NVA96:NVB96"/>
    <mergeCell ref="NVC96:NVD96"/>
    <mergeCell ref="NVE96:NVF96"/>
    <mergeCell ref="NVG96:NVH96"/>
    <mergeCell ref="NVI96:NVJ96"/>
    <mergeCell ref="NVK96:NVL96"/>
    <mergeCell ref="NWW96:NWX96"/>
    <mergeCell ref="NWY96:NWZ96"/>
    <mergeCell ref="NXA96:NXB96"/>
    <mergeCell ref="NXC96:NXD96"/>
    <mergeCell ref="NXE96:NXF96"/>
    <mergeCell ref="NXG96:NXH96"/>
    <mergeCell ref="NXI96:NXJ96"/>
    <mergeCell ref="NXK96:NXL96"/>
    <mergeCell ref="NXM96:NXN96"/>
    <mergeCell ref="NWE96:NWF96"/>
    <mergeCell ref="NWG96:NWH96"/>
    <mergeCell ref="NWI96:NWJ96"/>
    <mergeCell ref="NWK96:NWL96"/>
    <mergeCell ref="NWM96:NWN96"/>
    <mergeCell ref="NWO96:NWP96"/>
    <mergeCell ref="NWQ96:NWR96"/>
    <mergeCell ref="NWS96:NWT96"/>
    <mergeCell ref="NWU96:NWV96"/>
    <mergeCell ref="NYG96:NYH96"/>
    <mergeCell ref="NYI96:NYJ96"/>
    <mergeCell ref="NYK96:NYL96"/>
    <mergeCell ref="NYM96:NYN96"/>
    <mergeCell ref="NYO96:NYP96"/>
    <mergeCell ref="NYQ96:NYR96"/>
    <mergeCell ref="NYS96:NYT96"/>
    <mergeCell ref="NYU96:NYV96"/>
    <mergeCell ref="NYW96:NYX96"/>
    <mergeCell ref="NXO96:NXP96"/>
    <mergeCell ref="NXQ96:NXR96"/>
    <mergeCell ref="NXS96:NXT96"/>
    <mergeCell ref="NXU96:NXV96"/>
    <mergeCell ref="NXW96:NXX96"/>
    <mergeCell ref="NXY96:NXZ96"/>
    <mergeCell ref="NYA96:NYB96"/>
    <mergeCell ref="NYC96:NYD96"/>
    <mergeCell ref="NYE96:NYF96"/>
    <mergeCell ref="NZQ96:NZR96"/>
    <mergeCell ref="NZS96:NZT96"/>
    <mergeCell ref="NZU96:NZV96"/>
    <mergeCell ref="NZW96:NZX96"/>
    <mergeCell ref="NZY96:NZZ96"/>
    <mergeCell ref="OAA96:OAB96"/>
    <mergeCell ref="OAC96:OAD96"/>
    <mergeCell ref="OAE96:OAF96"/>
    <mergeCell ref="OAG96:OAH96"/>
    <mergeCell ref="NYY96:NYZ96"/>
    <mergeCell ref="NZA96:NZB96"/>
    <mergeCell ref="NZC96:NZD96"/>
    <mergeCell ref="NZE96:NZF96"/>
    <mergeCell ref="NZG96:NZH96"/>
    <mergeCell ref="NZI96:NZJ96"/>
    <mergeCell ref="NZK96:NZL96"/>
    <mergeCell ref="NZM96:NZN96"/>
    <mergeCell ref="NZO96:NZP96"/>
    <mergeCell ref="OBA96:OBB96"/>
    <mergeCell ref="OBC96:OBD96"/>
    <mergeCell ref="OBE96:OBF96"/>
    <mergeCell ref="OBG96:OBH96"/>
    <mergeCell ref="OBI96:OBJ96"/>
    <mergeCell ref="OBK96:OBL96"/>
    <mergeCell ref="OBM96:OBN96"/>
    <mergeCell ref="OBO96:OBP96"/>
    <mergeCell ref="OBQ96:OBR96"/>
    <mergeCell ref="OAI96:OAJ96"/>
    <mergeCell ref="OAK96:OAL96"/>
    <mergeCell ref="OAM96:OAN96"/>
    <mergeCell ref="OAO96:OAP96"/>
    <mergeCell ref="OAQ96:OAR96"/>
    <mergeCell ref="OAS96:OAT96"/>
    <mergeCell ref="OAU96:OAV96"/>
    <mergeCell ref="OAW96:OAX96"/>
    <mergeCell ref="OAY96:OAZ96"/>
    <mergeCell ref="OCK96:OCL96"/>
    <mergeCell ref="OCM96:OCN96"/>
    <mergeCell ref="OCO96:OCP96"/>
    <mergeCell ref="OCQ96:OCR96"/>
    <mergeCell ref="OCS96:OCT96"/>
    <mergeCell ref="OCU96:OCV96"/>
    <mergeCell ref="OCW96:OCX96"/>
    <mergeCell ref="OCY96:OCZ96"/>
    <mergeCell ref="ODA96:ODB96"/>
    <mergeCell ref="OBS96:OBT96"/>
    <mergeCell ref="OBU96:OBV96"/>
    <mergeCell ref="OBW96:OBX96"/>
    <mergeCell ref="OBY96:OBZ96"/>
    <mergeCell ref="OCA96:OCB96"/>
    <mergeCell ref="OCC96:OCD96"/>
    <mergeCell ref="OCE96:OCF96"/>
    <mergeCell ref="OCG96:OCH96"/>
    <mergeCell ref="OCI96:OCJ96"/>
    <mergeCell ref="ODU96:ODV96"/>
    <mergeCell ref="ODW96:ODX96"/>
    <mergeCell ref="ODY96:ODZ96"/>
    <mergeCell ref="OEA96:OEB96"/>
    <mergeCell ref="OEC96:OED96"/>
    <mergeCell ref="OEE96:OEF96"/>
    <mergeCell ref="OEG96:OEH96"/>
    <mergeCell ref="OEI96:OEJ96"/>
    <mergeCell ref="OEK96:OEL96"/>
    <mergeCell ref="ODC96:ODD96"/>
    <mergeCell ref="ODE96:ODF96"/>
    <mergeCell ref="ODG96:ODH96"/>
    <mergeCell ref="ODI96:ODJ96"/>
    <mergeCell ref="ODK96:ODL96"/>
    <mergeCell ref="ODM96:ODN96"/>
    <mergeCell ref="ODO96:ODP96"/>
    <mergeCell ref="ODQ96:ODR96"/>
    <mergeCell ref="ODS96:ODT96"/>
    <mergeCell ref="OFE96:OFF96"/>
    <mergeCell ref="OFG96:OFH96"/>
    <mergeCell ref="OFI96:OFJ96"/>
    <mergeCell ref="OFK96:OFL96"/>
    <mergeCell ref="OFM96:OFN96"/>
    <mergeCell ref="OFO96:OFP96"/>
    <mergeCell ref="OFQ96:OFR96"/>
    <mergeCell ref="OFS96:OFT96"/>
    <mergeCell ref="OFU96:OFV96"/>
    <mergeCell ref="OEM96:OEN96"/>
    <mergeCell ref="OEO96:OEP96"/>
    <mergeCell ref="OEQ96:OER96"/>
    <mergeCell ref="OES96:OET96"/>
    <mergeCell ref="OEU96:OEV96"/>
    <mergeCell ref="OEW96:OEX96"/>
    <mergeCell ref="OEY96:OEZ96"/>
    <mergeCell ref="OFA96:OFB96"/>
    <mergeCell ref="OFC96:OFD96"/>
    <mergeCell ref="OGO96:OGP96"/>
    <mergeCell ref="OGQ96:OGR96"/>
    <mergeCell ref="OGS96:OGT96"/>
    <mergeCell ref="OGU96:OGV96"/>
    <mergeCell ref="OGW96:OGX96"/>
    <mergeCell ref="OGY96:OGZ96"/>
    <mergeCell ref="OHA96:OHB96"/>
    <mergeCell ref="OHC96:OHD96"/>
    <mergeCell ref="OHE96:OHF96"/>
    <mergeCell ref="OFW96:OFX96"/>
    <mergeCell ref="OFY96:OFZ96"/>
    <mergeCell ref="OGA96:OGB96"/>
    <mergeCell ref="OGC96:OGD96"/>
    <mergeCell ref="OGE96:OGF96"/>
    <mergeCell ref="OGG96:OGH96"/>
    <mergeCell ref="OGI96:OGJ96"/>
    <mergeCell ref="OGK96:OGL96"/>
    <mergeCell ref="OGM96:OGN96"/>
    <mergeCell ref="OHY96:OHZ96"/>
    <mergeCell ref="OIA96:OIB96"/>
    <mergeCell ref="OIC96:OID96"/>
    <mergeCell ref="OIE96:OIF96"/>
    <mergeCell ref="OIG96:OIH96"/>
    <mergeCell ref="OII96:OIJ96"/>
    <mergeCell ref="OIK96:OIL96"/>
    <mergeCell ref="OIM96:OIN96"/>
    <mergeCell ref="OIO96:OIP96"/>
    <mergeCell ref="OHG96:OHH96"/>
    <mergeCell ref="OHI96:OHJ96"/>
    <mergeCell ref="OHK96:OHL96"/>
    <mergeCell ref="OHM96:OHN96"/>
    <mergeCell ref="OHO96:OHP96"/>
    <mergeCell ref="OHQ96:OHR96"/>
    <mergeCell ref="OHS96:OHT96"/>
    <mergeCell ref="OHU96:OHV96"/>
    <mergeCell ref="OHW96:OHX96"/>
    <mergeCell ref="OJI96:OJJ96"/>
    <mergeCell ref="OJK96:OJL96"/>
    <mergeCell ref="OJM96:OJN96"/>
    <mergeCell ref="OJO96:OJP96"/>
    <mergeCell ref="OJQ96:OJR96"/>
    <mergeCell ref="OJS96:OJT96"/>
    <mergeCell ref="OJU96:OJV96"/>
    <mergeCell ref="OJW96:OJX96"/>
    <mergeCell ref="OJY96:OJZ96"/>
    <mergeCell ref="OIQ96:OIR96"/>
    <mergeCell ref="OIS96:OIT96"/>
    <mergeCell ref="OIU96:OIV96"/>
    <mergeCell ref="OIW96:OIX96"/>
    <mergeCell ref="OIY96:OIZ96"/>
    <mergeCell ref="OJA96:OJB96"/>
    <mergeCell ref="OJC96:OJD96"/>
    <mergeCell ref="OJE96:OJF96"/>
    <mergeCell ref="OJG96:OJH96"/>
    <mergeCell ref="OKS96:OKT96"/>
    <mergeCell ref="OKU96:OKV96"/>
    <mergeCell ref="OKW96:OKX96"/>
    <mergeCell ref="OKY96:OKZ96"/>
    <mergeCell ref="OLA96:OLB96"/>
    <mergeCell ref="OLC96:OLD96"/>
    <mergeCell ref="OLE96:OLF96"/>
    <mergeCell ref="OLG96:OLH96"/>
    <mergeCell ref="OLI96:OLJ96"/>
    <mergeCell ref="OKA96:OKB96"/>
    <mergeCell ref="OKC96:OKD96"/>
    <mergeCell ref="OKE96:OKF96"/>
    <mergeCell ref="OKG96:OKH96"/>
    <mergeCell ref="OKI96:OKJ96"/>
    <mergeCell ref="OKK96:OKL96"/>
    <mergeCell ref="OKM96:OKN96"/>
    <mergeCell ref="OKO96:OKP96"/>
    <mergeCell ref="OKQ96:OKR96"/>
    <mergeCell ref="OMC96:OMD96"/>
    <mergeCell ref="OME96:OMF96"/>
    <mergeCell ref="OMG96:OMH96"/>
    <mergeCell ref="OMI96:OMJ96"/>
    <mergeCell ref="OMK96:OML96"/>
    <mergeCell ref="OMM96:OMN96"/>
    <mergeCell ref="OMO96:OMP96"/>
    <mergeCell ref="OMQ96:OMR96"/>
    <mergeCell ref="OMS96:OMT96"/>
    <mergeCell ref="OLK96:OLL96"/>
    <mergeCell ref="OLM96:OLN96"/>
    <mergeCell ref="OLO96:OLP96"/>
    <mergeCell ref="OLQ96:OLR96"/>
    <mergeCell ref="OLS96:OLT96"/>
    <mergeCell ref="OLU96:OLV96"/>
    <mergeCell ref="OLW96:OLX96"/>
    <mergeCell ref="OLY96:OLZ96"/>
    <mergeCell ref="OMA96:OMB96"/>
    <mergeCell ref="ONM96:ONN96"/>
    <mergeCell ref="ONO96:ONP96"/>
    <mergeCell ref="ONQ96:ONR96"/>
    <mergeCell ref="ONS96:ONT96"/>
    <mergeCell ref="ONU96:ONV96"/>
    <mergeCell ref="ONW96:ONX96"/>
    <mergeCell ref="ONY96:ONZ96"/>
    <mergeCell ref="OOA96:OOB96"/>
    <mergeCell ref="OOC96:OOD96"/>
    <mergeCell ref="OMU96:OMV96"/>
    <mergeCell ref="OMW96:OMX96"/>
    <mergeCell ref="OMY96:OMZ96"/>
    <mergeCell ref="ONA96:ONB96"/>
    <mergeCell ref="ONC96:OND96"/>
    <mergeCell ref="ONE96:ONF96"/>
    <mergeCell ref="ONG96:ONH96"/>
    <mergeCell ref="ONI96:ONJ96"/>
    <mergeCell ref="ONK96:ONL96"/>
    <mergeCell ref="OOW96:OOX96"/>
    <mergeCell ref="OOY96:OOZ96"/>
    <mergeCell ref="OPA96:OPB96"/>
    <mergeCell ref="OPC96:OPD96"/>
    <mergeCell ref="OPE96:OPF96"/>
    <mergeCell ref="OPG96:OPH96"/>
    <mergeCell ref="OPI96:OPJ96"/>
    <mergeCell ref="OPK96:OPL96"/>
    <mergeCell ref="OPM96:OPN96"/>
    <mergeCell ref="OOE96:OOF96"/>
    <mergeCell ref="OOG96:OOH96"/>
    <mergeCell ref="OOI96:OOJ96"/>
    <mergeCell ref="OOK96:OOL96"/>
    <mergeCell ref="OOM96:OON96"/>
    <mergeCell ref="OOO96:OOP96"/>
    <mergeCell ref="OOQ96:OOR96"/>
    <mergeCell ref="OOS96:OOT96"/>
    <mergeCell ref="OOU96:OOV96"/>
    <mergeCell ref="OQG96:OQH96"/>
    <mergeCell ref="OQI96:OQJ96"/>
    <mergeCell ref="OQK96:OQL96"/>
    <mergeCell ref="OQM96:OQN96"/>
    <mergeCell ref="OQO96:OQP96"/>
    <mergeCell ref="OQQ96:OQR96"/>
    <mergeCell ref="OQS96:OQT96"/>
    <mergeCell ref="OQU96:OQV96"/>
    <mergeCell ref="OQW96:OQX96"/>
    <mergeCell ref="OPO96:OPP96"/>
    <mergeCell ref="OPQ96:OPR96"/>
    <mergeCell ref="OPS96:OPT96"/>
    <mergeCell ref="OPU96:OPV96"/>
    <mergeCell ref="OPW96:OPX96"/>
    <mergeCell ref="OPY96:OPZ96"/>
    <mergeCell ref="OQA96:OQB96"/>
    <mergeCell ref="OQC96:OQD96"/>
    <mergeCell ref="OQE96:OQF96"/>
    <mergeCell ref="ORQ96:ORR96"/>
    <mergeCell ref="ORS96:ORT96"/>
    <mergeCell ref="ORU96:ORV96"/>
    <mergeCell ref="ORW96:ORX96"/>
    <mergeCell ref="ORY96:ORZ96"/>
    <mergeCell ref="OSA96:OSB96"/>
    <mergeCell ref="OSC96:OSD96"/>
    <mergeCell ref="OSE96:OSF96"/>
    <mergeCell ref="OSG96:OSH96"/>
    <mergeCell ref="OQY96:OQZ96"/>
    <mergeCell ref="ORA96:ORB96"/>
    <mergeCell ref="ORC96:ORD96"/>
    <mergeCell ref="ORE96:ORF96"/>
    <mergeCell ref="ORG96:ORH96"/>
    <mergeCell ref="ORI96:ORJ96"/>
    <mergeCell ref="ORK96:ORL96"/>
    <mergeCell ref="ORM96:ORN96"/>
    <mergeCell ref="ORO96:ORP96"/>
    <mergeCell ref="OTA96:OTB96"/>
    <mergeCell ref="OTC96:OTD96"/>
    <mergeCell ref="OTE96:OTF96"/>
    <mergeCell ref="OTG96:OTH96"/>
    <mergeCell ref="OTI96:OTJ96"/>
    <mergeCell ref="OTK96:OTL96"/>
    <mergeCell ref="OTM96:OTN96"/>
    <mergeCell ref="OTO96:OTP96"/>
    <mergeCell ref="OTQ96:OTR96"/>
    <mergeCell ref="OSI96:OSJ96"/>
    <mergeCell ref="OSK96:OSL96"/>
    <mergeCell ref="OSM96:OSN96"/>
    <mergeCell ref="OSO96:OSP96"/>
    <mergeCell ref="OSQ96:OSR96"/>
    <mergeCell ref="OSS96:OST96"/>
    <mergeCell ref="OSU96:OSV96"/>
    <mergeCell ref="OSW96:OSX96"/>
    <mergeCell ref="OSY96:OSZ96"/>
    <mergeCell ref="OUK96:OUL96"/>
    <mergeCell ref="OUM96:OUN96"/>
    <mergeCell ref="OUO96:OUP96"/>
    <mergeCell ref="OUQ96:OUR96"/>
    <mergeCell ref="OUS96:OUT96"/>
    <mergeCell ref="OUU96:OUV96"/>
    <mergeCell ref="OUW96:OUX96"/>
    <mergeCell ref="OUY96:OUZ96"/>
    <mergeCell ref="OVA96:OVB96"/>
    <mergeCell ref="OTS96:OTT96"/>
    <mergeCell ref="OTU96:OTV96"/>
    <mergeCell ref="OTW96:OTX96"/>
    <mergeCell ref="OTY96:OTZ96"/>
    <mergeCell ref="OUA96:OUB96"/>
    <mergeCell ref="OUC96:OUD96"/>
    <mergeCell ref="OUE96:OUF96"/>
    <mergeCell ref="OUG96:OUH96"/>
    <mergeCell ref="OUI96:OUJ96"/>
    <mergeCell ref="OVU96:OVV96"/>
    <mergeCell ref="OVW96:OVX96"/>
    <mergeCell ref="OVY96:OVZ96"/>
    <mergeCell ref="OWA96:OWB96"/>
    <mergeCell ref="OWC96:OWD96"/>
    <mergeCell ref="OWE96:OWF96"/>
    <mergeCell ref="OWG96:OWH96"/>
    <mergeCell ref="OWI96:OWJ96"/>
    <mergeCell ref="OWK96:OWL96"/>
    <mergeCell ref="OVC96:OVD96"/>
    <mergeCell ref="OVE96:OVF96"/>
    <mergeCell ref="OVG96:OVH96"/>
    <mergeCell ref="OVI96:OVJ96"/>
    <mergeCell ref="OVK96:OVL96"/>
    <mergeCell ref="OVM96:OVN96"/>
    <mergeCell ref="OVO96:OVP96"/>
    <mergeCell ref="OVQ96:OVR96"/>
    <mergeCell ref="OVS96:OVT96"/>
    <mergeCell ref="OXE96:OXF96"/>
    <mergeCell ref="OXG96:OXH96"/>
    <mergeCell ref="OXI96:OXJ96"/>
    <mergeCell ref="OXK96:OXL96"/>
    <mergeCell ref="OXM96:OXN96"/>
    <mergeCell ref="OXO96:OXP96"/>
    <mergeCell ref="OXQ96:OXR96"/>
    <mergeCell ref="OXS96:OXT96"/>
    <mergeCell ref="OXU96:OXV96"/>
    <mergeCell ref="OWM96:OWN96"/>
    <mergeCell ref="OWO96:OWP96"/>
    <mergeCell ref="OWQ96:OWR96"/>
    <mergeCell ref="OWS96:OWT96"/>
    <mergeCell ref="OWU96:OWV96"/>
    <mergeCell ref="OWW96:OWX96"/>
    <mergeCell ref="OWY96:OWZ96"/>
    <mergeCell ref="OXA96:OXB96"/>
    <mergeCell ref="OXC96:OXD96"/>
    <mergeCell ref="OYO96:OYP96"/>
    <mergeCell ref="OYQ96:OYR96"/>
    <mergeCell ref="OYS96:OYT96"/>
    <mergeCell ref="OYU96:OYV96"/>
    <mergeCell ref="OYW96:OYX96"/>
    <mergeCell ref="OYY96:OYZ96"/>
    <mergeCell ref="OZA96:OZB96"/>
    <mergeCell ref="OZC96:OZD96"/>
    <mergeCell ref="OZE96:OZF96"/>
    <mergeCell ref="OXW96:OXX96"/>
    <mergeCell ref="OXY96:OXZ96"/>
    <mergeCell ref="OYA96:OYB96"/>
    <mergeCell ref="OYC96:OYD96"/>
    <mergeCell ref="OYE96:OYF96"/>
    <mergeCell ref="OYG96:OYH96"/>
    <mergeCell ref="OYI96:OYJ96"/>
    <mergeCell ref="OYK96:OYL96"/>
    <mergeCell ref="OYM96:OYN96"/>
    <mergeCell ref="OZY96:OZZ96"/>
    <mergeCell ref="PAA96:PAB96"/>
    <mergeCell ref="PAC96:PAD96"/>
    <mergeCell ref="PAE96:PAF96"/>
    <mergeCell ref="PAG96:PAH96"/>
    <mergeCell ref="PAI96:PAJ96"/>
    <mergeCell ref="PAK96:PAL96"/>
    <mergeCell ref="PAM96:PAN96"/>
    <mergeCell ref="PAO96:PAP96"/>
    <mergeCell ref="OZG96:OZH96"/>
    <mergeCell ref="OZI96:OZJ96"/>
    <mergeCell ref="OZK96:OZL96"/>
    <mergeCell ref="OZM96:OZN96"/>
    <mergeCell ref="OZO96:OZP96"/>
    <mergeCell ref="OZQ96:OZR96"/>
    <mergeCell ref="OZS96:OZT96"/>
    <mergeCell ref="OZU96:OZV96"/>
    <mergeCell ref="OZW96:OZX96"/>
    <mergeCell ref="PBI96:PBJ96"/>
    <mergeCell ref="PBK96:PBL96"/>
    <mergeCell ref="PBM96:PBN96"/>
    <mergeCell ref="PBO96:PBP96"/>
    <mergeCell ref="PBQ96:PBR96"/>
    <mergeCell ref="PBS96:PBT96"/>
    <mergeCell ref="PBU96:PBV96"/>
    <mergeCell ref="PBW96:PBX96"/>
    <mergeCell ref="PBY96:PBZ96"/>
    <mergeCell ref="PAQ96:PAR96"/>
    <mergeCell ref="PAS96:PAT96"/>
    <mergeCell ref="PAU96:PAV96"/>
    <mergeCell ref="PAW96:PAX96"/>
    <mergeCell ref="PAY96:PAZ96"/>
    <mergeCell ref="PBA96:PBB96"/>
    <mergeCell ref="PBC96:PBD96"/>
    <mergeCell ref="PBE96:PBF96"/>
    <mergeCell ref="PBG96:PBH96"/>
    <mergeCell ref="PCS96:PCT96"/>
    <mergeCell ref="PCU96:PCV96"/>
    <mergeCell ref="PCW96:PCX96"/>
    <mergeCell ref="PCY96:PCZ96"/>
    <mergeCell ref="PDA96:PDB96"/>
    <mergeCell ref="PDC96:PDD96"/>
    <mergeCell ref="PDE96:PDF96"/>
    <mergeCell ref="PDG96:PDH96"/>
    <mergeCell ref="PDI96:PDJ96"/>
    <mergeCell ref="PCA96:PCB96"/>
    <mergeCell ref="PCC96:PCD96"/>
    <mergeCell ref="PCE96:PCF96"/>
    <mergeCell ref="PCG96:PCH96"/>
    <mergeCell ref="PCI96:PCJ96"/>
    <mergeCell ref="PCK96:PCL96"/>
    <mergeCell ref="PCM96:PCN96"/>
    <mergeCell ref="PCO96:PCP96"/>
    <mergeCell ref="PCQ96:PCR96"/>
    <mergeCell ref="PEC96:PED96"/>
    <mergeCell ref="PEE96:PEF96"/>
    <mergeCell ref="PEG96:PEH96"/>
    <mergeCell ref="PEI96:PEJ96"/>
    <mergeCell ref="PEK96:PEL96"/>
    <mergeCell ref="PEM96:PEN96"/>
    <mergeCell ref="PEO96:PEP96"/>
    <mergeCell ref="PEQ96:PER96"/>
    <mergeCell ref="PES96:PET96"/>
    <mergeCell ref="PDK96:PDL96"/>
    <mergeCell ref="PDM96:PDN96"/>
    <mergeCell ref="PDO96:PDP96"/>
    <mergeCell ref="PDQ96:PDR96"/>
    <mergeCell ref="PDS96:PDT96"/>
    <mergeCell ref="PDU96:PDV96"/>
    <mergeCell ref="PDW96:PDX96"/>
    <mergeCell ref="PDY96:PDZ96"/>
    <mergeCell ref="PEA96:PEB96"/>
    <mergeCell ref="PFM96:PFN96"/>
    <mergeCell ref="PFO96:PFP96"/>
    <mergeCell ref="PFQ96:PFR96"/>
    <mergeCell ref="PFS96:PFT96"/>
    <mergeCell ref="PFU96:PFV96"/>
    <mergeCell ref="PFW96:PFX96"/>
    <mergeCell ref="PFY96:PFZ96"/>
    <mergeCell ref="PGA96:PGB96"/>
    <mergeCell ref="PGC96:PGD96"/>
    <mergeCell ref="PEU96:PEV96"/>
    <mergeCell ref="PEW96:PEX96"/>
    <mergeCell ref="PEY96:PEZ96"/>
    <mergeCell ref="PFA96:PFB96"/>
    <mergeCell ref="PFC96:PFD96"/>
    <mergeCell ref="PFE96:PFF96"/>
    <mergeCell ref="PFG96:PFH96"/>
    <mergeCell ref="PFI96:PFJ96"/>
    <mergeCell ref="PFK96:PFL96"/>
    <mergeCell ref="PGW96:PGX96"/>
    <mergeCell ref="PGY96:PGZ96"/>
    <mergeCell ref="PHA96:PHB96"/>
    <mergeCell ref="PHC96:PHD96"/>
    <mergeCell ref="PHE96:PHF96"/>
    <mergeCell ref="PHG96:PHH96"/>
    <mergeCell ref="PHI96:PHJ96"/>
    <mergeCell ref="PHK96:PHL96"/>
    <mergeCell ref="PHM96:PHN96"/>
    <mergeCell ref="PGE96:PGF96"/>
    <mergeCell ref="PGG96:PGH96"/>
    <mergeCell ref="PGI96:PGJ96"/>
    <mergeCell ref="PGK96:PGL96"/>
    <mergeCell ref="PGM96:PGN96"/>
    <mergeCell ref="PGO96:PGP96"/>
    <mergeCell ref="PGQ96:PGR96"/>
    <mergeCell ref="PGS96:PGT96"/>
    <mergeCell ref="PGU96:PGV96"/>
    <mergeCell ref="PIG96:PIH96"/>
    <mergeCell ref="PII96:PIJ96"/>
    <mergeCell ref="PIK96:PIL96"/>
    <mergeCell ref="PIM96:PIN96"/>
    <mergeCell ref="PIO96:PIP96"/>
    <mergeCell ref="PIQ96:PIR96"/>
    <mergeCell ref="PIS96:PIT96"/>
    <mergeCell ref="PIU96:PIV96"/>
    <mergeCell ref="PIW96:PIX96"/>
    <mergeCell ref="PHO96:PHP96"/>
    <mergeCell ref="PHQ96:PHR96"/>
    <mergeCell ref="PHS96:PHT96"/>
    <mergeCell ref="PHU96:PHV96"/>
    <mergeCell ref="PHW96:PHX96"/>
    <mergeCell ref="PHY96:PHZ96"/>
    <mergeCell ref="PIA96:PIB96"/>
    <mergeCell ref="PIC96:PID96"/>
    <mergeCell ref="PIE96:PIF96"/>
    <mergeCell ref="PJQ96:PJR96"/>
    <mergeCell ref="PJS96:PJT96"/>
    <mergeCell ref="PJU96:PJV96"/>
    <mergeCell ref="PJW96:PJX96"/>
    <mergeCell ref="PJY96:PJZ96"/>
    <mergeCell ref="PKA96:PKB96"/>
    <mergeCell ref="PKC96:PKD96"/>
    <mergeCell ref="PKE96:PKF96"/>
    <mergeCell ref="PKG96:PKH96"/>
    <mergeCell ref="PIY96:PIZ96"/>
    <mergeCell ref="PJA96:PJB96"/>
    <mergeCell ref="PJC96:PJD96"/>
    <mergeCell ref="PJE96:PJF96"/>
    <mergeCell ref="PJG96:PJH96"/>
    <mergeCell ref="PJI96:PJJ96"/>
    <mergeCell ref="PJK96:PJL96"/>
    <mergeCell ref="PJM96:PJN96"/>
    <mergeCell ref="PJO96:PJP96"/>
    <mergeCell ref="PLA96:PLB96"/>
    <mergeCell ref="PLC96:PLD96"/>
    <mergeCell ref="PLE96:PLF96"/>
    <mergeCell ref="PLG96:PLH96"/>
    <mergeCell ref="PLI96:PLJ96"/>
    <mergeCell ref="PLK96:PLL96"/>
    <mergeCell ref="PLM96:PLN96"/>
    <mergeCell ref="PLO96:PLP96"/>
    <mergeCell ref="PLQ96:PLR96"/>
    <mergeCell ref="PKI96:PKJ96"/>
    <mergeCell ref="PKK96:PKL96"/>
    <mergeCell ref="PKM96:PKN96"/>
    <mergeCell ref="PKO96:PKP96"/>
    <mergeCell ref="PKQ96:PKR96"/>
    <mergeCell ref="PKS96:PKT96"/>
    <mergeCell ref="PKU96:PKV96"/>
    <mergeCell ref="PKW96:PKX96"/>
    <mergeCell ref="PKY96:PKZ96"/>
    <mergeCell ref="PMK96:PML96"/>
    <mergeCell ref="PMM96:PMN96"/>
    <mergeCell ref="PMO96:PMP96"/>
    <mergeCell ref="PMQ96:PMR96"/>
    <mergeCell ref="PMS96:PMT96"/>
    <mergeCell ref="PMU96:PMV96"/>
    <mergeCell ref="PMW96:PMX96"/>
    <mergeCell ref="PMY96:PMZ96"/>
    <mergeCell ref="PNA96:PNB96"/>
    <mergeCell ref="PLS96:PLT96"/>
    <mergeCell ref="PLU96:PLV96"/>
    <mergeCell ref="PLW96:PLX96"/>
    <mergeCell ref="PLY96:PLZ96"/>
    <mergeCell ref="PMA96:PMB96"/>
    <mergeCell ref="PMC96:PMD96"/>
    <mergeCell ref="PME96:PMF96"/>
    <mergeCell ref="PMG96:PMH96"/>
    <mergeCell ref="PMI96:PMJ96"/>
    <mergeCell ref="PNU96:PNV96"/>
    <mergeCell ref="PNW96:PNX96"/>
    <mergeCell ref="PNY96:PNZ96"/>
    <mergeCell ref="POA96:POB96"/>
    <mergeCell ref="POC96:POD96"/>
    <mergeCell ref="POE96:POF96"/>
    <mergeCell ref="POG96:POH96"/>
    <mergeCell ref="POI96:POJ96"/>
    <mergeCell ref="POK96:POL96"/>
    <mergeCell ref="PNC96:PND96"/>
    <mergeCell ref="PNE96:PNF96"/>
    <mergeCell ref="PNG96:PNH96"/>
    <mergeCell ref="PNI96:PNJ96"/>
    <mergeCell ref="PNK96:PNL96"/>
    <mergeCell ref="PNM96:PNN96"/>
    <mergeCell ref="PNO96:PNP96"/>
    <mergeCell ref="PNQ96:PNR96"/>
    <mergeCell ref="PNS96:PNT96"/>
    <mergeCell ref="PPE96:PPF96"/>
    <mergeCell ref="PPG96:PPH96"/>
    <mergeCell ref="PPI96:PPJ96"/>
    <mergeCell ref="PPK96:PPL96"/>
    <mergeCell ref="PPM96:PPN96"/>
    <mergeCell ref="PPO96:PPP96"/>
    <mergeCell ref="PPQ96:PPR96"/>
    <mergeCell ref="PPS96:PPT96"/>
    <mergeCell ref="PPU96:PPV96"/>
    <mergeCell ref="POM96:PON96"/>
    <mergeCell ref="POO96:POP96"/>
    <mergeCell ref="POQ96:POR96"/>
    <mergeCell ref="POS96:POT96"/>
    <mergeCell ref="POU96:POV96"/>
    <mergeCell ref="POW96:POX96"/>
    <mergeCell ref="POY96:POZ96"/>
    <mergeCell ref="PPA96:PPB96"/>
    <mergeCell ref="PPC96:PPD96"/>
    <mergeCell ref="PQO96:PQP96"/>
    <mergeCell ref="PQQ96:PQR96"/>
    <mergeCell ref="PQS96:PQT96"/>
    <mergeCell ref="PQU96:PQV96"/>
    <mergeCell ref="PQW96:PQX96"/>
    <mergeCell ref="PQY96:PQZ96"/>
    <mergeCell ref="PRA96:PRB96"/>
    <mergeCell ref="PRC96:PRD96"/>
    <mergeCell ref="PRE96:PRF96"/>
    <mergeCell ref="PPW96:PPX96"/>
    <mergeCell ref="PPY96:PPZ96"/>
    <mergeCell ref="PQA96:PQB96"/>
    <mergeCell ref="PQC96:PQD96"/>
    <mergeCell ref="PQE96:PQF96"/>
    <mergeCell ref="PQG96:PQH96"/>
    <mergeCell ref="PQI96:PQJ96"/>
    <mergeCell ref="PQK96:PQL96"/>
    <mergeCell ref="PQM96:PQN96"/>
    <mergeCell ref="PRY96:PRZ96"/>
    <mergeCell ref="PSA96:PSB96"/>
    <mergeCell ref="PSC96:PSD96"/>
    <mergeCell ref="PSE96:PSF96"/>
    <mergeCell ref="PSG96:PSH96"/>
    <mergeCell ref="PSI96:PSJ96"/>
    <mergeCell ref="PSK96:PSL96"/>
    <mergeCell ref="PSM96:PSN96"/>
    <mergeCell ref="PSO96:PSP96"/>
    <mergeCell ref="PRG96:PRH96"/>
    <mergeCell ref="PRI96:PRJ96"/>
    <mergeCell ref="PRK96:PRL96"/>
    <mergeCell ref="PRM96:PRN96"/>
    <mergeCell ref="PRO96:PRP96"/>
    <mergeCell ref="PRQ96:PRR96"/>
    <mergeCell ref="PRS96:PRT96"/>
    <mergeCell ref="PRU96:PRV96"/>
    <mergeCell ref="PRW96:PRX96"/>
    <mergeCell ref="PTI96:PTJ96"/>
    <mergeCell ref="PTK96:PTL96"/>
    <mergeCell ref="PTM96:PTN96"/>
    <mergeCell ref="PTO96:PTP96"/>
    <mergeCell ref="PTQ96:PTR96"/>
    <mergeCell ref="PTS96:PTT96"/>
    <mergeCell ref="PTU96:PTV96"/>
    <mergeCell ref="PTW96:PTX96"/>
    <mergeCell ref="PTY96:PTZ96"/>
    <mergeCell ref="PSQ96:PSR96"/>
    <mergeCell ref="PSS96:PST96"/>
    <mergeCell ref="PSU96:PSV96"/>
    <mergeCell ref="PSW96:PSX96"/>
    <mergeCell ref="PSY96:PSZ96"/>
    <mergeCell ref="PTA96:PTB96"/>
    <mergeCell ref="PTC96:PTD96"/>
    <mergeCell ref="PTE96:PTF96"/>
    <mergeCell ref="PTG96:PTH96"/>
    <mergeCell ref="PUS96:PUT96"/>
    <mergeCell ref="PUU96:PUV96"/>
    <mergeCell ref="PUW96:PUX96"/>
    <mergeCell ref="PUY96:PUZ96"/>
    <mergeCell ref="PVA96:PVB96"/>
    <mergeCell ref="PVC96:PVD96"/>
    <mergeCell ref="PVE96:PVF96"/>
    <mergeCell ref="PVG96:PVH96"/>
    <mergeCell ref="PVI96:PVJ96"/>
    <mergeCell ref="PUA96:PUB96"/>
    <mergeCell ref="PUC96:PUD96"/>
    <mergeCell ref="PUE96:PUF96"/>
    <mergeCell ref="PUG96:PUH96"/>
    <mergeCell ref="PUI96:PUJ96"/>
    <mergeCell ref="PUK96:PUL96"/>
    <mergeCell ref="PUM96:PUN96"/>
    <mergeCell ref="PUO96:PUP96"/>
    <mergeCell ref="PUQ96:PUR96"/>
    <mergeCell ref="PWC96:PWD96"/>
    <mergeCell ref="PWE96:PWF96"/>
    <mergeCell ref="PWG96:PWH96"/>
    <mergeCell ref="PWI96:PWJ96"/>
    <mergeCell ref="PWK96:PWL96"/>
    <mergeCell ref="PWM96:PWN96"/>
    <mergeCell ref="PWO96:PWP96"/>
    <mergeCell ref="PWQ96:PWR96"/>
    <mergeCell ref="PWS96:PWT96"/>
    <mergeCell ref="PVK96:PVL96"/>
    <mergeCell ref="PVM96:PVN96"/>
    <mergeCell ref="PVO96:PVP96"/>
    <mergeCell ref="PVQ96:PVR96"/>
    <mergeCell ref="PVS96:PVT96"/>
    <mergeCell ref="PVU96:PVV96"/>
    <mergeCell ref="PVW96:PVX96"/>
    <mergeCell ref="PVY96:PVZ96"/>
    <mergeCell ref="PWA96:PWB96"/>
    <mergeCell ref="PXM96:PXN96"/>
    <mergeCell ref="PXO96:PXP96"/>
    <mergeCell ref="PXQ96:PXR96"/>
    <mergeCell ref="PXS96:PXT96"/>
    <mergeCell ref="PXU96:PXV96"/>
    <mergeCell ref="PXW96:PXX96"/>
    <mergeCell ref="PXY96:PXZ96"/>
    <mergeCell ref="PYA96:PYB96"/>
    <mergeCell ref="PYC96:PYD96"/>
    <mergeCell ref="PWU96:PWV96"/>
    <mergeCell ref="PWW96:PWX96"/>
    <mergeCell ref="PWY96:PWZ96"/>
    <mergeCell ref="PXA96:PXB96"/>
    <mergeCell ref="PXC96:PXD96"/>
    <mergeCell ref="PXE96:PXF96"/>
    <mergeCell ref="PXG96:PXH96"/>
    <mergeCell ref="PXI96:PXJ96"/>
    <mergeCell ref="PXK96:PXL96"/>
    <mergeCell ref="PYW96:PYX96"/>
    <mergeCell ref="PYY96:PYZ96"/>
    <mergeCell ref="PZA96:PZB96"/>
    <mergeCell ref="PZC96:PZD96"/>
    <mergeCell ref="PZE96:PZF96"/>
    <mergeCell ref="PZG96:PZH96"/>
    <mergeCell ref="PZI96:PZJ96"/>
    <mergeCell ref="PZK96:PZL96"/>
    <mergeCell ref="PZM96:PZN96"/>
    <mergeCell ref="PYE96:PYF96"/>
    <mergeCell ref="PYG96:PYH96"/>
    <mergeCell ref="PYI96:PYJ96"/>
    <mergeCell ref="PYK96:PYL96"/>
    <mergeCell ref="PYM96:PYN96"/>
    <mergeCell ref="PYO96:PYP96"/>
    <mergeCell ref="PYQ96:PYR96"/>
    <mergeCell ref="PYS96:PYT96"/>
    <mergeCell ref="PYU96:PYV96"/>
    <mergeCell ref="QAG96:QAH96"/>
    <mergeCell ref="QAI96:QAJ96"/>
    <mergeCell ref="QAK96:QAL96"/>
    <mergeCell ref="QAM96:QAN96"/>
    <mergeCell ref="QAO96:QAP96"/>
    <mergeCell ref="QAQ96:QAR96"/>
    <mergeCell ref="QAS96:QAT96"/>
    <mergeCell ref="QAU96:QAV96"/>
    <mergeCell ref="QAW96:QAX96"/>
    <mergeCell ref="PZO96:PZP96"/>
    <mergeCell ref="PZQ96:PZR96"/>
    <mergeCell ref="PZS96:PZT96"/>
    <mergeCell ref="PZU96:PZV96"/>
    <mergeCell ref="PZW96:PZX96"/>
    <mergeCell ref="PZY96:PZZ96"/>
    <mergeCell ref="QAA96:QAB96"/>
    <mergeCell ref="QAC96:QAD96"/>
    <mergeCell ref="QAE96:QAF96"/>
    <mergeCell ref="QBQ96:QBR96"/>
    <mergeCell ref="QBS96:QBT96"/>
    <mergeCell ref="QBU96:QBV96"/>
    <mergeCell ref="QBW96:QBX96"/>
    <mergeCell ref="QBY96:QBZ96"/>
    <mergeCell ref="QCA96:QCB96"/>
    <mergeCell ref="QCC96:QCD96"/>
    <mergeCell ref="QCE96:QCF96"/>
    <mergeCell ref="QCG96:QCH96"/>
    <mergeCell ref="QAY96:QAZ96"/>
    <mergeCell ref="QBA96:QBB96"/>
    <mergeCell ref="QBC96:QBD96"/>
    <mergeCell ref="QBE96:QBF96"/>
    <mergeCell ref="QBG96:QBH96"/>
    <mergeCell ref="QBI96:QBJ96"/>
    <mergeCell ref="QBK96:QBL96"/>
    <mergeCell ref="QBM96:QBN96"/>
    <mergeCell ref="QBO96:QBP96"/>
    <mergeCell ref="QDA96:QDB96"/>
    <mergeCell ref="QDC96:QDD96"/>
    <mergeCell ref="QDE96:QDF96"/>
    <mergeCell ref="QDG96:QDH96"/>
    <mergeCell ref="QDI96:QDJ96"/>
    <mergeCell ref="QDK96:QDL96"/>
    <mergeCell ref="QDM96:QDN96"/>
    <mergeCell ref="QDO96:QDP96"/>
    <mergeCell ref="QDQ96:QDR96"/>
    <mergeCell ref="QCI96:QCJ96"/>
    <mergeCell ref="QCK96:QCL96"/>
    <mergeCell ref="QCM96:QCN96"/>
    <mergeCell ref="QCO96:QCP96"/>
    <mergeCell ref="QCQ96:QCR96"/>
    <mergeCell ref="QCS96:QCT96"/>
    <mergeCell ref="QCU96:QCV96"/>
    <mergeCell ref="QCW96:QCX96"/>
    <mergeCell ref="QCY96:QCZ96"/>
    <mergeCell ref="QEK96:QEL96"/>
    <mergeCell ref="QEM96:QEN96"/>
    <mergeCell ref="QEO96:QEP96"/>
    <mergeCell ref="QEQ96:QER96"/>
    <mergeCell ref="QES96:QET96"/>
    <mergeCell ref="QEU96:QEV96"/>
    <mergeCell ref="QEW96:QEX96"/>
    <mergeCell ref="QEY96:QEZ96"/>
    <mergeCell ref="QFA96:QFB96"/>
    <mergeCell ref="QDS96:QDT96"/>
    <mergeCell ref="QDU96:QDV96"/>
    <mergeCell ref="QDW96:QDX96"/>
    <mergeCell ref="QDY96:QDZ96"/>
    <mergeCell ref="QEA96:QEB96"/>
    <mergeCell ref="QEC96:QED96"/>
    <mergeCell ref="QEE96:QEF96"/>
    <mergeCell ref="QEG96:QEH96"/>
    <mergeCell ref="QEI96:QEJ96"/>
    <mergeCell ref="QFU96:QFV96"/>
    <mergeCell ref="QFW96:QFX96"/>
    <mergeCell ref="QFY96:QFZ96"/>
    <mergeCell ref="QGA96:QGB96"/>
    <mergeCell ref="QGC96:QGD96"/>
    <mergeCell ref="QGE96:QGF96"/>
    <mergeCell ref="QGG96:QGH96"/>
    <mergeCell ref="QGI96:QGJ96"/>
    <mergeCell ref="QGK96:QGL96"/>
    <mergeCell ref="QFC96:QFD96"/>
    <mergeCell ref="QFE96:QFF96"/>
    <mergeCell ref="QFG96:QFH96"/>
    <mergeCell ref="QFI96:QFJ96"/>
    <mergeCell ref="QFK96:QFL96"/>
    <mergeCell ref="QFM96:QFN96"/>
    <mergeCell ref="QFO96:QFP96"/>
    <mergeCell ref="QFQ96:QFR96"/>
    <mergeCell ref="QFS96:QFT96"/>
    <mergeCell ref="QHE96:QHF96"/>
    <mergeCell ref="QHG96:QHH96"/>
    <mergeCell ref="QHI96:QHJ96"/>
    <mergeCell ref="QHK96:QHL96"/>
    <mergeCell ref="QHM96:QHN96"/>
    <mergeCell ref="QHO96:QHP96"/>
    <mergeCell ref="QHQ96:QHR96"/>
    <mergeCell ref="QHS96:QHT96"/>
    <mergeCell ref="QHU96:QHV96"/>
    <mergeCell ref="QGM96:QGN96"/>
    <mergeCell ref="QGO96:QGP96"/>
    <mergeCell ref="QGQ96:QGR96"/>
    <mergeCell ref="QGS96:QGT96"/>
    <mergeCell ref="QGU96:QGV96"/>
    <mergeCell ref="QGW96:QGX96"/>
    <mergeCell ref="QGY96:QGZ96"/>
    <mergeCell ref="QHA96:QHB96"/>
    <mergeCell ref="QHC96:QHD96"/>
    <mergeCell ref="QIO96:QIP96"/>
    <mergeCell ref="QIQ96:QIR96"/>
    <mergeCell ref="QIS96:QIT96"/>
    <mergeCell ref="QIU96:QIV96"/>
    <mergeCell ref="QIW96:QIX96"/>
    <mergeCell ref="QIY96:QIZ96"/>
    <mergeCell ref="QJA96:QJB96"/>
    <mergeCell ref="QJC96:QJD96"/>
    <mergeCell ref="QJE96:QJF96"/>
    <mergeCell ref="QHW96:QHX96"/>
    <mergeCell ref="QHY96:QHZ96"/>
    <mergeCell ref="QIA96:QIB96"/>
    <mergeCell ref="QIC96:QID96"/>
    <mergeCell ref="QIE96:QIF96"/>
    <mergeCell ref="QIG96:QIH96"/>
    <mergeCell ref="QII96:QIJ96"/>
    <mergeCell ref="QIK96:QIL96"/>
    <mergeCell ref="QIM96:QIN96"/>
    <mergeCell ref="QJY96:QJZ96"/>
    <mergeCell ref="QKA96:QKB96"/>
    <mergeCell ref="QKC96:QKD96"/>
    <mergeCell ref="QKE96:QKF96"/>
    <mergeCell ref="QKG96:QKH96"/>
    <mergeCell ref="QKI96:QKJ96"/>
    <mergeCell ref="QKK96:QKL96"/>
    <mergeCell ref="QKM96:QKN96"/>
    <mergeCell ref="QKO96:QKP96"/>
    <mergeCell ref="QJG96:QJH96"/>
    <mergeCell ref="QJI96:QJJ96"/>
    <mergeCell ref="QJK96:QJL96"/>
    <mergeCell ref="QJM96:QJN96"/>
    <mergeCell ref="QJO96:QJP96"/>
    <mergeCell ref="QJQ96:QJR96"/>
    <mergeCell ref="QJS96:QJT96"/>
    <mergeCell ref="QJU96:QJV96"/>
    <mergeCell ref="QJW96:QJX96"/>
    <mergeCell ref="QLI96:QLJ96"/>
    <mergeCell ref="QLK96:QLL96"/>
    <mergeCell ref="QLM96:QLN96"/>
    <mergeCell ref="QLO96:QLP96"/>
    <mergeCell ref="QLQ96:QLR96"/>
    <mergeCell ref="QLS96:QLT96"/>
    <mergeCell ref="QLU96:QLV96"/>
    <mergeCell ref="QLW96:QLX96"/>
    <mergeCell ref="QLY96:QLZ96"/>
    <mergeCell ref="QKQ96:QKR96"/>
    <mergeCell ref="QKS96:QKT96"/>
    <mergeCell ref="QKU96:QKV96"/>
    <mergeCell ref="QKW96:QKX96"/>
    <mergeCell ref="QKY96:QKZ96"/>
    <mergeCell ref="QLA96:QLB96"/>
    <mergeCell ref="QLC96:QLD96"/>
    <mergeCell ref="QLE96:QLF96"/>
    <mergeCell ref="QLG96:QLH96"/>
    <mergeCell ref="QMS96:QMT96"/>
    <mergeCell ref="QMU96:QMV96"/>
    <mergeCell ref="QMW96:QMX96"/>
    <mergeCell ref="QMY96:QMZ96"/>
    <mergeCell ref="QNA96:QNB96"/>
    <mergeCell ref="QNC96:QND96"/>
    <mergeCell ref="QNE96:QNF96"/>
    <mergeCell ref="QNG96:QNH96"/>
    <mergeCell ref="QNI96:QNJ96"/>
    <mergeCell ref="QMA96:QMB96"/>
    <mergeCell ref="QMC96:QMD96"/>
    <mergeCell ref="QME96:QMF96"/>
    <mergeCell ref="QMG96:QMH96"/>
    <mergeCell ref="QMI96:QMJ96"/>
    <mergeCell ref="QMK96:QML96"/>
    <mergeCell ref="QMM96:QMN96"/>
    <mergeCell ref="QMO96:QMP96"/>
    <mergeCell ref="QMQ96:QMR96"/>
    <mergeCell ref="QOC96:QOD96"/>
    <mergeCell ref="QOE96:QOF96"/>
    <mergeCell ref="QOG96:QOH96"/>
    <mergeCell ref="QOI96:QOJ96"/>
    <mergeCell ref="QOK96:QOL96"/>
    <mergeCell ref="QOM96:QON96"/>
    <mergeCell ref="QOO96:QOP96"/>
    <mergeCell ref="QOQ96:QOR96"/>
    <mergeCell ref="QOS96:QOT96"/>
    <mergeCell ref="QNK96:QNL96"/>
    <mergeCell ref="QNM96:QNN96"/>
    <mergeCell ref="QNO96:QNP96"/>
    <mergeCell ref="QNQ96:QNR96"/>
    <mergeCell ref="QNS96:QNT96"/>
    <mergeCell ref="QNU96:QNV96"/>
    <mergeCell ref="QNW96:QNX96"/>
    <mergeCell ref="QNY96:QNZ96"/>
    <mergeCell ref="QOA96:QOB96"/>
    <mergeCell ref="QPM96:QPN96"/>
    <mergeCell ref="QPO96:QPP96"/>
    <mergeCell ref="QPQ96:QPR96"/>
    <mergeCell ref="QPS96:QPT96"/>
    <mergeCell ref="QPU96:QPV96"/>
    <mergeCell ref="QPW96:QPX96"/>
    <mergeCell ref="QPY96:QPZ96"/>
    <mergeCell ref="QQA96:QQB96"/>
    <mergeCell ref="QQC96:QQD96"/>
    <mergeCell ref="QOU96:QOV96"/>
    <mergeCell ref="QOW96:QOX96"/>
    <mergeCell ref="QOY96:QOZ96"/>
    <mergeCell ref="QPA96:QPB96"/>
    <mergeCell ref="QPC96:QPD96"/>
    <mergeCell ref="QPE96:QPF96"/>
    <mergeCell ref="QPG96:QPH96"/>
    <mergeCell ref="QPI96:QPJ96"/>
    <mergeCell ref="QPK96:QPL96"/>
    <mergeCell ref="QQW96:QQX96"/>
    <mergeCell ref="QQY96:QQZ96"/>
    <mergeCell ref="QRA96:QRB96"/>
    <mergeCell ref="QRC96:QRD96"/>
    <mergeCell ref="QRE96:QRF96"/>
    <mergeCell ref="QRG96:QRH96"/>
    <mergeCell ref="QRI96:QRJ96"/>
    <mergeCell ref="QRK96:QRL96"/>
    <mergeCell ref="QRM96:QRN96"/>
    <mergeCell ref="QQE96:QQF96"/>
    <mergeCell ref="QQG96:QQH96"/>
    <mergeCell ref="QQI96:QQJ96"/>
    <mergeCell ref="QQK96:QQL96"/>
    <mergeCell ref="QQM96:QQN96"/>
    <mergeCell ref="QQO96:QQP96"/>
    <mergeCell ref="QQQ96:QQR96"/>
    <mergeCell ref="QQS96:QQT96"/>
    <mergeCell ref="QQU96:QQV96"/>
    <mergeCell ref="QSG96:QSH96"/>
    <mergeCell ref="QSI96:QSJ96"/>
    <mergeCell ref="QSK96:QSL96"/>
    <mergeCell ref="QSM96:QSN96"/>
    <mergeCell ref="QSO96:QSP96"/>
    <mergeCell ref="QSQ96:QSR96"/>
    <mergeCell ref="QSS96:QST96"/>
    <mergeCell ref="QSU96:QSV96"/>
    <mergeCell ref="QSW96:QSX96"/>
    <mergeCell ref="QRO96:QRP96"/>
    <mergeCell ref="QRQ96:QRR96"/>
    <mergeCell ref="QRS96:QRT96"/>
    <mergeCell ref="QRU96:QRV96"/>
    <mergeCell ref="QRW96:QRX96"/>
    <mergeCell ref="QRY96:QRZ96"/>
    <mergeCell ref="QSA96:QSB96"/>
    <mergeCell ref="QSC96:QSD96"/>
    <mergeCell ref="QSE96:QSF96"/>
    <mergeCell ref="QTQ96:QTR96"/>
    <mergeCell ref="QTS96:QTT96"/>
    <mergeCell ref="QTU96:QTV96"/>
    <mergeCell ref="QTW96:QTX96"/>
    <mergeCell ref="QTY96:QTZ96"/>
    <mergeCell ref="QUA96:QUB96"/>
    <mergeCell ref="QUC96:QUD96"/>
    <mergeCell ref="QUE96:QUF96"/>
    <mergeCell ref="QUG96:QUH96"/>
    <mergeCell ref="QSY96:QSZ96"/>
    <mergeCell ref="QTA96:QTB96"/>
    <mergeCell ref="QTC96:QTD96"/>
    <mergeCell ref="QTE96:QTF96"/>
    <mergeCell ref="QTG96:QTH96"/>
    <mergeCell ref="QTI96:QTJ96"/>
    <mergeCell ref="QTK96:QTL96"/>
    <mergeCell ref="QTM96:QTN96"/>
    <mergeCell ref="QTO96:QTP96"/>
    <mergeCell ref="QVA96:QVB96"/>
    <mergeCell ref="QVC96:QVD96"/>
    <mergeCell ref="QVE96:QVF96"/>
    <mergeCell ref="QVG96:QVH96"/>
    <mergeCell ref="QVI96:QVJ96"/>
    <mergeCell ref="QVK96:QVL96"/>
    <mergeCell ref="QVM96:QVN96"/>
    <mergeCell ref="QVO96:QVP96"/>
    <mergeCell ref="QVQ96:QVR96"/>
    <mergeCell ref="QUI96:QUJ96"/>
    <mergeCell ref="QUK96:QUL96"/>
    <mergeCell ref="QUM96:QUN96"/>
    <mergeCell ref="QUO96:QUP96"/>
    <mergeCell ref="QUQ96:QUR96"/>
    <mergeCell ref="QUS96:QUT96"/>
    <mergeCell ref="QUU96:QUV96"/>
    <mergeCell ref="QUW96:QUX96"/>
    <mergeCell ref="QUY96:QUZ96"/>
    <mergeCell ref="QWK96:QWL96"/>
    <mergeCell ref="QWM96:QWN96"/>
    <mergeCell ref="QWO96:QWP96"/>
    <mergeCell ref="QWQ96:QWR96"/>
    <mergeCell ref="QWS96:QWT96"/>
    <mergeCell ref="QWU96:QWV96"/>
    <mergeCell ref="QWW96:QWX96"/>
    <mergeCell ref="QWY96:QWZ96"/>
    <mergeCell ref="QXA96:QXB96"/>
    <mergeCell ref="QVS96:QVT96"/>
    <mergeCell ref="QVU96:QVV96"/>
    <mergeCell ref="QVW96:QVX96"/>
    <mergeCell ref="QVY96:QVZ96"/>
    <mergeCell ref="QWA96:QWB96"/>
    <mergeCell ref="QWC96:QWD96"/>
    <mergeCell ref="QWE96:QWF96"/>
    <mergeCell ref="QWG96:QWH96"/>
    <mergeCell ref="QWI96:QWJ96"/>
    <mergeCell ref="QXU96:QXV96"/>
    <mergeCell ref="QXW96:QXX96"/>
    <mergeCell ref="QXY96:QXZ96"/>
    <mergeCell ref="QYA96:QYB96"/>
    <mergeCell ref="QYC96:QYD96"/>
    <mergeCell ref="QYE96:QYF96"/>
    <mergeCell ref="QYG96:QYH96"/>
    <mergeCell ref="QYI96:QYJ96"/>
    <mergeCell ref="QYK96:QYL96"/>
    <mergeCell ref="QXC96:QXD96"/>
    <mergeCell ref="QXE96:QXF96"/>
    <mergeCell ref="QXG96:QXH96"/>
    <mergeCell ref="QXI96:QXJ96"/>
    <mergeCell ref="QXK96:QXL96"/>
    <mergeCell ref="QXM96:QXN96"/>
    <mergeCell ref="QXO96:QXP96"/>
    <mergeCell ref="QXQ96:QXR96"/>
    <mergeCell ref="QXS96:QXT96"/>
    <mergeCell ref="QZE96:QZF96"/>
    <mergeCell ref="QZG96:QZH96"/>
    <mergeCell ref="QZI96:QZJ96"/>
    <mergeCell ref="QZK96:QZL96"/>
    <mergeCell ref="QZM96:QZN96"/>
    <mergeCell ref="QZO96:QZP96"/>
    <mergeCell ref="QZQ96:QZR96"/>
    <mergeCell ref="QZS96:QZT96"/>
    <mergeCell ref="QZU96:QZV96"/>
    <mergeCell ref="QYM96:QYN96"/>
    <mergeCell ref="QYO96:QYP96"/>
    <mergeCell ref="QYQ96:QYR96"/>
    <mergeCell ref="QYS96:QYT96"/>
    <mergeCell ref="QYU96:QYV96"/>
    <mergeCell ref="QYW96:QYX96"/>
    <mergeCell ref="QYY96:QYZ96"/>
    <mergeCell ref="QZA96:QZB96"/>
    <mergeCell ref="QZC96:QZD96"/>
    <mergeCell ref="RAO96:RAP96"/>
    <mergeCell ref="RAQ96:RAR96"/>
    <mergeCell ref="RAS96:RAT96"/>
    <mergeCell ref="RAU96:RAV96"/>
    <mergeCell ref="RAW96:RAX96"/>
    <mergeCell ref="RAY96:RAZ96"/>
    <mergeCell ref="RBA96:RBB96"/>
    <mergeCell ref="RBC96:RBD96"/>
    <mergeCell ref="RBE96:RBF96"/>
    <mergeCell ref="QZW96:QZX96"/>
    <mergeCell ref="QZY96:QZZ96"/>
    <mergeCell ref="RAA96:RAB96"/>
    <mergeCell ref="RAC96:RAD96"/>
    <mergeCell ref="RAE96:RAF96"/>
    <mergeCell ref="RAG96:RAH96"/>
    <mergeCell ref="RAI96:RAJ96"/>
    <mergeCell ref="RAK96:RAL96"/>
    <mergeCell ref="RAM96:RAN96"/>
    <mergeCell ref="RBY96:RBZ96"/>
    <mergeCell ref="RCA96:RCB96"/>
    <mergeCell ref="RCC96:RCD96"/>
    <mergeCell ref="RCE96:RCF96"/>
    <mergeCell ref="RCG96:RCH96"/>
    <mergeCell ref="RCI96:RCJ96"/>
    <mergeCell ref="RCK96:RCL96"/>
    <mergeCell ref="RCM96:RCN96"/>
    <mergeCell ref="RCO96:RCP96"/>
    <mergeCell ref="RBG96:RBH96"/>
    <mergeCell ref="RBI96:RBJ96"/>
    <mergeCell ref="RBK96:RBL96"/>
    <mergeCell ref="RBM96:RBN96"/>
    <mergeCell ref="RBO96:RBP96"/>
    <mergeCell ref="RBQ96:RBR96"/>
    <mergeCell ref="RBS96:RBT96"/>
    <mergeCell ref="RBU96:RBV96"/>
    <mergeCell ref="RBW96:RBX96"/>
    <mergeCell ref="RDI96:RDJ96"/>
    <mergeCell ref="RDK96:RDL96"/>
    <mergeCell ref="RDM96:RDN96"/>
    <mergeCell ref="RDO96:RDP96"/>
    <mergeCell ref="RDQ96:RDR96"/>
    <mergeCell ref="RDS96:RDT96"/>
    <mergeCell ref="RDU96:RDV96"/>
    <mergeCell ref="RDW96:RDX96"/>
    <mergeCell ref="RDY96:RDZ96"/>
    <mergeCell ref="RCQ96:RCR96"/>
    <mergeCell ref="RCS96:RCT96"/>
    <mergeCell ref="RCU96:RCV96"/>
    <mergeCell ref="RCW96:RCX96"/>
    <mergeCell ref="RCY96:RCZ96"/>
    <mergeCell ref="RDA96:RDB96"/>
    <mergeCell ref="RDC96:RDD96"/>
    <mergeCell ref="RDE96:RDF96"/>
    <mergeCell ref="RDG96:RDH96"/>
    <mergeCell ref="RES96:RET96"/>
    <mergeCell ref="REU96:REV96"/>
    <mergeCell ref="REW96:REX96"/>
    <mergeCell ref="REY96:REZ96"/>
    <mergeCell ref="RFA96:RFB96"/>
    <mergeCell ref="RFC96:RFD96"/>
    <mergeCell ref="RFE96:RFF96"/>
    <mergeCell ref="RFG96:RFH96"/>
    <mergeCell ref="RFI96:RFJ96"/>
    <mergeCell ref="REA96:REB96"/>
    <mergeCell ref="REC96:RED96"/>
    <mergeCell ref="REE96:REF96"/>
    <mergeCell ref="REG96:REH96"/>
    <mergeCell ref="REI96:REJ96"/>
    <mergeCell ref="REK96:REL96"/>
    <mergeCell ref="REM96:REN96"/>
    <mergeCell ref="REO96:REP96"/>
    <mergeCell ref="REQ96:RER96"/>
    <mergeCell ref="RGC96:RGD96"/>
    <mergeCell ref="RGE96:RGF96"/>
    <mergeCell ref="RGG96:RGH96"/>
    <mergeCell ref="RGI96:RGJ96"/>
    <mergeCell ref="RGK96:RGL96"/>
    <mergeCell ref="RGM96:RGN96"/>
    <mergeCell ref="RGO96:RGP96"/>
    <mergeCell ref="RGQ96:RGR96"/>
    <mergeCell ref="RGS96:RGT96"/>
    <mergeCell ref="RFK96:RFL96"/>
    <mergeCell ref="RFM96:RFN96"/>
    <mergeCell ref="RFO96:RFP96"/>
    <mergeCell ref="RFQ96:RFR96"/>
    <mergeCell ref="RFS96:RFT96"/>
    <mergeCell ref="RFU96:RFV96"/>
    <mergeCell ref="RFW96:RFX96"/>
    <mergeCell ref="RFY96:RFZ96"/>
    <mergeCell ref="RGA96:RGB96"/>
    <mergeCell ref="RHM96:RHN96"/>
    <mergeCell ref="RHO96:RHP96"/>
    <mergeCell ref="RHQ96:RHR96"/>
    <mergeCell ref="RHS96:RHT96"/>
    <mergeCell ref="RHU96:RHV96"/>
    <mergeCell ref="RHW96:RHX96"/>
    <mergeCell ref="RHY96:RHZ96"/>
    <mergeCell ref="RIA96:RIB96"/>
    <mergeCell ref="RIC96:RID96"/>
    <mergeCell ref="RGU96:RGV96"/>
    <mergeCell ref="RGW96:RGX96"/>
    <mergeCell ref="RGY96:RGZ96"/>
    <mergeCell ref="RHA96:RHB96"/>
    <mergeCell ref="RHC96:RHD96"/>
    <mergeCell ref="RHE96:RHF96"/>
    <mergeCell ref="RHG96:RHH96"/>
    <mergeCell ref="RHI96:RHJ96"/>
    <mergeCell ref="RHK96:RHL96"/>
    <mergeCell ref="RIW96:RIX96"/>
    <mergeCell ref="RIY96:RIZ96"/>
    <mergeCell ref="RJA96:RJB96"/>
    <mergeCell ref="RJC96:RJD96"/>
    <mergeCell ref="RJE96:RJF96"/>
    <mergeCell ref="RJG96:RJH96"/>
    <mergeCell ref="RJI96:RJJ96"/>
    <mergeCell ref="RJK96:RJL96"/>
    <mergeCell ref="RJM96:RJN96"/>
    <mergeCell ref="RIE96:RIF96"/>
    <mergeCell ref="RIG96:RIH96"/>
    <mergeCell ref="RII96:RIJ96"/>
    <mergeCell ref="RIK96:RIL96"/>
    <mergeCell ref="RIM96:RIN96"/>
    <mergeCell ref="RIO96:RIP96"/>
    <mergeCell ref="RIQ96:RIR96"/>
    <mergeCell ref="RIS96:RIT96"/>
    <mergeCell ref="RIU96:RIV96"/>
    <mergeCell ref="RKG96:RKH96"/>
    <mergeCell ref="RKI96:RKJ96"/>
    <mergeCell ref="RKK96:RKL96"/>
    <mergeCell ref="RKM96:RKN96"/>
    <mergeCell ref="RKO96:RKP96"/>
    <mergeCell ref="RKQ96:RKR96"/>
    <mergeCell ref="RKS96:RKT96"/>
    <mergeCell ref="RKU96:RKV96"/>
    <mergeCell ref="RKW96:RKX96"/>
    <mergeCell ref="RJO96:RJP96"/>
    <mergeCell ref="RJQ96:RJR96"/>
    <mergeCell ref="RJS96:RJT96"/>
    <mergeCell ref="RJU96:RJV96"/>
    <mergeCell ref="RJW96:RJX96"/>
    <mergeCell ref="RJY96:RJZ96"/>
    <mergeCell ref="RKA96:RKB96"/>
    <mergeCell ref="RKC96:RKD96"/>
    <mergeCell ref="RKE96:RKF96"/>
    <mergeCell ref="RLQ96:RLR96"/>
    <mergeCell ref="RLS96:RLT96"/>
    <mergeCell ref="RLU96:RLV96"/>
    <mergeCell ref="RLW96:RLX96"/>
    <mergeCell ref="RLY96:RLZ96"/>
    <mergeCell ref="RMA96:RMB96"/>
    <mergeCell ref="RMC96:RMD96"/>
    <mergeCell ref="RME96:RMF96"/>
    <mergeCell ref="RMG96:RMH96"/>
    <mergeCell ref="RKY96:RKZ96"/>
    <mergeCell ref="RLA96:RLB96"/>
    <mergeCell ref="RLC96:RLD96"/>
    <mergeCell ref="RLE96:RLF96"/>
    <mergeCell ref="RLG96:RLH96"/>
    <mergeCell ref="RLI96:RLJ96"/>
    <mergeCell ref="RLK96:RLL96"/>
    <mergeCell ref="RLM96:RLN96"/>
    <mergeCell ref="RLO96:RLP96"/>
    <mergeCell ref="RNA96:RNB96"/>
    <mergeCell ref="RNC96:RND96"/>
    <mergeCell ref="RNE96:RNF96"/>
    <mergeCell ref="RNG96:RNH96"/>
    <mergeCell ref="RNI96:RNJ96"/>
    <mergeCell ref="RNK96:RNL96"/>
    <mergeCell ref="RNM96:RNN96"/>
    <mergeCell ref="RNO96:RNP96"/>
    <mergeCell ref="RNQ96:RNR96"/>
    <mergeCell ref="RMI96:RMJ96"/>
    <mergeCell ref="RMK96:RML96"/>
    <mergeCell ref="RMM96:RMN96"/>
    <mergeCell ref="RMO96:RMP96"/>
    <mergeCell ref="RMQ96:RMR96"/>
    <mergeCell ref="RMS96:RMT96"/>
    <mergeCell ref="RMU96:RMV96"/>
    <mergeCell ref="RMW96:RMX96"/>
    <mergeCell ref="RMY96:RMZ96"/>
    <mergeCell ref="ROK96:ROL96"/>
    <mergeCell ref="ROM96:RON96"/>
    <mergeCell ref="ROO96:ROP96"/>
    <mergeCell ref="ROQ96:ROR96"/>
    <mergeCell ref="ROS96:ROT96"/>
    <mergeCell ref="ROU96:ROV96"/>
    <mergeCell ref="ROW96:ROX96"/>
    <mergeCell ref="ROY96:ROZ96"/>
    <mergeCell ref="RPA96:RPB96"/>
    <mergeCell ref="RNS96:RNT96"/>
    <mergeCell ref="RNU96:RNV96"/>
    <mergeCell ref="RNW96:RNX96"/>
    <mergeCell ref="RNY96:RNZ96"/>
    <mergeCell ref="ROA96:ROB96"/>
    <mergeCell ref="ROC96:ROD96"/>
    <mergeCell ref="ROE96:ROF96"/>
    <mergeCell ref="ROG96:ROH96"/>
    <mergeCell ref="ROI96:ROJ96"/>
    <mergeCell ref="RPU96:RPV96"/>
    <mergeCell ref="RPW96:RPX96"/>
    <mergeCell ref="RPY96:RPZ96"/>
    <mergeCell ref="RQA96:RQB96"/>
    <mergeCell ref="RQC96:RQD96"/>
    <mergeCell ref="RQE96:RQF96"/>
    <mergeCell ref="RQG96:RQH96"/>
    <mergeCell ref="RQI96:RQJ96"/>
    <mergeCell ref="RQK96:RQL96"/>
    <mergeCell ref="RPC96:RPD96"/>
    <mergeCell ref="RPE96:RPF96"/>
    <mergeCell ref="RPG96:RPH96"/>
    <mergeCell ref="RPI96:RPJ96"/>
    <mergeCell ref="RPK96:RPL96"/>
    <mergeCell ref="RPM96:RPN96"/>
    <mergeCell ref="RPO96:RPP96"/>
    <mergeCell ref="RPQ96:RPR96"/>
    <mergeCell ref="RPS96:RPT96"/>
    <mergeCell ref="RRE96:RRF96"/>
    <mergeCell ref="RRG96:RRH96"/>
    <mergeCell ref="RRI96:RRJ96"/>
    <mergeCell ref="RRK96:RRL96"/>
    <mergeCell ref="RRM96:RRN96"/>
    <mergeCell ref="RRO96:RRP96"/>
    <mergeCell ref="RRQ96:RRR96"/>
    <mergeCell ref="RRS96:RRT96"/>
    <mergeCell ref="RRU96:RRV96"/>
    <mergeCell ref="RQM96:RQN96"/>
    <mergeCell ref="RQO96:RQP96"/>
    <mergeCell ref="RQQ96:RQR96"/>
    <mergeCell ref="RQS96:RQT96"/>
    <mergeCell ref="RQU96:RQV96"/>
    <mergeCell ref="RQW96:RQX96"/>
    <mergeCell ref="RQY96:RQZ96"/>
    <mergeCell ref="RRA96:RRB96"/>
    <mergeCell ref="RRC96:RRD96"/>
    <mergeCell ref="RSO96:RSP96"/>
    <mergeCell ref="RSQ96:RSR96"/>
    <mergeCell ref="RSS96:RST96"/>
    <mergeCell ref="RSU96:RSV96"/>
    <mergeCell ref="RSW96:RSX96"/>
    <mergeCell ref="RSY96:RSZ96"/>
    <mergeCell ref="RTA96:RTB96"/>
    <mergeCell ref="RTC96:RTD96"/>
    <mergeCell ref="RTE96:RTF96"/>
    <mergeCell ref="RRW96:RRX96"/>
    <mergeCell ref="RRY96:RRZ96"/>
    <mergeCell ref="RSA96:RSB96"/>
    <mergeCell ref="RSC96:RSD96"/>
    <mergeCell ref="RSE96:RSF96"/>
    <mergeCell ref="RSG96:RSH96"/>
    <mergeCell ref="RSI96:RSJ96"/>
    <mergeCell ref="RSK96:RSL96"/>
    <mergeCell ref="RSM96:RSN96"/>
    <mergeCell ref="RTY96:RTZ96"/>
    <mergeCell ref="RUA96:RUB96"/>
    <mergeCell ref="RUC96:RUD96"/>
    <mergeCell ref="RUE96:RUF96"/>
    <mergeCell ref="RUG96:RUH96"/>
    <mergeCell ref="RUI96:RUJ96"/>
    <mergeCell ref="RUK96:RUL96"/>
    <mergeCell ref="RUM96:RUN96"/>
    <mergeCell ref="RUO96:RUP96"/>
    <mergeCell ref="RTG96:RTH96"/>
    <mergeCell ref="RTI96:RTJ96"/>
    <mergeCell ref="RTK96:RTL96"/>
    <mergeCell ref="RTM96:RTN96"/>
    <mergeCell ref="RTO96:RTP96"/>
    <mergeCell ref="RTQ96:RTR96"/>
    <mergeCell ref="RTS96:RTT96"/>
    <mergeCell ref="RTU96:RTV96"/>
    <mergeCell ref="RTW96:RTX96"/>
    <mergeCell ref="RVI96:RVJ96"/>
    <mergeCell ref="RVK96:RVL96"/>
    <mergeCell ref="RVM96:RVN96"/>
    <mergeCell ref="RVO96:RVP96"/>
    <mergeCell ref="RVQ96:RVR96"/>
    <mergeCell ref="RVS96:RVT96"/>
    <mergeCell ref="RVU96:RVV96"/>
    <mergeCell ref="RVW96:RVX96"/>
    <mergeCell ref="RVY96:RVZ96"/>
    <mergeCell ref="RUQ96:RUR96"/>
    <mergeCell ref="RUS96:RUT96"/>
    <mergeCell ref="RUU96:RUV96"/>
    <mergeCell ref="RUW96:RUX96"/>
    <mergeCell ref="RUY96:RUZ96"/>
    <mergeCell ref="RVA96:RVB96"/>
    <mergeCell ref="RVC96:RVD96"/>
    <mergeCell ref="RVE96:RVF96"/>
    <mergeCell ref="RVG96:RVH96"/>
    <mergeCell ref="RWS96:RWT96"/>
    <mergeCell ref="RWU96:RWV96"/>
    <mergeCell ref="RWW96:RWX96"/>
    <mergeCell ref="RWY96:RWZ96"/>
    <mergeCell ref="RXA96:RXB96"/>
    <mergeCell ref="RXC96:RXD96"/>
    <mergeCell ref="RXE96:RXF96"/>
    <mergeCell ref="RXG96:RXH96"/>
    <mergeCell ref="RXI96:RXJ96"/>
    <mergeCell ref="RWA96:RWB96"/>
    <mergeCell ref="RWC96:RWD96"/>
    <mergeCell ref="RWE96:RWF96"/>
    <mergeCell ref="RWG96:RWH96"/>
    <mergeCell ref="RWI96:RWJ96"/>
    <mergeCell ref="RWK96:RWL96"/>
    <mergeCell ref="RWM96:RWN96"/>
    <mergeCell ref="RWO96:RWP96"/>
    <mergeCell ref="RWQ96:RWR96"/>
    <mergeCell ref="RYC96:RYD96"/>
    <mergeCell ref="RYE96:RYF96"/>
    <mergeCell ref="RYG96:RYH96"/>
    <mergeCell ref="RYI96:RYJ96"/>
    <mergeCell ref="RYK96:RYL96"/>
    <mergeCell ref="RYM96:RYN96"/>
    <mergeCell ref="RYO96:RYP96"/>
    <mergeCell ref="RYQ96:RYR96"/>
    <mergeCell ref="RYS96:RYT96"/>
    <mergeCell ref="RXK96:RXL96"/>
    <mergeCell ref="RXM96:RXN96"/>
    <mergeCell ref="RXO96:RXP96"/>
    <mergeCell ref="RXQ96:RXR96"/>
    <mergeCell ref="RXS96:RXT96"/>
    <mergeCell ref="RXU96:RXV96"/>
    <mergeCell ref="RXW96:RXX96"/>
    <mergeCell ref="RXY96:RXZ96"/>
    <mergeCell ref="RYA96:RYB96"/>
    <mergeCell ref="RZM96:RZN96"/>
    <mergeCell ref="RZO96:RZP96"/>
    <mergeCell ref="RZQ96:RZR96"/>
    <mergeCell ref="RZS96:RZT96"/>
    <mergeCell ref="RZU96:RZV96"/>
    <mergeCell ref="RZW96:RZX96"/>
    <mergeCell ref="RZY96:RZZ96"/>
    <mergeCell ref="SAA96:SAB96"/>
    <mergeCell ref="SAC96:SAD96"/>
    <mergeCell ref="RYU96:RYV96"/>
    <mergeCell ref="RYW96:RYX96"/>
    <mergeCell ref="RYY96:RYZ96"/>
    <mergeCell ref="RZA96:RZB96"/>
    <mergeCell ref="RZC96:RZD96"/>
    <mergeCell ref="RZE96:RZF96"/>
    <mergeCell ref="RZG96:RZH96"/>
    <mergeCell ref="RZI96:RZJ96"/>
    <mergeCell ref="RZK96:RZL96"/>
    <mergeCell ref="SAW96:SAX96"/>
    <mergeCell ref="SAY96:SAZ96"/>
    <mergeCell ref="SBA96:SBB96"/>
    <mergeCell ref="SBC96:SBD96"/>
    <mergeCell ref="SBE96:SBF96"/>
    <mergeCell ref="SBG96:SBH96"/>
    <mergeCell ref="SBI96:SBJ96"/>
    <mergeCell ref="SBK96:SBL96"/>
    <mergeCell ref="SBM96:SBN96"/>
    <mergeCell ref="SAE96:SAF96"/>
    <mergeCell ref="SAG96:SAH96"/>
    <mergeCell ref="SAI96:SAJ96"/>
    <mergeCell ref="SAK96:SAL96"/>
    <mergeCell ref="SAM96:SAN96"/>
    <mergeCell ref="SAO96:SAP96"/>
    <mergeCell ref="SAQ96:SAR96"/>
    <mergeCell ref="SAS96:SAT96"/>
    <mergeCell ref="SAU96:SAV96"/>
    <mergeCell ref="SCG96:SCH96"/>
    <mergeCell ref="SCI96:SCJ96"/>
    <mergeCell ref="SCK96:SCL96"/>
    <mergeCell ref="SCM96:SCN96"/>
    <mergeCell ref="SCO96:SCP96"/>
    <mergeCell ref="SCQ96:SCR96"/>
    <mergeCell ref="SCS96:SCT96"/>
    <mergeCell ref="SCU96:SCV96"/>
    <mergeCell ref="SCW96:SCX96"/>
    <mergeCell ref="SBO96:SBP96"/>
    <mergeCell ref="SBQ96:SBR96"/>
    <mergeCell ref="SBS96:SBT96"/>
    <mergeCell ref="SBU96:SBV96"/>
    <mergeCell ref="SBW96:SBX96"/>
    <mergeCell ref="SBY96:SBZ96"/>
    <mergeCell ref="SCA96:SCB96"/>
    <mergeCell ref="SCC96:SCD96"/>
    <mergeCell ref="SCE96:SCF96"/>
    <mergeCell ref="SDQ96:SDR96"/>
    <mergeCell ref="SDS96:SDT96"/>
    <mergeCell ref="SDU96:SDV96"/>
    <mergeCell ref="SDW96:SDX96"/>
    <mergeCell ref="SDY96:SDZ96"/>
    <mergeCell ref="SEA96:SEB96"/>
    <mergeCell ref="SEC96:SED96"/>
    <mergeCell ref="SEE96:SEF96"/>
    <mergeCell ref="SEG96:SEH96"/>
    <mergeCell ref="SCY96:SCZ96"/>
    <mergeCell ref="SDA96:SDB96"/>
    <mergeCell ref="SDC96:SDD96"/>
    <mergeCell ref="SDE96:SDF96"/>
    <mergeCell ref="SDG96:SDH96"/>
    <mergeCell ref="SDI96:SDJ96"/>
    <mergeCell ref="SDK96:SDL96"/>
    <mergeCell ref="SDM96:SDN96"/>
    <mergeCell ref="SDO96:SDP96"/>
    <mergeCell ref="SFA96:SFB96"/>
    <mergeCell ref="SFC96:SFD96"/>
    <mergeCell ref="SFE96:SFF96"/>
    <mergeCell ref="SFG96:SFH96"/>
    <mergeCell ref="SFI96:SFJ96"/>
    <mergeCell ref="SFK96:SFL96"/>
    <mergeCell ref="SFM96:SFN96"/>
    <mergeCell ref="SFO96:SFP96"/>
    <mergeCell ref="SFQ96:SFR96"/>
    <mergeCell ref="SEI96:SEJ96"/>
    <mergeCell ref="SEK96:SEL96"/>
    <mergeCell ref="SEM96:SEN96"/>
    <mergeCell ref="SEO96:SEP96"/>
    <mergeCell ref="SEQ96:SER96"/>
    <mergeCell ref="SES96:SET96"/>
    <mergeCell ref="SEU96:SEV96"/>
    <mergeCell ref="SEW96:SEX96"/>
    <mergeCell ref="SEY96:SEZ96"/>
    <mergeCell ref="SGK96:SGL96"/>
    <mergeCell ref="SGM96:SGN96"/>
    <mergeCell ref="SGO96:SGP96"/>
    <mergeCell ref="SGQ96:SGR96"/>
    <mergeCell ref="SGS96:SGT96"/>
    <mergeCell ref="SGU96:SGV96"/>
    <mergeCell ref="SGW96:SGX96"/>
    <mergeCell ref="SGY96:SGZ96"/>
    <mergeCell ref="SHA96:SHB96"/>
    <mergeCell ref="SFS96:SFT96"/>
    <mergeCell ref="SFU96:SFV96"/>
    <mergeCell ref="SFW96:SFX96"/>
    <mergeCell ref="SFY96:SFZ96"/>
    <mergeCell ref="SGA96:SGB96"/>
    <mergeCell ref="SGC96:SGD96"/>
    <mergeCell ref="SGE96:SGF96"/>
    <mergeCell ref="SGG96:SGH96"/>
    <mergeCell ref="SGI96:SGJ96"/>
    <mergeCell ref="SHU96:SHV96"/>
    <mergeCell ref="SHW96:SHX96"/>
    <mergeCell ref="SHY96:SHZ96"/>
    <mergeCell ref="SIA96:SIB96"/>
    <mergeCell ref="SIC96:SID96"/>
    <mergeCell ref="SIE96:SIF96"/>
    <mergeCell ref="SIG96:SIH96"/>
    <mergeCell ref="SII96:SIJ96"/>
    <mergeCell ref="SIK96:SIL96"/>
    <mergeCell ref="SHC96:SHD96"/>
    <mergeCell ref="SHE96:SHF96"/>
    <mergeCell ref="SHG96:SHH96"/>
    <mergeCell ref="SHI96:SHJ96"/>
    <mergeCell ref="SHK96:SHL96"/>
    <mergeCell ref="SHM96:SHN96"/>
    <mergeCell ref="SHO96:SHP96"/>
    <mergeCell ref="SHQ96:SHR96"/>
    <mergeCell ref="SHS96:SHT96"/>
    <mergeCell ref="SJE96:SJF96"/>
    <mergeCell ref="SJG96:SJH96"/>
    <mergeCell ref="SJI96:SJJ96"/>
    <mergeCell ref="SJK96:SJL96"/>
    <mergeCell ref="SJM96:SJN96"/>
    <mergeCell ref="SJO96:SJP96"/>
    <mergeCell ref="SJQ96:SJR96"/>
    <mergeCell ref="SJS96:SJT96"/>
    <mergeCell ref="SJU96:SJV96"/>
    <mergeCell ref="SIM96:SIN96"/>
    <mergeCell ref="SIO96:SIP96"/>
    <mergeCell ref="SIQ96:SIR96"/>
    <mergeCell ref="SIS96:SIT96"/>
    <mergeCell ref="SIU96:SIV96"/>
    <mergeCell ref="SIW96:SIX96"/>
    <mergeCell ref="SIY96:SIZ96"/>
    <mergeCell ref="SJA96:SJB96"/>
    <mergeCell ref="SJC96:SJD96"/>
    <mergeCell ref="SKO96:SKP96"/>
    <mergeCell ref="SKQ96:SKR96"/>
    <mergeCell ref="SKS96:SKT96"/>
    <mergeCell ref="SKU96:SKV96"/>
    <mergeCell ref="SKW96:SKX96"/>
    <mergeCell ref="SKY96:SKZ96"/>
    <mergeCell ref="SLA96:SLB96"/>
    <mergeCell ref="SLC96:SLD96"/>
    <mergeCell ref="SLE96:SLF96"/>
    <mergeCell ref="SJW96:SJX96"/>
    <mergeCell ref="SJY96:SJZ96"/>
    <mergeCell ref="SKA96:SKB96"/>
    <mergeCell ref="SKC96:SKD96"/>
    <mergeCell ref="SKE96:SKF96"/>
    <mergeCell ref="SKG96:SKH96"/>
    <mergeCell ref="SKI96:SKJ96"/>
    <mergeCell ref="SKK96:SKL96"/>
    <mergeCell ref="SKM96:SKN96"/>
    <mergeCell ref="SLY96:SLZ96"/>
    <mergeCell ref="SMA96:SMB96"/>
    <mergeCell ref="SMC96:SMD96"/>
    <mergeCell ref="SME96:SMF96"/>
    <mergeCell ref="SMG96:SMH96"/>
    <mergeCell ref="SMI96:SMJ96"/>
    <mergeCell ref="SMK96:SML96"/>
    <mergeCell ref="SMM96:SMN96"/>
    <mergeCell ref="SMO96:SMP96"/>
    <mergeCell ref="SLG96:SLH96"/>
    <mergeCell ref="SLI96:SLJ96"/>
    <mergeCell ref="SLK96:SLL96"/>
    <mergeCell ref="SLM96:SLN96"/>
    <mergeCell ref="SLO96:SLP96"/>
    <mergeCell ref="SLQ96:SLR96"/>
    <mergeCell ref="SLS96:SLT96"/>
    <mergeCell ref="SLU96:SLV96"/>
    <mergeCell ref="SLW96:SLX96"/>
    <mergeCell ref="SNI96:SNJ96"/>
    <mergeCell ref="SNK96:SNL96"/>
    <mergeCell ref="SNM96:SNN96"/>
    <mergeCell ref="SNO96:SNP96"/>
    <mergeCell ref="SNQ96:SNR96"/>
    <mergeCell ref="SNS96:SNT96"/>
    <mergeCell ref="SNU96:SNV96"/>
    <mergeCell ref="SNW96:SNX96"/>
    <mergeCell ref="SNY96:SNZ96"/>
    <mergeCell ref="SMQ96:SMR96"/>
    <mergeCell ref="SMS96:SMT96"/>
    <mergeCell ref="SMU96:SMV96"/>
    <mergeCell ref="SMW96:SMX96"/>
    <mergeCell ref="SMY96:SMZ96"/>
    <mergeCell ref="SNA96:SNB96"/>
    <mergeCell ref="SNC96:SND96"/>
    <mergeCell ref="SNE96:SNF96"/>
    <mergeCell ref="SNG96:SNH96"/>
    <mergeCell ref="SOS96:SOT96"/>
    <mergeCell ref="SOU96:SOV96"/>
    <mergeCell ref="SOW96:SOX96"/>
    <mergeCell ref="SOY96:SOZ96"/>
    <mergeCell ref="SPA96:SPB96"/>
    <mergeCell ref="SPC96:SPD96"/>
    <mergeCell ref="SPE96:SPF96"/>
    <mergeCell ref="SPG96:SPH96"/>
    <mergeCell ref="SPI96:SPJ96"/>
    <mergeCell ref="SOA96:SOB96"/>
    <mergeCell ref="SOC96:SOD96"/>
    <mergeCell ref="SOE96:SOF96"/>
    <mergeCell ref="SOG96:SOH96"/>
    <mergeCell ref="SOI96:SOJ96"/>
    <mergeCell ref="SOK96:SOL96"/>
    <mergeCell ref="SOM96:SON96"/>
    <mergeCell ref="SOO96:SOP96"/>
    <mergeCell ref="SOQ96:SOR96"/>
    <mergeCell ref="SQC96:SQD96"/>
    <mergeCell ref="SQE96:SQF96"/>
    <mergeCell ref="SQG96:SQH96"/>
    <mergeCell ref="SQI96:SQJ96"/>
    <mergeCell ref="SQK96:SQL96"/>
    <mergeCell ref="SQM96:SQN96"/>
    <mergeCell ref="SQO96:SQP96"/>
    <mergeCell ref="SQQ96:SQR96"/>
    <mergeCell ref="SQS96:SQT96"/>
    <mergeCell ref="SPK96:SPL96"/>
    <mergeCell ref="SPM96:SPN96"/>
    <mergeCell ref="SPO96:SPP96"/>
    <mergeCell ref="SPQ96:SPR96"/>
    <mergeCell ref="SPS96:SPT96"/>
    <mergeCell ref="SPU96:SPV96"/>
    <mergeCell ref="SPW96:SPX96"/>
    <mergeCell ref="SPY96:SPZ96"/>
    <mergeCell ref="SQA96:SQB96"/>
    <mergeCell ref="SRM96:SRN96"/>
    <mergeCell ref="SRO96:SRP96"/>
    <mergeCell ref="SRQ96:SRR96"/>
    <mergeCell ref="SRS96:SRT96"/>
    <mergeCell ref="SRU96:SRV96"/>
    <mergeCell ref="SRW96:SRX96"/>
    <mergeCell ref="SRY96:SRZ96"/>
    <mergeCell ref="SSA96:SSB96"/>
    <mergeCell ref="SSC96:SSD96"/>
    <mergeCell ref="SQU96:SQV96"/>
    <mergeCell ref="SQW96:SQX96"/>
    <mergeCell ref="SQY96:SQZ96"/>
    <mergeCell ref="SRA96:SRB96"/>
    <mergeCell ref="SRC96:SRD96"/>
    <mergeCell ref="SRE96:SRF96"/>
    <mergeCell ref="SRG96:SRH96"/>
    <mergeCell ref="SRI96:SRJ96"/>
    <mergeCell ref="SRK96:SRL96"/>
    <mergeCell ref="SSW96:SSX96"/>
    <mergeCell ref="SSY96:SSZ96"/>
    <mergeCell ref="STA96:STB96"/>
    <mergeCell ref="STC96:STD96"/>
    <mergeCell ref="STE96:STF96"/>
    <mergeCell ref="STG96:STH96"/>
    <mergeCell ref="STI96:STJ96"/>
    <mergeCell ref="STK96:STL96"/>
    <mergeCell ref="STM96:STN96"/>
    <mergeCell ref="SSE96:SSF96"/>
    <mergeCell ref="SSG96:SSH96"/>
    <mergeCell ref="SSI96:SSJ96"/>
    <mergeCell ref="SSK96:SSL96"/>
    <mergeCell ref="SSM96:SSN96"/>
    <mergeCell ref="SSO96:SSP96"/>
    <mergeCell ref="SSQ96:SSR96"/>
    <mergeCell ref="SSS96:SST96"/>
    <mergeCell ref="SSU96:SSV96"/>
    <mergeCell ref="SUG96:SUH96"/>
    <mergeCell ref="SUI96:SUJ96"/>
    <mergeCell ref="SUK96:SUL96"/>
    <mergeCell ref="SUM96:SUN96"/>
    <mergeCell ref="SUO96:SUP96"/>
    <mergeCell ref="SUQ96:SUR96"/>
    <mergeCell ref="SUS96:SUT96"/>
    <mergeCell ref="SUU96:SUV96"/>
    <mergeCell ref="SUW96:SUX96"/>
    <mergeCell ref="STO96:STP96"/>
    <mergeCell ref="STQ96:STR96"/>
    <mergeCell ref="STS96:STT96"/>
    <mergeCell ref="STU96:STV96"/>
    <mergeCell ref="STW96:STX96"/>
    <mergeCell ref="STY96:STZ96"/>
    <mergeCell ref="SUA96:SUB96"/>
    <mergeCell ref="SUC96:SUD96"/>
    <mergeCell ref="SUE96:SUF96"/>
    <mergeCell ref="SVQ96:SVR96"/>
    <mergeCell ref="SVS96:SVT96"/>
    <mergeCell ref="SVU96:SVV96"/>
    <mergeCell ref="SVW96:SVX96"/>
    <mergeCell ref="SVY96:SVZ96"/>
    <mergeCell ref="SWA96:SWB96"/>
    <mergeCell ref="SWC96:SWD96"/>
    <mergeCell ref="SWE96:SWF96"/>
    <mergeCell ref="SWG96:SWH96"/>
    <mergeCell ref="SUY96:SUZ96"/>
    <mergeCell ref="SVA96:SVB96"/>
    <mergeCell ref="SVC96:SVD96"/>
    <mergeCell ref="SVE96:SVF96"/>
    <mergeCell ref="SVG96:SVH96"/>
    <mergeCell ref="SVI96:SVJ96"/>
    <mergeCell ref="SVK96:SVL96"/>
    <mergeCell ref="SVM96:SVN96"/>
    <mergeCell ref="SVO96:SVP96"/>
    <mergeCell ref="SXA96:SXB96"/>
    <mergeCell ref="SXC96:SXD96"/>
    <mergeCell ref="SXE96:SXF96"/>
    <mergeCell ref="SXG96:SXH96"/>
    <mergeCell ref="SXI96:SXJ96"/>
    <mergeCell ref="SXK96:SXL96"/>
    <mergeCell ref="SXM96:SXN96"/>
    <mergeCell ref="SXO96:SXP96"/>
    <mergeCell ref="SXQ96:SXR96"/>
    <mergeCell ref="SWI96:SWJ96"/>
    <mergeCell ref="SWK96:SWL96"/>
    <mergeCell ref="SWM96:SWN96"/>
    <mergeCell ref="SWO96:SWP96"/>
    <mergeCell ref="SWQ96:SWR96"/>
    <mergeCell ref="SWS96:SWT96"/>
    <mergeCell ref="SWU96:SWV96"/>
    <mergeCell ref="SWW96:SWX96"/>
    <mergeCell ref="SWY96:SWZ96"/>
    <mergeCell ref="SYK96:SYL96"/>
    <mergeCell ref="SYM96:SYN96"/>
    <mergeCell ref="SYO96:SYP96"/>
    <mergeCell ref="SYQ96:SYR96"/>
    <mergeCell ref="SYS96:SYT96"/>
    <mergeCell ref="SYU96:SYV96"/>
    <mergeCell ref="SYW96:SYX96"/>
    <mergeCell ref="SYY96:SYZ96"/>
    <mergeCell ref="SZA96:SZB96"/>
    <mergeCell ref="SXS96:SXT96"/>
    <mergeCell ref="SXU96:SXV96"/>
    <mergeCell ref="SXW96:SXX96"/>
    <mergeCell ref="SXY96:SXZ96"/>
    <mergeCell ref="SYA96:SYB96"/>
    <mergeCell ref="SYC96:SYD96"/>
    <mergeCell ref="SYE96:SYF96"/>
    <mergeCell ref="SYG96:SYH96"/>
    <mergeCell ref="SYI96:SYJ96"/>
    <mergeCell ref="SZU96:SZV96"/>
    <mergeCell ref="SZW96:SZX96"/>
    <mergeCell ref="SZY96:SZZ96"/>
    <mergeCell ref="TAA96:TAB96"/>
    <mergeCell ref="TAC96:TAD96"/>
    <mergeCell ref="TAE96:TAF96"/>
    <mergeCell ref="TAG96:TAH96"/>
    <mergeCell ref="TAI96:TAJ96"/>
    <mergeCell ref="TAK96:TAL96"/>
    <mergeCell ref="SZC96:SZD96"/>
    <mergeCell ref="SZE96:SZF96"/>
    <mergeCell ref="SZG96:SZH96"/>
    <mergeCell ref="SZI96:SZJ96"/>
    <mergeCell ref="SZK96:SZL96"/>
    <mergeCell ref="SZM96:SZN96"/>
    <mergeCell ref="SZO96:SZP96"/>
    <mergeCell ref="SZQ96:SZR96"/>
    <mergeCell ref="SZS96:SZT96"/>
    <mergeCell ref="TBE96:TBF96"/>
    <mergeCell ref="TBG96:TBH96"/>
    <mergeCell ref="TBI96:TBJ96"/>
    <mergeCell ref="TBK96:TBL96"/>
    <mergeCell ref="TBM96:TBN96"/>
    <mergeCell ref="TBO96:TBP96"/>
    <mergeCell ref="TBQ96:TBR96"/>
    <mergeCell ref="TBS96:TBT96"/>
    <mergeCell ref="TBU96:TBV96"/>
    <mergeCell ref="TAM96:TAN96"/>
    <mergeCell ref="TAO96:TAP96"/>
    <mergeCell ref="TAQ96:TAR96"/>
    <mergeCell ref="TAS96:TAT96"/>
    <mergeCell ref="TAU96:TAV96"/>
    <mergeCell ref="TAW96:TAX96"/>
    <mergeCell ref="TAY96:TAZ96"/>
    <mergeCell ref="TBA96:TBB96"/>
    <mergeCell ref="TBC96:TBD96"/>
    <mergeCell ref="TCO96:TCP96"/>
    <mergeCell ref="TCQ96:TCR96"/>
    <mergeCell ref="TCS96:TCT96"/>
    <mergeCell ref="TCU96:TCV96"/>
    <mergeCell ref="TCW96:TCX96"/>
    <mergeCell ref="TCY96:TCZ96"/>
    <mergeCell ref="TDA96:TDB96"/>
    <mergeCell ref="TDC96:TDD96"/>
    <mergeCell ref="TDE96:TDF96"/>
    <mergeCell ref="TBW96:TBX96"/>
    <mergeCell ref="TBY96:TBZ96"/>
    <mergeCell ref="TCA96:TCB96"/>
    <mergeCell ref="TCC96:TCD96"/>
    <mergeCell ref="TCE96:TCF96"/>
    <mergeCell ref="TCG96:TCH96"/>
    <mergeCell ref="TCI96:TCJ96"/>
    <mergeCell ref="TCK96:TCL96"/>
    <mergeCell ref="TCM96:TCN96"/>
    <mergeCell ref="TDY96:TDZ96"/>
    <mergeCell ref="TEA96:TEB96"/>
    <mergeCell ref="TEC96:TED96"/>
    <mergeCell ref="TEE96:TEF96"/>
    <mergeCell ref="TEG96:TEH96"/>
    <mergeCell ref="TEI96:TEJ96"/>
    <mergeCell ref="TEK96:TEL96"/>
    <mergeCell ref="TEM96:TEN96"/>
    <mergeCell ref="TEO96:TEP96"/>
    <mergeCell ref="TDG96:TDH96"/>
    <mergeCell ref="TDI96:TDJ96"/>
    <mergeCell ref="TDK96:TDL96"/>
    <mergeCell ref="TDM96:TDN96"/>
    <mergeCell ref="TDO96:TDP96"/>
    <mergeCell ref="TDQ96:TDR96"/>
    <mergeCell ref="TDS96:TDT96"/>
    <mergeCell ref="TDU96:TDV96"/>
    <mergeCell ref="TDW96:TDX96"/>
    <mergeCell ref="TFI96:TFJ96"/>
    <mergeCell ref="TFK96:TFL96"/>
    <mergeCell ref="TFM96:TFN96"/>
    <mergeCell ref="TFO96:TFP96"/>
    <mergeCell ref="TFQ96:TFR96"/>
    <mergeCell ref="TFS96:TFT96"/>
    <mergeCell ref="TFU96:TFV96"/>
    <mergeCell ref="TFW96:TFX96"/>
    <mergeCell ref="TFY96:TFZ96"/>
    <mergeCell ref="TEQ96:TER96"/>
    <mergeCell ref="TES96:TET96"/>
    <mergeCell ref="TEU96:TEV96"/>
    <mergeCell ref="TEW96:TEX96"/>
    <mergeCell ref="TEY96:TEZ96"/>
    <mergeCell ref="TFA96:TFB96"/>
    <mergeCell ref="TFC96:TFD96"/>
    <mergeCell ref="TFE96:TFF96"/>
    <mergeCell ref="TFG96:TFH96"/>
    <mergeCell ref="TGS96:TGT96"/>
    <mergeCell ref="TGU96:TGV96"/>
    <mergeCell ref="TGW96:TGX96"/>
    <mergeCell ref="TGY96:TGZ96"/>
    <mergeCell ref="THA96:THB96"/>
    <mergeCell ref="THC96:THD96"/>
    <mergeCell ref="THE96:THF96"/>
    <mergeCell ref="THG96:THH96"/>
    <mergeCell ref="THI96:THJ96"/>
    <mergeCell ref="TGA96:TGB96"/>
    <mergeCell ref="TGC96:TGD96"/>
    <mergeCell ref="TGE96:TGF96"/>
    <mergeCell ref="TGG96:TGH96"/>
    <mergeCell ref="TGI96:TGJ96"/>
    <mergeCell ref="TGK96:TGL96"/>
    <mergeCell ref="TGM96:TGN96"/>
    <mergeCell ref="TGO96:TGP96"/>
    <mergeCell ref="TGQ96:TGR96"/>
    <mergeCell ref="TIC96:TID96"/>
    <mergeCell ref="TIE96:TIF96"/>
    <mergeCell ref="TIG96:TIH96"/>
    <mergeCell ref="TII96:TIJ96"/>
    <mergeCell ref="TIK96:TIL96"/>
    <mergeCell ref="TIM96:TIN96"/>
    <mergeCell ref="TIO96:TIP96"/>
    <mergeCell ref="TIQ96:TIR96"/>
    <mergeCell ref="TIS96:TIT96"/>
    <mergeCell ref="THK96:THL96"/>
    <mergeCell ref="THM96:THN96"/>
    <mergeCell ref="THO96:THP96"/>
    <mergeCell ref="THQ96:THR96"/>
    <mergeCell ref="THS96:THT96"/>
    <mergeCell ref="THU96:THV96"/>
    <mergeCell ref="THW96:THX96"/>
    <mergeCell ref="THY96:THZ96"/>
    <mergeCell ref="TIA96:TIB96"/>
    <mergeCell ref="TJM96:TJN96"/>
    <mergeCell ref="TJO96:TJP96"/>
    <mergeCell ref="TJQ96:TJR96"/>
    <mergeCell ref="TJS96:TJT96"/>
    <mergeCell ref="TJU96:TJV96"/>
    <mergeCell ref="TJW96:TJX96"/>
    <mergeCell ref="TJY96:TJZ96"/>
    <mergeCell ref="TKA96:TKB96"/>
    <mergeCell ref="TKC96:TKD96"/>
    <mergeCell ref="TIU96:TIV96"/>
    <mergeCell ref="TIW96:TIX96"/>
    <mergeCell ref="TIY96:TIZ96"/>
    <mergeCell ref="TJA96:TJB96"/>
    <mergeCell ref="TJC96:TJD96"/>
    <mergeCell ref="TJE96:TJF96"/>
    <mergeCell ref="TJG96:TJH96"/>
    <mergeCell ref="TJI96:TJJ96"/>
    <mergeCell ref="TJK96:TJL96"/>
    <mergeCell ref="TKW96:TKX96"/>
    <mergeCell ref="TKY96:TKZ96"/>
    <mergeCell ref="TLA96:TLB96"/>
    <mergeCell ref="TLC96:TLD96"/>
    <mergeCell ref="TLE96:TLF96"/>
    <mergeCell ref="TLG96:TLH96"/>
    <mergeCell ref="TLI96:TLJ96"/>
    <mergeCell ref="TLK96:TLL96"/>
    <mergeCell ref="TLM96:TLN96"/>
    <mergeCell ref="TKE96:TKF96"/>
    <mergeCell ref="TKG96:TKH96"/>
    <mergeCell ref="TKI96:TKJ96"/>
    <mergeCell ref="TKK96:TKL96"/>
    <mergeCell ref="TKM96:TKN96"/>
    <mergeCell ref="TKO96:TKP96"/>
    <mergeCell ref="TKQ96:TKR96"/>
    <mergeCell ref="TKS96:TKT96"/>
    <mergeCell ref="TKU96:TKV96"/>
    <mergeCell ref="TMG96:TMH96"/>
    <mergeCell ref="TMI96:TMJ96"/>
    <mergeCell ref="TMK96:TML96"/>
    <mergeCell ref="TMM96:TMN96"/>
    <mergeCell ref="TMO96:TMP96"/>
    <mergeCell ref="TMQ96:TMR96"/>
    <mergeCell ref="TMS96:TMT96"/>
    <mergeCell ref="TMU96:TMV96"/>
    <mergeCell ref="TMW96:TMX96"/>
    <mergeCell ref="TLO96:TLP96"/>
    <mergeCell ref="TLQ96:TLR96"/>
    <mergeCell ref="TLS96:TLT96"/>
    <mergeCell ref="TLU96:TLV96"/>
    <mergeCell ref="TLW96:TLX96"/>
    <mergeCell ref="TLY96:TLZ96"/>
    <mergeCell ref="TMA96:TMB96"/>
    <mergeCell ref="TMC96:TMD96"/>
    <mergeCell ref="TME96:TMF96"/>
    <mergeCell ref="TNQ96:TNR96"/>
    <mergeCell ref="TNS96:TNT96"/>
    <mergeCell ref="TNU96:TNV96"/>
    <mergeCell ref="TNW96:TNX96"/>
    <mergeCell ref="TNY96:TNZ96"/>
    <mergeCell ref="TOA96:TOB96"/>
    <mergeCell ref="TOC96:TOD96"/>
    <mergeCell ref="TOE96:TOF96"/>
    <mergeCell ref="TOG96:TOH96"/>
    <mergeCell ref="TMY96:TMZ96"/>
    <mergeCell ref="TNA96:TNB96"/>
    <mergeCell ref="TNC96:TND96"/>
    <mergeCell ref="TNE96:TNF96"/>
    <mergeCell ref="TNG96:TNH96"/>
    <mergeCell ref="TNI96:TNJ96"/>
    <mergeCell ref="TNK96:TNL96"/>
    <mergeCell ref="TNM96:TNN96"/>
    <mergeCell ref="TNO96:TNP96"/>
    <mergeCell ref="TPA96:TPB96"/>
    <mergeCell ref="TPC96:TPD96"/>
    <mergeCell ref="TPE96:TPF96"/>
    <mergeCell ref="TPG96:TPH96"/>
    <mergeCell ref="TPI96:TPJ96"/>
    <mergeCell ref="TPK96:TPL96"/>
    <mergeCell ref="TPM96:TPN96"/>
    <mergeCell ref="TPO96:TPP96"/>
    <mergeCell ref="TPQ96:TPR96"/>
    <mergeCell ref="TOI96:TOJ96"/>
    <mergeCell ref="TOK96:TOL96"/>
    <mergeCell ref="TOM96:TON96"/>
    <mergeCell ref="TOO96:TOP96"/>
    <mergeCell ref="TOQ96:TOR96"/>
    <mergeCell ref="TOS96:TOT96"/>
    <mergeCell ref="TOU96:TOV96"/>
    <mergeCell ref="TOW96:TOX96"/>
    <mergeCell ref="TOY96:TOZ96"/>
    <mergeCell ref="TQK96:TQL96"/>
    <mergeCell ref="TQM96:TQN96"/>
    <mergeCell ref="TQO96:TQP96"/>
    <mergeCell ref="TQQ96:TQR96"/>
    <mergeCell ref="TQS96:TQT96"/>
    <mergeCell ref="TQU96:TQV96"/>
    <mergeCell ref="TQW96:TQX96"/>
    <mergeCell ref="TQY96:TQZ96"/>
    <mergeCell ref="TRA96:TRB96"/>
    <mergeCell ref="TPS96:TPT96"/>
    <mergeCell ref="TPU96:TPV96"/>
    <mergeCell ref="TPW96:TPX96"/>
    <mergeCell ref="TPY96:TPZ96"/>
    <mergeCell ref="TQA96:TQB96"/>
    <mergeCell ref="TQC96:TQD96"/>
    <mergeCell ref="TQE96:TQF96"/>
    <mergeCell ref="TQG96:TQH96"/>
    <mergeCell ref="TQI96:TQJ96"/>
    <mergeCell ref="TRU96:TRV96"/>
    <mergeCell ref="TRW96:TRX96"/>
    <mergeCell ref="TRY96:TRZ96"/>
    <mergeCell ref="TSA96:TSB96"/>
    <mergeCell ref="TSC96:TSD96"/>
    <mergeCell ref="TSE96:TSF96"/>
    <mergeCell ref="TSG96:TSH96"/>
    <mergeCell ref="TSI96:TSJ96"/>
    <mergeCell ref="TSK96:TSL96"/>
    <mergeCell ref="TRC96:TRD96"/>
    <mergeCell ref="TRE96:TRF96"/>
    <mergeCell ref="TRG96:TRH96"/>
    <mergeCell ref="TRI96:TRJ96"/>
    <mergeCell ref="TRK96:TRL96"/>
    <mergeCell ref="TRM96:TRN96"/>
    <mergeCell ref="TRO96:TRP96"/>
    <mergeCell ref="TRQ96:TRR96"/>
    <mergeCell ref="TRS96:TRT96"/>
    <mergeCell ref="TTE96:TTF96"/>
    <mergeCell ref="TTG96:TTH96"/>
    <mergeCell ref="TTI96:TTJ96"/>
    <mergeCell ref="TTK96:TTL96"/>
    <mergeCell ref="TTM96:TTN96"/>
    <mergeCell ref="TTO96:TTP96"/>
    <mergeCell ref="TTQ96:TTR96"/>
    <mergeCell ref="TTS96:TTT96"/>
    <mergeCell ref="TTU96:TTV96"/>
    <mergeCell ref="TSM96:TSN96"/>
    <mergeCell ref="TSO96:TSP96"/>
    <mergeCell ref="TSQ96:TSR96"/>
    <mergeCell ref="TSS96:TST96"/>
    <mergeCell ref="TSU96:TSV96"/>
    <mergeCell ref="TSW96:TSX96"/>
    <mergeCell ref="TSY96:TSZ96"/>
    <mergeCell ref="TTA96:TTB96"/>
    <mergeCell ref="TTC96:TTD96"/>
    <mergeCell ref="TUO96:TUP96"/>
    <mergeCell ref="TUQ96:TUR96"/>
    <mergeCell ref="TUS96:TUT96"/>
    <mergeCell ref="TUU96:TUV96"/>
    <mergeCell ref="TUW96:TUX96"/>
    <mergeCell ref="TUY96:TUZ96"/>
    <mergeCell ref="TVA96:TVB96"/>
    <mergeCell ref="TVC96:TVD96"/>
    <mergeCell ref="TVE96:TVF96"/>
    <mergeCell ref="TTW96:TTX96"/>
    <mergeCell ref="TTY96:TTZ96"/>
    <mergeCell ref="TUA96:TUB96"/>
    <mergeCell ref="TUC96:TUD96"/>
    <mergeCell ref="TUE96:TUF96"/>
    <mergeCell ref="TUG96:TUH96"/>
    <mergeCell ref="TUI96:TUJ96"/>
    <mergeCell ref="TUK96:TUL96"/>
    <mergeCell ref="TUM96:TUN96"/>
    <mergeCell ref="TVY96:TVZ96"/>
    <mergeCell ref="TWA96:TWB96"/>
    <mergeCell ref="TWC96:TWD96"/>
    <mergeCell ref="TWE96:TWF96"/>
    <mergeCell ref="TWG96:TWH96"/>
    <mergeCell ref="TWI96:TWJ96"/>
    <mergeCell ref="TWK96:TWL96"/>
    <mergeCell ref="TWM96:TWN96"/>
    <mergeCell ref="TWO96:TWP96"/>
    <mergeCell ref="TVG96:TVH96"/>
    <mergeCell ref="TVI96:TVJ96"/>
    <mergeCell ref="TVK96:TVL96"/>
    <mergeCell ref="TVM96:TVN96"/>
    <mergeCell ref="TVO96:TVP96"/>
    <mergeCell ref="TVQ96:TVR96"/>
    <mergeCell ref="TVS96:TVT96"/>
    <mergeCell ref="TVU96:TVV96"/>
    <mergeCell ref="TVW96:TVX96"/>
    <mergeCell ref="TXI96:TXJ96"/>
    <mergeCell ref="TXK96:TXL96"/>
    <mergeCell ref="TXM96:TXN96"/>
    <mergeCell ref="TXO96:TXP96"/>
    <mergeCell ref="TXQ96:TXR96"/>
    <mergeCell ref="TXS96:TXT96"/>
    <mergeCell ref="TXU96:TXV96"/>
    <mergeCell ref="TXW96:TXX96"/>
    <mergeCell ref="TXY96:TXZ96"/>
    <mergeCell ref="TWQ96:TWR96"/>
    <mergeCell ref="TWS96:TWT96"/>
    <mergeCell ref="TWU96:TWV96"/>
    <mergeCell ref="TWW96:TWX96"/>
    <mergeCell ref="TWY96:TWZ96"/>
    <mergeCell ref="TXA96:TXB96"/>
    <mergeCell ref="TXC96:TXD96"/>
    <mergeCell ref="TXE96:TXF96"/>
    <mergeCell ref="TXG96:TXH96"/>
    <mergeCell ref="TYS96:TYT96"/>
    <mergeCell ref="TYU96:TYV96"/>
    <mergeCell ref="TYW96:TYX96"/>
    <mergeCell ref="TYY96:TYZ96"/>
    <mergeCell ref="TZA96:TZB96"/>
    <mergeCell ref="TZC96:TZD96"/>
    <mergeCell ref="TZE96:TZF96"/>
    <mergeCell ref="TZG96:TZH96"/>
    <mergeCell ref="TZI96:TZJ96"/>
    <mergeCell ref="TYA96:TYB96"/>
    <mergeCell ref="TYC96:TYD96"/>
    <mergeCell ref="TYE96:TYF96"/>
    <mergeCell ref="TYG96:TYH96"/>
    <mergeCell ref="TYI96:TYJ96"/>
    <mergeCell ref="TYK96:TYL96"/>
    <mergeCell ref="TYM96:TYN96"/>
    <mergeCell ref="TYO96:TYP96"/>
    <mergeCell ref="TYQ96:TYR96"/>
    <mergeCell ref="UAC96:UAD96"/>
    <mergeCell ref="UAE96:UAF96"/>
    <mergeCell ref="UAG96:UAH96"/>
    <mergeCell ref="UAI96:UAJ96"/>
    <mergeCell ref="UAK96:UAL96"/>
    <mergeCell ref="UAM96:UAN96"/>
    <mergeCell ref="UAO96:UAP96"/>
    <mergeCell ref="UAQ96:UAR96"/>
    <mergeCell ref="UAS96:UAT96"/>
    <mergeCell ref="TZK96:TZL96"/>
    <mergeCell ref="TZM96:TZN96"/>
    <mergeCell ref="TZO96:TZP96"/>
    <mergeCell ref="TZQ96:TZR96"/>
    <mergeCell ref="TZS96:TZT96"/>
    <mergeCell ref="TZU96:TZV96"/>
    <mergeCell ref="TZW96:TZX96"/>
    <mergeCell ref="TZY96:TZZ96"/>
    <mergeCell ref="UAA96:UAB96"/>
    <mergeCell ref="UBM96:UBN96"/>
    <mergeCell ref="UBO96:UBP96"/>
    <mergeCell ref="UBQ96:UBR96"/>
    <mergeCell ref="UBS96:UBT96"/>
    <mergeCell ref="UBU96:UBV96"/>
    <mergeCell ref="UBW96:UBX96"/>
    <mergeCell ref="UBY96:UBZ96"/>
    <mergeCell ref="UCA96:UCB96"/>
    <mergeCell ref="UCC96:UCD96"/>
    <mergeCell ref="UAU96:UAV96"/>
    <mergeCell ref="UAW96:UAX96"/>
    <mergeCell ref="UAY96:UAZ96"/>
    <mergeCell ref="UBA96:UBB96"/>
    <mergeCell ref="UBC96:UBD96"/>
    <mergeCell ref="UBE96:UBF96"/>
    <mergeCell ref="UBG96:UBH96"/>
    <mergeCell ref="UBI96:UBJ96"/>
    <mergeCell ref="UBK96:UBL96"/>
    <mergeCell ref="UCW96:UCX96"/>
    <mergeCell ref="UCY96:UCZ96"/>
    <mergeCell ref="UDA96:UDB96"/>
    <mergeCell ref="UDC96:UDD96"/>
    <mergeCell ref="UDE96:UDF96"/>
    <mergeCell ref="UDG96:UDH96"/>
    <mergeCell ref="UDI96:UDJ96"/>
    <mergeCell ref="UDK96:UDL96"/>
    <mergeCell ref="UDM96:UDN96"/>
    <mergeCell ref="UCE96:UCF96"/>
    <mergeCell ref="UCG96:UCH96"/>
    <mergeCell ref="UCI96:UCJ96"/>
    <mergeCell ref="UCK96:UCL96"/>
    <mergeCell ref="UCM96:UCN96"/>
    <mergeCell ref="UCO96:UCP96"/>
    <mergeCell ref="UCQ96:UCR96"/>
    <mergeCell ref="UCS96:UCT96"/>
    <mergeCell ref="UCU96:UCV96"/>
    <mergeCell ref="UEG96:UEH96"/>
    <mergeCell ref="UEI96:UEJ96"/>
    <mergeCell ref="UEK96:UEL96"/>
    <mergeCell ref="UEM96:UEN96"/>
    <mergeCell ref="UEO96:UEP96"/>
    <mergeCell ref="UEQ96:UER96"/>
    <mergeCell ref="UES96:UET96"/>
    <mergeCell ref="UEU96:UEV96"/>
    <mergeCell ref="UEW96:UEX96"/>
    <mergeCell ref="UDO96:UDP96"/>
    <mergeCell ref="UDQ96:UDR96"/>
    <mergeCell ref="UDS96:UDT96"/>
    <mergeCell ref="UDU96:UDV96"/>
    <mergeCell ref="UDW96:UDX96"/>
    <mergeCell ref="UDY96:UDZ96"/>
    <mergeCell ref="UEA96:UEB96"/>
    <mergeCell ref="UEC96:UED96"/>
    <mergeCell ref="UEE96:UEF96"/>
    <mergeCell ref="UFQ96:UFR96"/>
    <mergeCell ref="UFS96:UFT96"/>
    <mergeCell ref="UFU96:UFV96"/>
    <mergeCell ref="UFW96:UFX96"/>
    <mergeCell ref="UFY96:UFZ96"/>
    <mergeCell ref="UGA96:UGB96"/>
    <mergeCell ref="UGC96:UGD96"/>
    <mergeCell ref="UGE96:UGF96"/>
    <mergeCell ref="UGG96:UGH96"/>
    <mergeCell ref="UEY96:UEZ96"/>
    <mergeCell ref="UFA96:UFB96"/>
    <mergeCell ref="UFC96:UFD96"/>
    <mergeCell ref="UFE96:UFF96"/>
    <mergeCell ref="UFG96:UFH96"/>
    <mergeCell ref="UFI96:UFJ96"/>
    <mergeCell ref="UFK96:UFL96"/>
    <mergeCell ref="UFM96:UFN96"/>
    <mergeCell ref="UFO96:UFP96"/>
    <mergeCell ref="UHA96:UHB96"/>
    <mergeCell ref="UHC96:UHD96"/>
    <mergeCell ref="UHE96:UHF96"/>
    <mergeCell ref="UHG96:UHH96"/>
    <mergeCell ref="UHI96:UHJ96"/>
    <mergeCell ref="UHK96:UHL96"/>
    <mergeCell ref="UHM96:UHN96"/>
    <mergeCell ref="UHO96:UHP96"/>
    <mergeCell ref="UHQ96:UHR96"/>
    <mergeCell ref="UGI96:UGJ96"/>
    <mergeCell ref="UGK96:UGL96"/>
    <mergeCell ref="UGM96:UGN96"/>
    <mergeCell ref="UGO96:UGP96"/>
    <mergeCell ref="UGQ96:UGR96"/>
    <mergeCell ref="UGS96:UGT96"/>
    <mergeCell ref="UGU96:UGV96"/>
    <mergeCell ref="UGW96:UGX96"/>
    <mergeCell ref="UGY96:UGZ96"/>
    <mergeCell ref="UIK96:UIL96"/>
    <mergeCell ref="UIM96:UIN96"/>
    <mergeCell ref="UIO96:UIP96"/>
    <mergeCell ref="UIQ96:UIR96"/>
    <mergeCell ref="UIS96:UIT96"/>
    <mergeCell ref="UIU96:UIV96"/>
    <mergeCell ref="UIW96:UIX96"/>
    <mergeCell ref="UIY96:UIZ96"/>
    <mergeCell ref="UJA96:UJB96"/>
    <mergeCell ref="UHS96:UHT96"/>
    <mergeCell ref="UHU96:UHV96"/>
    <mergeCell ref="UHW96:UHX96"/>
    <mergeCell ref="UHY96:UHZ96"/>
    <mergeCell ref="UIA96:UIB96"/>
    <mergeCell ref="UIC96:UID96"/>
    <mergeCell ref="UIE96:UIF96"/>
    <mergeCell ref="UIG96:UIH96"/>
    <mergeCell ref="UII96:UIJ96"/>
    <mergeCell ref="UJU96:UJV96"/>
    <mergeCell ref="UJW96:UJX96"/>
    <mergeCell ref="UJY96:UJZ96"/>
    <mergeCell ref="UKA96:UKB96"/>
    <mergeCell ref="UKC96:UKD96"/>
    <mergeCell ref="UKE96:UKF96"/>
    <mergeCell ref="UKG96:UKH96"/>
    <mergeCell ref="UKI96:UKJ96"/>
    <mergeCell ref="UKK96:UKL96"/>
    <mergeCell ref="UJC96:UJD96"/>
    <mergeCell ref="UJE96:UJF96"/>
    <mergeCell ref="UJG96:UJH96"/>
    <mergeCell ref="UJI96:UJJ96"/>
    <mergeCell ref="UJK96:UJL96"/>
    <mergeCell ref="UJM96:UJN96"/>
    <mergeCell ref="UJO96:UJP96"/>
    <mergeCell ref="UJQ96:UJR96"/>
    <mergeCell ref="UJS96:UJT96"/>
    <mergeCell ref="ULE96:ULF96"/>
    <mergeCell ref="ULG96:ULH96"/>
    <mergeCell ref="ULI96:ULJ96"/>
    <mergeCell ref="ULK96:ULL96"/>
    <mergeCell ref="ULM96:ULN96"/>
    <mergeCell ref="ULO96:ULP96"/>
    <mergeCell ref="ULQ96:ULR96"/>
    <mergeCell ref="ULS96:ULT96"/>
    <mergeCell ref="ULU96:ULV96"/>
    <mergeCell ref="UKM96:UKN96"/>
    <mergeCell ref="UKO96:UKP96"/>
    <mergeCell ref="UKQ96:UKR96"/>
    <mergeCell ref="UKS96:UKT96"/>
    <mergeCell ref="UKU96:UKV96"/>
    <mergeCell ref="UKW96:UKX96"/>
    <mergeCell ref="UKY96:UKZ96"/>
    <mergeCell ref="ULA96:ULB96"/>
    <mergeCell ref="ULC96:ULD96"/>
    <mergeCell ref="UMO96:UMP96"/>
    <mergeCell ref="UMQ96:UMR96"/>
    <mergeCell ref="UMS96:UMT96"/>
    <mergeCell ref="UMU96:UMV96"/>
    <mergeCell ref="UMW96:UMX96"/>
    <mergeCell ref="UMY96:UMZ96"/>
    <mergeCell ref="UNA96:UNB96"/>
    <mergeCell ref="UNC96:UND96"/>
    <mergeCell ref="UNE96:UNF96"/>
    <mergeCell ref="ULW96:ULX96"/>
    <mergeCell ref="ULY96:ULZ96"/>
    <mergeCell ref="UMA96:UMB96"/>
    <mergeCell ref="UMC96:UMD96"/>
    <mergeCell ref="UME96:UMF96"/>
    <mergeCell ref="UMG96:UMH96"/>
    <mergeCell ref="UMI96:UMJ96"/>
    <mergeCell ref="UMK96:UML96"/>
    <mergeCell ref="UMM96:UMN96"/>
    <mergeCell ref="UNY96:UNZ96"/>
    <mergeCell ref="UOA96:UOB96"/>
    <mergeCell ref="UOC96:UOD96"/>
    <mergeCell ref="UOE96:UOF96"/>
    <mergeCell ref="UOG96:UOH96"/>
    <mergeCell ref="UOI96:UOJ96"/>
    <mergeCell ref="UOK96:UOL96"/>
    <mergeCell ref="UOM96:UON96"/>
    <mergeCell ref="UOO96:UOP96"/>
    <mergeCell ref="UNG96:UNH96"/>
    <mergeCell ref="UNI96:UNJ96"/>
    <mergeCell ref="UNK96:UNL96"/>
    <mergeCell ref="UNM96:UNN96"/>
    <mergeCell ref="UNO96:UNP96"/>
    <mergeCell ref="UNQ96:UNR96"/>
    <mergeCell ref="UNS96:UNT96"/>
    <mergeCell ref="UNU96:UNV96"/>
    <mergeCell ref="UNW96:UNX96"/>
    <mergeCell ref="UPI96:UPJ96"/>
    <mergeCell ref="UPK96:UPL96"/>
    <mergeCell ref="UPM96:UPN96"/>
    <mergeCell ref="UPO96:UPP96"/>
    <mergeCell ref="UPQ96:UPR96"/>
    <mergeCell ref="UPS96:UPT96"/>
    <mergeCell ref="UPU96:UPV96"/>
    <mergeCell ref="UPW96:UPX96"/>
    <mergeCell ref="UPY96:UPZ96"/>
    <mergeCell ref="UOQ96:UOR96"/>
    <mergeCell ref="UOS96:UOT96"/>
    <mergeCell ref="UOU96:UOV96"/>
    <mergeCell ref="UOW96:UOX96"/>
    <mergeCell ref="UOY96:UOZ96"/>
    <mergeCell ref="UPA96:UPB96"/>
    <mergeCell ref="UPC96:UPD96"/>
    <mergeCell ref="UPE96:UPF96"/>
    <mergeCell ref="UPG96:UPH96"/>
    <mergeCell ref="UQS96:UQT96"/>
    <mergeCell ref="UQU96:UQV96"/>
    <mergeCell ref="UQW96:UQX96"/>
    <mergeCell ref="UQY96:UQZ96"/>
    <mergeCell ref="URA96:URB96"/>
    <mergeCell ref="URC96:URD96"/>
    <mergeCell ref="URE96:URF96"/>
    <mergeCell ref="URG96:URH96"/>
    <mergeCell ref="URI96:URJ96"/>
    <mergeCell ref="UQA96:UQB96"/>
    <mergeCell ref="UQC96:UQD96"/>
    <mergeCell ref="UQE96:UQF96"/>
    <mergeCell ref="UQG96:UQH96"/>
    <mergeCell ref="UQI96:UQJ96"/>
    <mergeCell ref="UQK96:UQL96"/>
    <mergeCell ref="UQM96:UQN96"/>
    <mergeCell ref="UQO96:UQP96"/>
    <mergeCell ref="UQQ96:UQR96"/>
    <mergeCell ref="USC96:USD96"/>
    <mergeCell ref="USE96:USF96"/>
    <mergeCell ref="USG96:USH96"/>
    <mergeCell ref="USI96:USJ96"/>
    <mergeCell ref="USK96:USL96"/>
    <mergeCell ref="USM96:USN96"/>
    <mergeCell ref="USO96:USP96"/>
    <mergeCell ref="USQ96:USR96"/>
    <mergeCell ref="USS96:UST96"/>
    <mergeCell ref="URK96:URL96"/>
    <mergeCell ref="URM96:URN96"/>
    <mergeCell ref="URO96:URP96"/>
    <mergeCell ref="URQ96:URR96"/>
    <mergeCell ref="URS96:URT96"/>
    <mergeCell ref="URU96:URV96"/>
    <mergeCell ref="URW96:URX96"/>
    <mergeCell ref="URY96:URZ96"/>
    <mergeCell ref="USA96:USB96"/>
    <mergeCell ref="UTM96:UTN96"/>
    <mergeCell ref="UTO96:UTP96"/>
    <mergeCell ref="UTQ96:UTR96"/>
    <mergeCell ref="UTS96:UTT96"/>
    <mergeCell ref="UTU96:UTV96"/>
    <mergeCell ref="UTW96:UTX96"/>
    <mergeCell ref="UTY96:UTZ96"/>
    <mergeCell ref="UUA96:UUB96"/>
    <mergeCell ref="UUC96:UUD96"/>
    <mergeCell ref="USU96:USV96"/>
    <mergeCell ref="USW96:USX96"/>
    <mergeCell ref="USY96:USZ96"/>
    <mergeCell ref="UTA96:UTB96"/>
    <mergeCell ref="UTC96:UTD96"/>
    <mergeCell ref="UTE96:UTF96"/>
    <mergeCell ref="UTG96:UTH96"/>
    <mergeCell ref="UTI96:UTJ96"/>
    <mergeCell ref="UTK96:UTL96"/>
    <mergeCell ref="UUW96:UUX96"/>
    <mergeCell ref="UUY96:UUZ96"/>
    <mergeCell ref="UVA96:UVB96"/>
    <mergeCell ref="UVC96:UVD96"/>
    <mergeCell ref="UVE96:UVF96"/>
    <mergeCell ref="UVG96:UVH96"/>
    <mergeCell ref="UVI96:UVJ96"/>
    <mergeCell ref="UVK96:UVL96"/>
    <mergeCell ref="UVM96:UVN96"/>
    <mergeCell ref="UUE96:UUF96"/>
    <mergeCell ref="UUG96:UUH96"/>
    <mergeCell ref="UUI96:UUJ96"/>
    <mergeCell ref="UUK96:UUL96"/>
    <mergeCell ref="UUM96:UUN96"/>
    <mergeCell ref="UUO96:UUP96"/>
    <mergeCell ref="UUQ96:UUR96"/>
    <mergeCell ref="UUS96:UUT96"/>
    <mergeCell ref="UUU96:UUV96"/>
    <mergeCell ref="UWG96:UWH96"/>
    <mergeCell ref="UWI96:UWJ96"/>
    <mergeCell ref="UWK96:UWL96"/>
    <mergeCell ref="UWM96:UWN96"/>
    <mergeCell ref="UWO96:UWP96"/>
    <mergeCell ref="UWQ96:UWR96"/>
    <mergeCell ref="UWS96:UWT96"/>
    <mergeCell ref="UWU96:UWV96"/>
    <mergeCell ref="UWW96:UWX96"/>
    <mergeCell ref="UVO96:UVP96"/>
    <mergeCell ref="UVQ96:UVR96"/>
    <mergeCell ref="UVS96:UVT96"/>
    <mergeCell ref="UVU96:UVV96"/>
    <mergeCell ref="UVW96:UVX96"/>
    <mergeCell ref="UVY96:UVZ96"/>
    <mergeCell ref="UWA96:UWB96"/>
    <mergeCell ref="UWC96:UWD96"/>
    <mergeCell ref="UWE96:UWF96"/>
    <mergeCell ref="UXQ96:UXR96"/>
    <mergeCell ref="UXS96:UXT96"/>
    <mergeCell ref="UXU96:UXV96"/>
    <mergeCell ref="UXW96:UXX96"/>
    <mergeCell ref="UXY96:UXZ96"/>
    <mergeCell ref="UYA96:UYB96"/>
    <mergeCell ref="UYC96:UYD96"/>
    <mergeCell ref="UYE96:UYF96"/>
    <mergeCell ref="UYG96:UYH96"/>
    <mergeCell ref="UWY96:UWZ96"/>
    <mergeCell ref="UXA96:UXB96"/>
    <mergeCell ref="UXC96:UXD96"/>
    <mergeCell ref="UXE96:UXF96"/>
    <mergeCell ref="UXG96:UXH96"/>
    <mergeCell ref="UXI96:UXJ96"/>
    <mergeCell ref="UXK96:UXL96"/>
    <mergeCell ref="UXM96:UXN96"/>
    <mergeCell ref="UXO96:UXP96"/>
    <mergeCell ref="UZA96:UZB96"/>
    <mergeCell ref="UZC96:UZD96"/>
    <mergeCell ref="UZE96:UZF96"/>
    <mergeCell ref="UZG96:UZH96"/>
    <mergeCell ref="UZI96:UZJ96"/>
    <mergeCell ref="UZK96:UZL96"/>
    <mergeCell ref="UZM96:UZN96"/>
    <mergeCell ref="UZO96:UZP96"/>
    <mergeCell ref="UZQ96:UZR96"/>
    <mergeCell ref="UYI96:UYJ96"/>
    <mergeCell ref="UYK96:UYL96"/>
    <mergeCell ref="UYM96:UYN96"/>
    <mergeCell ref="UYO96:UYP96"/>
    <mergeCell ref="UYQ96:UYR96"/>
    <mergeCell ref="UYS96:UYT96"/>
    <mergeCell ref="UYU96:UYV96"/>
    <mergeCell ref="UYW96:UYX96"/>
    <mergeCell ref="UYY96:UYZ96"/>
    <mergeCell ref="VAK96:VAL96"/>
    <mergeCell ref="VAM96:VAN96"/>
    <mergeCell ref="VAO96:VAP96"/>
    <mergeCell ref="VAQ96:VAR96"/>
    <mergeCell ref="VAS96:VAT96"/>
    <mergeCell ref="VAU96:VAV96"/>
    <mergeCell ref="VAW96:VAX96"/>
    <mergeCell ref="VAY96:VAZ96"/>
    <mergeCell ref="VBA96:VBB96"/>
    <mergeCell ref="UZS96:UZT96"/>
    <mergeCell ref="UZU96:UZV96"/>
    <mergeCell ref="UZW96:UZX96"/>
    <mergeCell ref="UZY96:UZZ96"/>
    <mergeCell ref="VAA96:VAB96"/>
    <mergeCell ref="VAC96:VAD96"/>
    <mergeCell ref="VAE96:VAF96"/>
    <mergeCell ref="VAG96:VAH96"/>
    <mergeCell ref="VAI96:VAJ96"/>
    <mergeCell ref="VBU96:VBV96"/>
    <mergeCell ref="VBW96:VBX96"/>
    <mergeCell ref="VBY96:VBZ96"/>
    <mergeCell ref="VCA96:VCB96"/>
    <mergeCell ref="VCC96:VCD96"/>
    <mergeCell ref="VCE96:VCF96"/>
    <mergeCell ref="VCG96:VCH96"/>
    <mergeCell ref="VCI96:VCJ96"/>
    <mergeCell ref="VCK96:VCL96"/>
    <mergeCell ref="VBC96:VBD96"/>
    <mergeCell ref="VBE96:VBF96"/>
    <mergeCell ref="VBG96:VBH96"/>
    <mergeCell ref="VBI96:VBJ96"/>
    <mergeCell ref="VBK96:VBL96"/>
    <mergeCell ref="VBM96:VBN96"/>
    <mergeCell ref="VBO96:VBP96"/>
    <mergeCell ref="VBQ96:VBR96"/>
    <mergeCell ref="VBS96:VBT96"/>
    <mergeCell ref="VDE96:VDF96"/>
    <mergeCell ref="VDG96:VDH96"/>
    <mergeCell ref="VDI96:VDJ96"/>
    <mergeCell ref="VDK96:VDL96"/>
    <mergeCell ref="VDM96:VDN96"/>
    <mergeCell ref="VDO96:VDP96"/>
    <mergeCell ref="VDQ96:VDR96"/>
    <mergeCell ref="VDS96:VDT96"/>
    <mergeCell ref="VDU96:VDV96"/>
    <mergeCell ref="VCM96:VCN96"/>
    <mergeCell ref="VCO96:VCP96"/>
    <mergeCell ref="VCQ96:VCR96"/>
    <mergeCell ref="VCS96:VCT96"/>
    <mergeCell ref="VCU96:VCV96"/>
    <mergeCell ref="VCW96:VCX96"/>
    <mergeCell ref="VCY96:VCZ96"/>
    <mergeCell ref="VDA96:VDB96"/>
    <mergeCell ref="VDC96:VDD96"/>
    <mergeCell ref="VEO96:VEP96"/>
    <mergeCell ref="VEQ96:VER96"/>
    <mergeCell ref="VES96:VET96"/>
    <mergeCell ref="VEU96:VEV96"/>
    <mergeCell ref="VEW96:VEX96"/>
    <mergeCell ref="VEY96:VEZ96"/>
    <mergeCell ref="VFA96:VFB96"/>
    <mergeCell ref="VFC96:VFD96"/>
    <mergeCell ref="VFE96:VFF96"/>
    <mergeCell ref="VDW96:VDX96"/>
    <mergeCell ref="VDY96:VDZ96"/>
    <mergeCell ref="VEA96:VEB96"/>
    <mergeCell ref="VEC96:VED96"/>
    <mergeCell ref="VEE96:VEF96"/>
    <mergeCell ref="VEG96:VEH96"/>
    <mergeCell ref="VEI96:VEJ96"/>
    <mergeCell ref="VEK96:VEL96"/>
    <mergeCell ref="VEM96:VEN96"/>
    <mergeCell ref="VFY96:VFZ96"/>
    <mergeCell ref="VGA96:VGB96"/>
    <mergeCell ref="VGC96:VGD96"/>
    <mergeCell ref="VGE96:VGF96"/>
    <mergeCell ref="VGG96:VGH96"/>
    <mergeCell ref="VGI96:VGJ96"/>
    <mergeCell ref="VGK96:VGL96"/>
    <mergeCell ref="VGM96:VGN96"/>
    <mergeCell ref="VGO96:VGP96"/>
    <mergeCell ref="VFG96:VFH96"/>
    <mergeCell ref="VFI96:VFJ96"/>
    <mergeCell ref="VFK96:VFL96"/>
    <mergeCell ref="VFM96:VFN96"/>
    <mergeCell ref="VFO96:VFP96"/>
    <mergeCell ref="VFQ96:VFR96"/>
    <mergeCell ref="VFS96:VFT96"/>
    <mergeCell ref="VFU96:VFV96"/>
    <mergeCell ref="VFW96:VFX96"/>
    <mergeCell ref="VHI96:VHJ96"/>
    <mergeCell ref="VHK96:VHL96"/>
    <mergeCell ref="VHM96:VHN96"/>
    <mergeCell ref="VHO96:VHP96"/>
    <mergeCell ref="VHQ96:VHR96"/>
    <mergeCell ref="VHS96:VHT96"/>
    <mergeCell ref="VHU96:VHV96"/>
    <mergeCell ref="VHW96:VHX96"/>
    <mergeCell ref="VHY96:VHZ96"/>
    <mergeCell ref="VGQ96:VGR96"/>
    <mergeCell ref="VGS96:VGT96"/>
    <mergeCell ref="VGU96:VGV96"/>
    <mergeCell ref="VGW96:VGX96"/>
    <mergeCell ref="VGY96:VGZ96"/>
    <mergeCell ref="VHA96:VHB96"/>
    <mergeCell ref="VHC96:VHD96"/>
    <mergeCell ref="VHE96:VHF96"/>
    <mergeCell ref="VHG96:VHH96"/>
    <mergeCell ref="VIS96:VIT96"/>
    <mergeCell ref="VIU96:VIV96"/>
    <mergeCell ref="VIW96:VIX96"/>
    <mergeCell ref="VIY96:VIZ96"/>
    <mergeCell ref="VJA96:VJB96"/>
    <mergeCell ref="VJC96:VJD96"/>
    <mergeCell ref="VJE96:VJF96"/>
    <mergeCell ref="VJG96:VJH96"/>
    <mergeCell ref="VJI96:VJJ96"/>
    <mergeCell ref="VIA96:VIB96"/>
    <mergeCell ref="VIC96:VID96"/>
    <mergeCell ref="VIE96:VIF96"/>
    <mergeCell ref="VIG96:VIH96"/>
    <mergeCell ref="VII96:VIJ96"/>
    <mergeCell ref="VIK96:VIL96"/>
    <mergeCell ref="VIM96:VIN96"/>
    <mergeCell ref="VIO96:VIP96"/>
    <mergeCell ref="VIQ96:VIR96"/>
    <mergeCell ref="VKC96:VKD96"/>
    <mergeCell ref="VKE96:VKF96"/>
    <mergeCell ref="VKG96:VKH96"/>
    <mergeCell ref="VKI96:VKJ96"/>
    <mergeCell ref="VKK96:VKL96"/>
    <mergeCell ref="VKM96:VKN96"/>
    <mergeCell ref="VKO96:VKP96"/>
    <mergeCell ref="VKQ96:VKR96"/>
    <mergeCell ref="VKS96:VKT96"/>
    <mergeCell ref="VJK96:VJL96"/>
    <mergeCell ref="VJM96:VJN96"/>
    <mergeCell ref="VJO96:VJP96"/>
    <mergeCell ref="VJQ96:VJR96"/>
    <mergeCell ref="VJS96:VJT96"/>
    <mergeCell ref="VJU96:VJV96"/>
    <mergeCell ref="VJW96:VJX96"/>
    <mergeCell ref="VJY96:VJZ96"/>
    <mergeCell ref="VKA96:VKB96"/>
    <mergeCell ref="VLM96:VLN96"/>
    <mergeCell ref="VLO96:VLP96"/>
    <mergeCell ref="VLQ96:VLR96"/>
    <mergeCell ref="VLS96:VLT96"/>
    <mergeCell ref="VLU96:VLV96"/>
    <mergeCell ref="VLW96:VLX96"/>
    <mergeCell ref="VLY96:VLZ96"/>
    <mergeCell ref="VMA96:VMB96"/>
    <mergeCell ref="VMC96:VMD96"/>
    <mergeCell ref="VKU96:VKV96"/>
    <mergeCell ref="VKW96:VKX96"/>
    <mergeCell ref="VKY96:VKZ96"/>
    <mergeCell ref="VLA96:VLB96"/>
    <mergeCell ref="VLC96:VLD96"/>
    <mergeCell ref="VLE96:VLF96"/>
    <mergeCell ref="VLG96:VLH96"/>
    <mergeCell ref="VLI96:VLJ96"/>
    <mergeCell ref="VLK96:VLL96"/>
    <mergeCell ref="VMW96:VMX96"/>
    <mergeCell ref="VMY96:VMZ96"/>
    <mergeCell ref="VNA96:VNB96"/>
    <mergeCell ref="VNC96:VND96"/>
    <mergeCell ref="VNE96:VNF96"/>
    <mergeCell ref="VNG96:VNH96"/>
    <mergeCell ref="VNI96:VNJ96"/>
    <mergeCell ref="VNK96:VNL96"/>
    <mergeCell ref="VNM96:VNN96"/>
    <mergeCell ref="VME96:VMF96"/>
    <mergeCell ref="VMG96:VMH96"/>
    <mergeCell ref="VMI96:VMJ96"/>
    <mergeCell ref="VMK96:VML96"/>
    <mergeCell ref="VMM96:VMN96"/>
    <mergeCell ref="VMO96:VMP96"/>
    <mergeCell ref="VMQ96:VMR96"/>
    <mergeCell ref="VMS96:VMT96"/>
    <mergeCell ref="VMU96:VMV96"/>
    <mergeCell ref="VOG96:VOH96"/>
    <mergeCell ref="VOI96:VOJ96"/>
    <mergeCell ref="VOK96:VOL96"/>
    <mergeCell ref="VOM96:VON96"/>
    <mergeCell ref="VOO96:VOP96"/>
    <mergeCell ref="VOQ96:VOR96"/>
    <mergeCell ref="VOS96:VOT96"/>
    <mergeCell ref="VOU96:VOV96"/>
    <mergeCell ref="VOW96:VOX96"/>
    <mergeCell ref="VNO96:VNP96"/>
    <mergeCell ref="VNQ96:VNR96"/>
    <mergeCell ref="VNS96:VNT96"/>
    <mergeCell ref="VNU96:VNV96"/>
    <mergeCell ref="VNW96:VNX96"/>
    <mergeCell ref="VNY96:VNZ96"/>
    <mergeCell ref="VOA96:VOB96"/>
    <mergeCell ref="VOC96:VOD96"/>
    <mergeCell ref="VOE96:VOF96"/>
    <mergeCell ref="VPQ96:VPR96"/>
    <mergeCell ref="VPS96:VPT96"/>
    <mergeCell ref="VPU96:VPV96"/>
    <mergeCell ref="VPW96:VPX96"/>
    <mergeCell ref="VPY96:VPZ96"/>
    <mergeCell ref="VQA96:VQB96"/>
    <mergeCell ref="VQC96:VQD96"/>
    <mergeCell ref="VQE96:VQF96"/>
    <mergeCell ref="VQG96:VQH96"/>
    <mergeCell ref="VOY96:VOZ96"/>
    <mergeCell ref="VPA96:VPB96"/>
    <mergeCell ref="VPC96:VPD96"/>
    <mergeCell ref="VPE96:VPF96"/>
    <mergeCell ref="VPG96:VPH96"/>
    <mergeCell ref="VPI96:VPJ96"/>
    <mergeCell ref="VPK96:VPL96"/>
    <mergeCell ref="VPM96:VPN96"/>
    <mergeCell ref="VPO96:VPP96"/>
    <mergeCell ref="VRA96:VRB96"/>
    <mergeCell ref="VRC96:VRD96"/>
    <mergeCell ref="VRE96:VRF96"/>
    <mergeCell ref="VRG96:VRH96"/>
    <mergeCell ref="VRI96:VRJ96"/>
    <mergeCell ref="VRK96:VRL96"/>
    <mergeCell ref="VRM96:VRN96"/>
    <mergeCell ref="VRO96:VRP96"/>
    <mergeCell ref="VRQ96:VRR96"/>
    <mergeCell ref="VQI96:VQJ96"/>
    <mergeCell ref="VQK96:VQL96"/>
    <mergeCell ref="VQM96:VQN96"/>
    <mergeCell ref="VQO96:VQP96"/>
    <mergeCell ref="VQQ96:VQR96"/>
    <mergeCell ref="VQS96:VQT96"/>
    <mergeCell ref="VQU96:VQV96"/>
    <mergeCell ref="VQW96:VQX96"/>
    <mergeCell ref="VQY96:VQZ96"/>
    <mergeCell ref="VSK96:VSL96"/>
    <mergeCell ref="VSM96:VSN96"/>
    <mergeCell ref="VSO96:VSP96"/>
    <mergeCell ref="VSQ96:VSR96"/>
    <mergeCell ref="VSS96:VST96"/>
    <mergeCell ref="VSU96:VSV96"/>
    <mergeCell ref="VSW96:VSX96"/>
    <mergeCell ref="VSY96:VSZ96"/>
    <mergeCell ref="VTA96:VTB96"/>
    <mergeCell ref="VRS96:VRT96"/>
    <mergeCell ref="VRU96:VRV96"/>
    <mergeCell ref="VRW96:VRX96"/>
    <mergeCell ref="VRY96:VRZ96"/>
    <mergeCell ref="VSA96:VSB96"/>
    <mergeCell ref="VSC96:VSD96"/>
    <mergeCell ref="VSE96:VSF96"/>
    <mergeCell ref="VSG96:VSH96"/>
    <mergeCell ref="VSI96:VSJ96"/>
    <mergeCell ref="VTU96:VTV96"/>
    <mergeCell ref="VTW96:VTX96"/>
    <mergeCell ref="VTY96:VTZ96"/>
    <mergeCell ref="VUA96:VUB96"/>
    <mergeCell ref="VUC96:VUD96"/>
    <mergeCell ref="VUE96:VUF96"/>
    <mergeCell ref="VUG96:VUH96"/>
    <mergeCell ref="VUI96:VUJ96"/>
    <mergeCell ref="VUK96:VUL96"/>
    <mergeCell ref="VTC96:VTD96"/>
    <mergeCell ref="VTE96:VTF96"/>
    <mergeCell ref="VTG96:VTH96"/>
    <mergeCell ref="VTI96:VTJ96"/>
    <mergeCell ref="VTK96:VTL96"/>
    <mergeCell ref="VTM96:VTN96"/>
    <mergeCell ref="VTO96:VTP96"/>
    <mergeCell ref="VTQ96:VTR96"/>
    <mergeCell ref="VTS96:VTT96"/>
    <mergeCell ref="VVE96:VVF96"/>
    <mergeCell ref="VVG96:VVH96"/>
    <mergeCell ref="VVI96:VVJ96"/>
    <mergeCell ref="VVK96:VVL96"/>
    <mergeCell ref="VVM96:VVN96"/>
    <mergeCell ref="VVO96:VVP96"/>
    <mergeCell ref="VVQ96:VVR96"/>
    <mergeCell ref="VVS96:VVT96"/>
    <mergeCell ref="VVU96:VVV96"/>
    <mergeCell ref="VUM96:VUN96"/>
    <mergeCell ref="VUO96:VUP96"/>
    <mergeCell ref="VUQ96:VUR96"/>
    <mergeCell ref="VUS96:VUT96"/>
    <mergeCell ref="VUU96:VUV96"/>
    <mergeCell ref="VUW96:VUX96"/>
    <mergeCell ref="VUY96:VUZ96"/>
    <mergeCell ref="VVA96:VVB96"/>
    <mergeCell ref="VVC96:VVD96"/>
    <mergeCell ref="VWO96:VWP96"/>
    <mergeCell ref="VWQ96:VWR96"/>
    <mergeCell ref="VWS96:VWT96"/>
    <mergeCell ref="VWU96:VWV96"/>
    <mergeCell ref="VWW96:VWX96"/>
    <mergeCell ref="VWY96:VWZ96"/>
    <mergeCell ref="VXA96:VXB96"/>
    <mergeCell ref="VXC96:VXD96"/>
    <mergeCell ref="VXE96:VXF96"/>
    <mergeCell ref="VVW96:VVX96"/>
    <mergeCell ref="VVY96:VVZ96"/>
    <mergeCell ref="VWA96:VWB96"/>
    <mergeCell ref="VWC96:VWD96"/>
    <mergeCell ref="VWE96:VWF96"/>
    <mergeCell ref="VWG96:VWH96"/>
    <mergeCell ref="VWI96:VWJ96"/>
    <mergeCell ref="VWK96:VWL96"/>
    <mergeCell ref="VWM96:VWN96"/>
    <mergeCell ref="VXY96:VXZ96"/>
    <mergeCell ref="VYA96:VYB96"/>
    <mergeCell ref="VYC96:VYD96"/>
    <mergeCell ref="VYE96:VYF96"/>
    <mergeCell ref="VYG96:VYH96"/>
    <mergeCell ref="VYI96:VYJ96"/>
    <mergeCell ref="VYK96:VYL96"/>
    <mergeCell ref="VYM96:VYN96"/>
    <mergeCell ref="VYO96:VYP96"/>
    <mergeCell ref="VXG96:VXH96"/>
    <mergeCell ref="VXI96:VXJ96"/>
    <mergeCell ref="VXK96:VXL96"/>
    <mergeCell ref="VXM96:VXN96"/>
    <mergeCell ref="VXO96:VXP96"/>
    <mergeCell ref="VXQ96:VXR96"/>
    <mergeCell ref="VXS96:VXT96"/>
    <mergeCell ref="VXU96:VXV96"/>
    <mergeCell ref="VXW96:VXX96"/>
    <mergeCell ref="VZI96:VZJ96"/>
    <mergeCell ref="VZK96:VZL96"/>
    <mergeCell ref="VZM96:VZN96"/>
    <mergeCell ref="VZO96:VZP96"/>
    <mergeCell ref="VZQ96:VZR96"/>
    <mergeCell ref="VZS96:VZT96"/>
    <mergeCell ref="VZU96:VZV96"/>
    <mergeCell ref="VZW96:VZX96"/>
    <mergeCell ref="VZY96:VZZ96"/>
    <mergeCell ref="VYQ96:VYR96"/>
    <mergeCell ref="VYS96:VYT96"/>
    <mergeCell ref="VYU96:VYV96"/>
    <mergeCell ref="VYW96:VYX96"/>
    <mergeCell ref="VYY96:VYZ96"/>
    <mergeCell ref="VZA96:VZB96"/>
    <mergeCell ref="VZC96:VZD96"/>
    <mergeCell ref="VZE96:VZF96"/>
    <mergeCell ref="VZG96:VZH96"/>
    <mergeCell ref="WAS96:WAT96"/>
    <mergeCell ref="WAU96:WAV96"/>
    <mergeCell ref="WAW96:WAX96"/>
    <mergeCell ref="WAY96:WAZ96"/>
    <mergeCell ref="WBA96:WBB96"/>
    <mergeCell ref="WBC96:WBD96"/>
    <mergeCell ref="WBE96:WBF96"/>
    <mergeCell ref="WBG96:WBH96"/>
    <mergeCell ref="WBI96:WBJ96"/>
    <mergeCell ref="WAA96:WAB96"/>
    <mergeCell ref="WAC96:WAD96"/>
    <mergeCell ref="WAE96:WAF96"/>
    <mergeCell ref="WAG96:WAH96"/>
    <mergeCell ref="WAI96:WAJ96"/>
    <mergeCell ref="WAK96:WAL96"/>
    <mergeCell ref="WAM96:WAN96"/>
    <mergeCell ref="WAO96:WAP96"/>
    <mergeCell ref="WAQ96:WAR96"/>
    <mergeCell ref="WCC96:WCD96"/>
    <mergeCell ref="WCE96:WCF96"/>
    <mergeCell ref="WCG96:WCH96"/>
    <mergeCell ref="WCI96:WCJ96"/>
    <mergeCell ref="WCK96:WCL96"/>
    <mergeCell ref="WCM96:WCN96"/>
    <mergeCell ref="WCO96:WCP96"/>
    <mergeCell ref="WCQ96:WCR96"/>
    <mergeCell ref="WCS96:WCT96"/>
    <mergeCell ref="WBK96:WBL96"/>
    <mergeCell ref="WBM96:WBN96"/>
    <mergeCell ref="WBO96:WBP96"/>
    <mergeCell ref="WBQ96:WBR96"/>
    <mergeCell ref="WBS96:WBT96"/>
    <mergeCell ref="WBU96:WBV96"/>
    <mergeCell ref="WBW96:WBX96"/>
    <mergeCell ref="WBY96:WBZ96"/>
    <mergeCell ref="WCA96:WCB96"/>
    <mergeCell ref="WDM96:WDN96"/>
    <mergeCell ref="WDO96:WDP96"/>
    <mergeCell ref="WDQ96:WDR96"/>
    <mergeCell ref="WDS96:WDT96"/>
    <mergeCell ref="WDU96:WDV96"/>
    <mergeCell ref="WDW96:WDX96"/>
    <mergeCell ref="WDY96:WDZ96"/>
    <mergeCell ref="WEA96:WEB96"/>
    <mergeCell ref="WEC96:WED96"/>
    <mergeCell ref="WCU96:WCV96"/>
    <mergeCell ref="WCW96:WCX96"/>
    <mergeCell ref="WCY96:WCZ96"/>
    <mergeCell ref="WDA96:WDB96"/>
    <mergeCell ref="WDC96:WDD96"/>
    <mergeCell ref="WDE96:WDF96"/>
    <mergeCell ref="WDG96:WDH96"/>
    <mergeCell ref="WDI96:WDJ96"/>
    <mergeCell ref="WDK96:WDL96"/>
    <mergeCell ref="WEW96:WEX96"/>
    <mergeCell ref="WEY96:WEZ96"/>
    <mergeCell ref="WFA96:WFB96"/>
    <mergeCell ref="WFC96:WFD96"/>
    <mergeCell ref="WFE96:WFF96"/>
    <mergeCell ref="WFG96:WFH96"/>
    <mergeCell ref="WFI96:WFJ96"/>
    <mergeCell ref="WFK96:WFL96"/>
    <mergeCell ref="WFM96:WFN96"/>
    <mergeCell ref="WEE96:WEF96"/>
    <mergeCell ref="WEG96:WEH96"/>
    <mergeCell ref="WEI96:WEJ96"/>
    <mergeCell ref="WEK96:WEL96"/>
    <mergeCell ref="WEM96:WEN96"/>
    <mergeCell ref="WEO96:WEP96"/>
    <mergeCell ref="WEQ96:WER96"/>
    <mergeCell ref="WES96:WET96"/>
    <mergeCell ref="WEU96:WEV96"/>
    <mergeCell ref="WGG96:WGH96"/>
    <mergeCell ref="WGI96:WGJ96"/>
    <mergeCell ref="WGK96:WGL96"/>
    <mergeCell ref="WGM96:WGN96"/>
    <mergeCell ref="WGO96:WGP96"/>
    <mergeCell ref="WGQ96:WGR96"/>
    <mergeCell ref="WGS96:WGT96"/>
    <mergeCell ref="WGU96:WGV96"/>
    <mergeCell ref="WGW96:WGX96"/>
    <mergeCell ref="WFO96:WFP96"/>
    <mergeCell ref="WFQ96:WFR96"/>
    <mergeCell ref="WFS96:WFT96"/>
    <mergeCell ref="WFU96:WFV96"/>
    <mergeCell ref="WFW96:WFX96"/>
    <mergeCell ref="WFY96:WFZ96"/>
    <mergeCell ref="WGA96:WGB96"/>
    <mergeCell ref="WGC96:WGD96"/>
    <mergeCell ref="WGE96:WGF96"/>
    <mergeCell ref="WHQ96:WHR96"/>
    <mergeCell ref="WHS96:WHT96"/>
    <mergeCell ref="WHU96:WHV96"/>
    <mergeCell ref="WHW96:WHX96"/>
    <mergeCell ref="WHY96:WHZ96"/>
    <mergeCell ref="WIA96:WIB96"/>
    <mergeCell ref="WIC96:WID96"/>
    <mergeCell ref="WIE96:WIF96"/>
    <mergeCell ref="WIG96:WIH96"/>
    <mergeCell ref="WGY96:WGZ96"/>
    <mergeCell ref="WHA96:WHB96"/>
    <mergeCell ref="WHC96:WHD96"/>
    <mergeCell ref="WHE96:WHF96"/>
    <mergeCell ref="WHG96:WHH96"/>
    <mergeCell ref="WHI96:WHJ96"/>
    <mergeCell ref="WHK96:WHL96"/>
    <mergeCell ref="WHM96:WHN96"/>
    <mergeCell ref="WHO96:WHP96"/>
    <mergeCell ref="WJA96:WJB96"/>
    <mergeCell ref="WJC96:WJD96"/>
    <mergeCell ref="WJE96:WJF96"/>
    <mergeCell ref="WJG96:WJH96"/>
    <mergeCell ref="WJI96:WJJ96"/>
    <mergeCell ref="WJK96:WJL96"/>
    <mergeCell ref="WJM96:WJN96"/>
    <mergeCell ref="WJO96:WJP96"/>
    <mergeCell ref="WJQ96:WJR96"/>
    <mergeCell ref="WII96:WIJ96"/>
    <mergeCell ref="WIK96:WIL96"/>
    <mergeCell ref="WIM96:WIN96"/>
    <mergeCell ref="WIO96:WIP96"/>
    <mergeCell ref="WIQ96:WIR96"/>
    <mergeCell ref="WIS96:WIT96"/>
    <mergeCell ref="WIU96:WIV96"/>
    <mergeCell ref="WIW96:WIX96"/>
    <mergeCell ref="WIY96:WIZ96"/>
    <mergeCell ref="WKK96:WKL96"/>
    <mergeCell ref="WKM96:WKN96"/>
    <mergeCell ref="WKO96:WKP96"/>
    <mergeCell ref="WKQ96:WKR96"/>
    <mergeCell ref="WKS96:WKT96"/>
    <mergeCell ref="WKU96:WKV96"/>
    <mergeCell ref="WKW96:WKX96"/>
    <mergeCell ref="WKY96:WKZ96"/>
    <mergeCell ref="WLA96:WLB96"/>
    <mergeCell ref="WJS96:WJT96"/>
    <mergeCell ref="WJU96:WJV96"/>
    <mergeCell ref="WJW96:WJX96"/>
    <mergeCell ref="WJY96:WJZ96"/>
    <mergeCell ref="WKA96:WKB96"/>
    <mergeCell ref="WKC96:WKD96"/>
    <mergeCell ref="WKE96:WKF96"/>
    <mergeCell ref="WKG96:WKH96"/>
    <mergeCell ref="WKI96:WKJ96"/>
    <mergeCell ref="WLU96:WLV96"/>
    <mergeCell ref="WLW96:WLX96"/>
    <mergeCell ref="WLY96:WLZ96"/>
    <mergeCell ref="WMA96:WMB96"/>
    <mergeCell ref="WMC96:WMD96"/>
    <mergeCell ref="WME96:WMF96"/>
    <mergeCell ref="WMG96:WMH96"/>
    <mergeCell ref="WMI96:WMJ96"/>
    <mergeCell ref="WMK96:WML96"/>
    <mergeCell ref="WLC96:WLD96"/>
    <mergeCell ref="WLE96:WLF96"/>
    <mergeCell ref="WLG96:WLH96"/>
    <mergeCell ref="WLI96:WLJ96"/>
    <mergeCell ref="WLK96:WLL96"/>
    <mergeCell ref="WLM96:WLN96"/>
    <mergeCell ref="WLO96:WLP96"/>
    <mergeCell ref="WLQ96:WLR96"/>
    <mergeCell ref="WLS96:WLT96"/>
    <mergeCell ref="WNE96:WNF96"/>
    <mergeCell ref="WNG96:WNH96"/>
    <mergeCell ref="WNI96:WNJ96"/>
    <mergeCell ref="WNK96:WNL96"/>
    <mergeCell ref="WNM96:WNN96"/>
    <mergeCell ref="WNO96:WNP96"/>
    <mergeCell ref="WNQ96:WNR96"/>
    <mergeCell ref="WNS96:WNT96"/>
    <mergeCell ref="WNU96:WNV96"/>
    <mergeCell ref="WMM96:WMN96"/>
    <mergeCell ref="WMO96:WMP96"/>
    <mergeCell ref="WMQ96:WMR96"/>
    <mergeCell ref="WMS96:WMT96"/>
    <mergeCell ref="WMU96:WMV96"/>
    <mergeCell ref="WMW96:WMX96"/>
    <mergeCell ref="WMY96:WMZ96"/>
    <mergeCell ref="WNA96:WNB96"/>
    <mergeCell ref="WNC96:WND96"/>
    <mergeCell ref="WOO96:WOP96"/>
    <mergeCell ref="WOQ96:WOR96"/>
    <mergeCell ref="WOS96:WOT96"/>
    <mergeCell ref="WOU96:WOV96"/>
    <mergeCell ref="WOW96:WOX96"/>
    <mergeCell ref="WOY96:WOZ96"/>
    <mergeCell ref="WPA96:WPB96"/>
    <mergeCell ref="WPC96:WPD96"/>
    <mergeCell ref="WPE96:WPF96"/>
    <mergeCell ref="WNW96:WNX96"/>
    <mergeCell ref="WNY96:WNZ96"/>
    <mergeCell ref="WOA96:WOB96"/>
    <mergeCell ref="WOC96:WOD96"/>
    <mergeCell ref="WOE96:WOF96"/>
    <mergeCell ref="WOG96:WOH96"/>
    <mergeCell ref="WOI96:WOJ96"/>
    <mergeCell ref="WOK96:WOL96"/>
    <mergeCell ref="WOM96:WON96"/>
    <mergeCell ref="WPY96:WPZ96"/>
    <mergeCell ref="WQA96:WQB96"/>
    <mergeCell ref="WQC96:WQD96"/>
    <mergeCell ref="WQE96:WQF96"/>
    <mergeCell ref="WQG96:WQH96"/>
    <mergeCell ref="WQI96:WQJ96"/>
    <mergeCell ref="WQK96:WQL96"/>
    <mergeCell ref="WQM96:WQN96"/>
    <mergeCell ref="WQO96:WQP96"/>
    <mergeCell ref="WPG96:WPH96"/>
    <mergeCell ref="WPI96:WPJ96"/>
    <mergeCell ref="WPK96:WPL96"/>
    <mergeCell ref="WPM96:WPN96"/>
    <mergeCell ref="WPO96:WPP96"/>
    <mergeCell ref="WPQ96:WPR96"/>
    <mergeCell ref="WPS96:WPT96"/>
    <mergeCell ref="WPU96:WPV96"/>
    <mergeCell ref="WPW96:WPX96"/>
    <mergeCell ref="WRI96:WRJ96"/>
    <mergeCell ref="WRK96:WRL96"/>
    <mergeCell ref="WRM96:WRN96"/>
    <mergeCell ref="WRO96:WRP96"/>
    <mergeCell ref="WRQ96:WRR96"/>
    <mergeCell ref="WRS96:WRT96"/>
    <mergeCell ref="WRU96:WRV96"/>
    <mergeCell ref="WRW96:WRX96"/>
    <mergeCell ref="WRY96:WRZ96"/>
    <mergeCell ref="WQQ96:WQR96"/>
    <mergeCell ref="WQS96:WQT96"/>
    <mergeCell ref="WQU96:WQV96"/>
    <mergeCell ref="WQW96:WQX96"/>
    <mergeCell ref="WQY96:WQZ96"/>
    <mergeCell ref="WRA96:WRB96"/>
    <mergeCell ref="WRC96:WRD96"/>
    <mergeCell ref="WRE96:WRF96"/>
    <mergeCell ref="WRG96:WRH96"/>
    <mergeCell ref="WSS96:WST96"/>
    <mergeCell ref="WSU96:WSV96"/>
    <mergeCell ref="WSW96:WSX96"/>
    <mergeCell ref="WSY96:WSZ96"/>
    <mergeCell ref="WTA96:WTB96"/>
    <mergeCell ref="WTC96:WTD96"/>
    <mergeCell ref="WTE96:WTF96"/>
    <mergeCell ref="WTG96:WTH96"/>
    <mergeCell ref="WTI96:WTJ96"/>
    <mergeCell ref="WSA96:WSB96"/>
    <mergeCell ref="WSC96:WSD96"/>
    <mergeCell ref="WSE96:WSF96"/>
    <mergeCell ref="WSG96:WSH96"/>
    <mergeCell ref="WSI96:WSJ96"/>
    <mergeCell ref="WSK96:WSL96"/>
    <mergeCell ref="WSM96:WSN96"/>
    <mergeCell ref="WSO96:WSP96"/>
    <mergeCell ref="WSQ96:WSR96"/>
    <mergeCell ref="WUC96:WUD96"/>
    <mergeCell ref="WUE96:WUF96"/>
    <mergeCell ref="WUG96:WUH96"/>
    <mergeCell ref="WUI96:WUJ96"/>
    <mergeCell ref="WUK96:WUL96"/>
    <mergeCell ref="WUM96:WUN96"/>
    <mergeCell ref="WUO96:WUP96"/>
    <mergeCell ref="WUQ96:WUR96"/>
    <mergeCell ref="WUS96:WUT96"/>
    <mergeCell ref="WTK96:WTL96"/>
    <mergeCell ref="WTM96:WTN96"/>
    <mergeCell ref="WTO96:WTP96"/>
    <mergeCell ref="WTQ96:WTR96"/>
    <mergeCell ref="WTS96:WTT96"/>
    <mergeCell ref="WTU96:WTV96"/>
    <mergeCell ref="WTW96:WTX96"/>
    <mergeCell ref="WTY96:WTZ96"/>
    <mergeCell ref="WUA96:WUB96"/>
    <mergeCell ref="WVM96:WVN96"/>
    <mergeCell ref="WVO96:WVP96"/>
    <mergeCell ref="WVQ96:WVR96"/>
    <mergeCell ref="WVS96:WVT96"/>
    <mergeCell ref="WVU96:WVV96"/>
    <mergeCell ref="WVW96:WVX96"/>
    <mergeCell ref="WVY96:WVZ96"/>
    <mergeCell ref="WWA96:WWB96"/>
    <mergeCell ref="WWC96:WWD96"/>
    <mergeCell ref="WUU96:WUV96"/>
    <mergeCell ref="WUW96:WUX96"/>
    <mergeCell ref="WUY96:WUZ96"/>
    <mergeCell ref="WVA96:WVB96"/>
    <mergeCell ref="WVC96:WVD96"/>
    <mergeCell ref="WVE96:WVF96"/>
    <mergeCell ref="WVG96:WVH96"/>
    <mergeCell ref="WVI96:WVJ96"/>
    <mergeCell ref="WVK96:WVL96"/>
    <mergeCell ref="WWW96:WWX96"/>
    <mergeCell ref="WWY96:WWZ96"/>
    <mergeCell ref="WXA96:WXB96"/>
    <mergeCell ref="WXC96:WXD96"/>
    <mergeCell ref="WXE96:WXF96"/>
    <mergeCell ref="WXG96:WXH96"/>
    <mergeCell ref="WXI96:WXJ96"/>
    <mergeCell ref="WXK96:WXL96"/>
    <mergeCell ref="WXM96:WXN96"/>
    <mergeCell ref="WWE96:WWF96"/>
    <mergeCell ref="WWG96:WWH96"/>
    <mergeCell ref="WWI96:WWJ96"/>
    <mergeCell ref="WWK96:WWL96"/>
    <mergeCell ref="WWM96:WWN96"/>
    <mergeCell ref="WWO96:WWP96"/>
    <mergeCell ref="WWQ96:WWR96"/>
    <mergeCell ref="WWS96:WWT96"/>
    <mergeCell ref="WWU96:WWV96"/>
    <mergeCell ref="XCQ96:XCR96"/>
    <mergeCell ref="XCS96:XCT96"/>
    <mergeCell ref="XCU96:XCV96"/>
    <mergeCell ref="XCW96:XCX96"/>
    <mergeCell ref="WZK96:WZL96"/>
    <mergeCell ref="WZM96:WZN96"/>
    <mergeCell ref="WZO96:WZP96"/>
    <mergeCell ref="WYG96:WYH96"/>
    <mergeCell ref="WYI96:WYJ96"/>
    <mergeCell ref="WYK96:WYL96"/>
    <mergeCell ref="WYM96:WYN96"/>
    <mergeCell ref="WYO96:WYP96"/>
    <mergeCell ref="WYQ96:WYR96"/>
    <mergeCell ref="WYS96:WYT96"/>
    <mergeCell ref="WYU96:WYV96"/>
    <mergeCell ref="WYW96:WYX96"/>
    <mergeCell ref="WXO96:WXP96"/>
    <mergeCell ref="WXQ96:WXR96"/>
    <mergeCell ref="WXS96:WXT96"/>
    <mergeCell ref="WXU96:WXV96"/>
    <mergeCell ref="WXW96:WXX96"/>
    <mergeCell ref="WXY96:WXZ96"/>
    <mergeCell ref="WYA96:WYB96"/>
    <mergeCell ref="WYC96:WYD96"/>
    <mergeCell ref="WYE96:WYF96"/>
    <mergeCell ref="XBI96:XBJ96"/>
    <mergeCell ref="XBK96:XBL96"/>
    <mergeCell ref="XBM96:XBN96"/>
    <mergeCell ref="XBO96:XBP96"/>
    <mergeCell ref="XBQ96:XBR96"/>
    <mergeCell ref="XAI96:XAJ96"/>
    <mergeCell ref="XAK96:XAL96"/>
    <mergeCell ref="XFC96:XFD96"/>
    <mergeCell ref="XDU96:XDV96"/>
    <mergeCell ref="XDW96:XDX96"/>
    <mergeCell ref="XDY96:XDZ96"/>
    <mergeCell ref="XEA96:XEB96"/>
    <mergeCell ref="XEC96:XED96"/>
    <mergeCell ref="XEE96:XEF96"/>
    <mergeCell ref="XEG96:XEH96"/>
    <mergeCell ref="XEI96:XEJ96"/>
    <mergeCell ref="XEK96:XEL96"/>
    <mergeCell ref="XDC96:XDD96"/>
    <mergeCell ref="XDE96:XDF96"/>
    <mergeCell ref="XDG96:XDH96"/>
    <mergeCell ref="XDI96:XDJ96"/>
    <mergeCell ref="XDK96:XDL96"/>
    <mergeCell ref="XDM96:XDN96"/>
    <mergeCell ref="XDO96:XDP96"/>
    <mergeCell ref="XDQ96:XDR96"/>
    <mergeCell ref="XDS96:XDT96"/>
    <mergeCell ref="XEM96:XEN96"/>
    <mergeCell ref="XEO96:XEP96"/>
    <mergeCell ref="XEQ96:XER96"/>
    <mergeCell ref="WZA96:WZB96"/>
    <mergeCell ref="WZC96:WZD96"/>
    <mergeCell ref="WZE96:WZF96"/>
    <mergeCell ref="WZG96:WZH96"/>
    <mergeCell ref="WZI96:WZJ96"/>
    <mergeCell ref="XCE96:XCF96"/>
    <mergeCell ref="XCG96:XCH96"/>
    <mergeCell ref="XAM96:XAN96"/>
    <mergeCell ref="XAO96:XAP96"/>
    <mergeCell ref="XAQ96:XAR96"/>
    <mergeCell ref="XAS96:XAT96"/>
    <mergeCell ref="XAU96:XAV96"/>
    <mergeCell ref="XAW96:XAX96"/>
    <mergeCell ref="XAY96:XAZ96"/>
    <mergeCell ref="XCK96:XCL96"/>
    <mergeCell ref="XCM96:XCN96"/>
    <mergeCell ref="XCO96:XCP96"/>
    <mergeCell ref="XCI96:XCJ96"/>
    <mergeCell ref="XBA96:XBB96"/>
    <mergeCell ref="XBC96:XBD96"/>
    <mergeCell ref="XBE96:XBF96"/>
    <mergeCell ref="XBG96:XBH96"/>
    <mergeCell ref="A367:B367"/>
    <mergeCell ref="A368:B368"/>
    <mergeCell ref="XES96:XET96"/>
    <mergeCell ref="XEU96:XEV96"/>
    <mergeCell ref="XEW96:XEX96"/>
    <mergeCell ref="XEY96:XEZ96"/>
    <mergeCell ref="XFA96:XFB96"/>
    <mergeCell ref="XCY96:XCZ96"/>
    <mergeCell ref="XDA96:XDB96"/>
    <mergeCell ref="XBS96:XBT96"/>
    <mergeCell ref="XBU96:XBV96"/>
    <mergeCell ref="XBW96:XBX96"/>
    <mergeCell ref="XBY96:XBZ96"/>
    <mergeCell ref="XCA96:XCB96"/>
    <mergeCell ref="XCC96:XCD96"/>
    <mergeCell ref="C156:D156"/>
    <mergeCell ref="A162:B162"/>
    <mergeCell ref="WZQ96:WZR96"/>
    <mergeCell ref="WZS96:WZT96"/>
    <mergeCell ref="WZU96:WZV96"/>
    <mergeCell ref="WZW96:WZX96"/>
    <mergeCell ref="WZY96:WZZ96"/>
    <mergeCell ref="XAA96:XAB96"/>
    <mergeCell ref="XAC96:XAD96"/>
    <mergeCell ref="XAE96:XAF96"/>
    <mergeCell ref="XAG96:XAH96"/>
    <mergeCell ref="WYY96:WYZ96"/>
  </mergeCells>
  <pageMargins left="0.54" right="0.41" top="0.33" bottom="0.33" header="0.31496062992125984" footer="0.31496062992125984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7</vt:i4>
      </vt:variant>
    </vt:vector>
  </HeadingPairs>
  <TitlesOfParts>
    <vt:vector size="21" baseType="lpstr">
      <vt:lpstr>1.</vt:lpstr>
      <vt:lpstr>2.</vt:lpstr>
      <vt:lpstr>3.</vt:lpstr>
      <vt:lpstr>4.</vt:lpstr>
      <vt:lpstr>5.</vt:lpstr>
      <vt:lpstr>6.</vt:lpstr>
      <vt:lpstr>7.</vt:lpstr>
      <vt:lpstr>8.</vt:lpstr>
      <vt:lpstr>3-1</vt:lpstr>
      <vt:lpstr>9.</vt:lpstr>
      <vt:lpstr>10.</vt:lpstr>
      <vt:lpstr>11.</vt:lpstr>
      <vt:lpstr>12.</vt:lpstr>
      <vt:lpstr>13.</vt:lpstr>
      <vt:lpstr>'10.'!Заголовки_для_печати</vt:lpstr>
      <vt:lpstr>'11.'!Заголовки_для_печати</vt:lpstr>
      <vt:lpstr>'3-1'!Заголовки_для_печати</vt:lpstr>
      <vt:lpstr>'9.'!Заголовки_для_печати</vt:lpstr>
      <vt:lpstr>'10.'!Область_печати</vt:lpstr>
      <vt:lpstr>'11.'!Область_печати</vt:lpstr>
      <vt:lpstr>'2.'!Область_печати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https:/mul2-mta.gov.am/tasks/1162070/oneclick/Dzevachap.xlsx?token=2deec17e9293c8665b431f864da53c37</cp:keywords>
  <cp:lastModifiedBy>h.aperyan</cp:lastModifiedBy>
  <cp:lastPrinted>2022-09-23T05:29:40Z</cp:lastPrinted>
  <dcterms:created xsi:type="dcterms:W3CDTF">2020-01-16T08:04:10Z</dcterms:created>
  <dcterms:modified xsi:type="dcterms:W3CDTF">2022-09-28T12:53:12Z</dcterms:modified>
</cp:coreProperties>
</file>