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onara\OBYEKTNER\VOROSHMAN-NAXAGXCER\Voroshman-Naxagic-43-Gyumri-A-masnashenq-Cheghyal\Karavarutyun-verjnakan-27.09.22\"/>
    </mc:Choice>
  </mc:AlternateContent>
  <bookViews>
    <workbookView xWindow="0" yWindow="0" windowWidth="24000" windowHeight="9045" activeTab="5"/>
  </bookViews>
  <sheets>
    <sheet name="Հավելված 1" sheetId="24" r:id="rId1"/>
    <sheet name="Հավելված 2" sheetId="25" r:id="rId2"/>
    <sheet name="Հավելված 3" sheetId="5" r:id="rId3"/>
    <sheet name="Հավելված 4" sheetId="26" r:id="rId4"/>
    <sheet name="Հավելված 5 աղյուսակներ 1,2" sheetId="7" r:id="rId5"/>
    <sheet name="Հավելված 6" sheetId="23" r:id="rId6"/>
  </sheets>
  <definedNames>
    <definedName name="_xlnm._FilterDatabase" localSheetId="2" hidden="1">'Հավելված 3'!$F$1:$F$17</definedName>
    <definedName name="_xlnm._FilterDatabase" localSheetId="4" hidden="1">'Հավելված 5 աղյուսակներ 1,2'!$A$1:$A$42</definedName>
    <definedName name="_xlnm.Print_Area" localSheetId="0">'Հավելված 1'!$A$1:$D$32</definedName>
    <definedName name="_xlnm.Print_Area" localSheetId="1">'Հավելված 2'!$A$1:$H$15</definedName>
    <definedName name="_xlnm.Print_Area" localSheetId="2">'Հավելված 3'!$A$1:$G$44</definedName>
    <definedName name="_xlnm.Print_Area" localSheetId="3">'Հավելված 4'!$A$1:$D$19</definedName>
    <definedName name="_xlnm.Print_Area" localSheetId="4">'Հավելված 5 աղյուսակներ 1,2'!$A$1:$C$84</definedName>
    <definedName name="_xlnm.Print_Area" localSheetId="5">'Հավելված 6'!$A$1:$G$21</definedName>
    <definedName name="_xlnm.Print_Titles" localSheetId="0">'Հավելված 1'!$4:$5</definedName>
    <definedName name="_xlnm.Print_Titles" localSheetId="2">'Հավելված 3'!$5:$6</definedName>
  </definedNames>
  <calcPr calcId="152511"/>
</workbook>
</file>

<file path=xl/calcChain.xml><?xml version="1.0" encoding="utf-8"?>
<calcChain xmlns="http://schemas.openxmlformats.org/spreadsheetml/2006/main">
  <c r="D8" i="24" l="1"/>
  <c r="G35" i="5"/>
  <c r="D15" i="24"/>
  <c r="G25" i="5" l="1"/>
  <c r="G24" i="5"/>
  <c r="G23" i="5" s="1"/>
  <c r="G22" i="5" s="1"/>
  <c r="G20" i="5" s="1"/>
  <c r="G18" i="5" s="1"/>
  <c r="C63" i="7" l="1"/>
  <c r="C21" i="7"/>
  <c r="G8" i="23" l="1"/>
  <c r="G10" i="23"/>
  <c r="G11" i="23"/>
  <c r="G18" i="23" l="1"/>
  <c r="G16" i="23"/>
  <c r="G14" i="23"/>
  <c r="G13" i="23" s="1"/>
  <c r="G17" i="23"/>
  <c r="G15" i="23" l="1"/>
  <c r="G12" i="23" s="1"/>
  <c r="G21" i="23"/>
  <c r="G20" i="23" s="1"/>
  <c r="G19" i="23" s="1"/>
  <c r="G9" i="23" l="1"/>
  <c r="G7" i="23"/>
  <c r="G10" i="25" l="1"/>
  <c r="H10" i="25"/>
  <c r="F12" i="25" l="1"/>
  <c r="G12" i="25"/>
  <c r="H12" i="25"/>
  <c r="E14" i="25"/>
  <c r="G14" i="25"/>
  <c r="H14" i="25"/>
  <c r="G8" i="25" l="1"/>
  <c r="H8" i="25" l="1"/>
  <c r="C42" i="7" l="1"/>
  <c r="C84" i="7"/>
  <c r="D17" i="26"/>
  <c r="D15" i="26" s="1"/>
  <c r="F15" i="25"/>
  <c r="D15" i="25" s="1"/>
  <c r="D14" i="25" s="1"/>
  <c r="F14" i="25"/>
  <c r="F10" i="25" s="1"/>
  <c r="F8" i="25" s="1"/>
  <c r="G44" i="5"/>
  <c r="G43" i="5" s="1"/>
  <c r="G42" i="5" s="1"/>
  <c r="G41" i="5" s="1"/>
  <c r="G40" i="5" s="1"/>
  <c r="G38" i="5" s="1"/>
  <c r="G36" i="5" s="1"/>
  <c r="D27" i="24" s="1"/>
  <c r="E13" i="25"/>
  <c r="E12" i="25" l="1"/>
  <c r="D13" i="25"/>
  <c r="C32" i="7"/>
  <c r="D12" i="26"/>
  <c r="D10" i="26" s="1"/>
  <c r="D8" i="26" s="1"/>
  <c r="D6" i="26" s="1"/>
  <c r="C74" i="7"/>
  <c r="E10" i="25" l="1"/>
  <c r="E8" i="25" s="1"/>
  <c r="D12" i="25"/>
  <c r="D10" i="25" s="1"/>
  <c r="D8" i="25" s="1"/>
  <c r="G34" i="5"/>
  <c r="G33" i="5" s="1"/>
  <c r="G32" i="5" s="1"/>
  <c r="G31" i="5" s="1"/>
  <c r="G29" i="5" s="1"/>
  <c r="G27" i="5" s="1"/>
  <c r="G16" i="5" s="1"/>
  <c r="G15" i="5" s="1"/>
  <c r="G13" i="5" l="1"/>
  <c r="G11" i="5" s="1"/>
  <c r="G9" i="5" s="1"/>
  <c r="G7" i="5" s="1"/>
  <c r="D21" i="24"/>
  <c r="D7" i="24" l="1"/>
  <c r="D6" i="24" s="1"/>
</calcChain>
</file>

<file path=xl/sharedStrings.xml><?xml version="1.0" encoding="utf-8"?>
<sst xmlns="http://schemas.openxmlformats.org/spreadsheetml/2006/main" count="297" uniqueCount="160">
  <si>
    <t>Ծրագրային դասիչը</t>
  </si>
  <si>
    <t>ՀՀ պետական եկամուտների կոմիտե</t>
  </si>
  <si>
    <t>Հարկային և մաքսային ծառայություններ</t>
  </si>
  <si>
    <t>այդ թվում՝</t>
  </si>
  <si>
    <t>01</t>
  </si>
  <si>
    <t>02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</si>
  <si>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</si>
  <si>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</si>
  <si>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</si>
  <si>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</si>
  <si>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Արդյունքի չափորոշիչներ</t>
  </si>
  <si>
    <t>Բյուջետային ծախսերի գործառնական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</si>
  <si>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Միջոցառման վրա կատարվող ծախսը (հազար դրամ)</t>
  </si>
  <si>
    <t>Գործառնական դասիչը</t>
  </si>
  <si>
    <t xml:space="preserve">ԸՆԴԱՄԵՆԸ ԾԱԽՍԵՐ                                                                     </t>
  </si>
  <si>
    <t xml:space="preserve">ԸՆԴՀԱՆՈՒՐ ԲՆՈՒՅԹԻ ՀԱՆՐԱՅԻՆ ԾԱՌԱՅՈՒԹՅՈՒՆՆԵՐ                                                                    </t>
  </si>
  <si>
    <t xml:space="preserve">Օրենսդիր և գործադիր մարմիններ, պետական կառավարում, ֆինանսական և հարկաբյուջետային հարաբերություններ, արտաքին հարաբերություններ                                                                         </t>
  </si>
  <si>
    <t xml:space="preserve">Ֆինանսական և հարկաբյուջետային հարաբերություններ                   </t>
  </si>
  <si>
    <t xml:space="preserve">Հարկային և մաքսային ծառայություններ                          </t>
  </si>
  <si>
    <t xml:space="preserve"> ՀՀ պետական եկամուտների կոմիտե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</si>
  <si>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</si>
  <si>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</si>
  <si>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</si>
  <si>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Ցուցանիշների փոփոխությունը (ավելացումները նշված են դրական նշանով)</t>
  </si>
  <si>
    <t>Հավելված N 2</t>
  </si>
  <si>
    <t>Հավելված N 3</t>
  </si>
  <si>
    <t>Բյուջետային հատկացումների գլխավոր կարգադրիչների,  ծրագրերի և միջոցառումների անվանումները</t>
  </si>
  <si>
    <t>ԸՆԴԱՄԵՆԸ</t>
  </si>
  <si>
    <t>Հարկային և մաքսային միասնական պետական քաղաքականության իրականացում, հարկային և մաքսային օրենսդրության ամբողջական և համահավասար կիրառում</t>
  </si>
  <si>
    <t>Արդյունավետ հարկային և մաքսային հսկողության իրականացում, պետական բյուջեի եկամուտների ապահովում</t>
  </si>
  <si>
    <t>Ծրագրի միջոցառումներ</t>
  </si>
  <si>
    <t>Հավելված N 1</t>
  </si>
  <si>
    <t>Ցուցանիշների փոփոխությունը (ավելացումները նշված են դրական նշանով, իսկ նվազեցումները՝ փակագծերում)</t>
  </si>
  <si>
    <t xml:space="preserve">Տարի </t>
  </si>
  <si>
    <t>Ծրագիր</t>
  </si>
  <si>
    <t>Միջոցառում</t>
  </si>
  <si>
    <t xml:space="preserve"> Ծրագրի անվանումը՝</t>
  </si>
  <si>
    <t xml:space="preserve"> Ծրագրի նպատակը՝</t>
  </si>
  <si>
    <t xml:space="preserve"> Վերջնական արդյունքի նկարագրությունը՝</t>
  </si>
  <si>
    <t xml:space="preserve"> Միջոցառման նկարագրությունը`</t>
  </si>
  <si>
    <t>ծրագիր</t>
  </si>
  <si>
    <t>միջոցառում</t>
  </si>
  <si>
    <t>բաժին</t>
  </si>
  <si>
    <t>խումբ</t>
  </si>
  <si>
    <t>դաս</t>
  </si>
  <si>
    <t>Աղյուսակ N 1</t>
  </si>
  <si>
    <t xml:space="preserve"> Միջոցառման տեսակը</t>
  </si>
  <si>
    <t xml:space="preserve"> Պետական մարմինների կողմից օգտագործվող ոչ ֆինանսական ակտիվների հետ գործառնություններ</t>
  </si>
  <si>
    <t xml:space="preserve"> ՈՉ ՖԻՆԱՆՍԱԿԱՆ ԱԿՏԻՎՆԵՐԻ ԳԾՈՎ ԾԱԽՍԵՐ</t>
  </si>
  <si>
    <t xml:space="preserve"> ՀԻՄՆԱԿԱՆ ՄԻՋՈՑՆԵՐ</t>
  </si>
  <si>
    <t xml:space="preserve"> Պետական մարմինների կողմից օգտագործվող ոչ ֆինանսական ակտիվների հետ գործառնություններ </t>
  </si>
  <si>
    <t xml:space="preserve"> ՀՀ պետական եկամուտների կոմիտե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</si>
  <si>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</si>
  <si>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</si>
  <si>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</si>
  <si>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</si>
  <si>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</si>
  <si>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Միջոցառման անվանումը`</t>
  </si>
  <si>
    <t xml:space="preserve">«ՀԱՅԱՍՏԱՆԻ ՀԱՆՐԱՊԵՏՈՒԹՅԱՆ 2022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 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</si>
  <si>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</si>
  <si>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</si>
  <si>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</si>
  <si>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Կառուցման աշխատանքներ</t>
  </si>
  <si>
    <t>Վերակառուցման, վերանորոգման և վերականգնման աշխատանքներ</t>
  </si>
  <si>
    <t>Նախագծահետազոտական, գեոդեզա-քարտեզագրական աշխատանքներ</t>
  </si>
  <si>
    <t>Ոչ ֆինանսական այլ ակտիվների ձեռքբերում</t>
  </si>
  <si>
    <t>ՀՀ ՊԵՏԱԿԱՆ ԵԿԱՄՈՒՏՆԵՐԻ ԿՈՄԻՏԵ</t>
  </si>
  <si>
    <t>այդ թվում`</t>
  </si>
  <si>
    <t>Հավելված N 4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</si>
  <si>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</si>
  <si>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Ծրագիրը</t>
  </si>
  <si>
    <t>Միջոցառումը</t>
  </si>
  <si>
    <t>այդ թվում` ըստ կատարողների</t>
  </si>
  <si>
    <t>Հավելված N 5</t>
  </si>
  <si>
    <t xml:space="preserve"> ՀՀ պետական եկամուտների կոմիտեի շենքային պայմանների բարելավում</t>
  </si>
  <si>
    <t xml:space="preserve"> ՀՀ պետական եկամուտների կոմիտեի շենքերի և շինությունների կապիտալ վերանորոգում, նախագծային աշխատանքների ձեռքբերում</t>
  </si>
  <si>
    <t>ՀՀ պետական եկամուտների կոմիտեի շենքային պայմանների բարելավում</t>
  </si>
  <si>
    <t xml:space="preserve">ՀՀ պետական եկամուտների կոմիտեի շենքային պայմանների բարելավում
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</si>
  <si>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</si>
  <si>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</si>
  <si>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ՀՀ պետական եկամուտների կոմիտեի շենքային ապահովվածության բարելավում_x000D_</t>
  </si>
  <si>
    <t xml:space="preserve"> ՀՀ պետական եկամուտների կոմիտեի նոր շենքերի և շինությունների շինարարություն, նախագծային աշխատանքների ձեռքբերում</t>
  </si>
  <si>
    <t>ՀՀ պետական եկամուտների կոմիտեի շենքային ապահովվածության բարելավում</t>
  </si>
  <si>
    <t>Արևմտյան մաքսատուն-վարչության Երևան քաղաքի Երևան 42 հասցեում գտնվող վարչական շենքի տարածքի վերանորոգման աշխատանքներ</t>
  </si>
  <si>
    <t>այդ թվում` ըստ ուղղությունների</t>
  </si>
  <si>
    <t xml:space="preserve"> ՀՀ պետական եկամուտների կոմիտեի շենքային ապահովվածության բարելավում
</t>
  </si>
  <si>
    <t xml:space="preserve"> - Շենքերի և շինությունների շինարարություն</t>
  </si>
  <si>
    <t xml:space="preserve"> ՀՀ պետական եկամուտների կոմիտեի շենքային ապահովվածության բարելավում </t>
  </si>
  <si>
    <t xml:space="preserve"> ՀՀ պետական եկամուտների կոմիտեի նոր շենքերի և շինությունների շինարարություն, նախագծային աշխատանքների ձեռքբերում </t>
  </si>
  <si>
    <t xml:space="preserve"> Միջոցառումն իրականացնողի անվանումը </t>
  </si>
  <si>
    <t xml:space="preserve"> 1023 </t>
  </si>
  <si>
    <t xml:space="preserve"> 31004 </t>
  </si>
  <si>
    <t xml:space="preserve"> ՀՀ պետական եկամուտների կոմիտեի  շենքային պայմանների բարելավում </t>
  </si>
  <si>
    <t xml:space="preserve"> ՀՀ պետական եկամուտների կոմիտեի  շենքերի և շինությունների կապիտալ վերանորոգում, նախագծային աշխատանքների ձեռքբերում </t>
  </si>
  <si>
    <t xml:space="preserve"> Վերանորոգման ենթակա մակերես, ք.մ. </t>
  </si>
  <si>
    <t>Աղյուսակ N 2</t>
  </si>
  <si>
    <t>ՄԱՍ 1. ՊԵՏԱԿԱՆ ՄԱՐՄՆԻ ԳԾՈՎ ԱՐԴՅՈՒՆՔԱՅԻՆ (ԿԱՏԱՐՈՂԱԿԱՆ) ՑՈՒՑԱՆԻՇՆԵՐԸ</t>
  </si>
  <si>
    <t xml:space="preserve">ՀՀ պետական եկամուտների կոմիտեի Գյումրի քաղաքի Թբիլիսյան խճուղի թիվ 2/14 հասցեում գտնվող արտաքին տնտեսական գործունեության կենտրոնի կառուցման աշխատանքներ </t>
  </si>
  <si>
    <t>Հավելված N 6</t>
  </si>
  <si>
    <t>Գնման առարկայի</t>
  </si>
  <si>
    <t>կոդը</t>
  </si>
  <si>
    <t>անվանումը</t>
  </si>
  <si>
    <t xml:space="preserve">գնման ձևը </t>
  </si>
  <si>
    <t>չափի միավորը</t>
  </si>
  <si>
    <t xml:space="preserve">միավորի գինը  </t>
  </si>
  <si>
    <t>քանակը</t>
  </si>
  <si>
    <t>Գումարը (հազար դրամ)</t>
  </si>
  <si>
    <t>Բաժին N 01</t>
  </si>
  <si>
    <t>Խումբ N 01</t>
  </si>
  <si>
    <t>Դաս N 02</t>
  </si>
  <si>
    <t>Ֆինանսական և հարկաբյուջետային հարաբերություններ</t>
  </si>
  <si>
    <t>դրամ</t>
  </si>
  <si>
    <t>1023 31003</t>
  </si>
  <si>
    <t>ՄԱՍ II. ԱՇԽԱՏԱՆՔՆԵՐ</t>
  </si>
  <si>
    <t>1023 31004</t>
  </si>
  <si>
    <t>այլ շենքերի, շինությունների հիմնանորոգում</t>
  </si>
  <si>
    <t>Ցուցանիշների փոփոխությունը
 (ավելացումները նշված են դրական նշանով, իսկ նվազեցումները՝ փակագծերում)</t>
  </si>
  <si>
    <t>Ցուցանիշների փոփոխությունը (նվազեցումները նշված են փակագծերում)</t>
  </si>
  <si>
    <t xml:space="preserve">«ՀԱՅԱՍՏԱՆԻ ՀԱՆՐԱՊԵՏՈՒԹՅԱՆ 2022 ԹՎԱԿԱՆԻ ՊԵՏԱԿԱՆ ԲՅՈՒՋԵԻ ՄԱՍԻՆ» ՀԱՅԱՍՏԱՆԻ ՀԱՆՐԱՊԵՏՈՒԹՅԱՆ ՕՐԵՆՔԻ N 1 ՀԱՎԵԼՎԱԾԻ N 3 ԱՂՅՈՒՍԱԿՈՒՄ ԿԱՏԱՐՎՈՂ ՓՈՓՈԽՈՒԹՅՈՒՆՆԵՐԸ </t>
  </si>
  <si>
    <t>ՀԱՅԱՍՏԱՆԻ ՀԱՆՐԱՊԵՏՈՒԹՅԱՆ ԿԱՌԱՎԱՐՈՒԹՅԱՆ 2021 ԹՎԱԿԱՆԻ ԴԵԿՏԵՄԲԵՐԻ 23-Ի N 2121-Ն ՈՐՈՇՄԱՆ NN 3 ԵՎ 4 ՀԱՎԵԼՎԱԾՆԵՐԻ ԱՂՅՈՒՍԱԿՆԵՐՈՒՄ ԿԱՏԱՐՎՈՂ ՓՈՓՈԽՈՒԹՅՈՒՆՆԵՐԸ</t>
  </si>
  <si>
    <t xml:space="preserve">ՀԱՅԱՍՏԱՆԻ ՀԱՆՐԱՊԵՏՈՒԹՅԱՆ ԿԱՌԱՎԱՐՈՒԹՅԱՆ 2021 ԹՎԱԿԱՆԻ ԴԵԿՏԵՄԲԵՐԻ 23-Ի N 2121-Ն ՈՐՈՇՄԱՆ N 5 ՀԱՎԵԼՎԱԾԻ N 2 ԱՂՅՈՒՍԱԿՈՒՄ ԿԱՏԱՐՎՈՂ ՓՈՓՈԽՈՒԹՅՈՒՆՆԵՐԸ </t>
  </si>
  <si>
    <t>հազ. դրամներով</t>
  </si>
  <si>
    <t xml:space="preserve">ՀԱՅԱՍՏԱՆԻ ՀԱՆՐԱՊԵՏՈՒԹՅԱՆ ԿԱՌԱՎԱՐՈՒԹՅԱՆ 2021 ԹՎԱԿԱՆԻ ԴԵԿՏԵՄԲԵՐԻ 23-Ի N 2121-Ն ՈՐՈՇՄԱՆ N 9 
ՀԱՎԵԼՎԱԾԻ  N 9.25 ԱՂՅՈՒՍԱԿՈՒՄ ԿԱՏԱՐՎՈՂ ՓՈՓՈԽՈՒԹՅՈՒՆՆԵՐԸ </t>
  </si>
  <si>
    <t>հեղինակային հսկողության ծառայություն</t>
  </si>
  <si>
    <t>ՄԱ</t>
  </si>
  <si>
    <t>ԳՀ</t>
  </si>
  <si>
    <t>ՄԱՍ III. ԾԱՌԱՅՈՒԹՅՈՒՆՆԵՐ</t>
  </si>
  <si>
    <t>45451700-6</t>
  </si>
  <si>
    <t>ՀԲՄ</t>
  </si>
  <si>
    <t>վերակառուցման աշխատանքներ</t>
  </si>
  <si>
    <t>տեխնիկական հսկողության ծառայություններ</t>
  </si>
  <si>
    <t>71351540-10</t>
  </si>
  <si>
    <t>98111140-1</t>
  </si>
  <si>
    <t>98111140-11</t>
  </si>
  <si>
    <t>1023 11001</t>
  </si>
  <si>
    <t>ԷԱՃ</t>
  </si>
  <si>
    <t>72261160-517</t>
  </si>
  <si>
    <t>ծրագրային ապահովման սպասարկման ծառայություններ</t>
  </si>
  <si>
    <t xml:space="preserve">ՀԱՅԱՍՏԱՆԻ ՀԱՆՐԱՊԵՏՈՒԹՅԱՆ ԿԱՌԱՎԱՐՈՒԹՅԱՆ 2021 ԹՎԱԿԱՆԻ ԴԵԿՏԵՄԲԵՐԻ 23-Ի N 2121-Ն ՈՐՈՇՄԱՆ N 10  ՀԱՎԵԼՎԱԾՈՒՄ ԿԱՏԱՐՎՈՂ ՓՈՓՈԽՈՒԹՅՈՒՆՆԵՐԸ </t>
  </si>
  <si>
    <t>45611300-7</t>
  </si>
  <si>
    <t xml:space="preserve"> 11001</t>
  </si>
  <si>
    <t xml:space="preserve"> Հարկային և մաքսային ծառայություններ</t>
  </si>
  <si>
    <t xml:space="preserve"> Հարկային և մաքսային քաղաքականության մշակման, պլանավորման, մոնիտորինգի, ծրագրերի համակարգման, գանձման, վերահսկողության և աջակցության ծառայություններ</t>
  </si>
  <si>
    <t xml:space="preserve"> Ծառայությունների մատուցում</t>
  </si>
  <si>
    <t xml:space="preserve"> ԸՆԹԱՑԻԿ ԾԱԽՍԵՐ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</si>
  <si>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</si>
  <si>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</si>
  <si>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Համակարգչային ծառայություններ</t>
  </si>
  <si>
    <t xml:space="preserve"> Շինարարական օբյեկտների թիվ, հատ</t>
  </si>
  <si>
    <t xml:space="preserve"> Բյուջետային տարում կառուցապատման մակերես, քմ </t>
  </si>
  <si>
    <t>Ծրագրի դասիչը՝</t>
  </si>
  <si>
    <t>Միջոցառման դասիչը՝</t>
  </si>
  <si>
    <t>Միջոցառման անվանումը՝</t>
  </si>
  <si>
    <t xml:space="preserve"> Հարկային և մաքսային ծառայություններ </t>
  </si>
  <si>
    <t>Նկարագրությունը՝</t>
  </si>
  <si>
    <t xml:space="preserve"> Հարկային և մաքսային քաղաքականության մշակման, պլանավորման, մոնիտորինգի, ծրագրերի համակարգման, գանձման, վերահսկողության և աջակցության ծառայություններ </t>
  </si>
  <si>
    <t>Միջոցառման տեսակը՝</t>
  </si>
  <si>
    <t xml:space="preserve"> Ծառայությունների մատուցում </t>
  </si>
  <si>
    <t xml:space="preserve"> Ծառայությունը մատուցող կազմակերպության անվանումը </t>
  </si>
  <si>
    <t xml:space="preserve">ՀԱՅԱՍՏԱՆԻ ՀԱՆՐԱՊԵՏՈՒԹՅԱՆ ԿԱՌԱՎԱՐՈՒԹՅԱՆ 2021 ԹՎԱԿԱՆԻ ԴԵԿՏԵՄԲԵՐԻ 23-Ի N 2121-Ն ՈՐՈՇՄԱՆ  N 9.1 ՀԱՎԵԼՎԱԾԻ  N 9.1.28 ԱՂՅՈՒՍԱԿՈՒՄ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</si>
</sst>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##,##0.0;\(##,##0.0\);\-"/>
    <numFmt numFmtId="168" formatCode="_(* #,##0.0_);_(* \(#,##0.0\);_(* &quot;-&quot;?_);_(@_)"/>
    <numFmt numFmtId="169" formatCode="#,##0.0_);\(#,##0.0\)"/>
    <numFmt numFmtId="170" formatCode="_-* #,##0.0\ _ _-;\-* #,##0.0\ _ _-;_-* &quot;-&quot;??\ _ _-;_-@_-"/>
    <numFmt numFmtId="171" formatCode="_(* #,##0_);_(* \(#,##0\);_(* &quot;-&quot;??_);_(@_)"/>
    <numFmt numFmtId="172" formatCode="0.0000%"/>
    <numFmt numFmtId="173" formatCode="_(* #,##0.0000_);_(* \(#,##0.0000\);_(* &quot;-&quot;??_);_(@_)"/>
    <numFmt numFmtId="174" formatCode="0_);\(0\)"/>
    <numFmt numFmtId="175" formatCode="_-* #,##0.00\ _դ_ր_._-;\-* #,##0.00\ _դ_ր_._-;_-* &quot;-&quot;??\ _դ_ր_._-;_-@_-"/>
  </numFmts>
  <fonts count="50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Armenian"/>
      <family val="2"/>
    </font>
    <font>
      <b/>
      <sz val="11"/>
      <name val="GHEA Grapalat"/>
      <family val="3"/>
    </font>
    <font>
      <sz val="11"/>
      <color rgb="FF00000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1"/>
      <color theme="1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color rgb="FFFF0000"/>
      <name val="GHEA Grapalat"/>
      <family val="3"/>
    </font>
    <font>
      <sz val="12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sz val="12"/>
      <color rgb="FF000000"/>
      <name val="GHEA Grapalat"/>
      <family val="3"/>
    </font>
    <font>
      <b/>
      <u/>
      <sz val="12"/>
      <name val="GHEA Grapalat"/>
      <family val="3"/>
    </font>
    <font>
      <sz val="10"/>
      <color theme="1"/>
      <name val="GHEA Grapalat"/>
      <family val="3"/>
    </font>
    <font>
      <sz val="12"/>
      <color rgb="FFFF0000"/>
      <name val="GHEA Grapalat"/>
      <family val="3"/>
    </font>
    <font>
      <sz val="12"/>
      <color rgb="FF333333"/>
      <name val="GHEA Grapalat"/>
      <family val="3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b/>
      <sz val="12"/>
      <color rgb="FF000000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94">
    <xf numFmtId="0" fontId="0" fillId="0" borderId="0"/>
    <xf numFmtId="0" fontId="3" fillId="0" borderId="0"/>
    <xf numFmtId="43" fontId="4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167" fontId="14" fillId="0" borderId="0" applyFill="0" applyBorder="0" applyProtection="0">
      <alignment horizontal="right" vertical="top"/>
    </xf>
    <xf numFmtId="0" fontId="2" fillId="0" borderId="0"/>
    <xf numFmtId="43" fontId="2" fillId="0" borderId="0" applyFont="0" applyFill="0" applyBorder="0" applyAlignment="0" applyProtection="0"/>
    <xf numFmtId="0" fontId="14" fillId="0" borderId="0">
      <alignment horizontal="left" vertical="top" wrapText="1"/>
    </xf>
    <xf numFmtId="0" fontId="4" fillId="0" borderId="0"/>
    <xf numFmtId="0" fontId="4" fillId="0" borderId="0"/>
    <xf numFmtId="43" fontId="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17" fillId="0" borderId="0"/>
    <xf numFmtId="0" fontId="4" fillId="0" borderId="0"/>
    <xf numFmtId="0" fontId="18" fillId="3" borderId="0" applyNumberFormat="0" applyBorder="0" applyAlignment="0" applyProtection="0"/>
    <xf numFmtId="0" fontId="16" fillId="0" borderId="0"/>
    <xf numFmtId="0" fontId="3" fillId="0" borderId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8" borderId="0" applyNumberFormat="0" applyBorder="0" applyAlignment="0" applyProtection="0"/>
    <xf numFmtId="0" fontId="15" fillId="7" borderId="0" applyNumberFormat="0" applyBorder="0" applyAlignment="0" applyProtection="0"/>
    <xf numFmtId="0" fontId="15" fillId="13" borderId="0" applyNumberFormat="0" applyBorder="0" applyAlignment="0" applyProtection="0"/>
    <xf numFmtId="0" fontId="15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4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17" borderId="0" applyNumberFormat="0" applyBorder="0" applyAlignment="0" applyProtection="0"/>
    <xf numFmtId="0" fontId="19" fillId="10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9" borderId="0" applyNumberFormat="0" applyBorder="0" applyAlignment="0" applyProtection="0"/>
    <xf numFmtId="0" fontId="19" fillId="17" borderId="0" applyNumberFormat="0" applyBorder="0" applyAlignment="0" applyProtection="0"/>
    <xf numFmtId="0" fontId="19" fillId="21" borderId="0" applyNumberFormat="0" applyBorder="0" applyAlignment="0" applyProtection="0"/>
    <xf numFmtId="0" fontId="20" fillId="5" borderId="0" applyNumberFormat="0" applyBorder="0" applyAlignment="0" applyProtection="0"/>
    <xf numFmtId="0" fontId="21" fillId="22" borderId="6" applyNumberFormat="0" applyAlignment="0" applyProtection="0"/>
    <xf numFmtId="0" fontId="22" fillId="23" borderId="7" applyNumberFormat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4" fillId="6" borderId="0" applyNumberFormat="0" applyBorder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10" applyNumberFormat="0" applyFill="0" applyAlignment="0" applyProtection="0"/>
    <xf numFmtId="0" fontId="27" fillId="0" borderId="0" applyNumberFormat="0" applyFill="0" applyBorder="0" applyAlignment="0" applyProtection="0"/>
    <xf numFmtId="0" fontId="28" fillId="12" borderId="6" applyNumberFormat="0" applyAlignment="0" applyProtection="0"/>
    <xf numFmtId="0" fontId="29" fillId="0" borderId="11" applyNumberFormat="0" applyFill="0" applyAlignment="0" applyProtection="0"/>
    <xf numFmtId="0" fontId="30" fillId="24" borderId="0" applyNumberFormat="0" applyBorder="0" applyAlignment="0" applyProtection="0"/>
    <xf numFmtId="1" fontId="36" fillId="0" borderId="0"/>
    <xf numFmtId="1" fontId="36" fillId="0" borderId="0"/>
    <xf numFmtId="1" fontId="36" fillId="0" borderId="0"/>
    <xf numFmtId="0" fontId="1" fillId="0" borderId="0"/>
    <xf numFmtId="0" fontId="3" fillId="0" borderId="0"/>
    <xf numFmtId="0" fontId="3" fillId="0" borderId="0"/>
    <xf numFmtId="0" fontId="4" fillId="25" borderId="12" applyNumberFormat="0" applyFont="0" applyAlignment="0" applyProtection="0"/>
    <xf numFmtId="0" fontId="31" fillId="22" borderId="13" applyNumberFormat="0" applyAlignment="0" applyProtection="0"/>
    <xf numFmtId="0" fontId="35" fillId="0" borderId="0"/>
    <xf numFmtId="0" fontId="35" fillId="0" borderId="0"/>
    <xf numFmtId="0" fontId="35" fillId="0" borderId="0"/>
    <xf numFmtId="0" fontId="32" fillId="0" borderId="0" applyNumberFormat="0" applyFill="0" applyBorder="0" applyAlignment="0" applyProtection="0"/>
    <xf numFmtId="0" fontId="33" fillId="0" borderId="14" applyNumberFormat="0" applyFill="0" applyAlignment="0" applyProtection="0"/>
    <xf numFmtId="0" fontId="34" fillId="0" borderId="0" applyNumberFormat="0" applyFill="0" applyBorder="0" applyAlignment="0" applyProtection="0"/>
    <xf numFmtId="0" fontId="17" fillId="0" borderId="0"/>
    <xf numFmtId="1" fontId="36" fillId="0" borderId="0"/>
    <xf numFmtId="0" fontId="35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" fillId="0" borderId="0"/>
    <xf numFmtId="9" fontId="48" fillId="0" borderId="0" applyFont="0" applyFill="0" applyBorder="0" applyAlignment="0" applyProtection="0"/>
  </cellStyleXfs>
  <cellXfs count="197">
    <xf numFmtId="0" fontId="0" fillId="0" borderId="0" xfId="0" applyFill="1" applyBorder="1" applyAlignment="1">
      <alignment horizontal="left" vertical="top"/>
    </xf>
    <xf numFmtId="0" fontId="10" fillId="0" borderId="0" xfId="0" applyFont="1"/>
    <xf numFmtId="0" fontId="7" fillId="0" borderId="0" xfId="0" applyFont="1" applyFill="1" applyBorder="1" applyAlignment="1">
      <alignment horizontal="left" vertical="top"/>
    </xf>
    <xf numFmtId="0" fontId="9" fillId="0" borderId="0" xfId="0" applyFont="1" applyFill="1" applyAlignment="1">
      <alignment wrapText="1"/>
    </xf>
    <xf numFmtId="166" fontId="5" fillId="0" borderId="0" xfId="3" applyNumberFormat="1" applyFont="1" applyAlignment="1">
      <alignment horizontal="right" vertical="center"/>
    </xf>
    <xf numFmtId="0" fontId="9" fillId="0" borderId="0" xfId="0" applyFont="1"/>
    <xf numFmtId="0" fontId="9" fillId="0" borderId="0" xfId="0" applyFont="1" applyFill="1" applyAlignment="1">
      <alignment horizontal="center" wrapText="1"/>
    </xf>
    <xf numFmtId="0" fontId="6" fillId="0" borderId="0" xfId="0" applyFont="1" applyFill="1" applyBorder="1" applyAlignment="1">
      <alignment horizontal="left" vertical="top"/>
    </xf>
    <xf numFmtId="0" fontId="10" fillId="2" borderId="0" xfId="0" applyFont="1" applyFill="1"/>
    <xf numFmtId="166" fontId="10" fillId="0" borderId="0" xfId="0" applyNumberFormat="1" applyFont="1"/>
    <xf numFmtId="0" fontId="10" fillId="2" borderId="17" xfId="0" applyFont="1" applyFill="1" applyBorder="1" applyAlignment="1">
      <alignment vertical="top" wrapText="1"/>
    </xf>
    <xf numFmtId="0" fontId="10" fillId="2" borderId="17" xfId="0" applyFont="1" applyFill="1" applyBorder="1" applyAlignment="1">
      <alignment horizontal="left" vertical="top" wrapText="1"/>
    </xf>
    <xf numFmtId="0" fontId="10" fillId="2" borderId="17" xfId="0" applyFont="1" applyFill="1" applyBorder="1" applyAlignment="1">
      <alignment vertical="center" wrapText="1"/>
    </xf>
    <xf numFmtId="0" fontId="10" fillId="2" borderId="17" xfId="0" applyFont="1" applyFill="1" applyBorder="1" applyAlignment="1">
      <alignment horizontal="left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38" fillId="2" borderId="17" xfId="0" applyFont="1" applyFill="1" applyBorder="1" applyAlignment="1">
      <alignment horizontal="left" vertical="top" wrapText="1"/>
    </xf>
    <xf numFmtId="0" fontId="10" fillId="2" borderId="17" xfId="0" applyFont="1" applyFill="1" applyBorder="1" applyAlignment="1">
      <alignment horizontal="left" vertical="center"/>
    </xf>
    <xf numFmtId="0" fontId="10" fillId="2" borderId="17" xfId="0" applyFont="1" applyFill="1" applyBorder="1" applyAlignment="1">
      <alignment horizontal="left" vertical="top"/>
    </xf>
    <xf numFmtId="166" fontId="38" fillId="2" borderId="17" xfId="0" applyNumberFormat="1" applyFont="1" applyFill="1" applyBorder="1" applyAlignment="1">
      <alignment horizontal="center" vertical="center" wrapText="1"/>
    </xf>
    <xf numFmtId="166" fontId="11" fillId="2" borderId="0" xfId="3" applyNumberFormat="1" applyFont="1" applyFill="1" applyAlignment="1">
      <alignment horizontal="right" vertical="center"/>
    </xf>
    <xf numFmtId="0" fontId="9" fillId="2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left" vertical="top" wrapText="1"/>
    </xf>
    <xf numFmtId="0" fontId="38" fillId="2" borderId="2" xfId="0" applyFont="1" applyFill="1" applyBorder="1" applyAlignment="1">
      <alignment horizontal="left" vertical="top" wrapText="1"/>
    </xf>
    <xf numFmtId="0" fontId="10" fillId="2" borderId="0" xfId="0" applyFont="1" applyFill="1" applyAlignment="1">
      <alignment horizontal="justify"/>
    </xf>
    <xf numFmtId="0" fontId="11" fillId="2" borderId="0" xfId="0" applyFont="1" applyFill="1" applyBorder="1" applyAlignment="1">
      <alignment vertical="top" wrapText="1"/>
    </xf>
    <xf numFmtId="0" fontId="38" fillId="2" borderId="0" xfId="0" applyFont="1" applyFill="1" applyBorder="1" applyAlignment="1">
      <alignment horizontal="right" vertical="center" wrapText="1"/>
    </xf>
    <xf numFmtId="0" fontId="9" fillId="0" borderId="0" xfId="0" applyFont="1" applyFill="1" applyAlignment="1">
      <alignment horizontal="center" wrapText="1"/>
    </xf>
    <xf numFmtId="0" fontId="38" fillId="2" borderId="17" xfId="0" applyFont="1" applyFill="1" applyBorder="1" applyAlignment="1">
      <alignment vertical="center" wrapText="1"/>
    </xf>
    <xf numFmtId="0" fontId="10" fillId="0" borderId="0" xfId="0" applyFont="1" applyFill="1" applyAlignment="1"/>
    <xf numFmtId="0" fontId="10" fillId="0" borderId="0" xfId="0" applyFont="1" applyBorder="1"/>
    <xf numFmtId="0" fontId="10" fillId="2" borderId="0" xfId="0" applyFont="1" applyFill="1" applyBorder="1" applyAlignment="1">
      <alignment vertical="center" wrapText="1"/>
    </xf>
    <xf numFmtId="0" fontId="38" fillId="2" borderId="17" xfId="0" applyFont="1" applyFill="1" applyBorder="1" applyAlignment="1">
      <alignment horizontal="left" vertical="center" wrapText="1"/>
    </xf>
    <xf numFmtId="0" fontId="42" fillId="2" borderId="17" xfId="0" applyFont="1" applyFill="1" applyBorder="1" applyAlignment="1">
      <alignment vertical="top" wrapText="1"/>
    </xf>
    <xf numFmtId="0" fontId="44" fillId="0" borderId="0" xfId="0" applyFont="1"/>
    <xf numFmtId="43" fontId="44" fillId="0" borderId="0" xfId="0" applyNumberFormat="1" applyFont="1"/>
    <xf numFmtId="0" fontId="38" fillId="2" borderId="17" xfId="16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left" vertical="center"/>
    </xf>
    <xf numFmtId="0" fontId="12" fillId="2" borderId="17" xfId="0" applyFont="1" applyFill="1" applyBorder="1" applyAlignment="1">
      <alignment horizontal="left" vertical="top"/>
    </xf>
    <xf numFmtId="0" fontId="12" fillId="2" borderId="0" xfId="0" applyFont="1" applyFill="1" applyBorder="1" applyAlignment="1">
      <alignment horizontal="left" vertical="center"/>
    </xf>
    <xf numFmtId="0" fontId="12" fillId="2" borderId="0" xfId="0" applyFont="1" applyFill="1" applyBorder="1" applyAlignment="1">
      <alignment horizontal="left" vertical="top"/>
    </xf>
    <xf numFmtId="166" fontId="38" fillId="2" borderId="0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/>
    <xf numFmtId="0" fontId="10" fillId="2" borderId="17" xfId="0" applyFont="1" applyFill="1" applyBorder="1"/>
    <xf numFmtId="0" fontId="11" fillId="2" borderId="0" xfId="0" applyFont="1" applyFill="1" applyBorder="1" applyAlignment="1">
      <alignment horizontal="left"/>
    </xf>
    <xf numFmtId="0" fontId="10" fillId="2" borderId="4" xfId="0" applyFont="1" applyFill="1" applyBorder="1" applyAlignment="1">
      <alignment horizontal="left" vertical="top" wrapText="1"/>
    </xf>
    <xf numFmtId="0" fontId="38" fillId="2" borderId="27" xfId="0" applyFont="1" applyFill="1" applyBorder="1" applyAlignment="1">
      <alignment horizontal="left" vertical="top" wrapText="1"/>
    </xf>
    <xf numFmtId="0" fontId="9" fillId="2" borderId="17" xfId="0" applyFont="1" applyFill="1" applyBorder="1" applyAlignment="1">
      <alignment vertical="top" wrapText="1"/>
    </xf>
    <xf numFmtId="168" fontId="10" fillId="2" borderId="0" xfId="0" applyNumberFormat="1" applyFont="1" applyFill="1"/>
    <xf numFmtId="43" fontId="10" fillId="2" borderId="0" xfId="0" applyNumberFormat="1" applyFont="1" applyFill="1"/>
    <xf numFmtId="43" fontId="6" fillId="0" borderId="0" xfId="0" applyNumberFormat="1" applyFont="1" applyFill="1" applyBorder="1" applyAlignment="1">
      <alignment horizontal="left" vertical="top"/>
    </xf>
    <xf numFmtId="166" fontId="11" fillId="2" borderId="17" xfId="0" applyNumberFormat="1" applyFont="1" applyFill="1" applyBorder="1" applyAlignment="1">
      <alignment horizontal="center" vertical="center" wrapText="1"/>
    </xf>
    <xf numFmtId="164" fontId="6" fillId="0" borderId="0" xfId="3" applyFont="1" applyFill="1" applyBorder="1" applyAlignment="1">
      <alignment horizontal="left" vertical="top"/>
    </xf>
    <xf numFmtId="166" fontId="11" fillId="2" borderId="0" xfId="0" applyNumberFormat="1" applyFont="1" applyFill="1" applyBorder="1" applyAlignment="1">
      <alignment horizontal="center" vertical="center" wrapText="1"/>
    </xf>
    <xf numFmtId="166" fontId="38" fillId="2" borderId="17" xfId="0" applyNumberFormat="1" applyFont="1" applyFill="1" applyBorder="1" applyAlignment="1">
      <alignment horizontal="right" wrapText="1"/>
    </xf>
    <xf numFmtId="0" fontId="38" fillId="2" borderId="0" xfId="0" applyFont="1" applyFill="1" applyBorder="1" applyAlignment="1">
      <alignment horizontal="left" vertical="top"/>
    </xf>
    <xf numFmtId="0" fontId="11" fillId="2" borderId="0" xfId="0" applyFont="1" applyFill="1" applyBorder="1" applyAlignment="1">
      <alignment horizontal="right" vertical="center"/>
    </xf>
    <xf numFmtId="0" fontId="37" fillId="2" borderId="0" xfId="0" applyFont="1" applyFill="1" applyBorder="1" applyAlignment="1">
      <alignment horizontal="left" vertical="top"/>
    </xf>
    <xf numFmtId="0" fontId="45" fillId="2" borderId="0" xfId="0" applyFont="1" applyFill="1" applyBorder="1" applyAlignment="1">
      <alignment horizontal="left" vertical="top"/>
    </xf>
    <xf numFmtId="0" fontId="38" fillId="2" borderId="17" xfId="0" applyFont="1" applyFill="1" applyBorder="1" applyAlignment="1">
      <alignment horizontal="center" vertical="center"/>
    </xf>
    <xf numFmtId="43" fontId="37" fillId="2" borderId="0" xfId="0" applyNumberFormat="1" applyFont="1" applyFill="1" applyBorder="1" applyAlignment="1">
      <alignment horizontal="left" vertical="top"/>
    </xf>
    <xf numFmtId="166" fontId="37" fillId="2" borderId="0" xfId="0" applyNumberFormat="1" applyFont="1" applyFill="1" applyBorder="1" applyAlignment="1">
      <alignment horizontal="left" vertical="top"/>
    </xf>
    <xf numFmtId="0" fontId="38" fillId="2" borderId="17" xfId="0" applyFont="1" applyFill="1" applyBorder="1" applyAlignment="1">
      <alignment horizontal="center" vertical="center" wrapText="1"/>
    </xf>
    <xf numFmtId="166" fontId="38" fillId="2" borderId="0" xfId="92" applyNumberFormat="1" applyFont="1" applyFill="1" applyBorder="1" applyAlignment="1">
      <alignment horizontal="right" vertical="center"/>
    </xf>
    <xf numFmtId="166" fontId="10" fillId="2" borderId="17" xfId="0" applyNumberFormat="1" applyFont="1" applyFill="1" applyBorder="1" applyAlignment="1">
      <alignment horizontal="center" vertical="center" wrapText="1"/>
    </xf>
    <xf numFmtId="0" fontId="42" fillId="2" borderId="17" xfId="0" applyFont="1" applyFill="1" applyBorder="1" applyAlignment="1">
      <alignment horizontal="left" vertical="top" wrapText="1"/>
    </xf>
    <xf numFmtId="169" fontId="11" fillId="2" borderId="0" xfId="0" applyNumberFormat="1" applyFont="1" applyFill="1" applyAlignment="1">
      <alignment vertical="center" wrapText="1"/>
    </xf>
    <xf numFmtId="169" fontId="38" fillId="2" borderId="0" xfId="0" applyNumberFormat="1" applyFont="1" applyFill="1" applyAlignment="1">
      <alignment vertical="center" wrapText="1"/>
    </xf>
    <xf numFmtId="49" fontId="11" fillId="2" borderId="0" xfId="0" applyNumberFormat="1" applyFont="1" applyFill="1" applyAlignment="1">
      <alignment horizontal="center" vertical="center" wrapText="1"/>
    </xf>
    <xf numFmtId="0" fontId="11" fillId="2" borderId="0" xfId="0" applyNumberFormat="1" applyFont="1" applyFill="1" applyAlignment="1">
      <alignment horizontal="center" vertical="center" wrapText="1"/>
    </xf>
    <xf numFmtId="169" fontId="11" fillId="2" borderId="0" xfId="0" applyNumberFormat="1" applyFont="1" applyFill="1" applyAlignment="1">
      <alignment horizontal="center" vertical="center" wrapText="1"/>
    </xf>
    <xf numFmtId="169" fontId="38" fillId="2" borderId="0" xfId="0" applyNumberFormat="1" applyFont="1" applyFill="1" applyBorder="1" applyAlignment="1">
      <alignment horizontal="right" vertical="center" wrapText="1"/>
    </xf>
    <xf numFmtId="165" fontId="38" fillId="2" borderId="0" xfId="92" applyNumberFormat="1" applyFont="1" applyFill="1" applyBorder="1" applyAlignment="1">
      <alignment horizontal="right" vertical="center"/>
    </xf>
    <xf numFmtId="49" fontId="39" fillId="2" borderId="17" xfId="0" applyNumberFormat="1" applyFont="1" applyFill="1" applyBorder="1" applyAlignment="1">
      <alignment horizontal="center" vertical="center" textRotation="90" wrapText="1"/>
    </xf>
    <xf numFmtId="49" fontId="40" fillId="2" borderId="17" xfId="0" applyNumberFormat="1" applyFont="1" applyFill="1" applyBorder="1" applyAlignment="1">
      <alignment horizontal="center" vertical="center" textRotation="90" wrapText="1"/>
    </xf>
    <xf numFmtId="0" fontId="40" fillId="2" borderId="4" xfId="0" applyNumberFormat="1" applyFont="1" applyFill="1" applyBorder="1" applyAlignment="1">
      <alignment horizontal="center" vertical="center" wrapText="1"/>
    </xf>
    <xf numFmtId="166" fontId="9" fillId="2" borderId="17" xfId="0" applyNumberFormat="1" applyFont="1" applyFill="1" applyBorder="1" applyAlignment="1">
      <alignment horizontal="center" vertical="center" wrapText="1"/>
    </xf>
    <xf numFmtId="0" fontId="39" fillId="2" borderId="4" xfId="0" applyNumberFormat="1" applyFont="1" applyFill="1" applyBorder="1" applyAlignment="1">
      <alignment horizontal="center" vertical="center" wrapText="1"/>
    </xf>
    <xf numFmtId="169" fontId="10" fillId="2" borderId="17" xfId="0" applyNumberFormat="1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41" fillId="2" borderId="17" xfId="0" applyFont="1" applyFill="1" applyBorder="1" applyAlignment="1">
      <alignment horizontal="center" vertical="center" wrapText="1"/>
    </xf>
    <xf numFmtId="169" fontId="38" fillId="2" borderId="17" xfId="0" applyNumberFormat="1" applyFont="1" applyFill="1" applyBorder="1" applyAlignment="1">
      <alignment horizontal="center" vertical="center" wrapText="1"/>
    </xf>
    <xf numFmtId="0" fontId="38" fillId="2" borderId="0" xfId="0" applyFont="1" applyFill="1" applyBorder="1" applyAlignment="1">
      <alignment horizontal="center" vertical="center" wrapText="1"/>
    </xf>
    <xf numFmtId="0" fontId="43" fillId="2" borderId="17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left" vertical="top" wrapText="1"/>
    </xf>
    <xf numFmtId="168" fontId="10" fillId="0" borderId="0" xfId="0" applyNumberFormat="1" applyFont="1"/>
    <xf numFmtId="168" fontId="6" fillId="0" borderId="0" xfId="0" applyNumberFormat="1" applyFont="1" applyFill="1" applyBorder="1" applyAlignment="1">
      <alignment horizontal="left" vertical="top"/>
    </xf>
    <xf numFmtId="0" fontId="47" fillId="0" borderId="0" xfId="0" applyFont="1" applyAlignment="1">
      <alignment horizontal="left" vertical="top" wrapText="1"/>
    </xf>
    <xf numFmtId="0" fontId="38" fillId="2" borderId="15" xfId="0" applyFont="1" applyFill="1" applyBorder="1" applyAlignment="1">
      <alignment horizontal="center" vertical="center" wrapText="1"/>
    </xf>
    <xf numFmtId="0" fontId="38" fillId="2" borderId="17" xfId="0" applyFont="1" applyFill="1" applyBorder="1" applyAlignment="1">
      <alignment horizontal="center" vertical="center" wrapText="1"/>
    </xf>
    <xf numFmtId="0" fontId="38" fillId="2" borderId="0" xfId="0" applyFont="1" applyFill="1"/>
    <xf numFmtId="0" fontId="11" fillId="2" borderId="0" xfId="0" applyFont="1" applyFill="1" applyAlignment="1">
      <alignment horizontal="center" wrapText="1"/>
    </xf>
    <xf numFmtId="1" fontId="11" fillId="2" borderId="17" xfId="0" applyNumberFormat="1" applyFont="1" applyFill="1" applyBorder="1" applyAlignment="1">
      <alignment vertical="top" shrinkToFit="1"/>
    </xf>
    <xf numFmtId="0" fontId="11" fillId="2" borderId="17" xfId="0" applyFont="1" applyFill="1" applyBorder="1" applyAlignment="1">
      <alignment vertical="center"/>
    </xf>
    <xf numFmtId="0" fontId="11" fillId="2" borderId="17" xfId="0" applyFont="1" applyFill="1" applyBorder="1" applyAlignment="1">
      <alignment vertical="top" wrapText="1"/>
    </xf>
    <xf numFmtId="1" fontId="38" fillId="2" borderId="17" xfId="0" applyNumberFormat="1" applyFont="1" applyFill="1" applyBorder="1" applyAlignment="1">
      <alignment horizontal="left" vertical="top" shrinkToFit="1"/>
    </xf>
    <xf numFmtId="0" fontId="11" fillId="2" borderId="0" xfId="0" applyFont="1" applyFill="1" applyAlignment="1">
      <alignment horizontal="center" vertical="center" wrapText="1"/>
    </xf>
    <xf numFmtId="0" fontId="38" fillId="2" borderId="17" xfId="0" applyFont="1" applyFill="1" applyBorder="1" applyAlignment="1">
      <alignment vertical="center"/>
    </xf>
    <xf numFmtId="0" fontId="11" fillId="2" borderId="15" xfId="0" applyFont="1" applyFill="1" applyBorder="1" applyAlignment="1">
      <alignment horizontal="center" vertical="center" wrapText="1"/>
    </xf>
    <xf numFmtId="0" fontId="11" fillId="2" borderId="0" xfId="0" applyFont="1" applyFill="1"/>
    <xf numFmtId="168" fontId="38" fillId="2" borderId="0" xfId="0" applyNumberFormat="1" applyFont="1" applyFill="1"/>
    <xf numFmtId="170" fontId="38" fillId="2" borderId="0" xfId="3" applyNumberFormat="1" applyFont="1" applyFill="1"/>
    <xf numFmtId="4" fontId="38" fillId="2" borderId="0" xfId="0" applyNumberFormat="1" applyFont="1" applyFill="1" applyBorder="1" applyAlignment="1">
      <alignment horizontal="left" vertical="top"/>
    </xf>
    <xf numFmtId="0" fontId="38" fillId="2" borderId="17" xfId="0" applyFont="1" applyFill="1" applyBorder="1" applyAlignment="1">
      <alignment horizontal="center" vertical="center"/>
    </xf>
    <xf numFmtId="172" fontId="10" fillId="2" borderId="0" xfId="93" applyNumberFormat="1" applyFont="1" applyFill="1"/>
    <xf numFmtId="43" fontId="47" fillId="0" borderId="0" xfId="0" applyNumberFormat="1" applyFont="1" applyAlignment="1">
      <alignment horizontal="left" vertical="top" wrapText="1"/>
    </xf>
    <xf numFmtId="0" fontId="38" fillId="2" borderId="17" xfId="0" applyFont="1" applyFill="1" applyBorder="1" applyAlignment="1">
      <alignment horizontal="center"/>
    </xf>
    <xf numFmtId="0" fontId="38" fillId="2" borderId="17" xfId="0" applyFont="1" applyFill="1" applyBorder="1" applyAlignment="1">
      <alignment horizontal="center" wrapText="1"/>
    </xf>
    <xf numFmtId="166" fontId="38" fillId="2" borderId="17" xfId="0" applyNumberFormat="1" applyFont="1" applyFill="1" applyBorder="1" applyAlignment="1">
      <alignment horizontal="right" vertical="center" wrapText="1"/>
    </xf>
    <xf numFmtId="171" fontId="38" fillId="2" borderId="17" xfId="0" applyNumberFormat="1" applyFont="1" applyFill="1" applyBorder="1" applyAlignment="1">
      <alignment horizontal="center" vertical="center" wrapText="1"/>
    </xf>
    <xf numFmtId="0" fontId="46" fillId="2" borderId="17" xfId="0" applyFont="1" applyFill="1" applyBorder="1" applyAlignment="1">
      <alignment horizontal="center" vertical="center"/>
    </xf>
    <xf numFmtId="0" fontId="38" fillId="2" borderId="17" xfId="0" applyFont="1" applyFill="1" applyBorder="1" applyAlignment="1">
      <alignment horizontal="center" vertical="center"/>
    </xf>
    <xf numFmtId="0" fontId="38" fillId="0" borderId="17" xfId="0" applyFont="1" applyFill="1" applyBorder="1" applyAlignment="1">
      <alignment horizontal="center" vertical="center"/>
    </xf>
    <xf numFmtId="166" fontId="38" fillId="0" borderId="17" xfId="0" applyNumberFormat="1" applyFont="1" applyFill="1" applyBorder="1" applyAlignment="1">
      <alignment horizontal="center" vertical="center" wrapText="1"/>
    </xf>
    <xf numFmtId="0" fontId="45" fillId="0" borderId="0" xfId="0" applyFont="1" applyFill="1" applyBorder="1" applyAlignment="1">
      <alignment horizontal="left" vertical="top"/>
    </xf>
    <xf numFmtId="166" fontId="38" fillId="0" borderId="17" xfId="0" applyNumberFormat="1" applyFont="1" applyFill="1" applyBorder="1" applyAlignment="1">
      <alignment horizontal="right" wrapText="1"/>
    </xf>
    <xf numFmtId="171" fontId="38" fillId="0" borderId="17" xfId="0" applyNumberFormat="1" applyFont="1" applyFill="1" applyBorder="1" applyAlignment="1">
      <alignment horizontal="center" vertical="center" wrapText="1"/>
    </xf>
    <xf numFmtId="0" fontId="46" fillId="0" borderId="17" xfId="0" applyFont="1" applyFill="1" applyBorder="1" applyAlignment="1">
      <alignment horizontal="center" vertical="center"/>
    </xf>
    <xf numFmtId="173" fontId="37" fillId="2" borderId="0" xfId="0" applyNumberFormat="1" applyFont="1" applyFill="1" applyBorder="1" applyAlignment="1">
      <alignment horizontal="left" vertical="top"/>
    </xf>
    <xf numFmtId="0" fontId="38" fillId="2" borderId="17" xfId="0" applyFont="1" applyFill="1" applyBorder="1" applyAlignment="1">
      <alignment horizontal="center" vertical="center" wrapText="1"/>
    </xf>
    <xf numFmtId="49" fontId="38" fillId="2" borderId="17" xfId="0" applyNumberFormat="1" applyFont="1" applyFill="1" applyBorder="1" applyAlignment="1">
      <alignment horizontal="center" vertical="center" wrapText="1"/>
    </xf>
    <xf numFmtId="0" fontId="42" fillId="2" borderId="17" xfId="0" applyFont="1" applyFill="1" applyBorder="1" applyAlignment="1">
      <alignment horizontal="center" vertical="center" wrapText="1"/>
    </xf>
    <xf numFmtId="166" fontId="39" fillId="2" borderId="17" xfId="0" applyNumberFormat="1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left" vertical="top"/>
    </xf>
    <xf numFmtId="0" fontId="47" fillId="2" borderId="17" xfId="0" applyFont="1" applyFill="1" applyBorder="1" applyAlignment="1">
      <alignment horizontal="left" vertical="top" wrapText="1"/>
    </xf>
    <xf numFmtId="0" fontId="45" fillId="2" borderId="17" xfId="0" applyFont="1" applyFill="1" applyBorder="1" applyAlignment="1">
      <alignment horizontal="center" vertical="center" wrapText="1"/>
    </xf>
    <xf numFmtId="49" fontId="45" fillId="2" borderId="17" xfId="0" applyNumberFormat="1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top" wrapText="1"/>
    </xf>
    <xf numFmtId="174" fontId="38" fillId="2" borderId="17" xfId="0" applyNumberFormat="1" applyFont="1" applyFill="1" applyBorder="1" applyAlignment="1">
      <alignment horizontal="right" vertical="center" wrapText="1"/>
    </xf>
    <xf numFmtId="165" fontId="11" fillId="2" borderId="17" xfId="0" applyNumberFormat="1" applyFont="1" applyFill="1" applyBorder="1" applyAlignment="1">
      <alignment horizontal="right" vertical="center"/>
    </xf>
    <xf numFmtId="165" fontId="38" fillId="2" borderId="17" xfId="0" applyNumberFormat="1" applyFont="1" applyFill="1" applyBorder="1" applyAlignment="1">
      <alignment horizontal="right" vertical="center"/>
    </xf>
    <xf numFmtId="0" fontId="42" fillId="2" borderId="0" xfId="0" applyFont="1" applyFill="1" applyBorder="1" applyAlignment="1">
      <alignment horizontal="left" vertical="top"/>
    </xf>
    <xf numFmtId="0" fontId="38" fillId="2" borderId="17" xfId="0" applyFont="1" applyFill="1" applyBorder="1" applyAlignment="1">
      <alignment horizontal="center" vertical="center" textRotation="90" wrapText="1"/>
    </xf>
    <xf numFmtId="165" fontId="42" fillId="2" borderId="17" xfId="0" applyNumberFormat="1" applyFont="1" applyFill="1" applyBorder="1" applyAlignment="1">
      <alignment horizontal="right" vertical="center" wrapText="1"/>
    </xf>
    <xf numFmtId="0" fontId="49" fillId="2" borderId="17" xfId="0" applyFont="1" applyFill="1" applyBorder="1" applyAlignment="1">
      <alignment horizontal="left" vertical="top" wrapText="1"/>
    </xf>
    <xf numFmtId="0" fontId="42" fillId="2" borderId="17" xfId="0" applyFont="1" applyFill="1" applyBorder="1" applyAlignment="1">
      <alignment horizontal="center" vertical="center"/>
    </xf>
    <xf numFmtId="175" fontId="10" fillId="2" borderId="0" xfId="0" applyNumberFormat="1" applyFont="1" applyFill="1"/>
    <xf numFmtId="0" fontId="10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left" vertical="top"/>
    </xf>
    <xf numFmtId="166" fontId="38" fillId="2" borderId="19" xfId="0" applyNumberFormat="1" applyFont="1" applyFill="1" applyBorder="1" applyAlignment="1">
      <alignment horizontal="center" vertical="center"/>
    </xf>
    <xf numFmtId="166" fontId="38" fillId="2" borderId="3" xfId="0" applyNumberFormat="1" applyFont="1" applyFill="1" applyBorder="1" applyAlignment="1">
      <alignment horizontal="center" vertical="center"/>
    </xf>
    <xf numFmtId="166" fontId="38" fillId="2" borderId="4" xfId="0" applyNumberFormat="1" applyFont="1" applyFill="1" applyBorder="1" applyAlignment="1">
      <alignment horizontal="center" vertical="center"/>
    </xf>
    <xf numFmtId="0" fontId="38" fillId="2" borderId="17" xfId="0" applyFont="1" applyFill="1" applyBorder="1" applyAlignment="1">
      <alignment horizontal="center" vertical="top" wrapText="1"/>
    </xf>
    <xf numFmtId="1" fontId="38" fillId="2" borderId="17" xfId="0" applyNumberFormat="1" applyFont="1" applyFill="1" applyBorder="1" applyAlignment="1">
      <alignment horizontal="center" vertical="top" shrinkToFit="1"/>
    </xf>
    <xf numFmtId="166" fontId="38" fillId="2" borderId="19" xfId="0" applyNumberFormat="1" applyFont="1" applyFill="1" applyBorder="1" applyAlignment="1">
      <alignment horizontal="right" vertical="center"/>
    </xf>
    <xf numFmtId="166" fontId="38" fillId="2" borderId="3" xfId="0" applyNumberFormat="1" applyFont="1" applyFill="1" applyBorder="1" applyAlignment="1">
      <alignment horizontal="right" vertical="center"/>
    </xf>
    <xf numFmtId="166" fontId="38" fillId="2" borderId="4" xfId="0" applyNumberFormat="1" applyFont="1" applyFill="1" applyBorder="1" applyAlignment="1">
      <alignment horizontal="right" vertical="center"/>
    </xf>
    <xf numFmtId="0" fontId="11" fillId="2" borderId="0" xfId="0" applyFont="1" applyFill="1" applyAlignment="1">
      <alignment horizontal="center" vertical="center" wrapText="1"/>
    </xf>
    <xf numFmtId="0" fontId="38" fillId="2" borderId="17" xfId="0" applyFont="1" applyFill="1" applyBorder="1" applyAlignment="1">
      <alignment horizontal="center" vertical="center"/>
    </xf>
    <xf numFmtId="0" fontId="38" fillId="2" borderId="17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/>
    </xf>
    <xf numFmtId="165" fontId="38" fillId="2" borderId="19" xfId="0" applyNumberFormat="1" applyFont="1" applyFill="1" applyBorder="1" applyAlignment="1">
      <alignment horizontal="right" vertical="center"/>
    </xf>
    <xf numFmtId="165" fontId="38" fillId="2" borderId="3" xfId="0" applyNumberFormat="1" applyFont="1" applyFill="1" applyBorder="1" applyAlignment="1">
      <alignment horizontal="right" vertical="center"/>
    </xf>
    <xf numFmtId="165" fontId="38" fillId="2" borderId="4" xfId="0" applyNumberFormat="1" applyFont="1" applyFill="1" applyBorder="1" applyAlignment="1">
      <alignment horizontal="right" vertical="center"/>
    </xf>
    <xf numFmtId="0" fontId="9" fillId="2" borderId="0" xfId="0" applyFont="1" applyFill="1" applyAlignment="1">
      <alignment horizontal="center" vertical="center" wrapText="1"/>
    </xf>
    <xf numFmtId="49" fontId="39" fillId="2" borderId="20" xfId="0" applyNumberFormat="1" applyFont="1" applyFill="1" applyBorder="1" applyAlignment="1">
      <alignment horizontal="center" vertical="center" wrapText="1"/>
    </xf>
    <xf numFmtId="49" fontId="39" fillId="2" borderId="21" xfId="0" applyNumberFormat="1" applyFont="1" applyFill="1" applyBorder="1" applyAlignment="1">
      <alignment horizontal="center" vertical="center" wrapText="1"/>
    </xf>
    <xf numFmtId="49" fontId="39" fillId="2" borderId="22" xfId="0" applyNumberFormat="1" applyFont="1" applyFill="1" applyBorder="1" applyAlignment="1">
      <alignment horizontal="center" vertical="center" wrapText="1"/>
    </xf>
    <xf numFmtId="49" fontId="39" fillId="2" borderId="23" xfId="0" applyNumberFormat="1" applyFont="1" applyFill="1" applyBorder="1" applyAlignment="1">
      <alignment horizontal="center" vertical="center" wrapText="1"/>
    </xf>
    <xf numFmtId="49" fontId="39" fillId="2" borderId="25" xfId="0" applyNumberFormat="1" applyFont="1" applyFill="1" applyBorder="1" applyAlignment="1">
      <alignment horizontal="center" vertical="center" wrapText="1"/>
    </xf>
    <xf numFmtId="49" fontId="39" fillId="2" borderId="26" xfId="0" applyNumberFormat="1" applyFont="1" applyFill="1" applyBorder="1" applyAlignment="1">
      <alignment horizontal="center" vertical="center" wrapText="1"/>
    </xf>
    <xf numFmtId="0" fontId="39" fillId="2" borderId="19" xfId="0" applyNumberFormat="1" applyFont="1" applyFill="1" applyBorder="1" applyAlignment="1">
      <alignment horizontal="center" vertical="center" wrapText="1"/>
    </xf>
    <xf numFmtId="0" fontId="39" fillId="2" borderId="3" xfId="0" applyNumberFormat="1" applyFont="1" applyFill="1" applyBorder="1" applyAlignment="1">
      <alignment horizontal="center" vertical="center" wrapText="1"/>
    </xf>
    <xf numFmtId="0" fontId="39" fillId="2" borderId="4" xfId="0" applyNumberFormat="1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169" fontId="39" fillId="2" borderId="19" xfId="0" applyNumberFormat="1" applyFont="1" applyFill="1" applyBorder="1" applyAlignment="1">
      <alignment horizontal="center" vertical="center" wrapText="1"/>
    </xf>
    <xf numFmtId="169" fontId="39" fillId="2" borderId="3" xfId="0" applyNumberFormat="1" applyFont="1" applyFill="1" applyBorder="1" applyAlignment="1">
      <alignment horizontal="center" vertical="center" wrapText="1"/>
    </xf>
    <xf numFmtId="169" fontId="39" fillId="2" borderId="4" xfId="0" applyNumberFormat="1" applyFont="1" applyFill="1" applyBorder="1" applyAlignment="1">
      <alignment horizontal="center" vertical="center" wrapText="1"/>
    </xf>
    <xf numFmtId="169" fontId="38" fillId="2" borderId="20" xfId="0" applyNumberFormat="1" applyFont="1" applyFill="1" applyBorder="1" applyAlignment="1">
      <alignment horizontal="center" vertical="center" wrapText="1"/>
    </xf>
    <xf numFmtId="169" fontId="38" fillId="2" borderId="24" xfId="0" applyNumberFormat="1" applyFont="1" applyFill="1" applyBorder="1" applyAlignment="1">
      <alignment horizontal="center" vertical="center" wrapText="1"/>
    </xf>
    <xf numFmtId="169" fontId="38" fillId="2" borderId="21" xfId="0" applyNumberFormat="1" applyFont="1" applyFill="1" applyBorder="1" applyAlignment="1">
      <alignment horizontal="center" vertical="center" wrapText="1"/>
    </xf>
    <xf numFmtId="169" fontId="39" fillId="2" borderId="17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wrapText="1"/>
    </xf>
    <xf numFmtId="0" fontId="38" fillId="2" borderId="15" xfId="0" applyFont="1" applyFill="1" applyBorder="1" applyAlignment="1">
      <alignment horizontal="center" vertical="center"/>
    </xf>
    <xf numFmtId="0" fontId="38" fillId="2" borderId="16" xfId="0" applyFont="1" applyFill="1" applyBorder="1" applyAlignment="1">
      <alignment horizontal="center" vertical="center"/>
    </xf>
    <xf numFmtId="0" fontId="38" fillId="2" borderId="19" xfId="0" applyFont="1" applyFill="1" applyBorder="1" applyAlignment="1">
      <alignment horizontal="center" vertical="center" wrapText="1"/>
    </xf>
    <xf numFmtId="0" fontId="38" fillId="2" borderId="4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top" wrapText="1"/>
    </xf>
    <xf numFmtId="0" fontId="10" fillId="2" borderId="16" xfId="0" applyFont="1" applyFill="1" applyBorder="1" applyAlignment="1">
      <alignment horizontal="center" vertical="top" wrapText="1"/>
    </xf>
    <xf numFmtId="0" fontId="11" fillId="2" borderId="17" xfId="0" applyFont="1" applyFill="1" applyBorder="1" applyAlignment="1">
      <alignment horizontal="left"/>
    </xf>
    <xf numFmtId="0" fontId="9" fillId="2" borderId="0" xfId="0" applyFont="1" applyFill="1" applyAlignment="1">
      <alignment horizontal="center"/>
    </xf>
    <xf numFmtId="0" fontId="10" fillId="2" borderId="15" xfId="0" applyFont="1" applyFill="1" applyBorder="1" applyAlignment="1">
      <alignment horizontal="left" vertical="top" wrapText="1"/>
    </xf>
    <xf numFmtId="0" fontId="10" fillId="2" borderId="16" xfId="0" applyFont="1" applyFill="1" applyBorder="1" applyAlignment="1">
      <alignment horizontal="left" vertical="top" wrapText="1"/>
    </xf>
    <xf numFmtId="0" fontId="9" fillId="2" borderId="0" xfId="0" applyFont="1" applyFill="1" applyAlignment="1">
      <alignment horizontal="center" wrapText="1"/>
    </xf>
    <xf numFmtId="0" fontId="11" fillId="2" borderId="5" xfId="0" applyFont="1" applyFill="1" applyBorder="1" applyAlignment="1">
      <alignment horizontal="left"/>
    </xf>
    <xf numFmtId="0" fontId="38" fillId="2" borderId="15" xfId="0" applyFont="1" applyFill="1" applyBorder="1" applyAlignment="1">
      <alignment horizontal="center"/>
    </xf>
    <xf numFmtId="0" fontId="38" fillId="2" borderId="16" xfId="0" applyFont="1" applyFill="1" applyBorder="1" applyAlignment="1">
      <alignment horizontal="center"/>
    </xf>
    <xf numFmtId="0" fontId="38" fillId="0" borderId="15" xfId="0" applyFont="1" applyFill="1" applyBorder="1" applyAlignment="1">
      <alignment horizontal="center" vertical="center" wrapText="1"/>
    </xf>
    <xf numFmtId="0" fontId="38" fillId="0" borderId="18" xfId="0" applyFont="1" applyFill="1" applyBorder="1" applyAlignment="1">
      <alignment horizontal="center" vertical="center"/>
    </xf>
    <xf numFmtId="0" fontId="38" fillId="0" borderId="16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 wrapText="1"/>
    </xf>
    <xf numFmtId="0" fontId="38" fillId="2" borderId="15" xfId="0" applyFont="1" applyFill="1" applyBorder="1" applyAlignment="1">
      <alignment horizontal="center" vertical="center" wrapText="1"/>
    </xf>
    <xf numFmtId="0" fontId="38" fillId="2" borderId="18" xfId="0" applyFont="1" applyFill="1" applyBorder="1" applyAlignment="1">
      <alignment horizontal="center" vertical="center"/>
    </xf>
    <xf numFmtId="0" fontId="38" fillId="2" borderId="18" xfId="0" applyFont="1" applyFill="1" applyBorder="1" applyAlignment="1">
      <alignment horizontal="center"/>
    </xf>
    <xf numFmtId="0" fontId="38" fillId="2" borderId="17" xfId="0" applyFont="1" applyFill="1" applyBorder="1" applyAlignment="1">
      <alignment horizontal="center" wrapText="1"/>
    </xf>
  </cellXfs>
  <cellStyles count="94">
    <cellStyle name="20% - Accent1 2" xfId="31"/>
    <cellStyle name="20% - Accent2 2" xfId="32"/>
    <cellStyle name="20% - Accent3 2" xfId="33"/>
    <cellStyle name="20% - Accent4 2" xfId="34"/>
    <cellStyle name="20% - Accent5 2" xfId="35"/>
    <cellStyle name="20% - Accent6 2" xfId="36"/>
    <cellStyle name="40% - Accent1 2" xfId="37"/>
    <cellStyle name="40% - Accent2 2" xfId="38"/>
    <cellStyle name="40% - Accent3 2" xfId="39"/>
    <cellStyle name="40% - Accent4 2" xfId="40"/>
    <cellStyle name="40% - Accent5 2" xfId="41"/>
    <cellStyle name="40% - Accent6 2" xfId="42"/>
    <cellStyle name="60% - Accent1 2" xfId="43"/>
    <cellStyle name="60% - Accent2 2" xfId="44"/>
    <cellStyle name="60% - Accent3 2" xfId="45"/>
    <cellStyle name="60% - Accent4 2" xfId="46"/>
    <cellStyle name="60% - Accent5 2" xfId="47"/>
    <cellStyle name="60% - Accent6 2" xfId="48"/>
    <cellStyle name="Accent1 2" xfId="49"/>
    <cellStyle name="Accent2 2" xfId="50"/>
    <cellStyle name="Accent3 2" xfId="51"/>
    <cellStyle name="Accent4 2" xfId="52"/>
    <cellStyle name="Accent5 2" xfId="53"/>
    <cellStyle name="Accent6 2" xfId="54"/>
    <cellStyle name="Bad 2" xfId="55"/>
    <cellStyle name="Calculation 2" xfId="56"/>
    <cellStyle name="Check Cell 2" xfId="57"/>
    <cellStyle name="Comma" xfId="3" builtinId="3"/>
    <cellStyle name="Comma 2" xfId="2"/>
    <cellStyle name="Comma 2 2" xfId="4"/>
    <cellStyle name="Comma 2 2 2" xfId="7"/>
    <cellStyle name="Comma 2 2 2 2" xfId="58"/>
    <cellStyle name="Comma 2 2 3" xfId="23"/>
    <cellStyle name="Comma 2 3" xfId="17"/>
    <cellStyle name="Comma 3" xfId="5"/>
    <cellStyle name="Comma 3 2" xfId="8"/>
    <cellStyle name="Comma 3 2 2" xfId="90"/>
    <cellStyle name="Comma 3 2 3" xfId="59"/>
    <cellStyle name="Comma 3 3" xfId="22"/>
    <cellStyle name="Comma 4" xfId="6"/>
    <cellStyle name="Comma 4 2" xfId="25"/>
    <cellStyle name="Comma 5" xfId="9"/>
    <cellStyle name="Comma 5 2" xfId="19"/>
    <cellStyle name="Comma 6" xfId="89"/>
    <cellStyle name="Comma 8" xfId="13"/>
    <cellStyle name="Explanatory Text 2" xfId="60"/>
    <cellStyle name="Good 2" xfId="61"/>
    <cellStyle name="Heading 1 2" xfId="62"/>
    <cellStyle name="Heading 2 2" xfId="63"/>
    <cellStyle name="Heading 3 2" xfId="64"/>
    <cellStyle name="Heading 4 2" xfId="65"/>
    <cellStyle name="Input 2" xfId="66"/>
    <cellStyle name="Linked Cell 2" xfId="67"/>
    <cellStyle name="Neutral 2" xfId="28"/>
    <cellStyle name="Neutral 3" xfId="68"/>
    <cellStyle name="Normal" xfId="0" builtinId="0"/>
    <cellStyle name="Normal 10" xfId="87"/>
    <cellStyle name="Normal 11" xfId="88"/>
    <cellStyle name="Normal 12" xfId="15"/>
    <cellStyle name="Normal 2" xfId="1"/>
    <cellStyle name="Normal 2 2" xfId="14"/>
    <cellStyle name="Normal 2 2 2" xfId="69"/>
    <cellStyle name="Normal 2 3" xfId="70"/>
    <cellStyle name="Normal 2 4" xfId="16"/>
    <cellStyle name="Normal 3" xfId="10"/>
    <cellStyle name="Normal 3 2" xfId="26"/>
    <cellStyle name="Normal 3 2 2" xfId="71"/>
    <cellStyle name="Normal 3 3" xfId="21"/>
    <cellStyle name="Normal 3_HavelvacN2axjusakN3" xfId="29"/>
    <cellStyle name="Normal 4" xfId="24"/>
    <cellStyle name="Normal 4 2" xfId="27"/>
    <cellStyle name="Normal 4 3" xfId="12"/>
    <cellStyle name="Normal 5" xfId="30"/>
    <cellStyle name="Normal 5 2" xfId="72"/>
    <cellStyle name="Normal 5 2 2" xfId="91"/>
    <cellStyle name="Normal 6" xfId="73"/>
    <cellStyle name="Normal 7" xfId="74"/>
    <cellStyle name="Normal 8" xfId="18"/>
    <cellStyle name="Normal 9" xfId="86"/>
    <cellStyle name="Normal_General 17.02.04" xfId="92"/>
    <cellStyle name="Note 2" xfId="75"/>
    <cellStyle name="Output 2" xfId="76"/>
    <cellStyle name="Percent" xfId="93" builtinId="5"/>
    <cellStyle name="Percent 2" xfId="20"/>
    <cellStyle name="SN_241" xfId="11"/>
    <cellStyle name="Style 1" xfId="77"/>
    <cellStyle name="Style 1 2" xfId="78"/>
    <cellStyle name="Style 1 2 2" xfId="85"/>
    <cellStyle name="Style 1_verchnakan_ax21-25_2018" xfId="79"/>
    <cellStyle name="Title 2" xfId="80"/>
    <cellStyle name="Total 2" xfId="81"/>
    <cellStyle name="Warning Text 2" xfId="82"/>
    <cellStyle name="Обычный 2" xfId="83"/>
    <cellStyle name="Обычный 2 2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2"/>
  <sheetViews>
    <sheetView topLeftCell="A16" zoomScaleNormal="100" workbookViewId="0">
      <selection activeCell="H30" sqref="H30"/>
    </sheetView>
  </sheetViews>
  <sheetFormatPr defaultRowHeight="17.25" x14ac:dyDescent="0.3"/>
  <cols>
    <col min="1" max="1" width="13" style="1" customWidth="1"/>
    <col min="2" max="2" width="16.6640625" style="1" customWidth="1"/>
    <col min="3" max="3" width="68.33203125" style="1" customWidth="1"/>
    <col min="4" max="4" width="32.1640625" style="9" customWidth="1"/>
    <col min="5" max="5" width="9.33203125" style="1"/>
    <col min="6" max="6" width="16.5" style="1" bestFit="1" customWidth="1"/>
    <col min="7" max="7" width="15.5" style="1" bestFit="1" customWidth="1"/>
    <col min="8" max="16384" width="9.33203125" style="1"/>
  </cols>
  <sheetData>
    <row r="1" spans="1:41" x14ac:dyDescent="0.3">
      <c r="A1" s="90"/>
      <c r="B1" s="90"/>
      <c r="C1" s="90"/>
      <c r="D1" s="19" t="s">
        <v>31</v>
      </c>
      <c r="E1" s="28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</row>
    <row r="2" spans="1:41" ht="99.75" customHeight="1" x14ac:dyDescent="0.3">
      <c r="A2" s="147" t="s">
        <v>58</v>
      </c>
      <c r="B2" s="147"/>
      <c r="C2" s="147"/>
      <c r="D2" s="147"/>
      <c r="E2" s="3"/>
      <c r="F2" s="26"/>
    </row>
    <row r="3" spans="1:41" x14ac:dyDescent="0.3">
      <c r="A3" s="90"/>
      <c r="B3" s="91"/>
      <c r="C3" s="91"/>
      <c r="D3" s="62" t="s">
        <v>121</v>
      </c>
      <c r="E3" s="26"/>
      <c r="F3" s="26"/>
    </row>
    <row r="4" spans="1:41" ht="117" customHeight="1" x14ac:dyDescent="0.3">
      <c r="A4" s="148" t="s">
        <v>0</v>
      </c>
      <c r="B4" s="148"/>
      <c r="C4" s="149" t="s">
        <v>26</v>
      </c>
      <c r="D4" s="18" t="s">
        <v>32</v>
      </c>
    </row>
    <row r="5" spans="1:41" ht="48.75" customHeight="1" x14ac:dyDescent="0.3">
      <c r="A5" s="58" t="s">
        <v>34</v>
      </c>
      <c r="B5" s="58" t="s">
        <v>35</v>
      </c>
      <c r="C5" s="149"/>
      <c r="D5" s="18" t="s">
        <v>33</v>
      </c>
    </row>
    <row r="6" spans="1:41" s="5" customFormat="1" ht="25.5" customHeight="1" x14ac:dyDescent="0.3">
      <c r="A6" s="92"/>
      <c r="B6" s="93"/>
      <c r="C6" s="78" t="s">
        <v>27</v>
      </c>
      <c r="D6" s="129">
        <f t="shared" ref="D6" si="0">D7</f>
        <v>0</v>
      </c>
    </row>
    <row r="7" spans="1:41" s="5" customFormat="1" ht="21" customHeight="1" x14ac:dyDescent="0.3">
      <c r="A7" s="150"/>
      <c r="B7" s="150"/>
      <c r="C7" s="94" t="s">
        <v>1</v>
      </c>
      <c r="D7" s="130">
        <f t="shared" ref="D7" si="1">D8</f>
        <v>0</v>
      </c>
    </row>
    <row r="8" spans="1:41" x14ac:dyDescent="0.3">
      <c r="A8" s="143">
        <v>1023</v>
      </c>
      <c r="B8" s="143"/>
      <c r="C8" s="31" t="s">
        <v>36</v>
      </c>
      <c r="D8" s="151">
        <f>D15+D21+D27</f>
        <v>0</v>
      </c>
    </row>
    <row r="9" spans="1:41" x14ac:dyDescent="0.3">
      <c r="A9" s="143"/>
      <c r="B9" s="143"/>
      <c r="C9" s="31" t="s">
        <v>2</v>
      </c>
      <c r="D9" s="152"/>
    </row>
    <row r="10" spans="1:41" x14ac:dyDescent="0.3">
      <c r="A10" s="143"/>
      <c r="B10" s="143"/>
      <c r="C10" s="31" t="s">
        <v>37</v>
      </c>
      <c r="D10" s="152"/>
    </row>
    <row r="11" spans="1:41" ht="72.75" customHeight="1" x14ac:dyDescent="0.3">
      <c r="A11" s="143"/>
      <c r="B11" s="143"/>
      <c r="C11" s="31" t="s">
        <v>28</v>
      </c>
      <c r="D11" s="152"/>
    </row>
    <row r="12" spans="1:41" x14ac:dyDescent="0.3">
      <c r="A12" s="143"/>
      <c r="B12" s="143"/>
      <c r="C12" s="31" t="s">
        <v>38</v>
      </c>
      <c r="D12" s="152"/>
    </row>
    <row r="13" spans="1:41" ht="51.75" x14ac:dyDescent="0.3">
      <c r="A13" s="143"/>
      <c r="B13" s="143"/>
      <c r="C13" s="31" t="s">
        <v>29</v>
      </c>
      <c r="D13" s="153"/>
      <c r="G13" s="30"/>
    </row>
    <row r="14" spans="1:41" x14ac:dyDescent="0.3">
      <c r="A14" s="142" t="s">
        <v>30</v>
      </c>
      <c r="B14" s="142"/>
      <c r="C14" s="142"/>
      <c r="D14" s="142"/>
    </row>
    <row r="15" spans="1:41" x14ac:dyDescent="0.3">
      <c r="A15" s="143"/>
      <c r="B15" s="143" t="s">
        <v>140</v>
      </c>
      <c r="C15" s="31" t="s">
        <v>57</v>
      </c>
      <c r="D15" s="144">
        <f>'Հավելված 3'!G26</f>
        <v>79104.100000000006</v>
      </c>
    </row>
    <row r="16" spans="1:41" x14ac:dyDescent="0.3">
      <c r="A16" s="143"/>
      <c r="B16" s="143"/>
      <c r="C16" s="31" t="s">
        <v>141</v>
      </c>
      <c r="D16" s="145"/>
    </row>
    <row r="17" spans="1:8" x14ac:dyDescent="0.3">
      <c r="A17" s="143"/>
      <c r="B17" s="143"/>
      <c r="C17" s="31" t="s">
        <v>39</v>
      </c>
      <c r="D17" s="145"/>
    </row>
    <row r="18" spans="1:8" ht="76.5" customHeight="1" x14ac:dyDescent="0.3">
      <c r="A18" s="143"/>
      <c r="B18" s="143"/>
      <c r="C18" s="31" t="s">
        <v>142</v>
      </c>
      <c r="D18" s="145"/>
    </row>
    <row r="19" spans="1:8" x14ac:dyDescent="0.3">
      <c r="A19" s="143"/>
      <c r="B19" s="143"/>
      <c r="C19" s="31" t="s">
        <v>46</v>
      </c>
      <c r="D19" s="145"/>
    </row>
    <row r="20" spans="1:8" ht="20.25" customHeight="1" x14ac:dyDescent="0.3">
      <c r="A20" s="143"/>
      <c r="B20" s="143"/>
      <c r="C20" s="31" t="s">
        <v>143</v>
      </c>
      <c r="D20" s="146"/>
    </row>
    <row r="21" spans="1:8" x14ac:dyDescent="0.3">
      <c r="A21" s="95"/>
      <c r="B21" s="89">
        <v>31003</v>
      </c>
      <c r="C21" s="15" t="s">
        <v>57</v>
      </c>
      <c r="D21" s="139">
        <f>'Հավելված 3'!G27</f>
        <v>-83299.100000000006</v>
      </c>
    </row>
    <row r="22" spans="1:8" ht="34.5" x14ac:dyDescent="0.3">
      <c r="A22" s="142"/>
      <c r="B22" s="142"/>
      <c r="C22" s="15" t="s">
        <v>80</v>
      </c>
      <c r="D22" s="140"/>
      <c r="F22" s="85"/>
      <c r="G22" s="85"/>
      <c r="H22" s="85"/>
    </row>
    <row r="23" spans="1:8" x14ac:dyDescent="0.3">
      <c r="A23" s="142"/>
      <c r="B23" s="142"/>
      <c r="C23" s="15" t="s">
        <v>39</v>
      </c>
      <c r="D23" s="140"/>
    </row>
    <row r="24" spans="1:8" ht="51.75" x14ac:dyDescent="0.3">
      <c r="A24" s="142"/>
      <c r="B24" s="142"/>
      <c r="C24" s="31" t="s">
        <v>81</v>
      </c>
      <c r="D24" s="140"/>
    </row>
    <row r="25" spans="1:8" x14ac:dyDescent="0.3">
      <c r="A25" s="142"/>
      <c r="B25" s="142"/>
      <c r="C25" s="15" t="s">
        <v>46</v>
      </c>
      <c r="D25" s="140"/>
    </row>
    <row r="26" spans="1:8" ht="39" customHeight="1" x14ac:dyDescent="0.3">
      <c r="A26" s="142"/>
      <c r="B26" s="142"/>
      <c r="C26" s="15" t="s">
        <v>47</v>
      </c>
      <c r="D26" s="141"/>
    </row>
    <row r="27" spans="1:8" x14ac:dyDescent="0.3">
      <c r="A27" s="95"/>
      <c r="B27" s="89">
        <v>31004</v>
      </c>
      <c r="C27" s="15" t="s">
        <v>57</v>
      </c>
      <c r="D27" s="139">
        <f>'Հավելված 3'!G36</f>
        <v>4195</v>
      </c>
      <c r="F27" s="85"/>
      <c r="G27" s="85"/>
      <c r="H27" s="85"/>
    </row>
    <row r="28" spans="1:8" ht="34.5" x14ac:dyDescent="0.3">
      <c r="A28" s="142"/>
      <c r="B28" s="142"/>
      <c r="C28" s="15" t="s">
        <v>74</v>
      </c>
      <c r="D28" s="140"/>
    </row>
    <row r="29" spans="1:8" x14ac:dyDescent="0.3">
      <c r="A29" s="142"/>
      <c r="B29" s="142"/>
      <c r="C29" s="15" t="s">
        <v>39</v>
      </c>
      <c r="D29" s="140"/>
    </row>
    <row r="30" spans="1:8" ht="51.75" x14ac:dyDescent="0.3">
      <c r="A30" s="142"/>
      <c r="B30" s="142"/>
      <c r="C30" s="31" t="s">
        <v>75</v>
      </c>
      <c r="D30" s="140"/>
      <c r="F30" s="85"/>
      <c r="G30" s="85"/>
      <c r="H30" s="85"/>
    </row>
    <row r="31" spans="1:8" x14ac:dyDescent="0.3">
      <c r="A31" s="142"/>
      <c r="B31" s="142"/>
      <c r="C31" s="15" t="s">
        <v>46</v>
      </c>
      <c r="D31" s="140"/>
    </row>
    <row r="32" spans="1:8" ht="34.5" x14ac:dyDescent="0.3">
      <c r="A32" s="142"/>
      <c r="B32" s="142"/>
      <c r="C32" s="15" t="s">
        <v>47</v>
      </c>
      <c r="D32" s="141"/>
    </row>
  </sheetData>
  <mergeCells count="17">
    <mergeCell ref="A2:D2"/>
    <mergeCell ref="A4:B4"/>
    <mergeCell ref="C4:C5"/>
    <mergeCell ref="A8:A13"/>
    <mergeCell ref="B8:B13"/>
    <mergeCell ref="A7:B7"/>
    <mergeCell ref="D8:D13"/>
    <mergeCell ref="D27:D32"/>
    <mergeCell ref="A14:D14"/>
    <mergeCell ref="D21:D26"/>
    <mergeCell ref="B28:B32"/>
    <mergeCell ref="A28:A32"/>
    <mergeCell ref="B22:B26"/>
    <mergeCell ref="A22:A26"/>
    <mergeCell ref="A15:A20"/>
    <mergeCell ref="B15:B20"/>
    <mergeCell ref="D15:D20"/>
  </mergeCells>
  <pageMargins left="0.62" right="0.27559055118110198" top="0.43307086614173201" bottom="0.43307086614173201" header="0.15748031496063" footer="0.15748031496063"/>
  <pageSetup scale="75" firstPageNumber="3" orientation="portrait" useFirstPageNumber="1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opLeftCell="A7" zoomScaleNormal="100" workbookViewId="0">
      <selection activeCell="D8" sqref="D8"/>
    </sheetView>
  </sheetViews>
  <sheetFormatPr defaultColWidth="10.6640625" defaultRowHeight="17.25" x14ac:dyDescent="0.3"/>
  <cols>
    <col min="1" max="2" width="10.6640625" style="1"/>
    <col min="3" max="3" width="45" style="1" customWidth="1"/>
    <col min="4" max="5" width="21.1640625" style="1" customWidth="1"/>
    <col min="6" max="6" width="24.6640625" style="1" customWidth="1"/>
    <col min="7" max="7" width="22.1640625" style="1" customWidth="1"/>
    <col min="8" max="8" width="21.5" style="1" customWidth="1"/>
    <col min="9" max="10" width="10.6640625" style="1"/>
    <col min="11" max="11" width="15.33203125" style="1" bestFit="1" customWidth="1"/>
    <col min="12" max="16384" width="10.6640625" style="1"/>
  </cols>
  <sheetData>
    <row r="1" spans="1:11" x14ac:dyDescent="0.3">
      <c r="A1" s="65"/>
      <c r="B1" s="65"/>
      <c r="C1" s="65"/>
      <c r="D1" s="65"/>
      <c r="E1" s="65"/>
      <c r="F1" s="65"/>
      <c r="G1" s="66"/>
      <c r="H1" s="19" t="s">
        <v>24</v>
      </c>
    </row>
    <row r="2" spans="1:11" ht="35.25" customHeight="1" x14ac:dyDescent="0.3">
      <c r="A2" s="154" t="s">
        <v>118</v>
      </c>
      <c r="B2" s="154"/>
      <c r="C2" s="154"/>
      <c r="D2" s="154"/>
      <c r="E2" s="154"/>
      <c r="F2" s="154"/>
      <c r="G2" s="154"/>
      <c r="H2" s="154"/>
    </row>
    <row r="3" spans="1:11" x14ac:dyDescent="0.3">
      <c r="A3" s="67"/>
      <c r="B3" s="67"/>
      <c r="C3" s="68"/>
      <c r="D3" s="69"/>
      <c r="E3" s="69"/>
      <c r="F3" s="69"/>
      <c r="G3" s="70"/>
      <c r="H3" s="71" t="s">
        <v>121</v>
      </c>
    </row>
    <row r="4" spans="1:11" ht="54.75" customHeight="1" x14ac:dyDescent="0.3">
      <c r="A4" s="155" t="s">
        <v>59</v>
      </c>
      <c r="B4" s="156"/>
      <c r="C4" s="161" t="s">
        <v>60</v>
      </c>
      <c r="D4" s="164" t="s">
        <v>116</v>
      </c>
      <c r="E4" s="165"/>
      <c r="F4" s="165"/>
      <c r="G4" s="165"/>
      <c r="H4" s="166"/>
    </row>
    <row r="5" spans="1:11" x14ac:dyDescent="0.3">
      <c r="A5" s="157"/>
      <c r="B5" s="158"/>
      <c r="C5" s="162"/>
      <c r="D5" s="167" t="s">
        <v>61</v>
      </c>
      <c r="E5" s="170" t="s">
        <v>3</v>
      </c>
      <c r="F5" s="171"/>
      <c r="G5" s="171"/>
      <c r="H5" s="172"/>
    </row>
    <row r="6" spans="1:11" x14ac:dyDescent="0.3">
      <c r="A6" s="159"/>
      <c r="B6" s="160"/>
      <c r="C6" s="162"/>
      <c r="D6" s="168"/>
      <c r="E6" s="173" t="s">
        <v>62</v>
      </c>
      <c r="F6" s="173" t="s">
        <v>63</v>
      </c>
      <c r="G6" s="173" t="s">
        <v>64</v>
      </c>
      <c r="H6" s="173" t="s">
        <v>65</v>
      </c>
    </row>
    <row r="7" spans="1:11" ht="94.5" customHeight="1" x14ac:dyDescent="0.3">
      <c r="A7" s="72" t="s">
        <v>34</v>
      </c>
      <c r="B7" s="72" t="s">
        <v>35</v>
      </c>
      <c r="C7" s="163"/>
      <c r="D7" s="169"/>
      <c r="E7" s="173"/>
      <c r="F7" s="173"/>
      <c r="G7" s="173"/>
      <c r="H7" s="173"/>
    </row>
    <row r="8" spans="1:11" s="5" customFormat="1" ht="19.5" customHeight="1" x14ac:dyDescent="0.3">
      <c r="A8" s="73"/>
      <c r="B8" s="73"/>
      <c r="C8" s="74" t="s">
        <v>27</v>
      </c>
      <c r="D8" s="75">
        <f>D10</f>
        <v>-79104.100000000006</v>
      </c>
      <c r="E8" s="75">
        <f t="shared" ref="E8:H8" si="0">E10</f>
        <v>-83299.100000000006</v>
      </c>
      <c r="F8" s="75">
        <f t="shared" si="0"/>
        <v>4195</v>
      </c>
      <c r="G8" s="75">
        <f t="shared" si="0"/>
        <v>0</v>
      </c>
      <c r="H8" s="75">
        <f t="shared" si="0"/>
        <v>0</v>
      </c>
    </row>
    <row r="9" spans="1:11" x14ac:dyDescent="0.3">
      <c r="A9" s="72"/>
      <c r="B9" s="72"/>
      <c r="C9" s="76" t="s">
        <v>3</v>
      </c>
      <c r="D9" s="77"/>
      <c r="E9" s="63"/>
      <c r="F9" s="77"/>
      <c r="G9" s="77"/>
      <c r="H9" s="12"/>
    </row>
    <row r="10" spans="1:11" s="5" customFormat="1" ht="34.5" x14ac:dyDescent="0.3">
      <c r="A10" s="78"/>
      <c r="B10" s="79"/>
      <c r="C10" s="79" t="s">
        <v>66</v>
      </c>
      <c r="D10" s="75">
        <f>D12+D14</f>
        <v>-79104.100000000006</v>
      </c>
      <c r="E10" s="75">
        <f t="shared" ref="E10:H10" si="1">E12+E14</f>
        <v>-83299.100000000006</v>
      </c>
      <c r="F10" s="75">
        <f t="shared" si="1"/>
        <v>4195</v>
      </c>
      <c r="G10" s="75">
        <f t="shared" si="1"/>
        <v>0</v>
      </c>
      <c r="H10" s="75">
        <f t="shared" si="1"/>
        <v>0</v>
      </c>
    </row>
    <row r="11" spans="1:11" x14ac:dyDescent="0.3">
      <c r="A11" s="61"/>
      <c r="B11" s="61"/>
      <c r="C11" s="61" t="s">
        <v>67</v>
      </c>
      <c r="D11" s="18"/>
      <c r="E11" s="18"/>
      <c r="F11" s="80"/>
      <c r="G11" s="80"/>
      <c r="H11" s="27"/>
    </row>
    <row r="12" spans="1:11" s="33" customFormat="1" ht="70.5" customHeight="1" x14ac:dyDescent="0.25">
      <c r="A12" s="61">
        <v>1023</v>
      </c>
      <c r="B12" s="61">
        <v>31003</v>
      </c>
      <c r="C12" s="31" t="s">
        <v>82</v>
      </c>
      <c r="D12" s="18">
        <f>SUM(E12:H12)</f>
        <v>-83299.100000000006</v>
      </c>
      <c r="E12" s="18">
        <f>SUM(E13:E13)</f>
        <v>-83299.100000000006</v>
      </c>
      <c r="F12" s="18">
        <f>SUM(F13:F13)</f>
        <v>0</v>
      </c>
      <c r="G12" s="18">
        <f>SUM(G13:G13)</f>
        <v>0</v>
      </c>
      <c r="H12" s="18">
        <f>SUM(H13:H13)</f>
        <v>0</v>
      </c>
      <c r="K12" s="34"/>
    </row>
    <row r="13" spans="1:11" s="33" customFormat="1" ht="141" customHeight="1" x14ac:dyDescent="0.25">
      <c r="A13" s="61"/>
      <c r="B13" s="61"/>
      <c r="C13" s="31" t="s">
        <v>97</v>
      </c>
      <c r="D13" s="18">
        <f>E13+F13+G13+H13</f>
        <v>-83299.100000000006</v>
      </c>
      <c r="E13" s="18">
        <f>'Հավելված 4'!D14</f>
        <v>-83299.100000000006</v>
      </c>
      <c r="F13" s="18"/>
      <c r="G13" s="18"/>
      <c r="H13" s="18"/>
      <c r="K13" s="34"/>
    </row>
    <row r="14" spans="1:11" ht="56.25" customHeight="1" x14ac:dyDescent="0.3">
      <c r="A14" s="61">
        <v>1023</v>
      </c>
      <c r="B14" s="61">
        <v>31004</v>
      </c>
      <c r="C14" s="31" t="s">
        <v>76</v>
      </c>
      <c r="D14" s="18">
        <f>SUM(D15:D15)</f>
        <v>4195</v>
      </c>
      <c r="E14" s="18">
        <f>SUM(E15:E15)</f>
        <v>0</v>
      </c>
      <c r="F14" s="18">
        <f>SUM(F15:F15)</f>
        <v>4195</v>
      </c>
      <c r="G14" s="18">
        <f>SUM(G15:G15)</f>
        <v>0</v>
      </c>
      <c r="H14" s="18">
        <f>SUM(H15:H15)</f>
        <v>0</v>
      </c>
    </row>
    <row r="15" spans="1:11" ht="86.25" x14ac:dyDescent="0.3">
      <c r="A15" s="31"/>
      <c r="B15" s="31"/>
      <c r="C15" s="31" t="s">
        <v>83</v>
      </c>
      <c r="D15" s="18">
        <f t="shared" ref="D15" si="2">E15+F15+G15+H15</f>
        <v>4195</v>
      </c>
      <c r="E15" s="18"/>
      <c r="F15" s="18">
        <f>'Հավելված 4'!D19</f>
        <v>4195</v>
      </c>
      <c r="G15" s="31"/>
      <c r="H15" s="31"/>
    </row>
  </sheetData>
  <mergeCells count="10">
    <mergeCell ref="A2:H2"/>
    <mergeCell ref="A4:B6"/>
    <mergeCell ref="C4:C7"/>
    <mergeCell ref="D4:H4"/>
    <mergeCell ref="D5:D7"/>
    <mergeCell ref="E5:H5"/>
    <mergeCell ref="E6:E7"/>
    <mergeCell ref="F6:F7"/>
    <mergeCell ref="G6:G7"/>
    <mergeCell ref="H6:H7"/>
  </mergeCells>
  <pageMargins left="0.56999999999999995" right="0.39" top="0.5" bottom="0.6" header="0.31496062992126" footer="0.31496062992126"/>
  <pageSetup scale="77" firstPageNumber="5" orientation="landscape" useFirstPageNumber="1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opLeftCell="A16" zoomScaleNormal="100" zoomScaleSheetLayoutView="100" workbookViewId="0">
      <selection activeCell="G41" sqref="G41"/>
    </sheetView>
  </sheetViews>
  <sheetFormatPr defaultRowHeight="13.5" x14ac:dyDescent="0.2"/>
  <cols>
    <col min="1" max="1" width="9" style="2" customWidth="1"/>
    <col min="2" max="2" width="7.5" style="2" customWidth="1"/>
    <col min="3" max="3" width="6.83203125" style="2" customWidth="1"/>
    <col min="4" max="4" width="8.5" style="2" customWidth="1"/>
    <col min="5" max="5" width="12.33203125" style="2" customWidth="1"/>
    <col min="6" max="6" width="71.5" style="2" customWidth="1"/>
    <col min="7" max="7" width="26.33203125" style="2" customWidth="1"/>
    <col min="8" max="8" width="23" style="2" customWidth="1"/>
    <col min="9" max="9" width="9.33203125" style="2"/>
    <col min="10" max="10" width="16.1640625" style="2" bestFit="1" customWidth="1"/>
    <col min="11" max="11" width="19.83203125" style="2" customWidth="1"/>
    <col min="12" max="12" width="16.1640625" style="2" bestFit="1" customWidth="1"/>
    <col min="13" max="13" width="17.83203125" style="2" bestFit="1" customWidth="1"/>
    <col min="14" max="16384" width="9.33203125" style="2"/>
  </cols>
  <sheetData>
    <row r="1" spans="1:8" ht="16.5" customHeight="1" x14ac:dyDescent="0.2">
      <c r="G1" s="4" t="s">
        <v>25</v>
      </c>
    </row>
    <row r="2" spans="1:8" ht="50.25" customHeight="1" x14ac:dyDescent="0.3">
      <c r="A2" s="174" t="s">
        <v>119</v>
      </c>
      <c r="B2" s="174"/>
      <c r="C2" s="174"/>
      <c r="D2" s="174"/>
      <c r="E2" s="174"/>
      <c r="F2" s="174"/>
      <c r="G2" s="174"/>
      <c r="H2" s="3"/>
    </row>
    <row r="3" spans="1:8" ht="17.25" x14ac:dyDescent="0.3">
      <c r="A3" s="6"/>
      <c r="B3" s="6"/>
      <c r="C3" s="6"/>
      <c r="D3" s="6"/>
      <c r="E3" s="6"/>
      <c r="F3" s="6"/>
      <c r="G3" s="6"/>
      <c r="H3" s="3"/>
    </row>
    <row r="4" spans="1:8" ht="22.5" customHeight="1" x14ac:dyDescent="0.2">
      <c r="A4" s="131"/>
      <c r="B4" s="131"/>
      <c r="C4" s="131"/>
      <c r="D4" s="131"/>
      <c r="E4" s="131"/>
      <c r="F4" s="131"/>
      <c r="G4" s="71" t="s">
        <v>121</v>
      </c>
    </row>
    <row r="5" spans="1:8" ht="125.25" customHeight="1" x14ac:dyDescent="0.2">
      <c r="A5" s="149" t="s">
        <v>13</v>
      </c>
      <c r="B5" s="149"/>
      <c r="C5" s="149"/>
      <c r="D5" s="149" t="s">
        <v>0</v>
      </c>
      <c r="E5" s="149"/>
      <c r="F5" s="149" t="s">
        <v>11</v>
      </c>
      <c r="G5" s="119" t="s">
        <v>32</v>
      </c>
    </row>
    <row r="6" spans="1:8" s="7" customFormat="1" ht="83.25" customHeight="1" x14ac:dyDescent="0.2">
      <c r="A6" s="132" t="s">
        <v>42</v>
      </c>
      <c r="B6" s="132" t="s">
        <v>43</v>
      </c>
      <c r="C6" s="132" t="s">
        <v>44</v>
      </c>
      <c r="D6" s="132" t="s">
        <v>40</v>
      </c>
      <c r="E6" s="132" t="s">
        <v>41</v>
      </c>
      <c r="F6" s="149"/>
      <c r="G6" s="83" t="s">
        <v>33</v>
      </c>
    </row>
    <row r="7" spans="1:8" s="7" customFormat="1" ht="17.25" x14ac:dyDescent="0.2">
      <c r="A7" s="119"/>
      <c r="B7" s="119"/>
      <c r="C7" s="119"/>
      <c r="D7" s="119"/>
      <c r="E7" s="119"/>
      <c r="F7" s="64" t="s">
        <v>14</v>
      </c>
      <c r="G7" s="133">
        <f>G9</f>
        <v>0</v>
      </c>
    </row>
    <row r="8" spans="1:8" s="7" customFormat="1" ht="17.25" x14ac:dyDescent="0.2">
      <c r="A8" s="119"/>
      <c r="B8" s="119"/>
      <c r="C8" s="119"/>
      <c r="D8" s="119"/>
      <c r="E8" s="119"/>
      <c r="F8" s="64" t="s">
        <v>3</v>
      </c>
      <c r="G8" s="133"/>
      <c r="H8" s="49"/>
    </row>
    <row r="9" spans="1:8" s="7" customFormat="1" ht="34.5" x14ac:dyDescent="0.2">
      <c r="A9" s="120" t="s">
        <v>4</v>
      </c>
      <c r="B9" s="119"/>
      <c r="C9" s="119"/>
      <c r="D9" s="119"/>
      <c r="E9" s="119"/>
      <c r="F9" s="64" t="s">
        <v>15</v>
      </c>
      <c r="G9" s="133">
        <f t="shared" ref="G9" si="0">G11</f>
        <v>0</v>
      </c>
    </row>
    <row r="10" spans="1:8" s="7" customFormat="1" ht="17.25" x14ac:dyDescent="0.2">
      <c r="A10" s="120"/>
      <c r="B10" s="119"/>
      <c r="C10" s="119"/>
      <c r="D10" s="119"/>
      <c r="E10" s="119"/>
      <c r="F10" s="64" t="s">
        <v>3</v>
      </c>
      <c r="G10" s="133"/>
    </row>
    <row r="11" spans="1:8" s="7" customFormat="1" ht="51.75" x14ac:dyDescent="0.2">
      <c r="A11" s="119"/>
      <c r="B11" s="120" t="s">
        <v>4</v>
      </c>
      <c r="C11" s="119"/>
      <c r="D11" s="119"/>
      <c r="E11" s="119"/>
      <c r="F11" s="64" t="s">
        <v>16</v>
      </c>
      <c r="G11" s="133">
        <f t="shared" ref="G11" si="1">G13</f>
        <v>0</v>
      </c>
    </row>
    <row r="12" spans="1:8" s="7" customFormat="1" ht="17.25" x14ac:dyDescent="0.2">
      <c r="A12" s="119"/>
      <c r="B12" s="120"/>
      <c r="C12" s="119"/>
      <c r="D12" s="119"/>
      <c r="E12" s="119"/>
      <c r="F12" s="64" t="s">
        <v>3</v>
      </c>
      <c r="G12" s="133"/>
    </row>
    <row r="13" spans="1:8" s="7" customFormat="1" ht="34.5" x14ac:dyDescent="0.2">
      <c r="A13" s="119"/>
      <c r="B13" s="119"/>
      <c r="C13" s="120" t="s">
        <v>5</v>
      </c>
      <c r="D13" s="119"/>
      <c r="E13" s="121"/>
      <c r="F13" s="64" t="s">
        <v>17</v>
      </c>
      <c r="G13" s="133">
        <f t="shared" ref="G13" si="2">G15</f>
        <v>0</v>
      </c>
    </row>
    <row r="14" spans="1:8" s="7" customFormat="1" ht="17.25" x14ac:dyDescent="0.2">
      <c r="A14" s="119"/>
      <c r="B14" s="119"/>
      <c r="C14" s="120"/>
      <c r="D14" s="119"/>
      <c r="E14" s="121"/>
      <c r="F14" s="64" t="s">
        <v>3</v>
      </c>
      <c r="G14" s="133"/>
    </row>
    <row r="15" spans="1:8" s="7" customFormat="1" ht="17.25" x14ac:dyDescent="0.2">
      <c r="A15" s="119"/>
      <c r="B15" s="119"/>
      <c r="C15" s="120"/>
      <c r="D15" s="119"/>
      <c r="E15" s="121"/>
      <c r="F15" s="134" t="s">
        <v>19</v>
      </c>
      <c r="G15" s="133">
        <f>G16</f>
        <v>0</v>
      </c>
    </row>
    <row r="16" spans="1:8" s="7" customFormat="1" ht="17.25" x14ac:dyDescent="0.2">
      <c r="A16" s="119"/>
      <c r="B16" s="119"/>
      <c r="C16" s="120"/>
      <c r="D16" s="121">
        <v>1023</v>
      </c>
      <c r="E16" s="121"/>
      <c r="F16" s="64" t="s">
        <v>18</v>
      </c>
      <c r="G16" s="133">
        <f>G18+G27+G36</f>
        <v>0</v>
      </c>
    </row>
    <row r="17" spans="1:12" s="7" customFormat="1" ht="17.25" customHeight="1" x14ac:dyDescent="0.2">
      <c r="A17" s="119"/>
      <c r="B17" s="119"/>
      <c r="C17" s="120"/>
      <c r="D17" s="121"/>
      <c r="E17" s="121"/>
      <c r="F17" s="64" t="s">
        <v>3</v>
      </c>
      <c r="G17" s="122"/>
      <c r="I17" s="86"/>
      <c r="J17" s="86"/>
      <c r="K17" s="86"/>
      <c r="L17" s="86"/>
    </row>
    <row r="18" spans="1:12" s="123" customFormat="1" ht="17.25" customHeight="1" x14ac:dyDescent="0.2">
      <c r="A18" s="119"/>
      <c r="B18" s="119"/>
      <c r="C18" s="120"/>
      <c r="D18" s="121"/>
      <c r="E18" s="119">
        <v>11001</v>
      </c>
      <c r="F18" s="31" t="s">
        <v>141</v>
      </c>
      <c r="G18" s="122">
        <f t="shared" ref="G18" si="3">G20</f>
        <v>79104.100000000006</v>
      </c>
    </row>
    <row r="19" spans="1:12" s="123" customFormat="1" ht="17.25" customHeight="1" x14ac:dyDescent="0.2">
      <c r="A19" s="119"/>
      <c r="B19" s="119"/>
      <c r="C19" s="120"/>
      <c r="D19" s="121"/>
      <c r="E19" s="124"/>
      <c r="F19" s="31" t="s">
        <v>20</v>
      </c>
      <c r="G19" s="122"/>
    </row>
    <row r="20" spans="1:12" s="123" customFormat="1" ht="17.25" customHeight="1" x14ac:dyDescent="0.2">
      <c r="A20" s="119"/>
      <c r="B20" s="119"/>
      <c r="C20" s="120"/>
      <c r="D20" s="121"/>
      <c r="E20" s="124"/>
      <c r="F20" s="31" t="s">
        <v>19</v>
      </c>
      <c r="G20" s="122">
        <f t="shared" ref="G20" si="4">G22</f>
        <v>79104.100000000006</v>
      </c>
    </row>
    <row r="21" spans="1:12" s="123" customFormat="1" ht="40.5" customHeight="1" x14ac:dyDescent="0.2">
      <c r="A21" s="119"/>
      <c r="B21" s="119"/>
      <c r="C21" s="120"/>
      <c r="D21" s="121"/>
      <c r="E21" s="124"/>
      <c r="F21" s="31" t="s">
        <v>21</v>
      </c>
      <c r="G21" s="122"/>
    </row>
    <row r="22" spans="1:12" s="123" customFormat="1" ht="17.25" customHeight="1" x14ac:dyDescent="0.2">
      <c r="A22" s="119"/>
      <c r="B22" s="119"/>
      <c r="C22" s="120"/>
      <c r="D22" s="121"/>
      <c r="E22" s="124"/>
      <c r="F22" s="31" t="s">
        <v>22</v>
      </c>
      <c r="G22" s="122">
        <f t="shared" ref="G22:G25" si="5">G23</f>
        <v>79104.100000000006</v>
      </c>
    </row>
    <row r="23" spans="1:12" s="114" customFormat="1" ht="17.25" customHeight="1" x14ac:dyDescent="0.2">
      <c r="A23" s="125"/>
      <c r="B23" s="125"/>
      <c r="C23" s="126"/>
      <c r="D23" s="125"/>
      <c r="E23" s="125"/>
      <c r="F23" s="31" t="s">
        <v>144</v>
      </c>
      <c r="G23" s="122">
        <f t="shared" si="5"/>
        <v>79104.100000000006</v>
      </c>
    </row>
    <row r="24" spans="1:12" s="114" customFormat="1" ht="36.75" customHeight="1" x14ac:dyDescent="0.2">
      <c r="A24" s="125"/>
      <c r="B24" s="125"/>
      <c r="C24" s="126"/>
      <c r="D24" s="125"/>
      <c r="E24" s="125"/>
      <c r="F24" s="64" t="s">
        <v>145</v>
      </c>
      <c r="G24" s="122">
        <f t="shared" si="5"/>
        <v>79104.100000000006</v>
      </c>
    </row>
    <row r="25" spans="1:12" s="114" customFormat="1" ht="24" customHeight="1" x14ac:dyDescent="0.2">
      <c r="A25" s="125"/>
      <c r="B25" s="125"/>
      <c r="C25" s="126"/>
      <c r="D25" s="125"/>
      <c r="E25" s="125"/>
      <c r="F25" s="64" t="s">
        <v>146</v>
      </c>
      <c r="G25" s="122">
        <f t="shared" si="5"/>
        <v>79104.100000000006</v>
      </c>
    </row>
    <row r="26" spans="1:12" s="114" customFormat="1" ht="23.25" customHeight="1" x14ac:dyDescent="0.2">
      <c r="A26" s="125"/>
      <c r="B26" s="125"/>
      <c r="C26" s="126"/>
      <c r="D26" s="125"/>
      <c r="E26" s="125"/>
      <c r="F26" s="64" t="s">
        <v>147</v>
      </c>
      <c r="G26" s="122">
        <v>79104.100000000006</v>
      </c>
    </row>
    <row r="27" spans="1:12" s="7" customFormat="1" ht="44.25" customHeight="1" x14ac:dyDescent="0.2">
      <c r="A27" s="135"/>
      <c r="B27" s="135"/>
      <c r="C27" s="135"/>
      <c r="D27" s="121"/>
      <c r="E27" s="121">
        <v>31003</v>
      </c>
      <c r="F27" s="64" t="s">
        <v>85</v>
      </c>
      <c r="G27" s="122">
        <f t="shared" ref="G27" si="6">G29</f>
        <v>-83299.100000000006</v>
      </c>
      <c r="K27" s="49"/>
      <c r="L27" s="51"/>
    </row>
    <row r="28" spans="1:12" s="7" customFormat="1" ht="17.25" x14ac:dyDescent="0.2">
      <c r="A28" s="135"/>
      <c r="B28" s="135"/>
      <c r="C28" s="135"/>
      <c r="D28" s="121"/>
      <c r="E28" s="32"/>
      <c r="F28" s="13" t="s">
        <v>20</v>
      </c>
      <c r="G28" s="122"/>
    </row>
    <row r="29" spans="1:12" s="7" customFormat="1" ht="17.25" x14ac:dyDescent="0.2">
      <c r="A29" s="135"/>
      <c r="B29" s="135"/>
      <c r="C29" s="135"/>
      <c r="D29" s="121"/>
      <c r="E29" s="32"/>
      <c r="F29" s="15" t="s">
        <v>19</v>
      </c>
      <c r="G29" s="122">
        <f t="shared" ref="G29" si="7">G31</f>
        <v>-83299.100000000006</v>
      </c>
    </row>
    <row r="30" spans="1:12" s="7" customFormat="1" ht="34.5" x14ac:dyDescent="0.2">
      <c r="A30" s="135"/>
      <c r="B30" s="135"/>
      <c r="C30" s="135"/>
      <c r="D30" s="121"/>
      <c r="E30" s="32"/>
      <c r="F30" s="15" t="s">
        <v>21</v>
      </c>
      <c r="G30" s="122"/>
    </row>
    <row r="31" spans="1:12" s="7" customFormat="1" ht="17.25" x14ac:dyDescent="0.2">
      <c r="A31" s="135"/>
      <c r="B31" s="135"/>
      <c r="C31" s="135"/>
      <c r="D31" s="121"/>
      <c r="E31" s="32"/>
      <c r="F31" s="64" t="s">
        <v>22</v>
      </c>
      <c r="G31" s="122">
        <f t="shared" ref="G31:G34" si="8">G32</f>
        <v>-83299.100000000006</v>
      </c>
    </row>
    <row r="32" spans="1:12" s="7" customFormat="1" ht="17.25" x14ac:dyDescent="0.2">
      <c r="A32" s="135"/>
      <c r="B32" s="135"/>
      <c r="C32" s="135"/>
      <c r="D32" s="121"/>
      <c r="E32" s="32"/>
      <c r="F32" s="64" t="s">
        <v>48</v>
      </c>
      <c r="G32" s="122">
        <f t="shared" si="8"/>
        <v>-83299.100000000006</v>
      </c>
    </row>
    <row r="33" spans="1:7" s="7" customFormat="1" ht="17.25" x14ac:dyDescent="0.2">
      <c r="A33" s="135"/>
      <c r="B33" s="135"/>
      <c r="C33" s="135"/>
      <c r="D33" s="121"/>
      <c r="E33" s="32"/>
      <c r="F33" s="64" t="s">
        <v>49</v>
      </c>
      <c r="G33" s="122">
        <f t="shared" si="8"/>
        <v>-83299.100000000006</v>
      </c>
    </row>
    <row r="34" spans="1:7" s="7" customFormat="1" ht="17.25" x14ac:dyDescent="0.2">
      <c r="A34" s="135"/>
      <c r="B34" s="135"/>
      <c r="C34" s="135"/>
      <c r="D34" s="121"/>
      <c r="E34" s="32"/>
      <c r="F34" s="64" t="s">
        <v>78</v>
      </c>
      <c r="G34" s="122">
        <f t="shared" si="8"/>
        <v>-83299.100000000006</v>
      </c>
    </row>
    <row r="35" spans="1:7" s="7" customFormat="1" ht="17.25" x14ac:dyDescent="0.2">
      <c r="A35" s="135"/>
      <c r="B35" s="135"/>
      <c r="C35" s="135"/>
      <c r="D35" s="121"/>
      <c r="E35" s="32"/>
      <c r="F35" s="31" t="s">
        <v>86</v>
      </c>
      <c r="G35" s="122">
        <f>'Հավելված 4'!D14</f>
        <v>-83299.100000000006</v>
      </c>
    </row>
    <row r="36" spans="1:7" ht="39" customHeight="1" x14ac:dyDescent="0.2">
      <c r="A36" s="135"/>
      <c r="B36" s="135"/>
      <c r="C36" s="135"/>
      <c r="D36" s="135"/>
      <c r="E36" s="121">
        <v>31004</v>
      </c>
      <c r="F36" s="64" t="s">
        <v>77</v>
      </c>
      <c r="G36" s="122">
        <f t="shared" ref="G36" si="9">G38</f>
        <v>4195</v>
      </c>
    </row>
    <row r="37" spans="1:7" ht="17.25" x14ac:dyDescent="0.2">
      <c r="A37" s="135"/>
      <c r="B37" s="135"/>
      <c r="C37" s="135"/>
      <c r="D37" s="135"/>
      <c r="E37" s="32"/>
      <c r="F37" s="13" t="s">
        <v>20</v>
      </c>
      <c r="G37" s="122"/>
    </row>
    <row r="38" spans="1:7" ht="17.25" x14ac:dyDescent="0.2">
      <c r="A38" s="135"/>
      <c r="B38" s="135"/>
      <c r="C38" s="135"/>
      <c r="D38" s="135"/>
      <c r="E38" s="32"/>
      <c r="F38" s="15" t="s">
        <v>19</v>
      </c>
      <c r="G38" s="122">
        <f t="shared" ref="G38" si="10">G40</f>
        <v>4195</v>
      </c>
    </row>
    <row r="39" spans="1:7" ht="34.5" x14ac:dyDescent="0.2">
      <c r="A39" s="135"/>
      <c r="B39" s="135"/>
      <c r="C39" s="135"/>
      <c r="D39" s="135"/>
      <c r="E39" s="32"/>
      <c r="F39" s="15" t="s">
        <v>21</v>
      </c>
      <c r="G39" s="122"/>
    </row>
    <row r="40" spans="1:7" ht="17.25" x14ac:dyDescent="0.2">
      <c r="A40" s="135"/>
      <c r="B40" s="135"/>
      <c r="C40" s="135"/>
      <c r="D40" s="135"/>
      <c r="E40" s="32"/>
      <c r="F40" s="64" t="s">
        <v>22</v>
      </c>
      <c r="G40" s="122">
        <f t="shared" ref="G40:G43" si="11">G41</f>
        <v>4195</v>
      </c>
    </row>
    <row r="41" spans="1:7" ht="17.25" x14ac:dyDescent="0.2">
      <c r="A41" s="135"/>
      <c r="B41" s="135"/>
      <c r="C41" s="135"/>
      <c r="D41" s="135"/>
      <c r="E41" s="32"/>
      <c r="F41" s="64" t="s">
        <v>48</v>
      </c>
      <c r="G41" s="122">
        <f t="shared" si="11"/>
        <v>4195</v>
      </c>
    </row>
    <row r="42" spans="1:7" ht="17.25" x14ac:dyDescent="0.2">
      <c r="A42" s="135"/>
      <c r="B42" s="135"/>
      <c r="C42" s="135"/>
      <c r="D42" s="135"/>
      <c r="E42" s="32"/>
      <c r="F42" s="64" t="s">
        <v>49</v>
      </c>
      <c r="G42" s="122">
        <f t="shared" si="11"/>
        <v>4195</v>
      </c>
    </row>
    <row r="43" spans="1:7" ht="17.25" x14ac:dyDescent="0.2">
      <c r="A43" s="135"/>
      <c r="B43" s="135"/>
      <c r="C43" s="135"/>
      <c r="D43" s="135"/>
      <c r="E43" s="32"/>
      <c r="F43" s="31" t="s">
        <v>78</v>
      </c>
      <c r="G43" s="122">
        <f t="shared" si="11"/>
        <v>4195</v>
      </c>
    </row>
    <row r="44" spans="1:7" ht="18" customHeight="1" x14ac:dyDescent="0.2">
      <c r="A44" s="135"/>
      <c r="B44" s="135"/>
      <c r="C44" s="135"/>
      <c r="D44" s="135"/>
      <c r="E44" s="32"/>
      <c r="F44" s="31" t="s">
        <v>79</v>
      </c>
      <c r="G44" s="122">
        <f>'Հավելված 4'!D19</f>
        <v>4195</v>
      </c>
    </row>
  </sheetData>
  <mergeCells count="4">
    <mergeCell ref="A2:G2"/>
    <mergeCell ref="A5:C5"/>
    <mergeCell ref="D5:E5"/>
    <mergeCell ref="F5:F6"/>
  </mergeCells>
  <pageMargins left="0.42" right="0.23622047244094499" top="0.47244094488188998" bottom="0.511811023622047" header="0.31496062992126" footer="0.31496062992126"/>
  <pageSetup paperSize="9" scale="75" firstPageNumber="7" orientation="portrait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opLeftCell="A4" zoomScaleNormal="100" workbookViewId="0">
      <selection activeCell="D19" sqref="D19"/>
    </sheetView>
  </sheetViews>
  <sheetFormatPr defaultColWidth="10.6640625" defaultRowHeight="17.25" x14ac:dyDescent="0.3"/>
  <cols>
    <col min="1" max="1" width="14.1640625" style="90" customWidth="1"/>
    <col min="2" max="2" width="18" style="90" customWidth="1"/>
    <col min="3" max="3" width="57.83203125" style="90" customWidth="1"/>
    <col min="4" max="4" width="26.33203125" style="90" customWidth="1"/>
    <col min="5" max="5" width="19.1640625" style="90" customWidth="1"/>
    <col min="6" max="6" width="18.33203125" style="90" bestFit="1" customWidth="1"/>
    <col min="7" max="7" width="21.1640625" style="90" bestFit="1" customWidth="1"/>
    <col min="8" max="16384" width="10.6640625" style="90"/>
  </cols>
  <sheetData>
    <row r="1" spans="1:7" ht="27.75" customHeight="1" x14ac:dyDescent="0.3">
      <c r="D1" s="19" t="s">
        <v>68</v>
      </c>
      <c r="E1" s="19"/>
    </row>
    <row r="2" spans="1:7" ht="57" customHeight="1" x14ac:dyDescent="0.3">
      <c r="A2" s="147" t="s">
        <v>120</v>
      </c>
      <c r="B2" s="147"/>
      <c r="C2" s="147"/>
      <c r="D2" s="147"/>
      <c r="E2" s="96"/>
    </row>
    <row r="3" spans="1:7" x14ac:dyDescent="0.3">
      <c r="B3" s="91"/>
      <c r="C3" s="91"/>
      <c r="D3" s="71" t="s">
        <v>121</v>
      </c>
      <c r="E3" s="71"/>
    </row>
    <row r="4" spans="1:7" ht="125.25" customHeight="1" x14ac:dyDescent="0.3">
      <c r="A4" s="175" t="s">
        <v>0</v>
      </c>
      <c r="B4" s="176"/>
      <c r="C4" s="177" t="s">
        <v>69</v>
      </c>
      <c r="D4" s="119" t="s">
        <v>116</v>
      </c>
      <c r="E4" s="81"/>
    </row>
    <row r="5" spans="1:7" ht="57" customHeight="1" x14ac:dyDescent="0.3">
      <c r="A5" s="97" t="s">
        <v>70</v>
      </c>
      <c r="B5" s="97" t="s">
        <v>71</v>
      </c>
      <c r="C5" s="178"/>
      <c r="D5" s="89" t="s">
        <v>33</v>
      </c>
      <c r="E5" s="81"/>
    </row>
    <row r="6" spans="1:7" s="99" customFormat="1" x14ac:dyDescent="0.3">
      <c r="A6" s="93"/>
      <c r="B6" s="93"/>
      <c r="C6" s="98" t="s">
        <v>27</v>
      </c>
      <c r="D6" s="50">
        <f t="shared" ref="D6" si="0">D8</f>
        <v>-79104.100000000006</v>
      </c>
      <c r="E6" s="52"/>
    </row>
    <row r="7" spans="1:7" x14ac:dyDescent="0.3">
      <c r="A7" s="97"/>
      <c r="B7" s="97"/>
      <c r="C7" s="88" t="s">
        <v>3</v>
      </c>
      <c r="D7" s="18"/>
      <c r="E7" s="40"/>
    </row>
    <row r="8" spans="1:7" x14ac:dyDescent="0.3">
      <c r="A8" s="89"/>
      <c r="B8" s="82"/>
      <c r="C8" s="82" t="s">
        <v>66</v>
      </c>
      <c r="D8" s="18">
        <f>D10+D15</f>
        <v>-79104.100000000006</v>
      </c>
      <c r="E8" s="40"/>
    </row>
    <row r="9" spans="1:7" x14ac:dyDescent="0.3">
      <c r="A9" s="89"/>
      <c r="B9" s="89"/>
      <c r="C9" s="89" t="s">
        <v>67</v>
      </c>
      <c r="D9" s="18"/>
      <c r="E9" s="40"/>
    </row>
    <row r="10" spans="1:7" ht="34.5" x14ac:dyDescent="0.3">
      <c r="A10" s="89">
        <v>1023</v>
      </c>
      <c r="B10" s="89">
        <v>31003</v>
      </c>
      <c r="C10" s="31" t="s">
        <v>82</v>
      </c>
      <c r="D10" s="18">
        <f t="shared" ref="D10" si="1">D12</f>
        <v>-83299.100000000006</v>
      </c>
      <c r="E10" s="40"/>
      <c r="F10" s="100"/>
    </row>
    <row r="11" spans="1:7" x14ac:dyDescent="0.3">
      <c r="A11" s="89"/>
      <c r="B11" s="89"/>
      <c r="C11" s="89" t="s">
        <v>72</v>
      </c>
      <c r="D11" s="18"/>
      <c r="E11" s="40"/>
    </row>
    <row r="12" spans="1:7" x14ac:dyDescent="0.3">
      <c r="A12" s="89"/>
      <c r="B12" s="89"/>
      <c r="C12" s="31" t="s">
        <v>1</v>
      </c>
      <c r="D12" s="18">
        <f>SUM(D14:D14)</f>
        <v>-83299.100000000006</v>
      </c>
      <c r="E12" s="40"/>
      <c r="G12" s="101"/>
    </row>
    <row r="13" spans="1:7" x14ac:dyDescent="0.3">
      <c r="A13" s="89"/>
      <c r="B13" s="89"/>
      <c r="C13" s="35" t="s">
        <v>84</v>
      </c>
      <c r="D13" s="18"/>
      <c r="E13" s="40"/>
    </row>
    <row r="14" spans="1:7" ht="86.25" x14ac:dyDescent="0.3">
      <c r="A14" s="89"/>
      <c r="B14" s="89"/>
      <c r="C14" s="31" t="s">
        <v>97</v>
      </c>
      <c r="D14" s="18">
        <v>-83299.100000000006</v>
      </c>
      <c r="F14" s="101"/>
      <c r="G14" s="101"/>
    </row>
    <row r="15" spans="1:7" ht="34.5" x14ac:dyDescent="0.3">
      <c r="A15" s="89">
        <v>1023</v>
      </c>
      <c r="B15" s="89">
        <v>31004</v>
      </c>
      <c r="C15" s="31" t="s">
        <v>76</v>
      </c>
      <c r="D15" s="18">
        <f t="shared" ref="D15" si="2">D17</f>
        <v>4195</v>
      </c>
      <c r="E15" s="40"/>
    </row>
    <row r="16" spans="1:7" x14ac:dyDescent="0.3">
      <c r="A16" s="89"/>
      <c r="B16" s="89"/>
      <c r="C16" s="89" t="s">
        <v>72</v>
      </c>
      <c r="D16" s="18"/>
      <c r="E16" s="40"/>
    </row>
    <row r="17" spans="1:6" x14ac:dyDescent="0.3">
      <c r="A17" s="89"/>
      <c r="B17" s="89"/>
      <c r="C17" s="31" t="s">
        <v>1</v>
      </c>
      <c r="D17" s="18">
        <f>SUM(D19:D19)</f>
        <v>4195</v>
      </c>
      <c r="E17" s="40"/>
      <c r="F17" s="100"/>
    </row>
    <row r="18" spans="1:6" x14ac:dyDescent="0.3">
      <c r="A18" s="89"/>
      <c r="B18" s="89"/>
      <c r="C18" s="35" t="s">
        <v>84</v>
      </c>
      <c r="D18" s="18"/>
      <c r="E18" s="40"/>
    </row>
    <row r="19" spans="1:6" ht="69" x14ac:dyDescent="0.3">
      <c r="A19" s="89"/>
      <c r="B19" s="89"/>
      <c r="C19" s="31" t="s">
        <v>83</v>
      </c>
      <c r="D19" s="18">
        <v>4195</v>
      </c>
      <c r="E19" s="102"/>
      <c r="F19" s="54"/>
    </row>
  </sheetData>
  <mergeCells count="3">
    <mergeCell ref="A2:D2"/>
    <mergeCell ref="A4:B4"/>
    <mergeCell ref="C4:C5"/>
  </mergeCells>
  <pageMargins left="0.70866141732283505" right="0.22" top="0.53" bottom="0.5" header="0.31496062992126" footer="0.25"/>
  <pageSetup scale="80" firstPageNumber="9" orientation="portrait" useFirstPageNumber="1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4"/>
  <sheetViews>
    <sheetView topLeftCell="A31" zoomScaleNormal="100" zoomScaleSheetLayoutView="100" workbookViewId="0">
      <selection activeCell="F45" sqref="F45"/>
    </sheetView>
  </sheetViews>
  <sheetFormatPr defaultColWidth="10.6640625" defaultRowHeight="17.25" x14ac:dyDescent="0.3"/>
  <cols>
    <col min="1" max="1" width="48.83203125" style="8" customWidth="1"/>
    <col min="2" max="2" width="72.5" style="8" customWidth="1"/>
    <col min="3" max="3" width="31.83203125" style="8" customWidth="1"/>
    <col min="4" max="4" width="19" style="8" bestFit="1" customWidth="1"/>
    <col min="5" max="5" width="17.5" style="8" bestFit="1" customWidth="1"/>
    <col min="6" max="6" width="16" style="8" customWidth="1"/>
    <col min="7" max="7" width="17.83203125" style="8" customWidth="1"/>
    <col min="8" max="8" width="13.33203125" style="8" customWidth="1"/>
    <col min="9" max="16384" width="10.6640625" style="8"/>
  </cols>
  <sheetData>
    <row r="1" spans="1:6" x14ac:dyDescent="0.3">
      <c r="C1" s="19" t="s">
        <v>73</v>
      </c>
    </row>
    <row r="2" spans="1:6" x14ac:dyDescent="0.3">
      <c r="C2" s="19" t="s">
        <v>45</v>
      </c>
    </row>
    <row r="3" spans="1:6" ht="53.25" customHeight="1" x14ac:dyDescent="0.3">
      <c r="A3" s="185" t="s">
        <v>122</v>
      </c>
      <c r="B3" s="185"/>
      <c r="C3" s="185"/>
    </row>
    <row r="4" spans="1:6" ht="10.5" customHeight="1" x14ac:dyDescent="0.3"/>
    <row r="5" spans="1:6" x14ac:dyDescent="0.3">
      <c r="A5" s="182" t="s">
        <v>1</v>
      </c>
      <c r="B5" s="182"/>
      <c r="C5" s="182"/>
    </row>
    <row r="6" spans="1:6" ht="11.25" customHeight="1" x14ac:dyDescent="0.3"/>
    <row r="7" spans="1:6" x14ac:dyDescent="0.3">
      <c r="A7" s="186" t="s">
        <v>6</v>
      </c>
      <c r="B7" s="186"/>
      <c r="C7" s="186"/>
    </row>
    <row r="9" spans="1:6" x14ac:dyDescent="0.3">
      <c r="A9" s="20" t="s">
        <v>7</v>
      </c>
      <c r="B9" s="20" t="s">
        <v>8</v>
      </c>
    </row>
    <row r="10" spans="1:6" x14ac:dyDescent="0.3">
      <c r="A10" s="21">
        <v>1023</v>
      </c>
      <c r="B10" s="22" t="s">
        <v>2</v>
      </c>
    </row>
    <row r="11" spans="1:6" x14ac:dyDescent="0.3">
      <c r="A11" s="23"/>
    </row>
    <row r="12" spans="1:6" x14ac:dyDescent="0.3">
      <c r="A12" s="24" t="s">
        <v>9</v>
      </c>
      <c r="F12" s="47"/>
    </row>
    <row r="13" spans="1:6" x14ac:dyDescent="0.3">
      <c r="A13" s="23"/>
      <c r="C13" s="25"/>
    </row>
    <row r="14" spans="1:6" ht="75" customHeight="1" x14ac:dyDescent="0.3">
      <c r="A14" s="10" t="s">
        <v>150</v>
      </c>
      <c r="B14" s="11">
        <v>1023</v>
      </c>
      <c r="C14" s="127" t="s">
        <v>23</v>
      </c>
    </row>
    <row r="15" spans="1:6" ht="28.5" customHeight="1" x14ac:dyDescent="0.3">
      <c r="A15" s="12" t="s">
        <v>151</v>
      </c>
      <c r="B15" s="13">
        <v>11001</v>
      </c>
      <c r="C15" s="83" t="s">
        <v>33</v>
      </c>
    </row>
    <row r="16" spans="1:6" ht="25.5" customHeight="1" x14ac:dyDescent="0.3">
      <c r="A16" s="12" t="s">
        <v>152</v>
      </c>
      <c r="B16" s="15" t="s">
        <v>153</v>
      </c>
      <c r="C16" s="10"/>
    </row>
    <row r="17" spans="1:10" ht="76.5" customHeight="1" x14ac:dyDescent="0.3">
      <c r="A17" s="12" t="s">
        <v>154</v>
      </c>
      <c r="B17" s="12" t="s">
        <v>155</v>
      </c>
      <c r="C17" s="10"/>
      <c r="G17" s="47"/>
      <c r="H17" s="47"/>
      <c r="I17" s="47"/>
      <c r="J17" s="47"/>
    </row>
    <row r="18" spans="1:10" ht="27.75" customHeight="1" x14ac:dyDescent="0.3">
      <c r="A18" s="12" t="s">
        <v>156</v>
      </c>
      <c r="B18" s="12" t="s">
        <v>157</v>
      </c>
      <c r="C18" s="10"/>
      <c r="F18" s="47"/>
    </row>
    <row r="19" spans="1:10" ht="34.5" x14ac:dyDescent="0.3">
      <c r="A19" s="12" t="s">
        <v>158</v>
      </c>
      <c r="B19" s="12" t="s">
        <v>1</v>
      </c>
      <c r="C19" s="10"/>
    </row>
    <row r="20" spans="1:10" x14ac:dyDescent="0.3">
      <c r="A20" s="10"/>
      <c r="B20" s="10" t="s">
        <v>10</v>
      </c>
      <c r="C20" s="10"/>
    </row>
    <row r="21" spans="1:10" ht="21" customHeight="1" x14ac:dyDescent="0.3">
      <c r="A21" s="16" t="s">
        <v>12</v>
      </c>
      <c r="B21" s="17"/>
      <c r="C21" s="18">
        <f>'Հավելված 3'!G18</f>
        <v>79104.100000000006</v>
      </c>
      <c r="D21" s="47"/>
      <c r="E21" s="136"/>
      <c r="F21" s="136"/>
      <c r="G21" s="136"/>
      <c r="H21" s="136"/>
    </row>
    <row r="22" spans="1:10" ht="21" customHeight="1" x14ac:dyDescent="0.3">
      <c r="A22" s="137"/>
      <c r="B22" s="138"/>
      <c r="C22" s="40"/>
      <c r="D22" s="40"/>
      <c r="E22" s="136"/>
      <c r="F22" s="136"/>
      <c r="G22" s="136"/>
      <c r="H22" s="136"/>
    </row>
    <row r="23" spans="1:10" ht="78.75" customHeight="1" x14ac:dyDescent="0.3">
      <c r="A23" s="10" t="s">
        <v>52</v>
      </c>
      <c r="B23" s="11">
        <v>1023</v>
      </c>
      <c r="C23" s="127" t="s">
        <v>117</v>
      </c>
      <c r="G23" s="41"/>
    </row>
    <row r="24" spans="1:10" x14ac:dyDescent="0.3">
      <c r="A24" s="12" t="s">
        <v>53</v>
      </c>
      <c r="B24" s="13">
        <v>31003</v>
      </c>
      <c r="C24" s="14" t="s">
        <v>33</v>
      </c>
    </row>
    <row r="25" spans="1:10" ht="34.5" x14ac:dyDescent="0.3">
      <c r="A25" s="12" t="s">
        <v>54</v>
      </c>
      <c r="B25" s="15" t="s">
        <v>87</v>
      </c>
      <c r="C25" s="42"/>
    </row>
    <row r="26" spans="1:10" ht="51.75" x14ac:dyDescent="0.3">
      <c r="A26" s="12" t="s">
        <v>55</v>
      </c>
      <c r="B26" s="12" t="s">
        <v>88</v>
      </c>
      <c r="C26" s="42"/>
    </row>
    <row r="27" spans="1:10" ht="34.5" x14ac:dyDescent="0.3">
      <c r="A27" s="12" t="s">
        <v>56</v>
      </c>
      <c r="B27" s="12" t="s">
        <v>50</v>
      </c>
      <c r="C27" s="42"/>
    </row>
    <row r="28" spans="1:10" ht="34.5" x14ac:dyDescent="0.3">
      <c r="A28" s="12" t="s">
        <v>89</v>
      </c>
      <c r="B28" s="12" t="s">
        <v>51</v>
      </c>
      <c r="C28" s="42"/>
    </row>
    <row r="29" spans="1:10" x14ac:dyDescent="0.3">
      <c r="A29" s="179" t="s">
        <v>10</v>
      </c>
      <c r="B29" s="180"/>
      <c r="C29" s="42"/>
    </row>
    <row r="30" spans="1:10" ht="20.25" customHeight="1" x14ac:dyDescent="0.3">
      <c r="A30" s="183" t="s">
        <v>148</v>
      </c>
      <c r="B30" s="184"/>
      <c r="C30" s="109">
        <v>-1</v>
      </c>
    </row>
    <row r="31" spans="1:10" x14ac:dyDescent="0.3">
      <c r="A31" s="183" t="s">
        <v>149</v>
      </c>
      <c r="B31" s="184"/>
      <c r="C31" s="128">
        <v>-1200</v>
      </c>
    </row>
    <row r="32" spans="1:10" x14ac:dyDescent="0.3">
      <c r="A32" s="36" t="s">
        <v>12</v>
      </c>
      <c r="B32" s="37"/>
      <c r="C32" s="18">
        <f>'Հավելված 4'!D14</f>
        <v>-83299.100000000006</v>
      </c>
    </row>
    <row r="33" spans="1:6" s="41" customFormat="1" ht="26.25" customHeight="1" x14ac:dyDescent="0.3">
      <c r="A33" s="38"/>
      <c r="B33" s="39"/>
    </row>
    <row r="34" spans="1:6" ht="72" customHeight="1" x14ac:dyDescent="0.3">
      <c r="A34" s="10" t="s">
        <v>52</v>
      </c>
      <c r="B34" s="11" t="s">
        <v>90</v>
      </c>
      <c r="C34" s="127" t="s">
        <v>23</v>
      </c>
    </row>
    <row r="35" spans="1:6" x14ac:dyDescent="0.3">
      <c r="A35" s="12" t="s">
        <v>53</v>
      </c>
      <c r="B35" s="13" t="s">
        <v>91</v>
      </c>
      <c r="C35" s="14" t="s">
        <v>33</v>
      </c>
    </row>
    <row r="36" spans="1:6" ht="34.5" x14ac:dyDescent="0.3">
      <c r="A36" s="12" t="s">
        <v>54</v>
      </c>
      <c r="B36" s="15" t="s">
        <v>92</v>
      </c>
      <c r="C36" s="42"/>
    </row>
    <row r="37" spans="1:6" ht="51.75" x14ac:dyDescent="0.3">
      <c r="A37" s="12" t="s">
        <v>55</v>
      </c>
      <c r="B37" s="12" t="s">
        <v>93</v>
      </c>
      <c r="C37" s="42"/>
    </row>
    <row r="38" spans="1:6" ht="34.5" x14ac:dyDescent="0.3">
      <c r="A38" s="12" t="s">
        <v>56</v>
      </c>
      <c r="B38" s="12" t="s">
        <v>50</v>
      </c>
      <c r="C38" s="42"/>
    </row>
    <row r="39" spans="1:6" ht="34.5" x14ac:dyDescent="0.3">
      <c r="A39" s="12" t="s">
        <v>89</v>
      </c>
      <c r="B39" s="12" t="s">
        <v>51</v>
      </c>
      <c r="C39" s="42"/>
    </row>
    <row r="40" spans="1:6" x14ac:dyDescent="0.3">
      <c r="A40" s="10"/>
      <c r="B40" s="10" t="s">
        <v>10</v>
      </c>
      <c r="C40" s="42"/>
    </row>
    <row r="41" spans="1:6" x14ac:dyDescent="0.3">
      <c r="A41" s="16" t="s">
        <v>94</v>
      </c>
      <c r="B41" s="17"/>
      <c r="C41" s="18">
        <v>92</v>
      </c>
      <c r="D41" s="104"/>
      <c r="E41" s="47"/>
      <c r="F41" s="48"/>
    </row>
    <row r="42" spans="1:6" x14ac:dyDescent="0.3">
      <c r="A42" s="16" t="s">
        <v>12</v>
      </c>
      <c r="B42" s="17"/>
      <c r="C42" s="18">
        <f>'Հավելված 4'!D19</f>
        <v>4195</v>
      </c>
      <c r="D42" s="104"/>
      <c r="E42" s="47"/>
      <c r="F42" s="48"/>
    </row>
    <row r="43" spans="1:6" s="87" customFormat="1" ht="24.75" customHeight="1" x14ac:dyDescent="0.2">
      <c r="A43" s="84"/>
      <c r="B43" s="84"/>
      <c r="C43" s="40"/>
      <c r="E43" s="105"/>
    </row>
    <row r="44" spans="1:6" x14ac:dyDescent="0.3">
      <c r="C44" s="19" t="s">
        <v>95</v>
      </c>
    </row>
    <row r="45" spans="1:6" ht="53.25" customHeight="1" x14ac:dyDescent="0.3">
      <c r="A45" s="185" t="s">
        <v>159</v>
      </c>
      <c r="B45" s="185"/>
      <c r="C45" s="185"/>
    </row>
    <row r="46" spans="1:6" ht="10.5" customHeight="1" x14ac:dyDescent="0.3"/>
    <row r="47" spans="1:6" x14ac:dyDescent="0.3">
      <c r="A47" s="182" t="s">
        <v>1</v>
      </c>
      <c r="B47" s="182"/>
      <c r="C47" s="182"/>
    </row>
    <row r="48" spans="1:6" ht="11.25" customHeight="1" x14ac:dyDescent="0.3"/>
    <row r="49" spans="1:10" x14ac:dyDescent="0.3">
      <c r="A49" s="181" t="s">
        <v>96</v>
      </c>
      <c r="B49" s="181"/>
      <c r="C49" s="181"/>
    </row>
    <row r="50" spans="1:10" x14ac:dyDescent="0.3">
      <c r="A50" s="43"/>
      <c r="B50" s="43"/>
      <c r="C50" s="43"/>
    </row>
    <row r="51" spans="1:10" x14ac:dyDescent="0.3">
      <c r="A51" s="46" t="s">
        <v>7</v>
      </c>
      <c r="B51" s="46" t="s">
        <v>8</v>
      </c>
    </row>
    <row r="52" spans="1:10" x14ac:dyDescent="0.3">
      <c r="A52" s="44">
        <v>1023</v>
      </c>
      <c r="B52" s="45" t="s">
        <v>2</v>
      </c>
    </row>
    <row r="53" spans="1:10" x14ac:dyDescent="0.3">
      <c r="A53" s="23"/>
    </row>
    <row r="54" spans="1:10" x14ac:dyDescent="0.3">
      <c r="A54" s="24" t="s">
        <v>9</v>
      </c>
    </row>
    <row r="55" spans="1:10" x14ac:dyDescent="0.3">
      <c r="A55" s="24"/>
    </row>
    <row r="56" spans="1:10" ht="75" customHeight="1" x14ac:dyDescent="0.3">
      <c r="A56" s="10" t="s">
        <v>150</v>
      </c>
      <c r="B56" s="11">
        <v>1023</v>
      </c>
      <c r="C56" s="127" t="s">
        <v>23</v>
      </c>
    </row>
    <row r="57" spans="1:10" ht="42" customHeight="1" x14ac:dyDescent="0.3">
      <c r="A57" s="12" t="s">
        <v>151</v>
      </c>
      <c r="B57" s="13">
        <v>11001</v>
      </c>
      <c r="C57" s="83" t="s">
        <v>33</v>
      </c>
    </row>
    <row r="58" spans="1:10" ht="25.5" customHeight="1" x14ac:dyDescent="0.3">
      <c r="A58" s="12" t="s">
        <v>152</v>
      </c>
      <c r="B58" s="15" t="s">
        <v>153</v>
      </c>
      <c r="C58" s="10"/>
    </row>
    <row r="59" spans="1:10" ht="76.5" customHeight="1" x14ac:dyDescent="0.3">
      <c r="A59" s="12" t="s">
        <v>154</v>
      </c>
      <c r="B59" s="12" t="s">
        <v>155</v>
      </c>
      <c r="C59" s="10"/>
      <c r="G59" s="47"/>
      <c r="H59" s="47"/>
      <c r="I59" s="47"/>
      <c r="J59" s="47"/>
    </row>
    <row r="60" spans="1:10" ht="27.75" customHeight="1" x14ac:dyDescent="0.3">
      <c r="A60" s="12" t="s">
        <v>156</v>
      </c>
      <c r="B60" s="12" t="s">
        <v>157</v>
      </c>
      <c r="C60" s="10"/>
      <c r="F60" s="47"/>
    </row>
    <row r="61" spans="1:10" ht="34.5" x14ac:dyDescent="0.3">
      <c r="A61" s="12" t="s">
        <v>158</v>
      </c>
      <c r="B61" s="12" t="s">
        <v>1</v>
      </c>
      <c r="C61" s="10"/>
    </row>
    <row r="62" spans="1:10" x14ac:dyDescent="0.3">
      <c r="A62" s="10"/>
      <c r="B62" s="10" t="s">
        <v>10</v>
      </c>
      <c r="C62" s="10"/>
    </row>
    <row r="63" spans="1:10" ht="21" customHeight="1" x14ac:dyDescent="0.3">
      <c r="A63" s="16" t="s">
        <v>12</v>
      </c>
      <c r="B63" s="17"/>
      <c r="C63" s="18">
        <f>'Հավելված 3'!G18</f>
        <v>79104.100000000006</v>
      </c>
      <c r="E63" s="136"/>
      <c r="F63" s="136"/>
      <c r="G63" s="136"/>
      <c r="H63" s="136"/>
    </row>
    <row r="64" spans="1:10" x14ac:dyDescent="0.3">
      <c r="A64" s="23"/>
      <c r="C64" s="25"/>
    </row>
    <row r="65" spans="1:7" ht="73.5" customHeight="1" x14ac:dyDescent="0.3">
      <c r="A65" s="10" t="s">
        <v>52</v>
      </c>
      <c r="B65" s="11">
        <v>1023</v>
      </c>
      <c r="C65" s="127" t="s">
        <v>117</v>
      </c>
      <c r="G65" s="41"/>
    </row>
    <row r="66" spans="1:7" x14ac:dyDescent="0.3">
      <c r="A66" s="12" t="s">
        <v>53</v>
      </c>
      <c r="B66" s="13">
        <v>31003</v>
      </c>
      <c r="C66" s="83" t="s">
        <v>33</v>
      </c>
    </row>
    <row r="67" spans="1:7" ht="34.5" x14ac:dyDescent="0.3">
      <c r="A67" s="12" t="s">
        <v>54</v>
      </c>
      <c r="B67" s="15" t="s">
        <v>87</v>
      </c>
      <c r="C67" s="42"/>
    </row>
    <row r="68" spans="1:7" ht="51.75" x14ac:dyDescent="0.3">
      <c r="A68" s="12" t="s">
        <v>55</v>
      </c>
      <c r="B68" s="12" t="s">
        <v>88</v>
      </c>
      <c r="C68" s="42"/>
    </row>
    <row r="69" spans="1:7" ht="34.5" x14ac:dyDescent="0.3">
      <c r="A69" s="12" t="s">
        <v>56</v>
      </c>
      <c r="B69" s="12" t="s">
        <v>50</v>
      </c>
      <c r="C69" s="42"/>
    </row>
    <row r="70" spans="1:7" ht="34.5" x14ac:dyDescent="0.3">
      <c r="A70" s="12" t="s">
        <v>89</v>
      </c>
      <c r="B70" s="12" t="s">
        <v>51</v>
      </c>
      <c r="C70" s="42"/>
    </row>
    <row r="71" spans="1:7" x14ac:dyDescent="0.3">
      <c r="A71" s="179" t="s">
        <v>10</v>
      </c>
      <c r="B71" s="180"/>
      <c r="C71" s="42"/>
    </row>
    <row r="72" spans="1:7" ht="20.25" customHeight="1" x14ac:dyDescent="0.3">
      <c r="A72" s="183" t="s">
        <v>148</v>
      </c>
      <c r="B72" s="184"/>
      <c r="C72" s="109">
        <v>-1</v>
      </c>
    </row>
    <row r="73" spans="1:7" x14ac:dyDescent="0.3">
      <c r="A73" s="183" t="s">
        <v>149</v>
      </c>
      <c r="B73" s="184"/>
      <c r="C73" s="128">
        <v>-1200</v>
      </c>
    </row>
    <row r="74" spans="1:7" x14ac:dyDescent="0.3">
      <c r="A74" s="36" t="s">
        <v>12</v>
      </c>
      <c r="B74" s="37"/>
      <c r="C74" s="18">
        <f>'Հավելված 4'!D14</f>
        <v>-83299.100000000006</v>
      </c>
    </row>
    <row r="75" spans="1:7" s="41" customFormat="1" ht="26.25" customHeight="1" x14ac:dyDescent="0.3">
      <c r="A75" s="38"/>
      <c r="B75" s="39"/>
    </row>
    <row r="76" spans="1:7" ht="72" customHeight="1" x14ac:dyDescent="0.3">
      <c r="A76" s="10" t="s">
        <v>52</v>
      </c>
      <c r="B76" s="11" t="s">
        <v>90</v>
      </c>
      <c r="C76" s="127" t="s">
        <v>23</v>
      </c>
    </row>
    <row r="77" spans="1:7" x14ac:dyDescent="0.3">
      <c r="A77" s="12" t="s">
        <v>53</v>
      </c>
      <c r="B77" s="13" t="s">
        <v>91</v>
      </c>
      <c r="C77" s="83" t="s">
        <v>33</v>
      </c>
    </row>
    <row r="78" spans="1:7" ht="34.5" x14ac:dyDescent="0.3">
      <c r="A78" s="12" t="s">
        <v>54</v>
      </c>
      <c r="B78" s="15" t="s">
        <v>92</v>
      </c>
      <c r="C78" s="42"/>
    </row>
    <row r="79" spans="1:7" ht="51.75" x14ac:dyDescent="0.3">
      <c r="A79" s="12" t="s">
        <v>55</v>
      </c>
      <c r="B79" s="12" t="s">
        <v>93</v>
      </c>
      <c r="C79" s="42"/>
    </row>
    <row r="80" spans="1:7" ht="34.5" x14ac:dyDescent="0.3">
      <c r="A80" s="12" t="s">
        <v>56</v>
      </c>
      <c r="B80" s="12" t="s">
        <v>50</v>
      </c>
      <c r="C80" s="42"/>
    </row>
    <row r="81" spans="1:3" ht="34.5" x14ac:dyDescent="0.3">
      <c r="A81" s="12" t="s">
        <v>89</v>
      </c>
      <c r="B81" s="12" t="s">
        <v>51</v>
      </c>
      <c r="C81" s="42"/>
    </row>
    <row r="82" spans="1:3" x14ac:dyDescent="0.3">
      <c r="A82" s="10"/>
      <c r="B82" s="10" t="s">
        <v>10</v>
      </c>
      <c r="C82" s="42"/>
    </row>
    <row r="83" spans="1:3" x14ac:dyDescent="0.3">
      <c r="A83" s="8" t="s">
        <v>94</v>
      </c>
      <c r="C83" s="42">
        <v>92</v>
      </c>
    </row>
    <row r="84" spans="1:3" x14ac:dyDescent="0.3">
      <c r="A84" s="16" t="s">
        <v>12</v>
      </c>
      <c r="B84" s="17"/>
      <c r="C84" s="18">
        <f>'Հավելված 4'!D19</f>
        <v>4195</v>
      </c>
    </row>
  </sheetData>
  <mergeCells count="12">
    <mergeCell ref="A3:C3"/>
    <mergeCell ref="A5:C5"/>
    <mergeCell ref="A7:C7"/>
    <mergeCell ref="A45:C45"/>
    <mergeCell ref="A29:B29"/>
    <mergeCell ref="A30:B30"/>
    <mergeCell ref="A31:B31"/>
    <mergeCell ref="A71:B71"/>
    <mergeCell ref="A49:C49"/>
    <mergeCell ref="A47:C47"/>
    <mergeCell ref="A72:B72"/>
    <mergeCell ref="A73:B73"/>
  </mergeCells>
  <pageMargins left="0.42" right="0.23622047244094499" top="0.47244094488188998" bottom="0.511811023622047" header="0.31496062992126" footer="0.31496062992126"/>
  <pageSetup paperSize="9" scale="80" firstPageNumber="10" orientation="landscape" useFirstPageNumber="1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zoomScaleNormal="100" workbookViewId="0">
      <selection activeCell="N8" sqref="N8"/>
    </sheetView>
  </sheetViews>
  <sheetFormatPr defaultRowHeight="13.5" x14ac:dyDescent="0.2"/>
  <cols>
    <col min="1" max="1" width="21.1640625" style="56" customWidth="1"/>
    <col min="2" max="2" width="31.33203125" style="56" customWidth="1"/>
    <col min="3" max="3" width="22.6640625" style="56" customWidth="1"/>
    <col min="4" max="4" width="15.6640625" style="56" customWidth="1"/>
    <col min="5" max="5" width="21.83203125" style="56" customWidth="1"/>
    <col min="6" max="6" width="14" style="56" customWidth="1"/>
    <col min="7" max="7" width="24.6640625" style="56" customWidth="1"/>
    <col min="8" max="8" width="16.33203125" style="56" bestFit="1" customWidth="1"/>
    <col min="9" max="9" width="12.6640625" style="56" bestFit="1" customWidth="1"/>
    <col min="10" max="10" width="16.6640625" style="56" customWidth="1"/>
    <col min="11" max="11" width="14" style="56" bestFit="1" customWidth="1"/>
    <col min="12" max="12" width="9.33203125" style="56"/>
    <col min="13" max="13" width="14" style="56" bestFit="1" customWidth="1"/>
    <col min="14" max="14" width="14.1640625" style="56" bestFit="1" customWidth="1"/>
    <col min="15" max="16384" width="9.33203125" style="56"/>
  </cols>
  <sheetData>
    <row r="1" spans="1:10" ht="17.25" x14ac:dyDescent="0.2">
      <c r="A1" s="54"/>
      <c r="B1" s="54"/>
      <c r="C1" s="54"/>
      <c r="D1" s="54"/>
      <c r="E1" s="54"/>
      <c r="F1" s="54"/>
      <c r="G1" s="55" t="s">
        <v>98</v>
      </c>
    </row>
    <row r="2" spans="1:10" ht="45" customHeight="1" x14ac:dyDescent="0.2">
      <c r="A2" s="192" t="s">
        <v>138</v>
      </c>
      <c r="B2" s="192"/>
      <c r="C2" s="192"/>
      <c r="D2" s="192"/>
      <c r="E2" s="192"/>
      <c r="F2" s="192"/>
      <c r="G2" s="192"/>
    </row>
    <row r="3" spans="1:10" ht="17.25" x14ac:dyDescent="0.2">
      <c r="A3" s="57"/>
      <c r="B3" s="57"/>
      <c r="C3" s="57"/>
      <c r="D3" s="57"/>
      <c r="E3" s="57"/>
      <c r="F3" s="57"/>
      <c r="G3" s="57"/>
    </row>
    <row r="4" spans="1:10" ht="65.25" customHeight="1" x14ac:dyDescent="0.3">
      <c r="A4" s="187" t="s">
        <v>99</v>
      </c>
      <c r="B4" s="195"/>
      <c r="C4" s="195"/>
      <c r="D4" s="195"/>
      <c r="E4" s="196" t="s">
        <v>32</v>
      </c>
      <c r="F4" s="196"/>
      <c r="G4" s="196"/>
    </row>
    <row r="5" spans="1:10" x14ac:dyDescent="0.2">
      <c r="A5" s="196" t="s">
        <v>100</v>
      </c>
      <c r="B5" s="196" t="s">
        <v>101</v>
      </c>
      <c r="C5" s="196" t="s">
        <v>102</v>
      </c>
      <c r="D5" s="196" t="s">
        <v>103</v>
      </c>
      <c r="E5" s="196" t="s">
        <v>104</v>
      </c>
      <c r="F5" s="196" t="s">
        <v>105</v>
      </c>
      <c r="G5" s="196" t="s">
        <v>106</v>
      </c>
    </row>
    <row r="6" spans="1:10" ht="25.5" customHeight="1" x14ac:dyDescent="0.2">
      <c r="A6" s="196"/>
      <c r="B6" s="196"/>
      <c r="C6" s="196"/>
      <c r="D6" s="196"/>
      <c r="E6" s="196"/>
      <c r="F6" s="196"/>
      <c r="G6" s="196"/>
    </row>
    <row r="7" spans="1:10" ht="25.5" customHeight="1" x14ac:dyDescent="0.3">
      <c r="A7" s="187" t="s">
        <v>19</v>
      </c>
      <c r="B7" s="195"/>
      <c r="C7" s="195"/>
      <c r="D7" s="195"/>
      <c r="E7" s="195"/>
      <c r="F7" s="188"/>
      <c r="G7" s="53">
        <f>G8</f>
        <v>2.9999999969732016E-3</v>
      </c>
    </row>
    <row r="8" spans="1:10" ht="48" customHeight="1" x14ac:dyDescent="0.3">
      <c r="A8" s="106" t="s">
        <v>107</v>
      </c>
      <c r="B8" s="106" t="s">
        <v>108</v>
      </c>
      <c r="C8" s="107" t="s">
        <v>109</v>
      </c>
      <c r="D8" s="196" t="s">
        <v>110</v>
      </c>
      <c r="E8" s="196"/>
      <c r="F8" s="196"/>
      <c r="G8" s="53">
        <f>G9+G12+G19</f>
        <v>2.9999999969732016E-3</v>
      </c>
    </row>
    <row r="9" spans="1:10" s="114" customFormat="1" ht="17.25" x14ac:dyDescent="0.2">
      <c r="A9" s="112" t="s">
        <v>134</v>
      </c>
      <c r="B9" s="189" t="s">
        <v>2</v>
      </c>
      <c r="C9" s="190"/>
      <c r="D9" s="190"/>
      <c r="E9" s="190"/>
      <c r="F9" s="191"/>
      <c r="G9" s="113">
        <f>G10+G33+G39</f>
        <v>79104.08</v>
      </c>
    </row>
    <row r="10" spans="1:10" s="114" customFormat="1" ht="17.25" x14ac:dyDescent="0.3">
      <c r="A10" s="112"/>
      <c r="B10" s="187" t="s">
        <v>126</v>
      </c>
      <c r="C10" s="188"/>
      <c r="D10" s="112"/>
      <c r="E10" s="112"/>
      <c r="F10" s="112"/>
      <c r="G10" s="115">
        <f>G11</f>
        <v>79104.08</v>
      </c>
    </row>
    <row r="11" spans="1:10" s="114" customFormat="1" ht="69" x14ac:dyDescent="0.2">
      <c r="A11" s="116" t="s">
        <v>136</v>
      </c>
      <c r="B11" s="109" t="s">
        <v>137</v>
      </c>
      <c r="C11" s="117" t="s">
        <v>135</v>
      </c>
      <c r="D11" s="111" t="s">
        <v>111</v>
      </c>
      <c r="E11" s="116">
        <v>79104080</v>
      </c>
      <c r="F11" s="116">
        <v>1</v>
      </c>
      <c r="G11" s="113">
        <f>E11*F11/1000</f>
        <v>79104.08</v>
      </c>
    </row>
    <row r="12" spans="1:10" ht="46.5" customHeight="1" x14ac:dyDescent="0.2">
      <c r="A12" s="103" t="s">
        <v>112</v>
      </c>
      <c r="B12" s="193" t="s">
        <v>82</v>
      </c>
      <c r="C12" s="194"/>
      <c r="D12" s="194"/>
      <c r="E12" s="194"/>
      <c r="F12" s="176"/>
      <c r="G12" s="108">
        <f>G13+G15</f>
        <v>-83299.077000000005</v>
      </c>
      <c r="H12" s="59"/>
    </row>
    <row r="13" spans="1:10" ht="21" customHeight="1" x14ac:dyDescent="0.3">
      <c r="A13" s="106"/>
      <c r="B13" s="187" t="s">
        <v>113</v>
      </c>
      <c r="C13" s="188"/>
      <c r="D13" s="106"/>
      <c r="E13" s="106"/>
      <c r="F13" s="106"/>
      <c r="G13" s="53">
        <f>G14</f>
        <v>-74844.19</v>
      </c>
    </row>
    <row r="14" spans="1:10" ht="34.5" x14ac:dyDescent="0.2">
      <c r="A14" s="103" t="s">
        <v>127</v>
      </c>
      <c r="B14" s="109" t="s">
        <v>129</v>
      </c>
      <c r="C14" s="110" t="s">
        <v>128</v>
      </c>
      <c r="D14" s="103" t="s">
        <v>111</v>
      </c>
      <c r="E14" s="109">
        <v>74844190</v>
      </c>
      <c r="F14" s="109">
        <v>-1</v>
      </c>
      <c r="G14" s="18">
        <f>E14*F14/1000</f>
        <v>-74844.19</v>
      </c>
      <c r="H14" s="59"/>
    </row>
    <row r="15" spans="1:10" ht="17.25" x14ac:dyDescent="0.3">
      <c r="A15" s="106"/>
      <c r="B15" s="187" t="s">
        <v>126</v>
      </c>
      <c r="C15" s="188"/>
      <c r="D15" s="106"/>
      <c r="E15" s="106"/>
      <c r="F15" s="106"/>
      <c r="G15" s="18">
        <f>G16+G17+G18</f>
        <v>-8454.8869999999988</v>
      </c>
      <c r="H15" s="59"/>
      <c r="J15" s="59"/>
    </row>
    <row r="16" spans="1:10" ht="51.75" x14ac:dyDescent="0.2">
      <c r="A16" s="111" t="s">
        <v>131</v>
      </c>
      <c r="B16" s="109" t="s">
        <v>130</v>
      </c>
      <c r="C16" s="110" t="s">
        <v>125</v>
      </c>
      <c r="D16" s="111" t="s">
        <v>111</v>
      </c>
      <c r="E16" s="109">
        <v>1146000</v>
      </c>
      <c r="F16" s="109">
        <v>-1</v>
      </c>
      <c r="G16" s="18">
        <f>E16*F16/1000</f>
        <v>-1146</v>
      </c>
      <c r="H16" s="59"/>
      <c r="J16" s="118"/>
    </row>
    <row r="17" spans="1:8" ht="51.75" x14ac:dyDescent="0.2">
      <c r="A17" s="111" t="s">
        <v>132</v>
      </c>
      <c r="B17" s="109" t="s">
        <v>123</v>
      </c>
      <c r="C17" s="110" t="s">
        <v>124</v>
      </c>
      <c r="D17" s="111" t="s">
        <v>111</v>
      </c>
      <c r="E17" s="109">
        <v>6926887</v>
      </c>
      <c r="F17" s="109">
        <v>-1</v>
      </c>
      <c r="G17" s="18">
        <f>E17*F17/1000</f>
        <v>-6926.8869999999997</v>
      </c>
      <c r="H17" s="59"/>
    </row>
    <row r="18" spans="1:8" ht="51.75" x14ac:dyDescent="0.2">
      <c r="A18" s="111" t="s">
        <v>133</v>
      </c>
      <c r="B18" s="109" t="s">
        <v>123</v>
      </c>
      <c r="C18" s="110" t="s">
        <v>124</v>
      </c>
      <c r="D18" s="111" t="s">
        <v>111</v>
      </c>
      <c r="E18" s="109">
        <v>382000</v>
      </c>
      <c r="F18" s="109">
        <v>-1</v>
      </c>
      <c r="G18" s="18">
        <f>E18*F18/1000</f>
        <v>-382</v>
      </c>
      <c r="H18" s="59"/>
    </row>
    <row r="19" spans="1:8" ht="31.5" customHeight="1" x14ac:dyDescent="0.2">
      <c r="A19" s="103" t="s">
        <v>114</v>
      </c>
      <c r="B19" s="193" t="s">
        <v>74</v>
      </c>
      <c r="C19" s="194"/>
      <c r="D19" s="194"/>
      <c r="E19" s="194"/>
      <c r="F19" s="176"/>
      <c r="G19" s="108">
        <f>G20</f>
        <v>4195</v>
      </c>
      <c r="H19" s="59"/>
    </row>
    <row r="20" spans="1:8" ht="17.25" x14ac:dyDescent="0.3">
      <c r="A20" s="106"/>
      <c r="B20" s="187" t="s">
        <v>113</v>
      </c>
      <c r="C20" s="188"/>
      <c r="D20" s="106"/>
      <c r="E20" s="106"/>
      <c r="F20" s="106"/>
      <c r="G20" s="53">
        <f>G21</f>
        <v>4195</v>
      </c>
      <c r="H20" s="60"/>
    </row>
    <row r="21" spans="1:8" ht="63.75" customHeight="1" x14ac:dyDescent="0.2">
      <c r="A21" s="103" t="s">
        <v>139</v>
      </c>
      <c r="B21" s="109" t="s">
        <v>115</v>
      </c>
      <c r="C21" s="110" t="s">
        <v>125</v>
      </c>
      <c r="D21" s="103" t="s">
        <v>111</v>
      </c>
      <c r="E21" s="109">
        <v>4195000</v>
      </c>
      <c r="F21" s="109">
        <v>1</v>
      </c>
      <c r="G21" s="18">
        <f t="shared" ref="G21" si="0">E21*F21/1000</f>
        <v>4195</v>
      </c>
      <c r="H21" s="60"/>
    </row>
  </sheetData>
  <mergeCells count="19">
    <mergeCell ref="B19:F19"/>
    <mergeCell ref="B20:C20"/>
    <mergeCell ref="A7:F7"/>
    <mergeCell ref="D8:F8"/>
    <mergeCell ref="A4:D4"/>
    <mergeCell ref="E4:G4"/>
    <mergeCell ref="A5:A6"/>
    <mergeCell ref="B5:B6"/>
    <mergeCell ref="C5:C6"/>
    <mergeCell ref="D5:D6"/>
    <mergeCell ref="E5:E6"/>
    <mergeCell ref="F5:F6"/>
    <mergeCell ref="G5:G6"/>
    <mergeCell ref="B15:C15"/>
    <mergeCell ref="B9:F9"/>
    <mergeCell ref="B10:C10"/>
    <mergeCell ref="A2:G2"/>
    <mergeCell ref="B12:F12"/>
    <mergeCell ref="B13:C13"/>
  </mergeCells>
  <pageMargins left="0.2" right="0.17" top="0.41" bottom="0.44" header="0.17" footer="0.17"/>
  <pageSetup scale="80" firstPageNumber="14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8</vt:i4>
      </vt:variant>
    </vt:vector>
  </HeadingPairs>
  <TitlesOfParts>
    <vt:vector size="14" baseType="lpstr">
      <vt:lpstr>Հավելված 1</vt:lpstr>
      <vt:lpstr>Հավելված 2</vt:lpstr>
      <vt:lpstr>Հավելված 3</vt:lpstr>
      <vt:lpstr>Հավելված 4</vt:lpstr>
      <vt:lpstr>Հավելված 5 աղյուսակներ 1,2</vt:lpstr>
      <vt:lpstr>Հավելված 6</vt:lpstr>
      <vt:lpstr>'Հավելված 1'!Print_Area</vt:lpstr>
      <vt:lpstr>'Հավելված 2'!Print_Area</vt:lpstr>
      <vt:lpstr>'Հավելված 3'!Print_Area</vt:lpstr>
      <vt:lpstr>'Հավելված 4'!Print_Area</vt:lpstr>
      <vt:lpstr>'Հավելված 5 աղյուսակներ 1,2'!Print_Area</vt:lpstr>
      <vt:lpstr>'Հավելված 6'!Print_Area</vt:lpstr>
      <vt:lpstr>'Հավելված 1'!Print_Titles</vt:lpstr>
      <vt:lpstr>'Հավելված 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https://mul2.gov.am/tasks/679312/oneclick/c5a52a07e2fc7a62d5637ff790812c89d3516ba527b9e872c6a2144027bbd8ef.xlsx?token=2997766b3dac44da16f87635f7a47857</cp:keywords>
  <cp:lastModifiedBy>Donara Harutyunyan</cp:lastModifiedBy>
  <cp:lastPrinted>2022-09-27T11:32:11Z</cp:lastPrinted>
  <dcterms:created xsi:type="dcterms:W3CDTF">2018-09-30T11:43:43Z</dcterms:created>
  <dcterms:modified xsi:type="dcterms:W3CDTF">2022-09-27T11:58:16Z</dcterms:modified>
</cp:coreProperties>
</file>