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0" yWindow="0" windowWidth="14618" windowHeight="7658" tabRatio="971" activeTab="6"/>
  </bookViews>
  <sheets>
    <sheet name="Հավելված N 1" sheetId="27" r:id="rId1"/>
    <sheet name="Հավելված N 2" sheetId="32" r:id="rId2"/>
    <sheet name="Հավելված 3" sheetId="55" r:id="rId3"/>
    <sheet name="Հավելված 4" sheetId="56" r:id="rId4"/>
    <sheet name="Հավելված N 5" sheetId="57" r:id="rId5"/>
    <sheet name="Հավելված N 6" sheetId="29" r:id="rId6"/>
    <sheet name="Հավելված N 7" sheetId="59" r:id="rId7"/>
    <sheet name="Հավելված N 8" sheetId="54" r:id="rId8"/>
    <sheet name="Հավելված N 9" sheetId="58" r:id="rId9"/>
  </sheets>
  <definedNames>
    <definedName name="a" localSheetId="4">#REF!</definedName>
    <definedName name="a" localSheetId="6">#REF!</definedName>
    <definedName name="a" localSheetId="8">#REF!</definedName>
    <definedName name="a">#REF!</definedName>
    <definedName name="AgencyCode" localSheetId="2">#REF!</definedName>
    <definedName name="AgencyCode" localSheetId="3">#REF!</definedName>
    <definedName name="AgencyCode" localSheetId="1">#REF!</definedName>
    <definedName name="AgencyCode" localSheetId="4">#REF!</definedName>
    <definedName name="AgencyCode" localSheetId="6">#REF!</definedName>
    <definedName name="AgencyCode" localSheetId="7">#REF!</definedName>
    <definedName name="AgencyCode" localSheetId="8">#REF!</definedName>
    <definedName name="AgencyCode">#REF!</definedName>
    <definedName name="AgencyName" localSheetId="1">#REF!</definedName>
    <definedName name="AgencyName" localSheetId="6">#REF!</definedName>
    <definedName name="AgencyName" localSheetId="8">#REF!</definedName>
    <definedName name="AgencyName">#REF!</definedName>
    <definedName name="davit" localSheetId="6">#REF!</definedName>
    <definedName name="davit" localSheetId="8">#REF!</definedName>
    <definedName name="davit">#REF!</definedName>
    <definedName name="Functional1" localSheetId="1">#REF!</definedName>
    <definedName name="Functional1" localSheetId="6">#REF!</definedName>
    <definedName name="Functional1" localSheetId="8">#REF!</definedName>
    <definedName name="Functional1">#REF!</definedName>
    <definedName name="ggg" localSheetId="6">#REF!</definedName>
    <definedName name="ggg" localSheetId="8">#REF!</definedName>
    <definedName name="ggg">#REF!</definedName>
    <definedName name="PANature" localSheetId="1">#REF!</definedName>
    <definedName name="PANature" localSheetId="6">#REF!</definedName>
    <definedName name="PANature" localSheetId="8">#REF!</definedName>
    <definedName name="PANature">#REF!</definedName>
    <definedName name="PAType" localSheetId="1">#REF!</definedName>
    <definedName name="PAType" localSheetId="6">#REF!</definedName>
    <definedName name="PAType" localSheetId="8">#REF!</definedName>
    <definedName name="PAType">#REF!</definedName>
    <definedName name="Performance2" localSheetId="1">#REF!</definedName>
    <definedName name="Performance2" localSheetId="6">#REF!</definedName>
    <definedName name="Performance2" localSheetId="8">#REF!</definedName>
    <definedName name="Performance2">#REF!</definedName>
    <definedName name="PerformanceType" localSheetId="1">#REF!</definedName>
    <definedName name="PerformanceType" localSheetId="6">#REF!</definedName>
    <definedName name="PerformanceType" localSheetId="8">#REF!</definedName>
    <definedName name="PerformanceType">#REF!</definedName>
    <definedName name="Հավելված" localSheetId="4">#REF!</definedName>
    <definedName name="Հավելված" localSheetId="6">#REF!</definedName>
    <definedName name="Հավելված" localSheetId="8">#REF!</definedName>
    <definedName name="Հավելված">#REF!</definedName>
    <definedName name="Մաս" localSheetId="6">#REF!</definedName>
    <definedName name="Մաս" localSheetId="8">#REF!</definedName>
    <definedName name="Մաս">#REF!</definedName>
    <definedName name="շախմատիստ" localSheetId="6">#REF!</definedName>
    <definedName name="շախմատիստ" localSheetId="8">#REF!</definedName>
    <definedName name="շախմատիստ">#REF!</definedName>
  </definedNames>
  <calcPr calcId="125725"/>
</workbook>
</file>

<file path=xl/calcChain.xml><?xml version="1.0" encoding="utf-8"?>
<calcChain xmlns="http://schemas.openxmlformats.org/spreadsheetml/2006/main">
  <c r="E103" i="59"/>
  <c r="D103"/>
  <c r="E94"/>
  <c r="D94"/>
  <c r="E36"/>
  <c r="D36"/>
  <c r="E23"/>
  <c r="D23"/>
  <c r="E72"/>
  <c r="D72"/>
  <c r="E60"/>
  <c r="D60"/>
  <c r="E83" i="29"/>
  <c r="D83"/>
  <c r="E92"/>
  <c r="D92"/>
  <c r="E63"/>
  <c r="D63"/>
  <c r="E50" l="1"/>
  <c r="D50"/>
  <c r="E61" i="27" l="1"/>
  <c r="D61"/>
  <c r="E73"/>
  <c r="D73"/>
  <c r="E67"/>
  <c r="D67"/>
  <c r="E12"/>
  <c r="D12"/>
  <c r="E53"/>
  <c r="D53"/>
  <c r="E46" l="1"/>
  <c r="D46"/>
  <c r="E14"/>
  <c r="D14"/>
  <c r="E21"/>
  <c r="D21"/>
  <c r="H41" i="58"/>
  <c r="G41"/>
  <c r="H43"/>
  <c r="G43"/>
  <c r="H65"/>
  <c r="G65"/>
  <c r="G64" s="1"/>
  <c r="G63" s="1"/>
  <c r="G62" s="1"/>
  <c r="G61" s="1"/>
  <c r="G59" s="1"/>
  <c r="G57" s="1"/>
  <c r="H52"/>
  <c r="H51" s="1"/>
  <c r="H50" s="1"/>
  <c r="H49" s="1"/>
  <c r="H47" s="1"/>
  <c r="H45" s="1"/>
  <c r="H53"/>
  <c r="H54"/>
  <c r="G53"/>
  <c r="G56"/>
  <c r="H32"/>
  <c r="G32"/>
  <c r="G31" s="1"/>
  <c r="G30" s="1"/>
  <c r="G29" s="1"/>
  <c r="G27" s="1"/>
  <c r="G25" s="1"/>
  <c r="G23" s="1"/>
  <c r="G21" s="1"/>
  <c r="G19" s="1"/>
  <c r="G17" s="1"/>
  <c r="G15" s="1"/>
  <c r="G14" s="1"/>
  <c r="H64"/>
  <c r="H63" s="1"/>
  <c r="H62" s="1"/>
  <c r="H61" s="1"/>
  <c r="H59" s="1"/>
  <c r="H57" s="1"/>
  <c r="H55"/>
  <c r="G55"/>
  <c r="G54" s="1"/>
  <c r="H39"/>
  <c r="H37" s="1"/>
  <c r="H35" s="1"/>
  <c r="H34" s="1"/>
  <c r="G39"/>
  <c r="G37" s="1"/>
  <c r="G35" s="1"/>
  <c r="G34" s="1"/>
  <c r="H31"/>
  <c r="H30" s="1"/>
  <c r="H29" s="1"/>
  <c r="H27" s="1"/>
  <c r="H25" s="1"/>
  <c r="H23" s="1"/>
  <c r="H21" s="1"/>
  <c r="H19" s="1"/>
  <c r="H17" s="1"/>
  <c r="H15" s="1"/>
  <c r="H14" s="1"/>
  <c r="G52" l="1"/>
  <c r="G51" s="1"/>
  <c r="G50" s="1"/>
  <c r="G49" s="1"/>
  <c r="G47" s="1"/>
  <c r="G45" s="1"/>
  <c r="G12"/>
  <c r="H12"/>
  <c r="H88" i="32" l="1"/>
  <c r="H90" l="1"/>
  <c r="G90"/>
  <c r="G106"/>
  <c r="G105" s="1"/>
  <c r="G104" s="1"/>
  <c r="G102" s="1"/>
  <c r="G100" s="1"/>
  <c r="H106"/>
  <c r="H105" s="1"/>
  <c r="H104" s="1"/>
  <c r="H102" s="1"/>
  <c r="H100" s="1"/>
  <c r="H79"/>
  <c r="H78" s="1"/>
  <c r="H77" s="1"/>
  <c r="H76" s="1"/>
  <c r="H75" s="1"/>
  <c r="H73" s="1"/>
  <c r="H71" s="1"/>
  <c r="H69" s="1"/>
  <c r="H67" s="1"/>
  <c r="H65" s="1"/>
  <c r="H63" s="1"/>
  <c r="H50"/>
  <c r="H48" s="1"/>
  <c r="H46" s="1"/>
  <c r="H44" s="1"/>
  <c r="H61"/>
  <c r="H60" s="1"/>
  <c r="H59" s="1"/>
  <c r="H58" s="1"/>
  <c r="H56" s="1"/>
  <c r="H54" s="1"/>
  <c r="H52" s="1"/>
  <c r="G61"/>
  <c r="G60" s="1"/>
  <c r="G59" s="1"/>
  <c r="G58" s="1"/>
  <c r="G56" s="1"/>
  <c r="G54" s="1"/>
  <c r="G52" s="1"/>
  <c r="G50" s="1"/>
  <c r="G48" s="1"/>
  <c r="G46" s="1"/>
  <c r="G78"/>
  <c r="G77" s="1"/>
  <c r="G76" s="1"/>
  <c r="G75" s="1"/>
  <c r="G73" s="1"/>
  <c r="G71" s="1"/>
  <c r="G69" s="1"/>
  <c r="G67" s="1"/>
  <c r="G65" s="1"/>
  <c r="G63" s="1"/>
  <c r="G44" l="1"/>
  <c r="G12" i="57" l="1"/>
  <c r="G11" s="1"/>
  <c r="G10" s="1"/>
  <c r="F14" i="56" l="1"/>
  <c r="E14"/>
  <c r="F16"/>
  <c r="E16"/>
  <c r="F17"/>
  <c r="E17"/>
  <c r="F15" i="55"/>
  <c r="G15"/>
  <c r="H15"/>
  <c r="E15"/>
  <c r="G17"/>
  <c r="D18"/>
  <c r="H17"/>
  <c r="F17"/>
  <c r="E17"/>
  <c r="D17" l="1"/>
  <c r="G13" l="1"/>
  <c r="G11" s="1"/>
  <c r="H13"/>
  <c r="H11" s="1"/>
  <c r="F13"/>
  <c r="F11" s="1"/>
  <c r="D15" l="1"/>
  <c r="E13"/>
  <c r="E12" i="56" l="1"/>
  <c r="E10" s="1"/>
  <c r="G43" i="32"/>
  <c r="D13" i="55"/>
  <c r="E11"/>
  <c r="D11" s="1"/>
  <c r="F12" i="56" l="1"/>
  <c r="F10" s="1"/>
  <c r="H43" i="32"/>
  <c r="I17" i="54"/>
  <c r="I16" l="1"/>
  <c r="I13" l="1"/>
  <c r="I15"/>
  <c r="I14" s="1"/>
  <c r="G31" i="32"/>
  <c r="H31" s="1"/>
  <c r="H30" s="1"/>
  <c r="H29" s="1"/>
  <c r="H28" s="1"/>
  <c r="H33"/>
  <c r="H32" s="1"/>
  <c r="G33"/>
  <c r="G32" s="1"/>
  <c r="G42"/>
  <c r="G41" s="1"/>
  <c r="G30" l="1"/>
  <c r="G29" s="1"/>
  <c r="G28" s="1"/>
  <c r="G27" s="1"/>
  <c r="G25" s="1"/>
  <c r="H27"/>
  <c r="H25" s="1"/>
  <c r="H42"/>
  <c r="H41" s="1"/>
  <c r="H40" s="1"/>
  <c r="H39" s="1"/>
  <c r="H37" s="1"/>
  <c r="G40"/>
  <c r="G39" s="1"/>
  <c r="G37" s="1"/>
  <c r="H23" l="1"/>
  <c r="G23"/>
  <c r="G35"/>
  <c r="H35"/>
  <c r="H21" l="1"/>
  <c r="E34" i="27"/>
  <c r="E25" i="29" s="1"/>
  <c r="D34" i="27"/>
  <c r="D25" i="29" s="1"/>
  <c r="G21" i="32"/>
  <c r="D40" i="27"/>
  <c r="E40"/>
  <c r="D37" i="29" l="1"/>
  <c r="D27" i="27"/>
  <c r="E37" i="29"/>
  <c r="E27" i="27"/>
  <c r="G19" i="32" l="1"/>
  <c r="G17" s="1"/>
  <c r="G15" s="1"/>
  <c r="G13" l="1"/>
  <c r="G12" s="1"/>
  <c r="H19" l="1"/>
  <c r="H17" s="1"/>
  <c r="H15" s="1"/>
  <c r="H13" l="1"/>
  <c r="H12" s="1"/>
  <c r="G98" l="1"/>
  <c r="G97" s="1"/>
  <c r="G96" s="1"/>
  <c r="G94" s="1"/>
  <c r="H98" l="1"/>
  <c r="H97" s="1"/>
  <c r="H96" s="1"/>
  <c r="H94" s="1"/>
  <c r="G92"/>
  <c r="H92" l="1"/>
  <c r="G88"/>
  <c r="G86" s="1"/>
  <c r="G84" s="1"/>
  <c r="G82" s="1"/>
  <c r="G81" s="1"/>
  <c r="G10" s="1"/>
  <c r="D59" i="27" l="1"/>
  <c r="D10" s="1"/>
  <c r="H86" i="32"/>
  <c r="H84" s="1"/>
  <c r="H82" s="1"/>
  <c r="H81" s="1"/>
  <c r="H10" s="1"/>
  <c r="E59" i="27" l="1"/>
  <c r="E10" s="1"/>
</calcChain>
</file>

<file path=xl/sharedStrings.xml><?xml version="1.0" encoding="utf-8"?>
<sst xmlns="http://schemas.openxmlformats.org/spreadsheetml/2006/main" count="613" uniqueCount="207">
  <si>
    <t>Արդյունքի չափորոշիչներ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</si>
  <si>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</si>
  <si>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</si>
  <si>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</si>
  <si>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</si>
  <si>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</si>
  <si>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</si>
  <si>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</si>
  <si>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</si>
  <si>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</si>
  <si>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</si>
  <si>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Ինն ամիս </t>
  </si>
  <si>
    <t xml:space="preserve"> Տարի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</si>
  <si>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</si>
  <si>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</si>
  <si>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</si>
  <si>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</si>
  <si>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Ծրագիր</t>
  </si>
  <si>
    <t xml:space="preserve"> Միջոցառում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</si>
  <si>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</si>
  <si>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</si>
  <si>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ԸՆԴԱՄԵՆԸ ԾԱԽՍԵՐ</t>
  </si>
  <si>
    <t xml:space="preserve"> ԸՆԹԱՑԻԿ ԾԱԽՍԵՐ</t>
  </si>
  <si>
    <t xml:space="preserve"> ԸՆԴԱՄԵՆԸ</t>
  </si>
  <si>
    <t>հազ. դրամներով</t>
  </si>
  <si>
    <t xml:space="preserve"> Գործառական դասիչը</t>
  </si>
  <si>
    <t xml:space="preserve"> Դաս</t>
  </si>
  <si>
    <t>02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</si>
  <si>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</si>
  <si>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</si>
  <si>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</si>
  <si>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</si>
  <si>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</si>
  <si>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</si>
  <si>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</si>
  <si>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այդ թվում</t>
  </si>
  <si>
    <t>ՀՀ կրթության, գիտության, մշակույթի և սպորտի նախարարություն</t>
  </si>
  <si>
    <t xml:space="preserve">այդ թվում՝ բյուջետային ծախսերի տնտեսագիտական դասակարգման հոդվածներ
</t>
  </si>
  <si>
    <t xml:space="preserve"> Ծրագրի միջոցառումներ</t>
  </si>
  <si>
    <t xml:space="preserve">
1192</t>
  </si>
  <si>
    <t>Ծրագիր</t>
  </si>
  <si>
    <t>Միջոցառում</t>
  </si>
  <si>
    <t xml:space="preserve"> այդ թվում` ըստ կատարողների</t>
  </si>
  <si>
    <t>ՀՀ ԿՐԹՈՒԹՅԱՆ, ԳԻՏՈՒԹՅԱՆ, ՄՇԱԿՈՒՅԹԻ ԵՎ ՍՊՈՐՏԻ ՆԱԽԱՐԱՐՈՒԹՅՈՒՆ</t>
  </si>
  <si>
    <t>Հավելված N 1</t>
  </si>
  <si>
    <t>Հավելված N 2</t>
  </si>
  <si>
    <t xml:space="preserve"> ______________ ի    ___Ն որոշման</t>
  </si>
  <si>
    <t>Հավելված N 3</t>
  </si>
  <si>
    <t>Հավելված N 4</t>
  </si>
  <si>
    <t xml:space="preserve">Ցուցանիշների փոփոխությունը (ավելացումները նշված են դրական նշանով)  </t>
  </si>
  <si>
    <t>08</t>
  </si>
  <si>
    <t xml:space="preserve"> ՀԱՆԳԻՍՏ, ՄՇԱԿՈՒՅԹ ԵՎ ԿՐՈՆ</t>
  </si>
  <si>
    <t xml:space="preserve"> Մշակութային ծառայություններ</t>
  </si>
  <si>
    <t xml:space="preserve"> Մշակութային ժառանգության ծրագիր</t>
  </si>
  <si>
    <t xml:space="preserve"> Մշակութային ժառանգության պահպանում, օգտագործում, համալրում և հանրահռչակում</t>
  </si>
  <si>
    <t xml:space="preserve"> Մշակութային ժառանգության շարունակական պահպանում, մշակութային զբոսաշրջության զարգացում և խթանում</t>
  </si>
  <si>
    <t xml:space="preserve">ՀՀ կրթության, գիտության, մշակույթի և սպորտի նախարարություն </t>
  </si>
  <si>
    <t>Բաժին</t>
  </si>
  <si>
    <t>Խումբ</t>
  </si>
  <si>
    <t>Ցուցանիշների փոփոխությունը (ավելացումները նշված են դրական նշանով, իսկ նվազեցումները փակագծերում)</t>
  </si>
  <si>
    <t>07</t>
  </si>
  <si>
    <t>Հուշարձանների և մշակութային արժեքների վերականգնում և պահպանում</t>
  </si>
  <si>
    <t xml:space="preserve">Ցուցանիշների փոփոխությունը (նվազեցումները նշված են փակագծերում)  </t>
  </si>
  <si>
    <t>ՄԱՍ 1. ՊԵՏԱԿԱՆ ՄԱՐՄՆԻ ԳԾՈՎ ԱՐԴՅՈՒՆՔԱՅԻՆ (ԿԱՏԱՐՈՂԱԿԱՆ) ՑՈՒՑԱՆԻՇՆԵՐԸ</t>
  </si>
  <si>
    <t>Աղյուսակ 9․13</t>
  </si>
  <si>
    <t xml:space="preserve">ՀՀ կառավարության  2022 թվականի </t>
  </si>
  <si>
    <t>ՀՀ կառավարության  2022 թվականի</t>
  </si>
  <si>
    <t>ՀՀ ԿԱՌԱՎԱՐՈՒԹՅՈՒՆ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</si>
  <si>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</si>
  <si>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</si>
  <si>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</si>
  <si>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</si>
  <si>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ՀՀ կառավարության պահուստային ֆոնդ</t>
  </si>
  <si>
    <t xml:space="preserve"> ՀՀ կառավարություն</t>
  </si>
  <si>
    <t xml:space="preserve"> 1139</t>
  </si>
  <si>
    <t>ՀՀ կառավարության պահուստային ֆոնդ</t>
  </si>
  <si>
    <t xml:space="preserve"> այդ թվում` բյուջետային ծախսերի տնտեսագիտական դասակարգման հոդվածներ</t>
  </si>
  <si>
    <t xml:space="preserve"> ԱՅԼ ԾԱԽՍԵՐ</t>
  </si>
  <si>
    <t xml:space="preserve"> Պահուստային միջոցներ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</si>
  <si>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</si>
  <si>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</si>
  <si>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</si>
  <si>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</si>
  <si>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 xml:space="preserve">ՀԱՅԱՍՏԱՆԻ ՀԱՆՐԱՊԵՏՈՒԹՅԱՆ ԿԱՌԱՎԱՐՈՒԹՅԱՆ 2021 ԹՎԱԿԱՆԻ ԴԵԿՏԵՄԲԵՐԻ 23-Ի N 2121-Ն ՈՐՈՇՄԱՆ N 9 ՀԱՎԵԼՎԱԾԻ  N 9.13 ԵՎ 9.47 ԱՂՅՈՒՍԱԿՆԵՐՈՒՄ ԿԱՏԱՐՎՈՂ ՓՈՓՈԽՈՒԹՅՈՒՆՆԵՐԸ ԵՎ ԼՐԱՑՈՒՄՆԵՐԸ </t>
  </si>
  <si>
    <t>Աղյուսակ 9․47</t>
  </si>
  <si>
    <t>ՀՀ կառավարություն</t>
  </si>
  <si>
    <t>Ծրագրի դասիչը</t>
  </si>
  <si>
    <t>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</si>
  <si>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>Ծառայությունների մատուցում</t>
  </si>
  <si>
    <t xml:space="preserve">Միջոցառումն իրականացնողի անվանումը </t>
  </si>
  <si>
    <t xml:space="preserve"> - Հող</t>
  </si>
  <si>
    <t xml:space="preserve"> ՀՈՂ</t>
  </si>
  <si>
    <t xml:space="preserve"> ՈՉ ՖԻՆԱՆՍԱԿԱՆ ԱԿՏԻՎՆԵՐԻ ԳԾՈՎ ԾԱԽՍԵՐ</t>
  </si>
  <si>
    <t>ՀՀ Կոտայքի մարզպետարան</t>
  </si>
  <si>
    <t xml:space="preserve"> ՉԱՐՏԱԴՐՎԱԾ ԱԿՏԻՎՆԵՐ</t>
  </si>
  <si>
    <t xml:space="preserve"> Ակտիվն օգտագործող կազմակերպությունների անվանում </t>
  </si>
  <si>
    <t xml:space="preserve"> Մասնագիտացված միավոր </t>
  </si>
  <si>
    <t>Ձեռքբերվող հողատարածքի վրա տեղակայաված արձանի (քանդակի) քանակ, հատ</t>
  </si>
  <si>
    <t>Ձեռքբերվող հողատարածքի մակերես, քմ</t>
  </si>
  <si>
    <t>Աղյուսակ 9․1.54</t>
  </si>
  <si>
    <t xml:space="preserve"> Հանրության կողմից անմիջականորեն օգտագործվող ակտիվների հետ կապված միջոցառումներ </t>
  </si>
  <si>
    <t xml:space="preserve"> Հայաստանի Հանրապետությունում տեղակայված և տեղակայվող արձանների և քանդակների հարակից հողատարածքների ձեռքբերում</t>
  </si>
  <si>
    <t xml:space="preserve"> Հայաստանի Հանրապետությունում արդեն տեղակայված և նոր պատրաստվող ու տեղակայվող արձանների և քանդակների հարակից, մասնավոր սեփականությունը հանդիսացող հողատարածքների նկատմամբ հանրության գերակա շահ ճանաչելու արդյունքում գույքային իրավունքների ձեռքբերում</t>
  </si>
  <si>
    <t xml:space="preserve"> - Պարտադիր վճարներ</t>
  </si>
  <si>
    <t xml:space="preserve"> ՀԱՐԿԵՐ, ՊԱՐՏԱԴԻՐ ՎՃԱՐՆԵՐ ԵՎ ՏՈՒՅԺԵՐ, ՈՐՈՆՔ ԿԱՌԱՎԱՐՄԱՆ ՏԱՐԲԵՐ ՄԱԿԱՐԴԱԿՆԵՐԻ ԿՈՂՄԻՑ ԿԻՐԱՌՎՈՒՄ ԵՆ ՄԻՄՅԱՆՑ ՆԿԱՏՄԱՄԲ</t>
  </si>
  <si>
    <t xml:space="preserve"> ԾԱՌԱՅՈՒԹՅՈՒՆՆԵՐԻ ԵՎ ԱՊՐԱՆՔՆԵՐԻ ՁԵՌՔ ԲԵՐՈՒՄ</t>
  </si>
  <si>
    <t xml:space="preserve"> ԱՅԼ ՄԱՍՆԱԳԻՏԱԿԱՆ ԾԱՌԱՅՈՒԹՅՈՒՆՆԵՐԻ ՁԵՌՔ ԲԵՐՈՒՄ</t>
  </si>
  <si>
    <t xml:space="preserve"> - Մասնագիտական ծառայություններ</t>
  </si>
  <si>
    <t xml:space="preserve"> Ծառայությունը մատուցող կազմակերպության անվանումը </t>
  </si>
  <si>
    <t xml:space="preserve"> Մասնագիտացված կազմակերպություններ </t>
  </si>
  <si>
    <t>Գույքային իրավունքների գրանցման համար վճարված պետական տուրքի տեսակ, հատ</t>
  </si>
  <si>
    <t>Հայաստանի Հանրապետությունում տեղակայված և տեղակայվող արձանների և քանդակների հարակից հողատարածքների արժեքի գնահատում և գույքային իրավունքների գրանցում</t>
  </si>
  <si>
    <t xml:space="preserve"> Հայաստանի Հանրապետությունում արդեն տեղակայված և նոր պատրաստվող ու տեղակայվող արձանների և քանդակների հարակից, մասնավոր սեփականությունը հանդիսացող հողատարածքների նկատմամբ հանրության գերակա շահ ճանաչելու արդյունքում այդ հողատարածքների շուկայական արժեքի գնահատման, գույքային իրավունքների գրանցման հետ կապված և այլ հարակից պարտադիր վճարների կատարում</t>
  </si>
  <si>
    <t>Գույքի արժեքի գնահատման համար ձեռքբերված եզրակացությունների քանակ, հատ</t>
  </si>
  <si>
    <t xml:space="preserve">ՀՀ կառավարության  2021 թվականի 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</si>
  <si>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</si>
  <si>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</si>
  <si>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</si>
  <si>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</si>
  <si>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</si>
  <si>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</si>
  <si>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 (հազար դրամ)</t>
  </si>
  <si>
    <t xml:space="preserve"> ՄԱՍ III. ԾԱՌԱՅՈՒԹՅՈՒՆՆԵՐ</t>
  </si>
  <si>
    <t>դրամ</t>
  </si>
  <si>
    <t>ՄԱ</t>
  </si>
  <si>
    <t xml:space="preserve">ՀԱՅԱՍՏԱՆԻ ՀԱՆՐԱՊԵՏՈՒԹՅԱՆ ԿԱՌԱՎԱՐՈՒԹՅԱՆ 2021 ԹՎԱԿԱՆԻ ԴԵԿՏԵՄԲԵՐԻ 23-Ի N 2121-Ն N 10 ՀԱՎԵԼՎԱԾՈՒՄ ԿԱՏԱՐՎՈՂ ԼՐԱՑՈՒՄԸ
</t>
  </si>
  <si>
    <t>Բաժին N 08</t>
  </si>
  <si>
    <t>Խումբ N 02</t>
  </si>
  <si>
    <t>Դաս N 07</t>
  </si>
  <si>
    <t>1075-11006</t>
  </si>
  <si>
    <t>Ցուցանիշների փոփոխությունը (ավելացումները նշված են դրական նշանով)</t>
  </si>
  <si>
    <t>անշարժ գույքի գնահատման ծառայություններ</t>
  </si>
  <si>
    <t>Հավելված N 6</t>
  </si>
  <si>
    <t>Հավելված N 5</t>
  </si>
  <si>
    <t>«ՀԱՅԱUՏԱՆԻ ՀԱՆՐԱՊԵՏՈՒԹՅԱՆ 2022 ԹՎԱԿԱՆԻ ՊԵՏԱԿԱՆ ԲՅՈՒՋԵԻ ՄԱUԻՆ» ՀԱՅԱUՏԱՆԻ ՀԱՆՐԱՊԵՏՈՒԹՅԱՆ OՐԵՆՔԻ N 1 ՀԱՎԵԼՎԱԾԻ N 3 ԱՂՅՈՒՍԱԿՈՒՄ ԿԱՏԱՐՎՈՂ ԼՐԱՑՈՒՄԸ</t>
  </si>
  <si>
    <t>Ծրագրային դասիչ</t>
  </si>
  <si>
    <t>Բյուջետային գլխավոր կարգադրիչների, ծրագրերի, միջոցառումների, միջոցառումները կատարող  պետական մարմինների  և ուղղությունների անվանումները</t>
  </si>
  <si>
    <t>Ընդամենը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</si>
  <si>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</si>
  <si>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</si>
  <si>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</si>
  <si>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</si>
  <si>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</si>
  <si>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</si>
  <si>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</si>
  <si>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ՀԱՅԱՍՏԱՆԻ ՀԱՆՐԱՊԵՏՈՒԹՅԱՆ ԿԱՌԱՎԱՐՈՒԹՅԱՆ 2021 ԹՎԱԿԱՆԻ ԴԵԿՏԵՄԲԵՐԻ 23-Ի N 2121-Ն ՈՐՈՇՄԱՆ N 5 ՀԱՎԵԼՎԱԾԻ N 2 ԱՂՅՈՒՍԱԿՈՒՄ ԿԱՏԱՐՎՈՂ ԼՐԱՑՈՒՄԸ</t>
  </si>
  <si>
    <t>Ինն ամիս</t>
  </si>
  <si>
    <t>Տարի</t>
  </si>
  <si>
    <t>այդ  թվում՝</t>
  </si>
  <si>
    <t>ՀՀ Կոտայքի մարզ</t>
  </si>
  <si>
    <t>«Արձագանք» քանդակի հարակից տարածքի` 0,16 հեկտար 07-051-0315-0003 կադաստրային ծածկագրով հողամաս</t>
  </si>
  <si>
    <t xml:space="preserve"> այդ թվում՝ ըստ ուղղությունների</t>
  </si>
  <si>
    <t>Հավելված N 7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</si>
  <si>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</si>
  <si>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Միջոցառումները կատարող պետական մարմինների և դրամաշնորհ ստացող տնտեսվարող սուբյեկտների անվանումները</t>
  </si>
  <si>
    <t>Համընդհանուր ներառական կրթության համակարգի ներդրում</t>
  </si>
  <si>
    <t>Մանկավարժահոգեբանական աջակցության ծառայություններ և կրթության առանձնահատուկ պայմանների կարիք ունեցող երեխաների կրթության կազմակերպմանն օժանդակող միջոցառումներ</t>
  </si>
  <si>
    <t xml:space="preserve">Հավելված N 8 </t>
  </si>
  <si>
    <t xml:space="preserve">ՀԱՅԱՍՏԱՆԻ ՀԱՆՐԱՊԵՏՈՒԹՅԱՆ ԿԱՌԱՎԱՐՈՒԹՅԱՆ 2021 ԹՎԱԿԱՆԻ ԴԵԿՏԵՄԲԵՐԻ 23-Ի N 2121-Ն ՈՐՈՇՄԱՆ N 5 ՀԱՎԵԼՎԱԾԻ N 7 ԱՂՅՈՒՍԱԿՈՒՄ ԿԱՏԱՐՎՈՂ ՓՈՓՈԽՈՒԹՅՈՒՆԸ </t>
  </si>
  <si>
    <t>Մրցույթով ընտրված կազմակերպություն</t>
  </si>
  <si>
    <t>09</t>
  </si>
  <si>
    <t xml:space="preserve"> ԿՐԹՈՒԹՅՈՒՆ</t>
  </si>
  <si>
    <t>03</t>
  </si>
  <si>
    <t xml:space="preserve"> Նախնական մասնագիտական (արհեստագործական) և միջին մասնագիտական կրթություն</t>
  </si>
  <si>
    <t>01</t>
  </si>
  <si>
    <t xml:space="preserve"> Նախնական մասնագիտական (արհեստագործական) կրթություն</t>
  </si>
  <si>
    <t xml:space="preserve"> Համընդհանուր ներառական կրթության համակարգի ներդրում</t>
  </si>
  <si>
    <t xml:space="preserve"> Մանկավարժահոգեբանական աջակցության ծառայություններ և  կրթության առանձնահատուկ պայմանների կարիք ունեցող երեխաների կրթության կազմակերպմանն օժանդակող միջոցառումներ</t>
  </si>
  <si>
    <t>ԸՆԴԱՄԵՆԸ ԾԱԽՍԵՐ</t>
  </si>
  <si>
    <t xml:space="preserve"> ԴՐԱՄԱՇՆՈՐՀՆԵՐ</t>
  </si>
  <si>
    <t xml:space="preserve"> ԸՆԹԱՑԻԿ ԴՐԱՄԱՇՆՈՐՀՆԵՐ ՊԵՏԱԿԱՆ ՀԱՏՎԱԾԻ ԱՅԼ ՄԱԿԱՐԴԱԿՆԵՐԻՆ</t>
  </si>
  <si>
    <t xml:space="preserve"> Նախնական (արհեստագործական) և միջին մասնագիտական կրթություն</t>
  </si>
  <si>
    <t xml:space="preserve"> Նախնական մասնագիտական (արհեստագործական) կրթության գծով ուսանողական նպաստների տրամադրում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</si>
  <si>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</si>
  <si>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</si>
  <si>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- Այլ նպաստներ բյուջեից</t>
  </si>
  <si>
    <t>Կրթությանը տրամադրվող օժանդակ ծառայություններ</t>
  </si>
  <si>
    <t>06</t>
  </si>
  <si>
    <t xml:space="preserve"> - Այլ ընթացիկ դրամաշնորհներ</t>
  </si>
  <si>
    <t>ՀԱՅԱՍՏԱՆԻ ՀԱՆՐԱՊԵՏՈՒԹՅԱՆ 2022 ԹՎԱԿԱՆԻ ՊԵՏԱԿԱՆ ԲՅՈՒՋԵՈՎ ՆԱԽԱՏԵՍՎԱԾ՝ ՀԱՅԱՍՏԱՆԻ ՀԱՆՐԱՊԵՏՈՒԹՅԱՆ ԿԱՌԱՎԱՐՈՒԹՅԱՆ ՊԱՀՈՒՍՏԱՅԻՆ ՖՈՆԴԻՑ ՀԱՏԿԱՑՈՒՄՆԵՐ ԿԱՏԱՐԵԼՈՒ ՎԵՐԱԲԵՐՅԱԼ</t>
  </si>
  <si>
    <t xml:space="preserve">Ցուցանիշների փոփոխությունը (ավելացումները նշված են դրական նշանով, իսկ նվազեցումները՝ փակագծերում)  </t>
  </si>
  <si>
    <t>Արվեստ</t>
  </si>
  <si>
    <t>Հավելված N 9</t>
  </si>
  <si>
    <t>ՀԱՅԱՍՏԱՆԻ ՀԱՆՐԱՊԵՏՈՒԹՅԱՆ ԿԱՌԱՎԱՐՈՒԹՅԱՆ 2021 ԹՎԱԿԱՆԻ ԴԵԿՏԵՄԲԵՐԻ 23-Ի N2121-Ն ՈՐՈՇՄԱՆ N 3 ԵՎ N 4 ՀԱՎԵԼՎԱԾՆԵՐՈՒՄ ԿԱՏԱՐՎՈՂ  ՓՈՓՈԽՈՒԹՅՈՒՆՆԵՐԸ ԵՎ ԼՐԱՑՈՒՄՆԵՐԸ</t>
  </si>
  <si>
    <t xml:space="preserve"> Աշխատաշուկայի արդի պահանջներին համապատասխան նախնական մասնագիտական (արհեստագործական) և միջին մասնագիտական կրթության որակավորում ունեցող մասնագետների պատրաստում, կրթության մատչելիության ապահովում:</t>
  </si>
  <si>
    <t xml:space="preserve"> Նախնական (արհեստագործական) և միջին մասնագիտական կրթության գրավչության բարձրացում, մատչելի և մրցունակ նախնական (արհեստագործական)  և միջին մասնագիտական կրթության ապահովում</t>
  </si>
  <si>
    <t xml:space="preserve"> Տրանսֆերտների տրամադրում</t>
  </si>
  <si>
    <t xml:space="preserve"> Յուրաքանչյուր երեխայի համար կրթության մատչելիության, հավասար մասնակցության հնարավորության և որակի ապահովում՛ զարգացման առանձնահատկություններին համապատասխան և անհրաժեշտ պայմանների ստեղծման միջոցով</t>
  </si>
  <si>
    <t xml:space="preserve"> Խոցելի խմբերի երեխաների ընդգրկվածության ապահովում հանրակրթական հաստատություններում</t>
  </si>
  <si>
    <t xml:space="preserve"> Երեխաների կրթության առանձնահատուկ պայմանների կարիքի բացահայտում և գնահատում, կրթության աջակցության ծառայությունների իրականացում և կրթության կազմակերպման համար նախատեսված  ծրագրերի,  ձեռնարկների, ուսումնական այլ նյութերի մշակում,  հրատարակում և ձեռքբերում</t>
  </si>
  <si>
    <t>«ՀԱՅԱUՏԱՆԻ ՀԱՆՐԱՊԵՏՈՒԹՅԱՆ 2022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2021 ԹՎԱԿԱՆԻ ԴԵԿՏԵՄԲԵՐԻ 23-Ի N 2121-Ն ՈՐՈՇՄԱՆ N 5 ՀԱՎԵԼՎԱԾԻ N 1 ԱՂՅՈՒՍԱԿՈՒՄ ԿԱՏԱՐՎՈՂ ՓՈՓՈԽՈՒԹՅՈՒՆՆԵՐԸ ԵՎ ԼՐԱՑՈՒՄՆԵՐԸ</t>
  </si>
  <si>
    <t xml:space="preserve"> Մշակութային ժառանգության ծրագիր </t>
  </si>
  <si>
    <t xml:space="preserve"> Նախնական մասնագիտական (արհեստագործական) կրթության գծով ուսանողական նպաստների տրամադրում </t>
  </si>
  <si>
    <t xml:space="preserve"> Տրանսֆերտների տրամադրում </t>
  </si>
  <si>
    <t xml:space="preserve"> Նախնական մասնագիտական (արհեստագործական) կրթություն ստացող ուսանողներ </t>
  </si>
  <si>
    <t xml:space="preserve"> Շահառուների ընտրության չափորոշիչները՛ </t>
  </si>
  <si>
    <t xml:space="preserve"> Համընդհանուր ներառական կրթության համակարգի ներդրում </t>
  </si>
  <si>
    <t xml:space="preserve"> Մանկավարժահոգեբանական աջակցության ծառայություններ և  կրթության առանձնահատուկ պայմանների կարիք ունեցող երեխաների կրթության կազմակերպմանն օժանդակող միջոցառումներ </t>
  </si>
  <si>
    <t xml:space="preserve"> Երեխաների կրթության առանձնահատուկ պայմանների կարիքի բացահայտում և գնահատում, կրթության աջակցության ծառայությունների իրականացում և կրթության կազմակերպման համար նախատեսված  ծրագրերի,  ձեռնարկների, ուսումնական այլ նյութերի մշակում,  հրատարակում և ձեռքբերում </t>
  </si>
  <si>
    <t xml:space="preserve"> Ծառայությունների մատուցում </t>
  </si>
  <si>
    <t xml:space="preserve"> Ծառայությունը մատուցող կազմակերպության(ների) անվանում(ներ)ը </t>
  </si>
  <si>
    <t xml:space="preserve"> Մասնագիտացված կազմակերպություններ,  </t>
  </si>
  <si>
    <t>Աղյուսակ 9․1.14</t>
  </si>
  <si>
    <t>ՀԱՅԱՍՏԱՆԻ ՀԱՆՐԱՊԵՏՈՒԹՅԱՆ ԿԱՌԱՎԱՐՈՒԹՅԱՆ 2021 ԹՎԱԿԱՆԻ ԴԵԿՏԵՄԲԵՐԻ 23-Ի N 2121-Ն ՈՐՈՇՄԱՆ N 9.1 ՀԱՎԵԼՎԱԾԻ  N 9.1.14, 9.1.54 ԵՎ 9․1.59 ԱՂՅՈՒՍԱԿՆԵՐՈՒՄ ԿԱՏԱՐՎՈՂ ՓՈՓՈԽՈՒԹՅՈՒՆՆԵՐԸ ԵՎ ԼՐԱՑՈՒՄՆԵՐԸ</t>
  </si>
  <si>
    <t>Աղյուսակ 9․1.58</t>
  </si>
  <si>
    <t>Հայաստանի Հանրապետությունում արդեն տեղակայված և նոր պատրաստվող ու տեղակայվող արձանների և քանդակների հարակից, մասնավոր սեփականությունը հանդիսացող հողատարածքների նկատմամբ հանրության գերակա շահ ճանաչելու արդյունքում գույքային իրավունքների ձեռքբերում</t>
  </si>
  <si>
    <t>ՀՀ-ում տեղակայված և տեղակայվող արձանների և քանդակների հարակից, մասնավոր սեփականություն հանդիսացող հողամասերի նկատմամբ հանրության գերակա շահ ճանաչելու արդյունքում դրանց արժեքի գնահատման, գույքային իրավունքների գրանցման համար և այլ վճարների կատարում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</si>
</sst>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_-* #,##0.00\ _₽_-;\-* #,##0.00\ _₽_-;_-* &quot;-&quot;??\ _₽_-;_-@_-"/>
    <numFmt numFmtId="165" formatCode="##,##0.0;\(##,##0.0\);\-"/>
    <numFmt numFmtId="166" formatCode="_(* #,##0.0_);_(* \(#,##0.0\);_(* &quot;-&quot;??_);_(@_)"/>
    <numFmt numFmtId="167" formatCode="0.0"/>
    <numFmt numFmtId="168" formatCode="#,##0.0"/>
    <numFmt numFmtId="169" formatCode="#,##0.0_);\(#,##0.0\)"/>
    <numFmt numFmtId="170" formatCode="_-* #,##0.00_р_._-;\-* #,##0.00_р_._-;_-* &quot;-&quot;??_р_._-;_-@_-"/>
    <numFmt numFmtId="171" formatCode="##,##0;\(##,##0\);\-"/>
    <numFmt numFmtId="172" formatCode="_-* #,##0.0\ _₽_-;\-* #,##0.0\ _₽_-;_-* &quot;-&quot;?\ _₽_-;_-@_-"/>
    <numFmt numFmtId="173" formatCode="General_)"/>
    <numFmt numFmtId="174" formatCode="_-* #,##0.0\ _р_._-;\-* #,##0.0\ _р_._-;_-* &quot;-&quot;?\ _р_._-;_-@_-"/>
    <numFmt numFmtId="175" formatCode="0.0_);\(0.0\)"/>
    <numFmt numFmtId="176" formatCode="_-* #,##0.00\ _р_._-;\-* #,##0.00\ _р_._-;_-* &quot;-&quot;??\ _р_._-;_-@_-"/>
    <numFmt numFmtId="177" formatCode="0.000%"/>
    <numFmt numFmtId="178" formatCode="#,##0.0000000000_);\(#,##0.0000000000\)"/>
    <numFmt numFmtId="179" formatCode="#,##0.000_);\(#,##0.000\)"/>
  </numFmts>
  <fonts count="9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sz val="12"/>
      <color theme="1"/>
      <name val="GHEA Grapalat"/>
      <family val="3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1"/>
      <scheme val="minor"/>
    </font>
    <font>
      <i/>
      <sz val="12"/>
      <name val="GHEA Grapalat"/>
      <family val="3"/>
    </font>
    <font>
      <sz val="12"/>
      <color theme="1"/>
      <name val="Calibri"/>
      <family val="2"/>
      <charset val="1"/>
      <scheme val="minor"/>
    </font>
    <font>
      <i/>
      <sz val="12"/>
      <name val="GHEA Grapalat"/>
      <family val="2"/>
    </font>
    <font>
      <b/>
      <i/>
      <sz val="12"/>
      <color theme="1"/>
      <name val="GHEA Grapalat"/>
      <family val="3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Arial Narrow"/>
      <family val="2"/>
    </font>
    <font>
      <b/>
      <u/>
      <sz val="12"/>
      <name val="GHEA Grapalat"/>
      <family val="3"/>
    </font>
    <font>
      <b/>
      <i/>
      <sz val="12"/>
      <name val="GHEA Grapalat"/>
      <family val="3"/>
    </font>
    <font>
      <i/>
      <sz val="12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b/>
      <sz val="12"/>
      <color indexed="8"/>
      <name val="GHEA Grapalat"/>
      <family val="3"/>
    </font>
    <font>
      <i/>
      <sz val="12"/>
      <color theme="1"/>
      <name val="GHEA Grapalat"/>
      <family val="3"/>
    </font>
    <font>
      <b/>
      <sz val="12"/>
      <color theme="1"/>
      <name val="Calibri"/>
      <family val="2"/>
      <charset val="1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030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2" fillId="0" borderId="0"/>
    <xf numFmtId="165" fontId="14" fillId="0" borderId="0" applyFill="0" applyBorder="0" applyProtection="0">
      <alignment horizontal="right" vertical="top"/>
    </xf>
    <xf numFmtId="43" fontId="12" fillId="0" borderId="0" applyFont="0" applyFill="0" applyBorder="0" applyAlignment="0" applyProtection="0"/>
    <xf numFmtId="0" fontId="14" fillId="0" borderId="0">
      <alignment horizontal="left" vertical="top" wrapText="1"/>
    </xf>
    <xf numFmtId="0" fontId="15" fillId="0" borderId="0"/>
    <xf numFmtId="43" fontId="15" fillId="0" borderId="0" applyFont="0" applyFill="0" applyBorder="0" applyAlignment="0" applyProtection="0"/>
    <xf numFmtId="0" fontId="17" fillId="0" borderId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3" applyNumberFormat="0" applyAlignment="0" applyProtection="0"/>
    <xf numFmtId="0" fontId="25" fillId="7" borderId="14" applyNumberFormat="0" applyAlignment="0" applyProtection="0"/>
    <xf numFmtId="0" fontId="26" fillId="7" borderId="13" applyNumberFormat="0" applyAlignment="0" applyProtection="0"/>
    <xf numFmtId="0" fontId="27" fillId="0" borderId="15" applyNumberFormat="0" applyFill="0" applyAlignment="0" applyProtection="0"/>
    <xf numFmtId="0" fontId="28" fillId="8" borderId="16" applyNumberFormat="0" applyAlignment="0" applyProtection="0"/>
    <xf numFmtId="0" fontId="29" fillId="0" borderId="0" applyNumberFormat="0" applyFill="0" applyBorder="0" applyAlignment="0" applyProtection="0"/>
    <xf numFmtId="0" fontId="12" fillId="9" borderId="17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7" fillId="9" borderId="17" applyNumberFormat="0" applyFont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10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0" fillId="0" borderId="10" applyNumberFormat="0" applyFill="0" applyAlignment="0" applyProtection="0"/>
    <xf numFmtId="0" fontId="34" fillId="25" borderId="0" applyNumberFormat="0" applyBorder="0" applyAlignment="0" applyProtection="0"/>
    <xf numFmtId="0" fontId="42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4" fillId="0" borderId="15" applyNumberFormat="0" applyFill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5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36" fillId="7" borderId="13" applyNumberFormat="0" applyAlignment="0" applyProtection="0"/>
    <xf numFmtId="0" fontId="39" fillId="3" borderId="0" applyNumberFormat="0" applyBorder="0" applyAlignment="0" applyProtection="0"/>
    <xf numFmtId="0" fontId="46" fillId="7" borderId="14" applyNumberFormat="0" applyAlignment="0" applyProtection="0"/>
    <xf numFmtId="0" fontId="43" fillId="6" borderId="13" applyNumberFormat="0" applyAlignment="0" applyProtection="0"/>
    <xf numFmtId="0" fontId="41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8" borderId="16" applyNumberFormat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8" fillId="0" borderId="18" applyNumberFormat="0" applyFill="0" applyAlignment="0" applyProtection="0"/>
    <xf numFmtId="0" fontId="34" fillId="18" borderId="0" applyNumberFormat="0" applyBorder="0" applyAlignment="0" applyProtection="0"/>
    <xf numFmtId="0" fontId="12" fillId="27" borderId="0" applyNumberFormat="0" applyBorder="0" applyAlignment="0" applyProtection="0"/>
    <xf numFmtId="0" fontId="35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0" borderId="0"/>
    <xf numFmtId="0" fontId="52" fillId="5" borderId="0" applyNumberFormat="0" applyBorder="0" applyAlignment="0" applyProtection="0"/>
    <xf numFmtId="0" fontId="17" fillId="0" borderId="0"/>
    <xf numFmtId="0" fontId="10" fillId="0" borderId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40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54" fillId="35" borderId="0" applyNumberFormat="0" applyBorder="0" applyAlignment="0" applyProtection="0"/>
    <xf numFmtId="0" fontId="55" fillId="52" borderId="19" applyNumberFormat="0" applyAlignment="0" applyProtection="0"/>
    <xf numFmtId="0" fontId="56" fillId="53" borderId="20" applyNumberFormat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42" borderId="19" applyNumberFormat="0" applyAlignment="0" applyProtection="0"/>
    <xf numFmtId="0" fontId="63" fillId="0" borderId="24" applyNumberFormat="0" applyFill="0" applyAlignment="0" applyProtection="0"/>
    <xf numFmtId="0" fontId="64" fillId="54" borderId="0" applyNumberFormat="0" applyBorder="0" applyAlignment="0" applyProtection="0"/>
    <xf numFmtId="1" fontId="70" fillId="0" borderId="0"/>
    <xf numFmtId="1" fontId="70" fillId="0" borderId="0"/>
    <xf numFmtId="1" fontId="70" fillId="0" borderId="0"/>
    <xf numFmtId="0" fontId="6" fillId="0" borderId="0"/>
    <xf numFmtId="0" fontId="10" fillId="0" borderId="0"/>
    <xf numFmtId="0" fontId="10" fillId="0" borderId="0"/>
    <xf numFmtId="0" fontId="15" fillId="55" borderId="25" applyNumberFormat="0" applyFont="0" applyAlignment="0" applyProtection="0"/>
    <xf numFmtId="0" fontId="65" fillId="52" borderId="26" applyNumberFormat="0" applyAlignment="0" applyProtection="0"/>
    <xf numFmtId="0" fontId="69" fillId="0" borderId="0"/>
    <xf numFmtId="0" fontId="69" fillId="0" borderId="0"/>
    <xf numFmtId="0" fontId="69" fillId="0" borderId="0"/>
    <xf numFmtId="0" fontId="66" fillId="0" borderId="0" applyNumberFormat="0" applyFill="0" applyBorder="0" applyAlignment="0" applyProtection="0"/>
    <xf numFmtId="0" fontId="67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/>
    <xf numFmtId="1" fontId="70" fillId="0" borderId="0"/>
    <xf numFmtId="0" fontId="71" fillId="0" borderId="0"/>
    <xf numFmtId="0" fontId="10" fillId="0" borderId="0"/>
    <xf numFmtId="0" fontId="6" fillId="0" borderId="0"/>
    <xf numFmtId="0" fontId="14" fillId="0" borderId="0">
      <alignment horizontal="left" vertical="top" wrapText="1"/>
    </xf>
    <xf numFmtId="0" fontId="5" fillId="9" borderId="17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9" borderId="1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78" fillId="0" borderId="0"/>
    <xf numFmtId="0" fontId="78" fillId="0" borderId="0"/>
    <xf numFmtId="0" fontId="79" fillId="0" borderId="0"/>
    <xf numFmtId="0" fontId="5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0" fillId="0" borderId="0"/>
    <xf numFmtId="0" fontId="10" fillId="0" borderId="0"/>
    <xf numFmtId="0" fontId="12" fillId="0" borderId="0"/>
    <xf numFmtId="0" fontId="10" fillId="0" borderId="0"/>
    <xf numFmtId="0" fontId="15" fillId="0" borderId="0"/>
    <xf numFmtId="0" fontId="10" fillId="0" borderId="0"/>
    <xf numFmtId="0" fontId="17" fillId="0" borderId="0"/>
    <xf numFmtId="0" fontId="51" fillId="0" borderId="0"/>
    <xf numFmtId="0" fontId="80" fillId="0" borderId="0"/>
    <xf numFmtId="0" fontId="50" fillId="55" borderId="32" applyNumberFormat="0" applyFont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81" fillId="0" borderId="33">
      <protection locked="0"/>
    </xf>
    <xf numFmtId="173" fontId="82" fillId="56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0" fillId="0" borderId="0"/>
    <xf numFmtId="0" fontId="10" fillId="0" borderId="0"/>
    <xf numFmtId="0" fontId="50" fillId="0" borderId="0"/>
    <xf numFmtId="0" fontId="14" fillId="0" borderId="0">
      <alignment horizontal="left" vertical="top" wrapText="1"/>
    </xf>
    <xf numFmtId="0" fontId="6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3" fillId="0" borderId="0"/>
    <xf numFmtId="43" fontId="1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55" fillId="5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62" fillId="42" borderId="19" applyNumberForma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15" fillId="55" borderId="25" applyNumberFormat="0" applyFon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5" fillId="52" borderId="26" applyNumberFormat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4" fillId="6" borderId="13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5" fillId="7" borderId="14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26" fillId="7" borderId="13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8" fillId="8" borderId="16" applyNumberForma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horizontal="left" vertical="top" wrapText="1"/>
    </xf>
    <xf numFmtId="0" fontId="12" fillId="0" borderId="0"/>
    <xf numFmtId="0" fontId="12" fillId="0" borderId="0"/>
    <xf numFmtId="0" fontId="1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12" fillId="9" borderId="17" applyNumberFormat="0" applyFont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>
      <alignment horizontal="left" vertical="top" wrapText="1"/>
    </xf>
    <xf numFmtId="0" fontId="90" fillId="0" borderId="0"/>
    <xf numFmtId="43" fontId="90" fillId="0" borderId="0" applyFont="0" applyFill="0" applyBorder="0" applyAlignment="0" applyProtection="0"/>
    <xf numFmtId="176" fontId="83" fillId="0" borderId="0" applyFont="0" applyFill="0" applyBorder="0" applyAlignment="0" applyProtection="0"/>
    <xf numFmtId="0" fontId="12" fillId="0" borderId="0"/>
    <xf numFmtId="9" fontId="83" fillId="0" borderId="0" applyFont="0" applyFill="0" applyBorder="0" applyAlignment="0" applyProtection="0"/>
  </cellStyleXfs>
  <cellXfs count="375">
    <xf numFmtId="0" fontId="0" fillId="0" borderId="0" xfId="0"/>
    <xf numFmtId="0" fontId="73" fillId="2" borderId="0" xfId="0" applyFont="1" applyFill="1"/>
    <xf numFmtId="169" fontId="16" fillId="2" borderId="28" xfId="7" applyNumberFormat="1" applyFont="1" applyFill="1" applyBorder="1" applyAlignment="1">
      <alignment horizontal="center" vertical="center" wrapText="1"/>
    </xf>
    <xf numFmtId="0" fontId="72" fillId="2" borderId="0" xfId="0" applyFont="1" applyFill="1"/>
    <xf numFmtId="0" fontId="72" fillId="2" borderId="8" xfId="0" applyFont="1" applyFill="1" applyBorder="1" applyAlignment="1">
      <alignment horizontal="center" vertical="center" wrapText="1"/>
    </xf>
    <xf numFmtId="165" fontId="16" fillId="2" borderId="28" xfId="0" applyNumberFormat="1" applyFont="1" applyFill="1" applyBorder="1" applyAlignment="1">
      <alignment horizontal="left" vertical="top" wrapText="1"/>
    </xf>
    <xf numFmtId="0" fontId="16" fillId="2" borderId="28" xfId="0" applyFont="1" applyFill="1" applyBorder="1" applyAlignment="1">
      <alignment horizontal="left" vertical="top" wrapText="1"/>
    </xf>
    <xf numFmtId="166" fontId="72" fillId="2" borderId="28" xfId="7" applyNumberFormat="1" applyFont="1" applyFill="1" applyBorder="1" applyAlignment="1">
      <alignment horizontal="center" vertical="center" wrapText="1"/>
    </xf>
    <xf numFmtId="169" fontId="72" fillId="2" borderId="28" xfId="7" applyNumberFormat="1" applyFont="1" applyFill="1" applyBorder="1" applyAlignment="1">
      <alignment horizontal="center" vertical="center" wrapText="1"/>
    </xf>
    <xf numFmtId="166" fontId="85" fillId="2" borderId="28" xfId="7" applyNumberFormat="1" applyFont="1" applyFill="1" applyBorder="1" applyAlignment="1">
      <alignment horizontal="center" vertical="center" wrapText="1"/>
    </xf>
    <xf numFmtId="166" fontId="72" fillId="2" borderId="28" xfId="7" applyNumberFormat="1" applyFont="1" applyFill="1" applyBorder="1" applyAlignment="1">
      <alignment vertical="center" wrapText="1"/>
    </xf>
    <xf numFmtId="166" fontId="72" fillId="2" borderId="28" xfId="7" applyNumberFormat="1" applyFont="1" applyFill="1" applyBorder="1" applyAlignment="1">
      <alignment horizontal="right" vertical="center" wrapText="1"/>
    </xf>
    <xf numFmtId="0" fontId="13" fillId="2" borderId="29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right"/>
    </xf>
    <xf numFmtId="0" fontId="72" fillId="2" borderId="1" xfId="0" applyFont="1" applyFill="1" applyBorder="1" applyAlignment="1">
      <alignment vertical="top" wrapText="1"/>
    </xf>
    <xf numFmtId="0" fontId="72" fillId="2" borderId="1" xfId="0" applyFont="1" applyFill="1" applyBorder="1" applyAlignment="1">
      <alignment horizontal="center" vertical="top" wrapText="1"/>
    </xf>
    <xf numFmtId="0" fontId="85" fillId="2" borderId="3" xfId="0" applyFont="1" applyFill="1" applyBorder="1" applyAlignment="1">
      <alignment horizontal="right" vertical="top" wrapText="1"/>
    </xf>
    <xf numFmtId="0" fontId="72" fillId="2" borderId="1" xfId="0" applyFont="1" applyFill="1" applyBorder="1" applyAlignment="1">
      <alignment vertical="center" wrapText="1"/>
    </xf>
    <xf numFmtId="0" fontId="72" fillId="2" borderId="1" xfId="0" applyFont="1" applyFill="1" applyBorder="1" applyAlignment="1">
      <alignment horizontal="left" vertical="center"/>
    </xf>
    <xf numFmtId="166" fontId="85" fillId="2" borderId="28" xfId="7" applyNumberFormat="1" applyFont="1" applyFill="1" applyBorder="1" applyAlignment="1">
      <alignment horizontal="right" vertical="center" wrapText="1"/>
    </xf>
    <xf numFmtId="169" fontId="16" fillId="2" borderId="28" xfId="7" applyNumberFormat="1" applyFont="1" applyFill="1" applyBorder="1" applyAlignment="1">
      <alignment horizontal="center" vertical="top" wrapText="1"/>
    </xf>
    <xf numFmtId="0" fontId="72" fillId="2" borderId="28" xfId="0" applyFont="1" applyFill="1" applyBorder="1" applyAlignment="1">
      <alignment horizontal="left" vertical="top" wrapText="1"/>
    </xf>
    <xf numFmtId="0" fontId="72" fillId="2" borderId="0" xfId="0" applyFont="1" applyFill="1" applyAlignment="1">
      <alignment horizontal="left" vertical="top" wrapText="1"/>
    </xf>
    <xf numFmtId="0" fontId="72" fillId="2" borderId="0" xfId="0" applyFont="1" applyFill="1" applyBorder="1" applyAlignment="1">
      <alignment horizontal="left" vertical="top" wrapText="1"/>
    </xf>
    <xf numFmtId="43" fontId="72" fillId="2" borderId="28" xfId="7" applyNumberFormat="1" applyFont="1" applyFill="1" applyBorder="1" applyAlignment="1">
      <alignment horizontal="center" vertical="center" wrapText="1"/>
    </xf>
    <xf numFmtId="169" fontId="16" fillId="2" borderId="28" xfId="7" applyNumberFormat="1" applyFont="1" applyFill="1" applyBorder="1" applyAlignment="1">
      <alignment horizontal="right" vertical="center" wrapText="1"/>
    </xf>
    <xf numFmtId="0" fontId="85" fillId="2" borderId="0" xfId="0" applyFont="1" applyFill="1" applyAlignment="1">
      <alignment horizontal="left" vertical="top" wrapText="1"/>
    </xf>
    <xf numFmtId="172" fontId="72" fillId="2" borderId="0" xfId="0" applyNumberFormat="1" applyFont="1" applyFill="1" applyAlignment="1">
      <alignment horizontal="left" vertical="top" wrapText="1"/>
    </xf>
    <xf numFmtId="167" fontId="72" fillId="2" borderId="0" xfId="0" applyNumberFormat="1" applyFont="1" applyFill="1" applyAlignment="1">
      <alignment horizontal="left" vertical="top" wrapText="1"/>
    </xf>
    <xf numFmtId="0" fontId="16" fillId="2" borderId="28" xfId="0" applyFont="1" applyFill="1" applyBorder="1" applyAlignment="1">
      <alignment horizontal="center" vertical="top" wrapText="1"/>
    </xf>
    <xf numFmtId="0" fontId="85" fillId="2" borderId="28" xfId="165" applyFont="1" applyFill="1" applyBorder="1">
      <alignment horizontal="left" vertical="top" wrapText="1"/>
    </xf>
    <xf numFmtId="0" fontId="72" fillId="2" borderId="28" xfId="0" applyFont="1" applyFill="1" applyBorder="1" applyAlignment="1"/>
    <xf numFmtId="0" fontId="73" fillId="2" borderId="0" xfId="0" applyFont="1" applyFill="1" applyBorder="1"/>
    <xf numFmtId="165" fontId="16" fillId="2" borderId="41" xfId="6" applyNumberFormat="1" applyFont="1" applyFill="1" applyBorder="1" applyAlignment="1">
      <alignment horizontal="right" vertical="center"/>
    </xf>
    <xf numFmtId="0" fontId="72" fillId="2" borderId="41" xfId="0" applyFont="1" applyFill="1" applyBorder="1" applyAlignment="1">
      <alignment vertical="top" wrapText="1"/>
    </xf>
    <xf numFmtId="0" fontId="16" fillId="2" borderId="41" xfId="0" applyFont="1" applyFill="1" applyBorder="1" applyAlignment="1">
      <alignment horizontal="left" vertical="top" wrapText="1"/>
    </xf>
    <xf numFmtId="0" fontId="72" fillId="2" borderId="41" xfId="0" applyFont="1" applyFill="1" applyBorder="1" applyAlignment="1">
      <alignment horizontal="left" vertical="top" wrapText="1"/>
    </xf>
    <xf numFmtId="0" fontId="72" fillId="2" borderId="41" xfId="0" applyFont="1" applyFill="1" applyBorder="1" applyAlignment="1">
      <alignment horizontal="left" vertical="center" wrapText="1"/>
    </xf>
    <xf numFmtId="0" fontId="16" fillId="2" borderId="41" xfId="0" applyFont="1" applyFill="1" applyBorder="1" applyAlignment="1">
      <alignment horizontal="center"/>
    </xf>
    <xf numFmtId="0" fontId="85" fillId="2" borderId="41" xfId="165" applyFont="1" applyFill="1" applyBorder="1" applyAlignment="1">
      <alignment horizontal="left" vertical="top" wrapText="1"/>
    </xf>
    <xf numFmtId="0" fontId="72" fillId="2" borderId="41" xfId="0" applyFont="1" applyFill="1" applyBorder="1" applyAlignment="1">
      <alignment horizontal="center" vertical="top" wrapText="1"/>
    </xf>
    <xf numFmtId="0" fontId="72" fillId="0" borderId="41" xfId="0" applyFont="1" applyBorder="1" applyAlignment="1">
      <alignment horizontal="left" vertical="top" wrapText="1"/>
    </xf>
    <xf numFmtId="49" fontId="16" fillId="2" borderId="0" xfId="0" applyNumberFormat="1" applyFont="1" applyFill="1" applyBorder="1" applyAlignment="1">
      <alignment horizontal="center" vertical="top" wrapText="1"/>
    </xf>
    <xf numFmtId="169" fontId="16" fillId="2" borderId="41" xfId="7" applyNumberFormat="1" applyFont="1" applyFill="1" applyBorder="1" applyAlignment="1">
      <alignment horizontal="center" vertical="top" wrapText="1"/>
    </xf>
    <xf numFmtId="0" fontId="16" fillId="2" borderId="41" xfId="0" applyFont="1" applyFill="1" applyBorder="1" applyAlignment="1">
      <alignment horizontal="left" vertical="center" wrapText="1"/>
    </xf>
    <xf numFmtId="169" fontId="16" fillId="2" borderId="41" xfId="7" applyNumberFormat="1" applyFont="1" applyFill="1" applyBorder="1" applyAlignment="1">
      <alignment horizontal="center" vertical="center" wrapText="1"/>
    </xf>
    <xf numFmtId="169" fontId="72" fillId="2" borderId="41" xfId="7" applyNumberFormat="1" applyFont="1" applyFill="1" applyBorder="1" applyAlignment="1">
      <alignment horizontal="center" vertical="center" wrapText="1"/>
    </xf>
    <xf numFmtId="165" fontId="72" fillId="2" borderId="41" xfId="8" applyNumberFormat="1" applyFont="1" applyFill="1" applyBorder="1" applyAlignment="1">
      <alignment horizontal="center" vertical="center" wrapText="1"/>
    </xf>
    <xf numFmtId="169" fontId="72" fillId="2" borderId="41" xfId="7" applyNumberFormat="1" applyFont="1" applyFill="1" applyBorder="1" applyAlignment="1">
      <alignment horizontal="right" vertical="center" wrapText="1"/>
    </xf>
    <xf numFmtId="165" fontId="72" fillId="2" borderId="41" xfId="6" applyNumberFormat="1" applyFont="1" applyFill="1" applyBorder="1" applyAlignment="1">
      <alignment horizontal="right" vertical="center"/>
    </xf>
    <xf numFmtId="168" fontId="16" fillId="2" borderId="41" xfId="0" applyNumberFormat="1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wrapText="1"/>
    </xf>
    <xf numFmtId="165" fontId="72" fillId="2" borderId="41" xfId="6" applyNumberFormat="1" applyFont="1" applyFill="1" applyBorder="1" applyAlignment="1">
      <alignment horizontal="center" vertical="center"/>
    </xf>
    <xf numFmtId="168" fontId="72" fillId="2" borderId="41" xfId="0" applyNumberFormat="1" applyFont="1" applyFill="1" applyBorder="1" applyAlignment="1">
      <alignment horizontal="right" vertical="center"/>
    </xf>
    <xf numFmtId="0" fontId="85" fillId="2" borderId="41" xfId="0" applyFont="1" applyFill="1" applyBorder="1" applyAlignment="1">
      <alignment horizontal="left" vertical="top" wrapText="1"/>
    </xf>
    <xf numFmtId="165" fontId="85" fillId="2" borderId="41" xfId="6" applyNumberFormat="1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center" vertical="top" wrapText="1"/>
    </xf>
    <xf numFmtId="0" fontId="72" fillId="2" borderId="41" xfId="8" applyFont="1" applyFill="1" applyBorder="1" applyAlignment="1">
      <alignment horizontal="left" vertical="top" wrapText="1"/>
    </xf>
    <xf numFmtId="0" fontId="16" fillId="2" borderId="42" xfId="0" applyFont="1" applyFill="1" applyBorder="1" applyAlignment="1">
      <alignment vertical="top" wrapText="1"/>
    </xf>
    <xf numFmtId="0" fontId="16" fillId="2" borderId="43" xfId="0" applyFont="1" applyFill="1" applyBorder="1" applyAlignment="1">
      <alignment vertical="top" wrapText="1"/>
    </xf>
    <xf numFmtId="169" fontId="16" fillId="2" borderId="41" xfId="0" applyNumberFormat="1" applyFont="1" applyFill="1" applyBorder="1" applyAlignment="1">
      <alignment horizontal="center" vertical="top"/>
    </xf>
    <xf numFmtId="0" fontId="85" fillId="2" borderId="3" xfId="0" applyFont="1" applyFill="1" applyBorder="1" applyAlignment="1">
      <alignment horizontal="left" vertical="top" wrapText="1"/>
    </xf>
    <xf numFmtId="168" fontId="72" fillId="2" borderId="41" xfId="0" applyNumberFormat="1" applyFont="1" applyFill="1" applyBorder="1" applyAlignment="1">
      <alignment vertical="center"/>
    </xf>
    <xf numFmtId="0" fontId="72" fillId="2" borderId="29" xfId="8" applyFont="1" applyFill="1" applyBorder="1" applyAlignment="1">
      <alignment horizontal="left" vertical="top" wrapText="1"/>
    </xf>
    <xf numFmtId="0" fontId="72" fillId="2" borderId="41" xfId="0" applyFont="1" applyFill="1" applyBorder="1"/>
    <xf numFmtId="0" fontId="16" fillId="2" borderId="41" xfId="8" applyFont="1" applyFill="1" applyBorder="1" applyAlignment="1">
      <alignment horizontal="left" vertical="center" wrapText="1"/>
    </xf>
    <xf numFmtId="169" fontId="16" fillId="2" borderId="41" xfId="0" applyNumberFormat="1" applyFont="1" applyFill="1" applyBorder="1" applyAlignment="1">
      <alignment vertical="center"/>
    </xf>
    <xf numFmtId="169" fontId="72" fillId="2" borderId="41" xfId="0" applyNumberFormat="1" applyFont="1" applyFill="1" applyBorder="1" applyAlignment="1">
      <alignment vertical="center"/>
    </xf>
    <xf numFmtId="0" fontId="13" fillId="2" borderId="41" xfId="0" applyFont="1" applyFill="1" applyBorder="1" applyAlignment="1">
      <alignment horizontal="center" vertical="top" wrapText="1"/>
    </xf>
    <xf numFmtId="0" fontId="16" fillId="2" borderId="42" xfId="0" applyFont="1" applyFill="1" applyBorder="1" applyAlignment="1"/>
    <xf numFmtId="0" fontId="16" fillId="2" borderId="43" xfId="0" applyFont="1" applyFill="1" applyBorder="1" applyAlignment="1"/>
    <xf numFmtId="0" fontId="16" fillId="2" borderId="44" xfId="0" applyFont="1" applyFill="1" applyBorder="1" applyAlignment="1"/>
    <xf numFmtId="0" fontId="73" fillId="2" borderId="41" xfId="0" applyFont="1" applyFill="1" applyBorder="1"/>
    <xf numFmtId="0" fontId="16" fillId="2" borderId="41" xfId="0" applyFont="1" applyFill="1" applyBorder="1" applyAlignment="1">
      <alignment vertical="top" wrapText="1"/>
    </xf>
    <xf numFmtId="0" fontId="72" fillId="2" borderId="42" xfId="0" applyFont="1" applyFill="1" applyBorder="1" applyAlignment="1">
      <alignment horizontal="left" vertical="top" wrapText="1"/>
    </xf>
    <xf numFmtId="0" fontId="73" fillId="2" borderId="41" xfId="0" applyFont="1" applyFill="1" applyBorder="1" applyAlignment="1">
      <alignment vertical="top" wrapText="1"/>
    </xf>
    <xf numFmtId="0" fontId="13" fillId="2" borderId="41" xfId="0" applyFont="1" applyFill="1" applyBorder="1" applyAlignment="1">
      <alignment vertical="top" wrapText="1"/>
    </xf>
    <xf numFmtId="0" fontId="72" fillId="2" borderId="41" xfId="0" applyFont="1" applyFill="1" applyBorder="1" applyAlignment="1">
      <alignment vertical="center" wrapText="1"/>
    </xf>
    <xf numFmtId="0" fontId="85" fillId="2" borderId="41" xfId="0" applyFont="1" applyFill="1" applyBorder="1" applyAlignment="1">
      <alignment horizontal="left" vertical="center" wrapText="1"/>
    </xf>
    <xf numFmtId="0" fontId="87" fillId="2" borderId="41" xfId="0" applyFont="1" applyFill="1" applyBorder="1" applyAlignment="1">
      <alignment horizontal="left" vertical="top" wrapText="1"/>
    </xf>
    <xf numFmtId="0" fontId="72" fillId="2" borderId="42" xfId="0" applyFont="1" applyFill="1" applyBorder="1" applyAlignment="1">
      <alignment vertical="top" wrapText="1"/>
    </xf>
    <xf numFmtId="0" fontId="72" fillId="2" borderId="44" xfId="0" applyFont="1" applyFill="1" applyBorder="1" applyAlignment="1">
      <alignment vertical="top" wrapText="1"/>
    </xf>
    <xf numFmtId="0" fontId="13" fillId="2" borderId="0" xfId="0" applyFont="1" applyFill="1" applyAlignment="1">
      <alignment wrapText="1"/>
    </xf>
    <xf numFmtId="0" fontId="72" fillId="2" borderId="0" xfId="0" applyFont="1" applyFill="1" applyBorder="1"/>
    <xf numFmtId="167" fontId="73" fillId="2" borderId="0" xfId="0" applyNumberFormat="1" applyFont="1" applyFill="1" applyBorder="1"/>
    <xf numFmtId="0" fontId="16" fillId="2" borderId="1" xfId="0" applyFont="1" applyFill="1" applyBorder="1" applyAlignment="1">
      <alignment vertical="top" wrapText="1"/>
    </xf>
    <xf numFmtId="0" fontId="85" fillId="2" borderId="1" xfId="0" applyFont="1" applyFill="1" applyBorder="1" applyAlignment="1">
      <alignment horizontal="left" vertical="top" wrapText="1"/>
    </xf>
    <xf numFmtId="0" fontId="87" fillId="2" borderId="1" xfId="0" applyFont="1" applyFill="1" applyBorder="1" applyAlignment="1">
      <alignment horizontal="left" vertical="top" wrapText="1"/>
    </xf>
    <xf numFmtId="0" fontId="72" fillId="2" borderId="1" xfId="0" applyFont="1" applyFill="1" applyBorder="1" applyAlignment="1">
      <alignment horizontal="left" vertical="top" wrapText="1"/>
    </xf>
    <xf numFmtId="171" fontId="85" fillId="2" borderId="1" xfId="6" applyNumberFormat="1" applyFont="1" applyFill="1" applyBorder="1" applyAlignment="1">
      <alignment horizontal="right" vertical="top"/>
    </xf>
    <xf numFmtId="0" fontId="72" fillId="2" borderId="0" xfId="0" applyFont="1" applyFill="1" applyAlignment="1">
      <alignment vertical="center"/>
    </xf>
    <xf numFmtId="165" fontId="72" fillId="2" borderId="1" xfId="6" applyNumberFormat="1" applyFont="1" applyFill="1" applyBorder="1" applyAlignment="1">
      <alignment horizontal="right" vertical="center"/>
    </xf>
    <xf numFmtId="168" fontId="72" fillId="2" borderId="0" xfId="0" applyNumberFormat="1" applyFont="1" applyFill="1" applyAlignment="1">
      <alignment vertical="center"/>
    </xf>
    <xf numFmtId="0" fontId="72" fillId="2" borderId="41" xfId="0" applyFont="1" applyFill="1" applyBorder="1" applyAlignment="1">
      <alignment horizontal="center" vertical="top" wrapText="1"/>
    </xf>
    <xf numFmtId="0" fontId="72" fillId="2" borderId="0" xfId="0" applyFont="1" applyFill="1" applyAlignment="1">
      <alignment horizontal="right"/>
    </xf>
    <xf numFmtId="0" fontId="72" fillId="2" borderId="28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wrapText="1"/>
    </xf>
    <xf numFmtId="0" fontId="72" fillId="2" borderId="0" xfId="0" applyFont="1" applyFill="1" applyAlignment="1">
      <alignment horizontal="right" vertical="top"/>
    </xf>
    <xf numFmtId="0" fontId="16" fillId="2" borderId="43" xfId="0" applyFont="1" applyFill="1" applyBorder="1" applyAlignment="1">
      <alignment horizontal="center" vertical="top" wrapText="1"/>
    </xf>
    <xf numFmtId="0" fontId="72" fillId="2" borderId="41" xfId="0" applyFont="1" applyFill="1" applyBorder="1" applyAlignment="1">
      <alignment horizontal="center" vertical="top" wrapText="1"/>
    </xf>
    <xf numFmtId="0" fontId="72" fillId="2" borderId="41" xfId="165" applyFont="1" applyFill="1" applyBorder="1" applyAlignment="1">
      <alignment horizontal="left" vertical="top" wrapText="1"/>
    </xf>
    <xf numFmtId="0" fontId="72" fillId="2" borderId="0" xfId="0" applyFont="1" applyFill="1" applyAlignment="1">
      <alignment horizontal="right"/>
    </xf>
    <xf numFmtId="0" fontId="16" fillId="2" borderId="41" xfId="0" applyFont="1" applyFill="1" applyBorder="1" applyAlignment="1">
      <alignment horizontal="center" vertical="center" wrapText="1"/>
    </xf>
    <xf numFmtId="0" fontId="73" fillId="2" borderId="0" xfId="1734" applyFont="1" applyFill="1"/>
    <xf numFmtId="0" fontId="73" fillId="2" borderId="0" xfId="1734" applyFont="1" applyFill="1" applyAlignment="1">
      <alignment vertical="center"/>
    </xf>
    <xf numFmtId="0" fontId="73" fillId="2" borderId="0" xfId="1734" applyFont="1" applyFill="1" applyAlignment="1">
      <alignment horizontal="center" vertical="center"/>
    </xf>
    <xf numFmtId="0" fontId="73" fillId="2" borderId="0" xfId="299" applyFont="1" applyFill="1"/>
    <xf numFmtId="0" fontId="73" fillId="2" borderId="0" xfId="1734" applyFont="1" applyFill="1" applyAlignment="1">
      <alignment horizontal="right" vertical="center"/>
    </xf>
    <xf numFmtId="0" fontId="13" fillId="2" borderId="0" xfId="1734" applyFont="1" applyFill="1" applyBorder="1" applyAlignment="1">
      <alignment horizontal="center" vertical="center" wrapText="1"/>
    </xf>
    <xf numFmtId="0" fontId="73" fillId="2" borderId="41" xfId="1735" applyFont="1" applyFill="1" applyBorder="1" applyAlignment="1">
      <alignment horizontal="center" vertical="center" wrapText="1"/>
    </xf>
    <xf numFmtId="0" fontId="73" fillId="2" borderId="41" xfId="1736" applyFont="1" applyFill="1" applyBorder="1" applyAlignment="1">
      <alignment horizontal="center" vertical="center"/>
    </xf>
    <xf numFmtId="0" fontId="73" fillId="2" borderId="41" xfId="1735" applyFont="1" applyFill="1" applyBorder="1" applyAlignment="1">
      <alignment horizontal="center"/>
    </xf>
    <xf numFmtId="174" fontId="73" fillId="2" borderId="0" xfId="299" applyNumberFormat="1" applyFont="1" applyFill="1"/>
    <xf numFmtId="175" fontId="13" fillId="2" borderId="41" xfId="1735" applyNumberFormat="1" applyFont="1" applyFill="1" applyBorder="1" applyAlignment="1">
      <alignment vertical="center" wrapText="1"/>
    </xf>
    <xf numFmtId="175" fontId="73" fillId="2" borderId="41" xfId="1735" applyNumberFormat="1" applyFont="1" applyFill="1" applyBorder="1" applyAlignment="1">
      <alignment horizontal="center" vertical="center" wrapText="1"/>
    </xf>
    <xf numFmtId="0" fontId="73" fillId="2" borderId="41" xfId="299" applyFont="1" applyFill="1" applyBorder="1" applyAlignment="1">
      <alignment vertical="top"/>
    </xf>
    <xf numFmtId="175" fontId="73" fillId="2" borderId="41" xfId="1735" applyNumberFormat="1" applyFont="1" applyFill="1" applyBorder="1" applyAlignment="1">
      <alignment horizontal="right" vertical="top" wrapText="1"/>
    </xf>
    <xf numFmtId="0" fontId="72" fillId="2" borderId="42" xfId="1737" applyFont="1" applyFill="1" applyBorder="1" applyAlignment="1">
      <alignment vertical="center"/>
    </xf>
    <xf numFmtId="0" fontId="72" fillId="2" borderId="43" xfId="1737" applyFont="1" applyFill="1" applyBorder="1" applyAlignment="1">
      <alignment vertical="center"/>
    </xf>
    <xf numFmtId="0" fontId="72" fillId="2" borderId="43" xfId="1737" applyFont="1" applyFill="1" applyBorder="1" applyAlignment="1">
      <alignment horizontal="center" vertical="center"/>
    </xf>
    <xf numFmtId="166" fontId="72" fillId="2" borderId="44" xfId="1737" applyNumberFormat="1" applyFont="1" applyFill="1" applyBorder="1" applyAlignment="1">
      <alignment vertical="center"/>
    </xf>
    <xf numFmtId="0" fontId="72" fillId="2" borderId="0" xfId="299" applyFont="1" applyFill="1"/>
    <xf numFmtId="0" fontId="72" fillId="2" borderId="41" xfId="299" applyFont="1" applyFill="1" applyBorder="1" applyAlignment="1">
      <alignment horizontal="left" vertical="center" wrapText="1"/>
    </xf>
    <xf numFmtId="0" fontId="72" fillId="2" borderId="41" xfId="299" applyFont="1" applyFill="1" applyBorder="1" applyAlignment="1">
      <alignment horizontal="center" vertical="center" wrapText="1"/>
    </xf>
    <xf numFmtId="171" fontId="72" fillId="2" borderId="41" xfId="6" applyNumberFormat="1" applyFont="1" applyFill="1" applyBorder="1" applyAlignment="1">
      <alignment horizontal="center" vertical="center"/>
    </xf>
    <xf numFmtId="169" fontId="72" fillId="2" borderId="41" xfId="299" applyNumberFormat="1" applyFont="1" applyFill="1" applyBorder="1" applyAlignment="1">
      <alignment horizontal="right" vertical="center" wrapText="1"/>
    </xf>
    <xf numFmtId="0" fontId="72" fillId="2" borderId="0" xfId="299" applyFont="1" applyFill="1" applyAlignment="1">
      <alignment horizontal="left" vertical="center" wrapText="1"/>
    </xf>
    <xf numFmtId="176" fontId="72" fillId="2" borderId="0" xfId="2027" applyFont="1" applyFill="1" applyAlignment="1">
      <alignment horizontal="left" vertical="center" wrapText="1"/>
    </xf>
    <xf numFmtId="176" fontId="72" fillId="2" borderId="0" xfId="2027" applyFont="1" applyFill="1"/>
    <xf numFmtId="0" fontId="73" fillId="2" borderId="0" xfId="299" applyFont="1" applyFill="1" applyAlignment="1">
      <alignment vertical="center"/>
    </xf>
    <xf numFmtId="0" fontId="73" fillId="2" borderId="0" xfId="299" applyFont="1" applyFill="1" applyAlignment="1">
      <alignment horizontal="center" vertical="center"/>
    </xf>
    <xf numFmtId="0" fontId="73" fillId="2" borderId="41" xfId="1735" applyFont="1" applyFill="1" applyBorder="1" applyAlignment="1">
      <alignment vertical="center" wrapText="1"/>
    </xf>
    <xf numFmtId="0" fontId="72" fillId="2" borderId="1" xfId="0" applyFont="1" applyFill="1" applyBorder="1" applyAlignment="1">
      <alignment horizontal="center" vertical="center" wrapText="1"/>
    </xf>
    <xf numFmtId="0" fontId="72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top" wrapText="1"/>
    </xf>
    <xf numFmtId="0" fontId="72" fillId="2" borderId="7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167" fontId="72" fillId="2" borderId="28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top" wrapText="1"/>
    </xf>
    <xf numFmtId="0" fontId="16" fillId="2" borderId="38" xfId="0" applyFont="1" applyFill="1" applyBorder="1" applyAlignment="1">
      <alignment vertical="top" wrapText="1"/>
    </xf>
    <xf numFmtId="0" fontId="85" fillId="2" borderId="28" xfId="0" applyFont="1" applyFill="1" applyBorder="1" applyAlignment="1">
      <alignment horizontal="left" vertical="top" wrapText="1"/>
    </xf>
    <xf numFmtId="0" fontId="16" fillId="2" borderId="28" xfId="0" applyFont="1" applyFill="1" applyBorder="1" applyAlignment="1">
      <alignment horizontal="left" vertical="center" wrapText="1"/>
    </xf>
    <xf numFmtId="165" fontId="72" fillId="2" borderId="0" xfId="0" applyNumberFormat="1" applyFont="1" applyFill="1" applyAlignment="1">
      <alignment horizontal="left" vertical="top" wrapText="1"/>
    </xf>
    <xf numFmtId="0" fontId="72" fillId="2" borderId="28" xfId="165" applyFont="1" applyFill="1" applyBorder="1" applyAlignment="1">
      <alignment horizontal="left" vertical="top" wrapText="1"/>
    </xf>
    <xf numFmtId="0" fontId="72" fillId="2" borderId="28" xfId="165" applyFont="1" applyFill="1" applyBorder="1" applyAlignment="1">
      <alignment horizontal="center" vertical="top"/>
    </xf>
    <xf numFmtId="39" fontId="72" fillId="2" borderId="0" xfId="0" applyNumberFormat="1" applyFont="1" applyFill="1" applyAlignment="1">
      <alignment horizontal="left" vertical="top" wrapText="1"/>
    </xf>
    <xf numFmtId="0" fontId="72" fillId="2" borderId="41" xfId="0" applyFont="1" applyFill="1" applyBorder="1" applyAlignment="1">
      <alignment horizontal="center" vertical="top" wrapText="1"/>
    </xf>
    <xf numFmtId="0" fontId="16" fillId="2" borderId="41" xfId="0" applyFont="1" applyFill="1" applyBorder="1" applyAlignment="1">
      <alignment horizontal="center" wrapText="1"/>
    </xf>
    <xf numFmtId="0" fontId="16" fillId="2" borderId="28" xfId="0" applyFont="1" applyFill="1" applyBorder="1" applyAlignment="1">
      <alignment horizontal="left" vertical="top" wrapText="1"/>
    </xf>
    <xf numFmtId="0" fontId="72" fillId="2" borderId="0" xfId="0" applyFont="1" applyFill="1" applyAlignment="1">
      <alignment horizontal="right"/>
    </xf>
    <xf numFmtId="0" fontId="72" fillId="2" borderId="41" xfId="0" applyFont="1" applyFill="1" applyBorder="1" applyAlignment="1">
      <alignment wrapText="1"/>
    </xf>
    <xf numFmtId="0" fontId="72" fillId="2" borderId="41" xfId="0" applyFont="1" applyFill="1" applyBorder="1" applyAlignment="1">
      <alignment horizontal="left" vertical="center"/>
    </xf>
    <xf numFmtId="0" fontId="72" fillId="2" borderId="41" xfId="8" applyFont="1" applyFill="1" applyBorder="1" applyAlignment="1">
      <alignment horizontal="center" vertical="center" wrapText="1"/>
    </xf>
    <xf numFmtId="0" fontId="73" fillId="2" borderId="0" xfId="1660" applyFont="1" applyFill="1" applyAlignment="1">
      <alignment vertical="top"/>
    </xf>
    <xf numFmtId="169" fontId="72" fillId="2" borderId="0" xfId="96" applyNumberFormat="1" applyFont="1" applyFill="1" applyAlignment="1">
      <alignment vertical="top" wrapText="1"/>
    </xf>
    <xf numFmtId="0" fontId="73" fillId="2" borderId="0" xfId="299" applyFont="1" applyFill="1" applyAlignment="1">
      <alignment vertical="top"/>
    </xf>
    <xf numFmtId="169" fontId="72" fillId="2" borderId="0" xfId="96" applyNumberFormat="1" applyFont="1" applyFill="1" applyAlignment="1">
      <alignment vertical="center" wrapText="1"/>
    </xf>
    <xf numFmtId="0" fontId="73" fillId="2" borderId="0" xfId="1660" applyFont="1" applyFill="1"/>
    <xf numFmtId="49" fontId="16" fillId="2" borderId="0" xfId="96" applyNumberFormat="1" applyFont="1" applyFill="1" applyAlignment="1">
      <alignment horizontal="center" vertical="center" wrapText="1"/>
    </xf>
    <xf numFmtId="0" fontId="16" fillId="2" borderId="0" xfId="96" applyNumberFormat="1" applyFont="1" applyFill="1" applyAlignment="1">
      <alignment horizontal="center" vertical="center" wrapText="1"/>
    </xf>
    <xf numFmtId="0" fontId="73" fillId="2" borderId="0" xfId="2028" applyFont="1" applyFill="1"/>
    <xf numFmtId="176" fontId="73" fillId="2" borderId="0" xfId="2027" applyFont="1" applyFill="1"/>
    <xf numFmtId="49" fontId="16" fillId="2" borderId="41" xfId="96" applyNumberFormat="1" applyFont="1" applyFill="1" applyBorder="1" applyAlignment="1">
      <alignment horizontal="center" vertical="center" textRotation="90" wrapText="1"/>
    </xf>
    <xf numFmtId="168" fontId="16" fillId="2" borderId="41" xfId="96" applyNumberFormat="1" applyFont="1" applyFill="1" applyBorder="1" applyAlignment="1">
      <alignment horizontal="center" vertical="center" wrapText="1"/>
    </xf>
    <xf numFmtId="0" fontId="16" fillId="2" borderId="41" xfId="96" applyNumberFormat="1" applyFont="1" applyFill="1" applyBorder="1" applyAlignment="1">
      <alignment horizontal="center" vertical="center" wrapText="1"/>
    </xf>
    <xf numFmtId="165" fontId="16" fillId="2" borderId="41" xfId="6" applyNumberFormat="1" applyFont="1" applyFill="1" applyBorder="1" applyAlignment="1">
      <alignment horizontal="center" vertical="center"/>
    </xf>
    <xf numFmtId="169" fontId="16" fillId="2" borderId="41" xfId="96" applyNumberFormat="1" applyFont="1" applyFill="1" applyBorder="1" applyAlignment="1">
      <alignment horizontal="center" vertical="center" wrapText="1"/>
    </xf>
    <xf numFmtId="168" fontId="16" fillId="2" borderId="3" xfId="96" applyNumberFormat="1" applyFont="1" applyFill="1" applyBorder="1" applyAlignment="1">
      <alignment horizontal="center" vertical="center" wrapText="1"/>
    </xf>
    <xf numFmtId="43" fontId="73" fillId="2" borderId="0" xfId="299" applyNumberFormat="1" applyFont="1" applyFill="1"/>
    <xf numFmtId="0" fontId="72" fillId="2" borderId="41" xfId="96" applyFont="1" applyFill="1" applyBorder="1" applyAlignment="1">
      <alignment horizontal="center" vertical="center" wrapText="1"/>
    </xf>
    <xf numFmtId="0" fontId="91" fillId="2" borderId="41" xfId="96" applyFont="1" applyFill="1" applyBorder="1" applyAlignment="1">
      <alignment horizontal="center" vertical="center" wrapText="1"/>
    </xf>
    <xf numFmtId="168" fontId="72" fillId="2" borderId="41" xfId="96" applyNumberFormat="1" applyFont="1" applyFill="1" applyBorder="1" applyAlignment="1">
      <alignment horizontal="center" vertical="center" wrapText="1"/>
    </xf>
    <xf numFmtId="0" fontId="16" fillId="2" borderId="41" xfId="96" applyFont="1" applyFill="1" applyBorder="1" applyAlignment="1">
      <alignment horizontal="center" vertical="center" wrapText="1"/>
    </xf>
    <xf numFmtId="0" fontId="16" fillId="2" borderId="41" xfId="96" applyFont="1" applyFill="1" applyBorder="1" applyAlignment="1">
      <alignment vertical="center" wrapText="1"/>
    </xf>
    <xf numFmtId="0" fontId="73" fillId="2" borderId="41" xfId="299" applyFont="1" applyFill="1" applyBorder="1" applyAlignment="1">
      <alignment horizontal="center"/>
    </xf>
    <xf numFmtId="177" fontId="73" fillId="2" borderId="41" xfId="2029" applyNumberFormat="1" applyFont="1" applyFill="1" applyBorder="1"/>
    <xf numFmtId="0" fontId="92" fillId="2" borderId="44" xfId="96" applyFont="1" applyFill="1" applyBorder="1" applyAlignment="1">
      <alignment horizontal="left" vertical="center" wrapText="1"/>
    </xf>
    <xf numFmtId="166" fontId="92" fillId="2" borderId="41" xfId="223" applyNumberFormat="1" applyFont="1" applyFill="1" applyBorder="1"/>
    <xf numFmtId="166" fontId="85" fillId="2" borderId="41" xfId="223" applyNumberFormat="1" applyFont="1" applyFill="1" applyBorder="1" applyAlignment="1">
      <alignment vertical="center"/>
    </xf>
    <xf numFmtId="0" fontId="73" fillId="2" borderId="0" xfId="253" applyFont="1" applyFill="1" applyAlignment="1">
      <alignment vertical="top"/>
    </xf>
    <xf numFmtId="0" fontId="73" fillId="2" borderId="0" xfId="253" applyFont="1" applyFill="1"/>
    <xf numFmtId="0" fontId="73" fillId="2" borderId="0" xfId="253" applyFont="1" applyFill="1" applyAlignment="1">
      <alignment wrapText="1"/>
    </xf>
    <xf numFmtId="0" fontId="16" fillId="2" borderId="0" xfId="299" applyFont="1" applyFill="1" applyAlignment="1">
      <alignment vertical="center" wrapText="1"/>
    </xf>
    <xf numFmtId="0" fontId="73" fillId="2" borderId="0" xfId="253" applyFont="1" applyFill="1" applyAlignment="1">
      <alignment horizontal="center"/>
    </xf>
    <xf numFmtId="168" fontId="95" fillId="2" borderId="29" xfId="96" applyNumberFormat="1" applyFont="1" applyFill="1" applyBorder="1" applyAlignment="1">
      <alignment horizontal="center" vertical="center" wrapText="1"/>
    </xf>
    <xf numFmtId="0" fontId="91" fillId="2" borderId="41" xfId="253" applyFont="1" applyFill="1" applyBorder="1" applyAlignment="1">
      <alignment horizontal="center" vertical="center" wrapText="1"/>
    </xf>
    <xf numFmtId="168" fontId="95" fillId="2" borderId="41" xfId="96" applyNumberFormat="1" applyFont="1" applyFill="1" applyBorder="1" applyAlignment="1">
      <alignment horizontal="center" vertical="center" wrapText="1"/>
    </xf>
    <xf numFmtId="0" fontId="85" fillId="2" borderId="41" xfId="253" applyFont="1" applyFill="1" applyBorder="1" applyAlignment="1">
      <alignment horizontal="center" vertical="center" wrapText="1"/>
    </xf>
    <xf numFmtId="0" fontId="16" fillId="2" borderId="29" xfId="96" applyFont="1" applyFill="1" applyBorder="1" applyAlignment="1">
      <alignment horizontal="center" vertical="center" wrapText="1"/>
    </xf>
    <xf numFmtId="168" fontId="72" fillId="2" borderId="41" xfId="96" applyNumberFormat="1" applyFont="1" applyFill="1" applyBorder="1" applyAlignment="1">
      <alignment vertical="center" wrapText="1"/>
    </xf>
    <xf numFmtId="0" fontId="92" fillId="2" borderId="44" xfId="96" applyFont="1" applyFill="1" applyBorder="1" applyAlignment="1">
      <alignment horizontal="center" vertical="center" wrapText="1"/>
    </xf>
    <xf numFmtId="165" fontId="92" fillId="2" borderId="41" xfId="6" applyNumberFormat="1" applyFont="1" applyFill="1" applyBorder="1" applyAlignment="1">
      <alignment horizontal="center" vertical="center"/>
    </xf>
    <xf numFmtId="0" fontId="73" fillId="2" borderId="41" xfId="0" applyFont="1" applyFill="1" applyBorder="1" applyAlignment="1">
      <alignment horizontal="center"/>
    </xf>
    <xf numFmtId="166" fontId="73" fillId="2" borderId="41" xfId="0" applyNumberFormat="1" applyFont="1" applyFill="1" applyBorder="1"/>
    <xf numFmtId="166" fontId="93" fillId="2" borderId="0" xfId="0" applyNumberFormat="1" applyFont="1" applyFill="1"/>
    <xf numFmtId="0" fontId="93" fillId="2" borderId="0" xfId="0" applyFont="1" applyFill="1"/>
    <xf numFmtId="0" fontId="85" fillId="2" borderId="44" xfId="0" applyFont="1" applyFill="1" applyBorder="1" applyAlignment="1">
      <alignment vertical="center" wrapText="1"/>
    </xf>
    <xf numFmtId="0" fontId="94" fillId="2" borderId="0" xfId="0" applyFont="1" applyFill="1"/>
    <xf numFmtId="0" fontId="73" fillId="2" borderId="41" xfId="253" applyFont="1" applyFill="1" applyBorder="1"/>
    <xf numFmtId="0" fontId="92" fillId="2" borderId="41" xfId="96" applyFont="1" applyFill="1" applyBorder="1" applyAlignment="1">
      <alignment horizontal="left" vertical="center" wrapText="1"/>
    </xf>
    <xf numFmtId="0" fontId="85" fillId="2" borderId="41" xfId="0" applyFont="1" applyFill="1" applyBorder="1" applyAlignment="1">
      <alignment vertical="center" wrapText="1"/>
    </xf>
    <xf numFmtId="43" fontId="73" fillId="2" borderId="41" xfId="7" applyFont="1" applyFill="1" applyBorder="1" applyAlignment="1">
      <alignment vertical="center"/>
    </xf>
    <xf numFmtId="43" fontId="13" fillId="2" borderId="41" xfId="253" applyNumberFormat="1" applyFont="1" applyFill="1" applyBorder="1"/>
    <xf numFmtId="43" fontId="73" fillId="2" borderId="0" xfId="7" applyFont="1" applyFill="1"/>
    <xf numFmtId="0" fontId="73" fillId="2" borderId="0" xfId="0" applyFont="1" applyFill="1" applyAlignment="1"/>
    <xf numFmtId="0" fontId="73" fillId="2" borderId="0" xfId="0" applyFont="1" applyFill="1" applyAlignment="1">
      <alignment horizontal="right"/>
    </xf>
    <xf numFmtId="43" fontId="73" fillId="2" borderId="0" xfId="7" applyFont="1" applyFill="1" applyAlignment="1">
      <alignment horizontal="right"/>
    </xf>
    <xf numFmtId="43" fontId="13" fillId="2" borderId="0" xfId="7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3" fillId="0" borderId="0" xfId="0" applyFont="1" applyAlignment="1">
      <alignment horizontal="center"/>
    </xf>
    <xf numFmtId="43" fontId="72" fillId="2" borderId="0" xfId="7" applyFont="1" applyFill="1" applyAlignment="1">
      <alignment horizontal="left" vertical="top" wrapText="1"/>
    </xf>
    <xf numFmtId="0" fontId="72" fillId="2" borderId="0" xfId="8" applyFont="1" applyFill="1">
      <alignment horizontal="left" vertical="top" wrapText="1"/>
    </xf>
    <xf numFmtId="0" fontId="16" fillId="2" borderId="41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vertical="center"/>
    </xf>
    <xf numFmtId="165" fontId="16" fillId="2" borderId="44" xfId="0" applyNumberFormat="1" applyFont="1" applyFill="1" applyBorder="1" applyAlignment="1">
      <alignment vertical="center" wrapText="1"/>
    </xf>
    <xf numFmtId="0" fontId="72" fillId="2" borderId="41" xfId="8" applyFont="1" applyFill="1" applyBorder="1">
      <alignment horizontal="left" vertical="top" wrapText="1"/>
    </xf>
    <xf numFmtId="4" fontId="16" fillId="2" borderId="44" xfId="8" applyNumberFormat="1" applyFont="1" applyFill="1" applyBorder="1" applyAlignment="1">
      <alignment horizontal="center" vertical="center" wrapText="1"/>
    </xf>
    <xf numFmtId="0" fontId="85" fillId="2" borderId="41" xfId="8" applyFont="1" applyFill="1" applyBorder="1">
      <alignment horizontal="left" vertical="top" wrapText="1"/>
    </xf>
    <xf numFmtId="0" fontId="85" fillId="2" borderId="41" xfId="0" applyFont="1" applyFill="1" applyBorder="1" applyAlignment="1">
      <alignment horizontal="center" vertical="center"/>
    </xf>
    <xf numFmtId="0" fontId="85" fillId="2" borderId="44" xfId="0" applyFont="1" applyFill="1" applyBorder="1" applyAlignment="1">
      <alignment horizontal="center" vertical="center"/>
    </xf>
    <xf numFmtId="0" fontId="96" fillId="2" borderId="41" xfId="0" applyFont="1" applyFill="1" applyBorder="1" applyAlignment="1">
      <alignment vertical="center" wrapText="1"/>
    </xf>
    <xf numFmtId="165" fontId="85" fillId="2" borderId="41" xfId="6" applyNumberFormat="1" applyFont="1" applyFill="1" applyBorder="1" applyAlignment="1">
      <alignment horizontal="center" vertical="center"/>
    </xf>
    <xf numFmtId="43" fontId="85" fillId="2" borderId="0" xfId="7" applyFont="1" applyFill="1" applyAlignment="1">
      <alignment horizontal="left" vertical="top" wrapText="1"/>
    </xf>
    <xf numFmtId="0" fontId="85" fillId="2" borderId="0" xfId="8" applyFont="1" applyFill="1">
      <alignment horizontal="left" vertical="top" wrapText="1"/>
    </xf>
    <xf numFmtId="0" fontId="96" fillId="2" borderId="44" xfId="0" applyFont="1" applyFill="1" applyBorder="1" applyAlignment="1">
      <alignment vertical="center" wrapText="1"/>
    </xf>
    <xf numFmtId="0" fontId="72" fillId="2" borderId="0" xfId="8" applyFont="1" applyFill="1" applyAlignment="1">
      <alignment horizontal="left" vertical="top" wrapText="1"/>
    </xf>
    <xf numFmtId="166" fontId="16" fillId="2" borderId="41" xfId="7" applyNumberFormat="1" applyFont="1" applyFill="1" applyBorder="1" applyAlignment="1">
      <alignment horizontal="center" vertical="center" wrapText="1"/>
    </xf>
    <xf numFmtId="0" fontId="16" fillId="2" borderId="41" xfId="0" applyFont="1" applyFill="1" applyBorder="1" applyAlignment="1"/>
    <xf numFmtId="166" fontId="72" fillId="2" borderId="41" xfId="7" applyNumberFormat="1" applyFont="1" applyFill="1" applyBorder="1" applyAlignment="1">
      <alignment horizontal="center" vertical="center" wrapText="1"/>
    </xf>
    <xf numFmtId="166" fontId="16" fillId="2" borderId="41" xfId="7" applyNumberFormat="1" applyFont="1" applyFill="1" applyBorder="1" applyAlignment="1">
      <alignment horizontal="right" vertical="center" wrapText="1"/>
    </xf>
    <xf numFmtId="0" fontId="72" fillId="2" borderId="0" xfId="0" applyFont="1" applyFill="1" applyBorder="1" applyAlignment="1">
      <alignment horizontal="left" vertical="center" wrapText="1"/>
    </xf>
    <xf numFmtId="0" fontId="72" fillId="2" borderId="0" xfId="0" applyFont="1" applyFill="1" applyAlignment="1">
      <alignment horizontal="left" vertical="center" wrapText="1"/>
    </xf>
    <xf numFmtId="166" fontId="85" fillId="2" borderId="41" xfId="7" applyNumberFormat="1" applyFont="1" applyFill="1" applyBorder="1" applyAlignment="1">
      <alignment horizontal="center" vertical="center" wrapText="1"/>
    </xf>
    <xf numFmtId="166" fontId="72" fillId="2" borderId="41" xfId="7" applyNumberFormat="1" applyFont="1" applyFill="1" applyBorder="1" applyAlignment="1">
      <alignment horizontal="right" vertical="center" wrapText="1"/>
    </xf>
    <xf numFmtId="43" fontId="72" fillId="2" borderId="41" xfId="7" applyNumberFormat="1" applyFont="1" applyFill="1" applyBorder="1" applyAlignment="1">
      <alignment horizontal="center" vertical="center" wrapText="1"/>
    </xf>
    <xf numFmtId="0" fontId="72" fillId="2" borderId="41" xfId="0" applyFont="1" applyFill="1" applyBorder="1" applyAlignment="1">
      <alignment horizontal="center" vertical="center" wrapText="1"/>
    </xf>
    <xf numFmtId="169" fontId="72" fillId="2" borderId="0" xfId="0" applyNumberFormat="1" applyFont="1" applyFill="1" applyAlignment="1">
      <alignment horizontal="left" vertical="top" wrapText="1"/>
    </xf>
    <xf numFmtId="178" fontId="72" fillId="2" borderId="0" xfId="0" applyNumberFormat="1" applyFont="1" applyFill="1"/>
    <xf numFmtId="179" fontId="72" fillId="2" borderId="0" xfId="0" applyNumberFormat="1" applyFont="1" applyFill="1" applyAlignment="1">
      <alignment horizontal="left" vertical="top" wrapText="1"/>
    </xf>
    <xf numFmtId="0" fontId="72" fillId="2" borderId="29" xfId="0" applyFont="1" applyFill="1" applyBorder="1" applyAlignment="1">
      <alignment vertical="top" wrapText="1"/>
    </xf>
    <xf numFmtId="0" fontId="72" fillId="2" borderId="2" xfId="0" applyFont="1" applyFill="1" applyBorder="1" applyAlignment="1">
      <alignment vertical="top" wrapText="1"/>
    </xf>
    <xf numFmtId="0" fontId="16" fillId="2" borderId="44" xfId="0" applyFont="1" applyFill="1" applyBorder="1" applyAlignment="1">
      <alignment horizontal="left" vertical="top" wrapText="1"/>
    </xf>
    <xf numFmtId="0" fontId="16" fillId="2" borderId="49" xfId="0" applyFont="1" applyFill="1" applyBorder="1" applyAlignment="1">
      <alignment horizontal="left" vertical="top" wrapText="1"/>
    </xf>
    <xf numFmtId="0" fontId="72" fillId="2" borderId="3" xfId="0" applyFont="1" applyFill="1" applyBorder="1" applyAlignment="1">
      <alignment vertical="top" wrapText="1"/>
    </xf>
    <xf numFmtId="0" fontId="72" fillId="2" borderId="0" xfId="0" applyFont="1" applyFill="1" applyAlignment="1">
      <alignment horizontal="right" vertical="top"/>
    </xf>
    <xf numFmtId="0" fontId="16" fillId="2" borderId="41" xfId="0" applyFont="1" applyFill="1" applyBorder="1" applyAlignment="1">
      <alignment horizontal="center" wrapText="1"/>
    </xf>
    <xf numFmtId="0" fontId="72" fillId="2" borderId="4" xfId="0" applyFont="1" applyFill="1" applyBorder="1" applyAlignment="1">
      <alignment horizontal="center" vertical="center" wrapText="1"/>
    </xf>
    <xf numFmtId="0" fontId="72" fillId="2" borderId="7" xfId="0" applyFont="1" applyFill="1" applyBorder="1" applyAlignment="1">
      <alignment horizontal="center" vertical="center" wrapText="1"/>
    </xf>
    <xf numFmtId="0" fontId="72" fillId="2" borderId="8" xfId="0" applyFont="1" applyFill="1" applyBorder="1" applyAlignment="1">
      <alignment horizontal="center" vertical="center" wrapText="1"/>
    </xf>
    <xf numFmtId="0" fontId="72" fillId="2" borderId="3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top" wrapText="1"/>
    </xf>
    <xf numFmtId="0" fontId="72" fillId="2" borderId="28" xfId="0" applyFont="1" applyFill="1" applyBorder="1" applyAlignment="1">
      <alignment wrapText="1"/>
    </xf>
    <xf numFmtId="0" fontId="72" fillId="2" borderId="38" xfId="0" applyFont="1" applyFill="1" applyBorder="1" applyAlignment="1">
      <alignment horizontal="center" vertical="center" wrapText="1"/>
    </xf>
    <xf numFmtId="0" fontId="72" fillId="2" borderId="37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right"/>
    </xf>
    <xf numFmtId="0" fontId="16" fillId="2" borderId="41" xfId="0" applyFont="1" applyFill="1" applyBorder="1" applyAlignment="1">
      <alignment horizontal="center" vertical="top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72" fillId="2" borderId="41" xfId="0" applyFont="1" applyFill="1" applyBorder="1" applyAlignment="1">
      <alignment horizontal="center" vertical="top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1" xfId="8" applyFont="1" applyFill="1" applyBorder="1" applyAlignment="1">
      <alignment horizontal="center" vertical="top" wrapText="1"/>
    </xf>
    <xf numFmtId="49" fontId="16" fillId="2" borderId="41" xfId="0" applyNumberFormat="1" applyFont="1" applyFill="1" applyBorder="1" applyAlignment="1">
      <alignment horizontal="center" vertical="top" wrapText="1"/>
    </xf>
    <xf numFmtId="0" fontId="16" fillId="2" borderId="41" xfId="0" applyFont="1" applyFill="1" applyBorder="1" applyAlignment="1">
      <alignment horizontal="left" wrapText="1"/>
    </xf>
    <xf numFmtId="0" fontId="72" fillId="2" borderId="41" xfId="8" applyFont="1" applyFill="1" applyBorder="1" applyAlignment="1">
      <alignment horizontal="center" vertical="top" wrapText="1"/>
    </xf>
    <xf numFmtId="0" fontId="72" fillId="2" borderId="41" xfId="0" applyNumberFormat="1" applyFont="1" applyFill="1" applyBorder="1" applyAlignment="1">
      <alignment horizontal="center" vertical="top" wrapText="1"/>
    </xf>
    <xf numFmtId="0" fontId="72" fillId="2" borderId="44" xfId="0" applyFont="1" applyFill="1" applyBorder="1" applyAlignment="1">
      <alignment horizontal="center" vertical="top" wrapText="1"/>
    </xf>
    <xf numFmtId="0" fontId="72" fillId="2" borderId="29" xfId="0" applyFont="1" applyFill="1" applyBorder="1" applyAlignment="1">
      <alignment horizontal="center" vertical="top" wrapText="1"/>
    </xf>
    <xf numFmtId="0" fontId="72" fillId="2" borderId="2" xfId="0" applyFont="1" applyFill="1" applyBorder="1" applyAlignment="1">
      <alignment horizontal="center" vertical="top" wrapText="1"/>
    </xf>
    <xf numFmtId="0" fontId="72" fillId="2" borderId="3" xfId="0" applyFont="1" applyFill="1" applyBorder="1" applyAlignment="1">
      <alignment horizontal="center" vertical="top" wrapText="1"/>
    </xf>
    <xf numFmtId="49" fontId="16" fillId="2" borderId="41" xfId="0" applyNumberFormat="1" applyFont="1" applyFill="1" applyBorder="1" applyAlignment="1">
      <alignment horizontal="left" vertical="top" wrapText="1"/>
    </xf>
    <xf numFmtId="0" fontId="72" fillId="2" borderId="41" xfId="0" applyFont="1" applyFill="1" applyBorder="1" applyAlignment="1">
      <alignment wrapText="1"/>
    </xf>
    <xf numFmtId="0" fontId="72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29" xfId="8" applyFont="1" applyFill="1" applyBorder="1" applyAlignment="1">
      <alignment horizontal="center" vertical="top" wrapText="1"/>
    </xf>
    <xf numFmtId="0" fontId="16" fillId="2" borderId="2" xfId="8" applyFont="1" applyFill="1" applyBorder="1" applyAlignment="1">
      <alignment horizontal="center" vertical="top" wrapText="1"/>
    </xf>
    <xf numFmtId="0" fontId="16" fillId="2" borderId="3" xfId="8" applyFont="1" applyFill="1" applyBorder="1" applyAlignment="1">
      <alignment horizontal="center" vertical="top" wrapText="1"/>
    </xf>
    <xf numFmtId="0" fontId="16" fillId="2" borderId="44" xfId="8" applyFont="1" applyFill="1" applyBorder="1" applyAlignment="1">
      <alignment horizontal="center" vertical="top" wrapText="1"/>
    </xf>
    <xf numFmtId="0" fontId="72" fillId="2" borderId="2" xfId="0" applyFont="1" applyFill="1" applyBorder="1" applyAlignment="1">
      <alignment horizontal="center"/>
    </xf>
    <xf numFmtId="0" fontId="72" fillId="2" borderId="3" xfId="0" applyFont="1" applyFill="1" applyBorder="1" applyAlignment="1">
      <alignment horizontal="center"/>
    </xf>
    <xf numFmtId="169" fontId="72" fillId="2" borderId="0" xfId="96" applyNumberFormat="1" applyFont="1" applyFill="1" applyAlignment="1">
      <alignment horizontal="right" vertical="top" wrapText="1"/>
    </xf>
    <xf numFmtId="169" fontId="72" fillId="2" borderId="0" xfId="96" applyNumberFormat="1" applyFont="1" applyFill="1" applyAlignment="1">
      <alignment horizontal="right" vertical="center" wrapText="1"/>
    </xf>
    <xf numFmtId="49" fontId="16" fillId="2" borderId="0" xfId="96" applyNumberFormat="1" applyFont="1" applyFill="1" applyBorder="1" applyAlignment="1">
      <alignment horizontal="center" vertical="center" wrapText="1"/>
    </xf>
    <xf numFmtId="0" fontId="73" fillId="2" borderId="0" xfId="1660" applyFont="1" applyFill="1" applyBorder="1" applyAlignment="1">
      <alignment vertical="center" wrapText="1"/>
    </xf>
    <xf numFmtId="0" fontId="73" fillId="2" borderId="0" xfId="2028" applyFont="1" applyFill="1" applyAlignment="1">
      <alignment horizontal="center"/>
    </xf>
    <xf numFmtId="49" fontId="16" fillId="2" borderId="42" xfId="96" applyNumberFormat="1" applyFont="1" applyFill="1" applyBorder="1" applyAlignment="1">
      <alignment horizontal="center" vertical="center" wrapText="1"/>
    </xf>
    <xf numFmtId="49" fontId="16" fillId="2" borderId="44" xfId="96" applyNumberFormat="1" applyFont="1" applyFill="1" applyBorder="1" applyAlignment="1">
      <alignment horizontal="center" vertical="center" wrapText="1"/>
    </xf>
    <xf numFmtId="0" fontId="16" fillId="2" borderId="29" xfId="96" applyNumberFormat="1" applyFont="1" applyFill="1" applyBorder="1" applyAlignment="1">
      <alignment horizontal="center" vertical="center" wrapText="1"/>
    </xf>
    <xf numFmtId="0" fontId="16" fillId="2" borderId="3" xfId="96" applyNumberFormat="1" applyFont="1" applyFill="1" applyBorder="1" applyAlignment="1">
      <alignment horizontal="center" vertical="center" wrapText="1"/>
    </xf>
    <xf numFmtId="168" fontId="16" fillId="2" borderId="29" xfId="96" applyNumberFormat="1" applyFont="1" applyFill="1" applyBorder="1" applyAlignment="1">
      <alignment horizontal="center" vertical="center" wrapText="1"/>
    </xf>
    <xf numFmtId="168" fontId="16" fillId="2" borderId="3" xfId="96" applyNumberFormat="1" applyFont="1" applyFill="1" applyBorder="1" applyAlignment="1">
      <alignment horizontal="center" vertical="center" wrapText="1"/>
    </xf>
    <xf numFmtId="168" fontId="72" fillId="2" borderId="42" xfId="96" applyNumberFormat="1" applyFont="1" applyFill="1" applyBorder="1" applyAlignment="1">
      <alignment horizontal="center" vertical="center" wrapText="1"/>
    </xf>
    <xf numFmtId="168" fontId="72" fillId="2" borderId="43" xfId="96" applyNumberFormat="1" applyFont="1" applyFill="1" applyBorder="1" applyAlignment="1">
      <alignment horizontal="center" vertical="center" wrapText="1"/>
    </xf>
    <xf numFmtId="168" fontId="72" fillId="2" borderId="44" xfId="96" applyNumberFormat="1" applyFont="1" applyFill="1" applyBorder="1" applyAlignment="1">
      <alignment horizontal="center" vertical="center" wrapText="1"/>
    </xf>
    <xf numFmtId="49" fontId="16" fillId="2" borderId="29" xfId="96" applyNumberFormat="1" applyFont="1" applyFill="1" applyBorder="1" applyAlignment="1">
      <alignment horizontal="center" vertical="center" textRotation="90" wrapText="1"/>
    </xf>
    <xf numFmtId="49" fontId="16" fillId="2" borderId="2" xfId="96" applyNumberFormat="1" applyFont="1" applyFill="1" applyBorder="1" applyAlignment="1">
      <alignment horizontal="center" vertical="center" textRotation="90" wrapText="1"/>
    </xf>
    <xf numFmtId="49" fontId="16" fillId="2" borderId="3" xfId="96" applyNumberFormat="1" applyFont="1" applyFill="1" applyBorder="1" applyAlignment="1">
      <alignment horizontal="center" vertical="center" textRotation="90" wrapText="1"/>
    </xf>
    <xf numFmtId="0" fontId="73" fillId="2" borderId="0" xfId="253" applyFont="1" applyFill="1" applyAlignment="1">
      <alignment horizontal="right" vertical="top" wrapText="1"/>
    </xf>
    <xf numFmtId="0" fontId="73" fillId="2" borderId="0" xfId="253" applyFont="1" applyFill="1" applyAlignment="1">
      <alignment horizontal="right" wrapText="1"/>
    </xf>
    <xf numFmtId="0" fontId="16" fillId="2" borderId="0" xfId="299" applyFont="1" applyFill="1" applyAlignment="1">
      <alignment horizontal="center" vertical="center" wrapText="1"/>
    </xf>
    <xf numFmtId="168" fontId="95" fillId="2" borderId="42" xfId="96" applyNumberFormat="1" applyFont="1" applyFill="1" applyBorder="1" applyAlignment="1">
      <alignment horizontal="center" vertical="center" wrapText="1"/>
    </xf>
    <xf numFmtId="168" fontId="95" fillId="2" borderId="44" xfId="96" applyNumberFormat="1" applyFont="1" applyFill="1" applyBorder="1" applyAlignment="1">
      <alignment horizontal="center" vertical="center" wrapText="1"/>
    </xf>
    <xf numFmtId="0" fontId="73" fillId="2" borderId="0" xfId="0" applyFont="1" applyFill="1" applyAlignment="1">
      <alignment horizontal="right" vertical="top"/>
    </xf>
    <xf numFmtId="0" fontId="73" fillId="2" borderId="0" xfId="0" applyFont="1" applyFill="1" applyAlignment="1">
      <alignment horizontal="right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left" vertical="center" wrapText="1"/>
    </xf>
    <xf numFmtId="0" fontId="16" fillId="2" borderId="43" xfId="0" applyFont="1" applyFill="1" applyBorder="1" applyAlignment="1">
      <alignment horizontal="left" vertical="center" wrapText="1"/>
    </xf>
    <xf numFmtId="0" fontId="16" fillId="2" borderId="44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wrapText="1"/>
    </xf>
    <xf numFmtId="0" fontId="72" fillId="2" borderId="41" xfId="8" applyFont="1" applyFill="1" applyBorder="1" applyAlignment="1">
      <alignment horizontal="center" vertical="center" wrapText="1"/>
    </xf>
    <xf numFmtId="0" fontId="72" fillId="2" borderId="45" xfId="8" applyFont="1" applyFill="1" applyBorder="1" applyAlignment="1">
      <alignment horizontal="center" vertical="center" wrapText="1"/>
    </xf>
    <xf numFmtId="0" fontId="72" fillId="2" borderId="46" xfId="8" applyFont="1" applyFill="1" applyBorder="1" applyAlignment="1">
      <alignment horizontal="center" vertical="center" wrapText="1"/>
    </xf>
    <xf numFmtId="0" fontId="72" fillId="2" borderId="47" xfId="8" applyFont="1" applyFill="1" applyBorder="1" applyAlignment="1">
      <alignment horizontal="center" vertical="center" wrapText="1"/>
    </xf>
    <xf numFmtId="0" fontId="72" fillId="2" borderId="9" xfId="8" applyFont="1" applyFill="1" applyBorder="1" applyAlignment="1">
      <alignment horizontal="center" vertical="center" wrapText="1"/>
    </xf>
    <xf numFmtId="0" fontId="72" fillId="2" borderId="48" xfId="8" applyFont="1" applyFill="1" applyBorder="1" applyAlignment="1">
      <alignment horizontal="center" vertical="center" wrapText="1"/>
    </xf>
    <xf numFmtId="0" fontId="72" fillId="2" borderId="49" xfId="8" applyFont="1" applyFill="1" applyBorder="1" applyAlignment="1">
      <alignment horizontal="center" vertical="center" wrapText="1"/>
    </xf>
    <xf numFmtId="0" fontId="72" fillId="2" borderId="29" xfId="8" applyFont="1" applyFill="1" applyBorder="1" applyAlignment="1">
      <alignment horizontal="center" vertical="center" wrapText="1"/>
    </xf>
    <xf numFmtId="0" fontId="72" fillId="2" borderId="3" xfId="8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top" wrapText="1"/>
    </xf>
    <xf numFmtId="0" fontId="16" fillId="2" borderId="43" xfId="0" applyFont="1" applyFill="1" applyBorder="1" applyAlignment="1">
      <alignment horizontal="center" vertical="top" wrapText="1"/>
    </xf>
    <xf numFmtId="0" fontId="16" fillId="2" borderId="44" xfId="0" applyFont="1" applyFill="1" applyBorder="1" applyAlignment="1">
      <alignment horizontal="center" vertical="top" wrapText="1"/>
    </xf>
    <xf numFmtId="0" fontId="72" fillId="2" borderId="4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84" fillId="2" borderId="5" xfId="0" applyFont="1" applyFill="1" applyBorder="1" applyAlignment="1">
      <alignment vertical="center" wrapText="1"/>
    </xf>
    <xf numFmtId="0" fontId="85" fillId="2" borderId="42" xfId="0" applyFont="1" applyFill="1" applyBorder="1" applyAlignment="1">
      <alignment horizontal="left" vertical="top" wrapText="1"/>
    </xf>
    <xf numFmtId="0" fontId="86" fillId="2" borderId="44" xfId="0" applyFont="1" applyFill="1" applyBorder="1" applyAlignment="1">
      <alignment horizontal="left" vertical="top" wrapText="1"/>
    </xf>
    <xf numFmtId="0" fontId="72" fillId="2" borderId="31" xfId="0" applyFont="1" applyFill="1" applyBorder="1" applyAlignment="1">
      <alignment horizontal="center" vertical="top" wrapText="1"/>
    </xf>
    <xf numFmtId="0" fontId="72" fillId="2" borderId="30" xfId="0" applyFont="1" applyFill="1" applyBorder="1" applyAlignment="1">
      <alignment horizontal="center" vertical="top" wrapText="1"/>
    </xf>
    <xf numFmtId="0" fontId="89" fillId="2" borderId="0" xfId="0" applyFont="1" applyFill="1" applyBorder="1" applyAlignment="1">
      <alignment horizontal="right" vertical="top" wrapText="1"/>
    </xf>
    <xf numFmtId="0" fontId="72" fillId="2" borderId="43" xfId="0" applyFont="1" applyFill="1" applyBorder="1" applyAlignment="1">
      <alignment horizontal="center" vertical="center" wrapText="1"/>
    </xf>
    <xf numFmtId="0" fontId="72" fillId="2" borderId="44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left" vertical="top" wrapText="1"/>
    </xf>
    <xf numFmtId="0" fontId="97" fillId="2" borderId="43" xfId="0" applyFont="1" applyFill="1" applyBorder="1" applyAlignment="1">
      <alignment wrapText="1"/>
    </xf>
    <xf numFmtId="0" fontId="97" fillId="2" borderId="44" xfId="0" applyFont="1" applyFill="1" applyBorder="1" applyAlignment="1">
      <alignment wrapText="1"/>
    </xf>
    <xf numFmtId="0" fontId="72" fillId="2" borderId="39" xfId="0" applyFont="1" applyFill="1" applyBorder="1" applyAlignment="1">
      <alignment horizontal="center" vertical="center" wrapText="1"/>
    </xf>
    <xf numFmtId="0" fontId="72" fillId="2" borderId="40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left"/>
    </xf>
    <xf numFmtId="0" fontId="16" fillId="2" borderId="34" xfId="0" applyFont="1" applyFill="1" applyBorder="1" applyAlignment="1">
      <alignment horizontal="left"/>
    </xf>
    <xf numFmtId="0" fontId="16" fillId="2" borderId="35" xfId="0" applyFont="1" applyFill="1" applyBorder="1" applyAlignment="1">
      <alignment horizontal="left"/>
    </xf>
    <xf numFmtId="0" fontId="88" fillId="2" borderId="0" xfId="0" applyFont="1" applyFill="1" applyBorder="1" applyAlignment="1">
      <alignment horizontal="right" vertical="top" wrapText="1"/>
    </xf>
    <xf numFmtId="0" fontId="13" fillId="2" borderId="41" xfId="0" applyFont="1" applyFill="1" applyBorder="1" applyAlignment="1">
      <alignment horizontal="center" vertical="center" wrapText="1"/>
    </xf>
    <xf numFmtId="0" fontId="84" fillId="2" borderId="44" xfId="0" applyFont="1" applyFill="1" applyBorder="1" applyAlignment="1">
      <alignment vertical="center" wrapText="1"/>
    </xf>
    <xf numFmtId="0" fontId="72" fillId="2" borderId="42" xfId="0" applyFont="1" applyFill="1" applyBorder="1" applyAlignment="1">
      <alignment horizontal="center" vertical="center" wrapText="1"/>
    </xf>
    <xf numFmtId="0" fontId="72" fillId="2" borderId="42" xfId="0" applyFont="1" applyFill="1" applyBorder="1" applyAlignment="1">
      <alignment horizontal="center" vertical="top" wrapText="1"/>
    </xf>
    <xf numFmtId="0" fontId="16" fillId="2" borderId="42" xfId="0" applyFont="1" applyFill="1" applyBorder="1" applyAlignment="1">
      <alignment horizontal="left" vertical="top" wrapText="1"/>
    </xf>
    <xf numFmtId="0" fontId="16" fillId="2" borderId="44" xfId="0" applyFont="1" applyFill="1" applyBorder="1" applyAlignment="1">
      <alignment horizontal="left" vertical="top" wrapText="1"/>
    </xf>
    <xf numFmtId="0" fontId="73" fillId="2" borderId="0" xfId="1734" applyFont="1" applyFill="1" applyAlignment="1">
      <alignment horizontal="right" vertical="center"/>
    </xf>
    <xf numFmtId="0" fontId="13" fillId="2" borderId="41" xfId="1734" applyFont="1" applyFill="1" applyBorder="1" applyAlignment="1">
      <alignment horizontal="center" vertical="center" wrapText="1"/>
    </xf>
    <xf numFmtId="0" fontId="73" fillId="2" borderId="41" xfId="1735" applyFont="1" applyFill="1" applyBorder="1" applyAlignment="1">
      <alignment horizontal="center" vertical="center" wrapText="1"/>
    </xf>
    <xf numFmtId="0" fontId="72" fillId="2" borderId="42" xfId="299" applyFont="1" applyFill="1" applyBorder="1" applyAlignment="1">
      <alignment horizontal="center" vertical="top" wrapText="1"/>
    </xf>
    <xf numFmtId="0" fontId="72" fillId="2" borderId="43" xfId="299" applyFont="1" applyFill="1" applyBorder="1" applyAlignment="1">
      <alignment horizontal="center" vertical="top" wrapText="1"/>
    </xf>
    <xf numFmtId="0" fontId="72" fillId="2" borderId="44" xfId="299" applyFont="1" applyFill="1" applyBorder="1" applyAlignment="1">
      <alignment horizontal="center" vertical="top" wrapText="1"/>
    </xf>
    <xf numFmtId="0" fontId="72" fillId="2" borderId="41" xfId="299" applyFont="1" applyFill="1" applyBorder="1" applyAlignment="1">
      <alignment horizontal="left" vertical="center" wrapText="1"/>
    </xf>
    <xf numFmtId="0" fontId="73" fillId="2" borderId="42" xfId="1735" applyFont="1" applyFill="1" applyBorder="1" applyAlignment="1">
      <alignment horizontal="center" wrapText="1"/>
    </xf>
    <xf numFmtId="0" fontId="73" fillId="2" borderId="43" xfId="1735" applyFont="1" applyFill="1" applyBorder="1" applyAlignment="1">
      <alignment horizontal="center" wrapText="1"/>
    </xf>
    <xf numFmtId="0" fontId="73" fillId="2" borderId="44" xfId="1735" applyFont="1" applyFill="1" applyBorder="1" applyAlignment="1">
      <alignment horizontal="center" wrapText="1"/>
    </xf>
    <xf numFmtId="0" fontId="13" fillId="2" borderId="41" xfId="1735" applyFont="1" applyFill="1" applyBorder="1" applyAlignment="1">
      <alignment horizontal="left" wrapText="1"/>
    </xf>
    <xf numFmtId="0" fontId="73" fillId="2" borderId="42" xfId="1735" applyFont="1" applyFill="1" applyBorder="1" applyAlignment="1">
      <alignment horizontal="left" vertical="center" wrapText="1"/>
    </xf>
    <xf numFmtId="0" fontId="73" fillId="2" borderId="43" xfId="1735" applyFont="1" applyFill="1" applyBorder="1" applyAlignment="1">
      <alignment horizontal="left" vertical="center" wrapText="1"/>
    </xf>
    <xf numFmtId="0" fontId="73" fillId="2" borderId="42" xfId="299" applyFont="1" applyFill="1" applyBorder="1" applyAlignment="1">
      <alignment horizontal="left" vertical="top" wrapText="1"/>
    </xf>
    <xf numFmtId="0" fontId="73" fillId="2" borderId="43" xfId="299" applyFont="1" applyFill="1" applyBorder="1" applyAlignment="1">
      <alignment horizontal="left" vertical="top" wrapText="1"/>
    </xf>
    <xf numFmtId="0" fontId="73" fillId="2" borderId="44" xfId="299" applyFont="1" applyFill="1" applyBorder="1" applyAlignment="1">
      <alignment horizontal="left" vertical="top" wrapText="1"/>
    </xf>
    <xf numFmtId="0" fontId="72" fillId="2" borderId="41" xfId="0" applyFont="1" applyFill="1" applyBorder="1" applyAlignment="1">
      <alignment horizontal="center" vertical="center" wrapText="1"/>
    </xf>
    <xf numFmtId="0" fontId="72" fillId="2" borderId="44" xfId="0" applyNumberFormat="1" applyFont="1" applyFill="1" applyBorder="1" applyAlignment="1">
      <alignment horizontal="center" vertical="top" wrapText="1"/>
    </xf>
    <xf numFmtId="0" fontId="72" fillId="2" borderId="50" xfId="0" applyFont="1" applyFill="1" applyBorder="1" applyAlignment="1">
      <alignment horizontal="center" vertical="top" wrapText="1"/>
    </xf>
    <xf numFmtId="0" fontId="72" fillId="2" borderId="49" xfId="0" applyFont="1" applyFill="1" applyBorder="1" applyAlignment="1">
      <alignment horizontal="center" vertical="top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</cellXfs>
  <cellStyles count="2030">
    <cellStyle name="20% - Accent1" xfId="29" builtinId="30" customBuiltin="1"/>
    <cellStyle name="20% - Accent1 2" xfId="69"/>
    <cellStyle name="20% - Accent1 2 2" xfId="108"/>
    <cellStyle name="20% - Accent1 3" xfId="167"/>
    <cellStyle name="20% - Accent1 4" xfId="191"/>
    <cellStyle name="20% - Accent2" xfId="33" builtinId="34" customBuiltin="1"/>
    <cellStyle name="20% - Accent2 2" xfId="72"/>
    <cellStyle name="20% - Accent2 2 2" xfId="109"/>
    <cellStyle name="20% - Accent2 3" xfId="169"/>
    <cellStyle name="20% - Accent2 4" xfId="193"/>
    <cellStyle name="20% - Accent3" xfId="37" builtinId="38" customBuiltin="1"/>
    <cellStyle name="20% - Accent3 2" xfId="71"/>
    <cellStyle name="20% - Accent3 2 2" xfId="110"/>
    <cellStyle name="20% - Accent3 3" xfId="171"/>
    <cellStyle name="20% - Accent3 4" xfId="195"/>
    <cellStyle name="20% - Accent4" xfId="41" builtinId="42" customBuiltin="1"/>
    <cellStyle name="20% - Accent4 2" xfId="88"/>
    <cellStyle name="20% - Accent4 2 2" xfId="111"/>
    <cellStyle name="20% - Accent4 3" xfId="173"/>
    <cellStyle name="20% - Accent4 4" xfId="197"/>
    <cellStyle name="20% - Accent5" xfId="45" builtinId="46" customBuiltin="1"/>
    <cellStyle name="20% - Accent5 2" xfId="91"/>
    <cellStyle name="20% - Accent5 2 2" xfId="112"/>
    <cellStyle name="20% - Accent5 3" xfId="175"/>
    <cellStyle name="20% - Accent5 4" xfId="199"/>
    <cellStyle name="20% - Accent6" xfId="49" builtinId="50" customBuiltin="1"/>
    <cellStyle name="20% - Accent6 2" xfId="59"/>
    <cellStyle name="20% - Accent6 2 2" xfId="113"/>
    <cellStyle name="20% - Accent6 3" xfId="177"/>
    <cellStyle name="20% - Accent6 4" xfId="201"/>
    <cellStyle name="20% - Акцент1 10" xfId="301"/>
    <cellStyle name="20% - Акцент1 11" xfId="302"/>
    <cellStyle name="20% - Акцент1 12" xfId="303"/>
    <cellStyle name="20% - Акцент1 13" xfId="304"/>
    <cellStyle name="20% - Акцент1 14" xfId="305"/>
    <cellStyle name="20% - Акцент1 15" xfId="306"/>
    <cellStyle name="20% - Акцент1 16" xfId="307"/>
    <cellStyle name="20% - Акцент1 17" xfId="308"/>
    <cellStyle name="20% - Акцент1 18" xfId="309"/>
    <cellStyle name="20% - Акцент1 19" xfId="310"/>
    <cellStyle name="20% - Акцент1 2" xfId="311"/>
    <cellStyle name="20% - Акцент1 20" xfId="312"/>
    <cellStyle name="20% - Акцент1 21" xfId="313"/>
    <cellStyle name="20% - Акцент1 22" xfId="314"/>
    <cellStyle name="20% - Акцент1 23" xfId="315"/>
    <cellStyle name="20% - Акцент1 24" xfId="316"/>
    <cellStyle name="20% - Акцент1 25" xfId="317"/>
    <cellStyle name="20% - Акцент1 26" xfId="318"/>
    <cellStyle name="20% - Акцент1 27" xfId="319"/>
    <cellStyle name="20% - Акцент1 28" xfId="320"/>
    <cellStyle name="20% - Акцент1 29" xfId="321"/>
    <cellStyle name="20% - Акцент1 3" xfId="322"/>
    <cellStyle name="20% - Акцент1 30" xfId="323"/>
    <cellStyle name="20% - Акцент1 31" xfId="324"/>
    <cellStyle name="20% - Акцент1 32" xfId="325"/>
    <cellStyle name="20% - Акцент1 33" xfId="326"/>
    <cellStyle name="20% - Акцент1 34" xfId="327"/>
    <cellStyle name="20% - Акцент1 35" xfId="328"/>
    <cellStyle name="20% - Акцент1 36" xfId="329"/>
    <cellStyle name="20% - Акцент1 4" xfId="330"/>
    <cellStyle name="20% - Акцент1 5" xfId="331"/>
    <cellStyle name="20% - Акцент1 6" xfId="332"/>
    <cellStyle name="20% - Акцент1 7" xfId="333"/>
    <cellStyle name="20% - Акцент1 8" xfId="334"/>
    <cellStyle name="20% - Акцент1 9" xfId="335"/>
    <cellStyle name="20% - Акцент2 10" xfId="336"/>
    <cellStyle name="20% - Акцент2 11" xfId="337"/>
    <cellStyle name="20% - Акцент2 12" xfId="338"/>
    <cellStyle name="20% - Акцент2 13" xfId="339"/>
    <cellStyle name="20% - Акцент2 14" xfId="340"/>
    <cellStyle name="20% - Акцент2 15" xfId="341"/>
    <cellStyle name="20% - Акцент2 16" xfId="342"/>
    <cellStyle name="20% - Акцент2 17" xfId="343"/>
    <cellStyle name="20% - Акцент2 18" xfId="344"/>
    <cellStyle name="20% - Акцент2 19" xfId="345"/>
    <cellStyle name="20% - Акцент2 2" xfId="346"/>
    <cellStyle name="20% - Акцент2 20" xfId="347"/>
    <cellStyle name="20% - Акцент2 21" xfId="348"/>
    <cellStyle name="20% - Акцент2 22" xfId="349"/>
    <cellStyle name="20% - Акцент2 23" xfId="350"/>
    <cellStyle name="20% - Акцент2 24" xfId="351"/>
    <cellStyle name="20% - Акцент2 25" xfId="352"/>
    <cellStyle name="20% - Акцент2 26" xfId="353"/>
    <cellStyle name="20% - Акцент2 27" xfId="354"/>
    <cellStyle name="20% - Акцент2 28" xfId="355"/>
    <cellStyle name="20% - Акцент2 29" xfId="356"/>
    <cellStyle name="20% - Акцент2 3" xfId="357"/>
    <cellStyle name="20% - Акцент2 30" xfId="358"/>
    <cellStyle name="20% - Акцент2 31" xfId="359"/>
    <cellStyle name="20% - Акцент2 32" xfId="360"/>
    <cellStyle name="20% - Акцент2 33" xfId="361"/>
    <cellStyle name="20% - Акцент2 34" xfId="362"/>
    <cellStyle name="20% - Акцент2 35" xfId="363"/>
    <cellStyle name="20% - Акцент2 36" xfId="364"/>
    <cellStyle name="20% - Акцент2 4" xfId="365"/>
    <cellStyle name="20% - Акцент2 5" xfId="366"/>
    <cellStyle name="20% - Акцент2 6" xfId="367"/>
    <cellStyle name="20% - Акцент2 7" xfId="368"/>
    <cellStyle name="20% - Акцент2 8" xfId="369"/>
    <cellStyle name="20% - Акцент2 9" xfId="370"/>
    <cellStyle name="20% - Акцент3 10" xfId="371"/>
    <cellStyle name="20% - Акцент3 11" xfId="372"/>
    <cellStyle name="20% - Акцент3 12" xfId="373"/>
    <cellStyle name="20% - Акцент3 13" xfId="374"/>
    <cellStyle name="20% - Акцент3 14" xfId="375"/>
    <cellStyle name="20% - Акцент3 15" xfId="376"/>
    <cellStyle name="20% - Акцент3 16" xfId="377"/>
    <cellStyle name="20% - Акцент3 17" xfId="378"/>
    <cellStyle name="20% - Акцент3 18" xfId="379"/>
    <cellStyle name="20% - Акцент3 19" xfId="380"/>
    <cellStyle name="20% - Акцент3 2" xfId="381"/>
    <cellStyle name="20% - Акцент3 20" xfId="382"/>
    <cellStyle name="20% - Акцент3 21" xfId="383"/>
    <cellStyle name="20% - Акцент3 22" xfId="384"/>
    <cellStyle name="20% - Акцент3 23" xfId="385"/>
    <cellStyle name="20% - Акцент3 24" xfId="386"/>
    <cellStyle name="20% - Акцент3 25" xfId="387"/>
    <cellStyle name="20% - Акцент3 26" xfId="388"/>
    <cellStyle name="20% - Акцент3 27" xfId="389"/>
    <cellStyle name="20% - Акцент3 28" xfId="390"/>
    <cellStyle name="20% - Акцент3 29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4" xfId="400"/>
    <cellStyle name="20% - Акцент3 5" xfId="401"/>
    <cellStyle name="20% - Акцент3 6" xfId="402"/>
    <cellStyle name="20% - Акцент3 7" xfId="403"/>
    <cellStyle name="20% - Акцент3 8" xfId="404"/>
    <cellStyle name="20% - Акцент3 9" xfId="405"/>
    <cellStyle name="20% - Акцент4 10" xfId="406"/>
    <cellStyle name="20% - Акцент4 11" xfId="407"/>
    <cellStyle name="20% - Акцент4 12" xfId="408"/>
    <cellStyle name="20% - Акцент4 13" xfId="409"/>
    <cellStyle name="20% - Акцент4 14" xfId="410"/>
    <cellStyle name="20% - Акцент4 15" xfId="411"/>
    <cellStyle name="20% - Акцент4 16" xfId="412"/>
    <cellStyle name="20% - Акцент4 17" xfId="413"/>
    <cellStyle name="20% - Акцент4 18" xfId="414"/>
    <cellStyle name="20% - Акцент4 19" xfId="415"/>
    <cellStyle name="20% - Акцент4 2" xfId="416"/>
    <cellStyle name="20% - Акцент4 20" xfId="417"/>
    <cellStyle name="20% - Акцент4 21" xfId="418"/>
    <cellStyle name="20% - Акцент4 22" xfId="419"/>
    <cellStyle name="20% - Акцент4 23" xfId="420"/>
    <cellStyle name="20% - Акцент4 24" xfId="421"/>
    <cellStyle name="20% - Акцент4 25" xfId="422"/>
    <cellStyle name="20% - Акцент4 26" xfId="423"/>
    <cellStyle name="20% - Акцент4 27" xfId="424"/>
    <cellStyle name="20% - Акцент4 28" xfId="425"/>
    <cellStyle name="20% - Акцент4 29" xfId="426"/>
    <cellStyle name="20% - Акцент4 3" xfId="427"/>
    <cellStyle name="20% - Акцент4 30" xfId="428"/>
    <cellStyle name="20% - Акцент4 31" xfId="429"/>
    <cellStyle name="20% - Акцент4 32" xfId="430"/>
    <cellStyle name="20% - Акцент4 33" xfId="431"/>
    <cellStyle name="20% - Акцент4 34" xfId="432"/>
    <cellStyle name="20% - Акцент4 35" xfId="433"/>
    <cellStyle name="20% - Акцент4 36" xfId="434"/>
    <cellStyle name="20% - Акцент4 4" xfId="435"/>
    <cellStyle name="20% - Акцент4 5" xfId="436"/>
    <cellStyle name="20% - Акцент4 6" xfId="437"/>
    <cellStyle name="20% - Акцент4 7" xfId="438"/>
    <cellStyle name="20% - Акцент4 8" xfId="439"/>
    <cellStyle name="20% - Акцент4 9" xfId="440"/>
    <cellStyle name="20% - Акцент5 10" xfId="441"/>
    <cellStyle name="20% - Акцент5 11" xfId="442"/>
    <cellStyle name="20% - Акцент5 12" xfId="443"/>
    <cellStyle name="20% - Акцент5 13" xfId="444"/>
    <cellStyle name="20% - Акцент5 14" xfId="445"/>
    <cellStyle name="20% - Акцент5 15" xfId="446"/>
    <cellStyle name="20% - Акцент5 16" xfId="447"/>
    <cellStyle name="20% - Акцент5 17" xfId="448"/>
    <cellStyle name="20% - Акцент5 18" xfId="449"/>
    <cellStyle name="20% - Акцент5 19" xfId="450"/>
    <cellStyle name="20% - Акцент5 2" xfId="451"/>
    <cellStyle name="20% - Акцент5 20" xfId="452"/>
    <cellStyle name="20% - Акцент5 21" xfId="453"/>
    <cellStyle name="20% - Акцент5 22" xfId="454"/>
    <cellStyle name="20% - Акцент5 23" xfId="455"/>
    <cellStyle name="20% - Акцент5 24" xfId="456"/>
    <cellStyle name="20% - Акцент5 25" xfId="457"/>
    <cellStyle name="20% - Акцент5 26" xfId="458"/>
    <cellStyle name="20% - Акцент5 27" xfId="459"/>
    <cellStyle name="20% - Акцент5 28" xfId="460"/>
    <cellStyle name="20% - Акцент5 29" xfId="461"/>
    <cellStyle name="20% - Акцент5 3" xfId="462"/>
    <cellStyle name="20% - Акцент5 30" xfId="463"/>
    <cellStyle name="20% - Акцент5 31" xfId="464"/>
    <cellStyle name="20% - Акцент5 32" xfId="465"/>
    <cellStyle name="20% - Акцент5 33" xfId="466"/>
    <cellStyle name="20% - Акцент5 34" xfId="467"/>
    <cellStyle name="20% - Акцент5 35" xfId="468"/>
    <cellStyle name="20% - Акцент5 36" xfId="469"/>
    <cellStyle name="20% - Акцент5 4" xfId="470"/>
    <cellStyle name="20% - Акцент5 5" xfId="471"/>
    <cellStyle name="20% - Акцент5 6" xfId="472"/>
    <cellStyle name="20% - Акцент5 7" xfId="473"/>
    <cellStyle name="20% - Акцент5 8" xfId="474"/>
    <cellStyle name="20% - Акцент5 9" xfId="475"/>
    <cellStyle name="20% - Акцент6 10" xfId="476"/>
    <cellStyle name="20% - Акцент6 11" xfId="477"/>
    <cellStyle name="20% - Акцент6 12" xfId="478"/>
    <cellStyle name="20% - Акцент6 13" xfId="479"/>
    <cellStyle name="20% - Акцент6 14" xfId="480"/>
    <cellStyle name="20% - Акцент6 15" xfId="481"/>
    <cellStyle name="20% - Акцент6 16" xfId="482"/>
    <cellStyle name="20% - Акцент6 17" xfId="483"/>
    <cellStyle name="20% - Акцент6 18" xfId="484"/>
    <cellStyle name="20% - Акцент6 19" xfId="485"/>
    <cellStyle name="20% - Акцент6 2" xfId="486"/>
    <cellStyle name="20% - Акцент6 20" xfId="487"/>
    <cellStyle name="20% - Акцент6 21" xfId="488"/>
    <cellStyle name="20% - Акцент6 22" xfId="489"/>
    <cellStyle name="20% - Акцент6 23" xfId="490"/>
    <cellStyle name="20% - Акцент6 24" xfId="491"/>
    <cellStyle name="20% - Акцент6 25" xfId="492"/>
    <cellStyle name="20% - Акцент6 26" xfId="493"/>
    <cellStyle name="20% - Акцент6 27" xfId="494"/>
    <cellStyle name="20% - Акцент6 28" xfId="495"/>
    <cellStyle name="20% - Акцент6 29" xfId="496"/>
    <cellStyle name="20% - Акцент6 3" xfId="497"/>
    <cellStyle name="20% - Акцент6 30" xfId="498"/>
    <cellStyle name="20% - Акцент6 31" xfId="499"/>
    <cellStyle name="20% - Акцент6 32" xfId="500"/>
    <cellStyle name="20% - Акцент6 33" xfId="501"/>
    <cellStyle name="20% - Акцент6 34" xfId="502"/>
    <cellStyle name="20% - Акцент6 35" xfId="503"/>
    <cellStyle name="20% - Акцент6 36" xfId="504"/>
    <cellStyle name="20% - Акцент6 4" xfId="505"/>
    <cellStyle name="20% - Акцент6 5" xfId="506"/>
    <cellStyle name="20% - Акцент6 6" xfId="507"/>
    <cellStyle name="20% - Акцент6 7" xfId="508"/>
    <cellStyle name="20% - Акцент6 8" xfId="509"/>
    <cellStyle name="20% - Акцент6 9" xfId="510"/>
    <cellStyle name="40% - Accent1" xfId="30" builtinId="31" customBuiltin="1"/>
    <cellStyle name="40% - Accent1 2" xfId="93"/>
    <cellStyle name="40% - Accent1 2 2" xfId="114"/>
    <cellStyle name="40% - Accent1 3" xfId="168"/>
    <cellStyle name="40% - Accent1 4" xfId="192"/>
    <cellStyle name="40% - Accent2" xfId="34" builtinId="35" customBuiltin="1"/>
    <cellStyle name="40% - Accent2 2" xfId="61"/>
    <cellStyle name="40% - Accent2 2 2" xfId="115"/>
    <cellStyle name="40% - Accent2 3" xfId="170"/>
    <cellStyle name="40% - Accent2 4" xfId="194"/>
    <cellStyle name="40% - Accent3" xfId="38" builtinId="39" customBuiltin="1"/>
    <cellStyle name="40% - Accent3 2" xfId="87"/>
    <cellStyle name="40% - Accent3 2 2" xfId="116"/>
    <cellStyle name="40% - Accent3 3" xfId="172"/>
    <cellStyle name="40% - Accent3 4" xfId="196"/>
    <cellStyle name="40% - Accent4" xfId="42" builtinId="43" customBuiltin="1"/>
    <cellStyle name="40% - Accent4 2" xfId="78"/>
    <cellStyle name="40% - Accent4 2 2" xfId="117"/>
    <cellStyle name="40% - Accent4 3" xfId="174"/>
    <cellStyle name="40% - Accent4 4" xfId="198"/>
    <cellStyle name="40% - Accent5" xfId="46" builtinId="47" customBuiltin="1"/>
    <cellStyle name="40% - Accent5 2" xfId="77"/>
    <cellStyle name="40% - Accent5 2 2" xfId="118"/>
    <cellStyle name="40% - Accent5 3" xfId="176"/>
    <cellStyle name="40% - Accent5 4" xfId="200"/>
    <cellStyle name="40% - Accent6" xfId="50" builtinId="51" customBuiltin="1"/>
    <cellStyle name="40% - Accent6 2" xfId="60"/>
    <cellStyle name="40% - Accent6 2 2" xfId="119"/>
    <cellStyle name="40% - Accent6 3" xfId="178"/>
    <cellStyle name="40% - Accent6 4" xfId="202"/>
    <cellStyle name="40% - Акцент1 10" xfId="511"/>
    <cellStyle name="40% - Акцент1 11" xfId="512"/>
    <cellStyle name="40% - Акцент1 12" xfId="513"/>
    <cellStyle name="40% - Акцент1 13" xfId="514"/>
    <cellStyle name="40% - Акцент1 14" xfId="515"/>
    <cellStyle name="40% - Акцент1 15" xfId="516"/>
    <cellStyle name="40% - Акцент1 16" xfId="517"/>
    <cellStyle name="40% - Акцент1 17" xfId="518"/>
    <cellStyle name="40% - Акцент1 18" xfId="519"/>
    <cellStyle name="40% - Акцент1 19" xfId="520"/>
    <cellStyle name="40% - Акцент1 2" xfId="521"/>
    <cellStyle name="40% - Акцент1 20" xfId="522"/>
    <cellStyle name="40% - Акцент1 21" xfId="523"/>
    <cellStyle name="40% - Акцент1 22" xfId="524"/>
    <cellStyle name="40% - Акцент1 23" xfId="525"/>
    <cellStyle name="40% - Акцент1 24" xfId="526"/>
    <cellStyle name="40% - Акцент1 25" xfId="527"/>
    <cellStyle name="40% - Акцент1 26" xfId="528"/>
    <cellStyle name="40% - Акцент1 27" xfId="529"/>
    <cellStyle name="40% - Акцент1 28" xfId="530"/>
    <cellStyle name="40% - Акцент1 29" xfId="531"/>
    <cellStyle name="40% - Акцент1 3" xfId="532"/>
    <cellStyle name="40% - Акцент1 30" xfId="533"/>
    <cellStyle name="40% - Акцент1 31" xfId="534"/>
    <cellStyle name="40% - Акцент1 32" xfId="535"/>
    <cellStyle name="40% - Акцент1 33" xfId="536"/>
    <cellStyle name="40% - Акцент1 34" xfId="537"/>
    <cellStyle name="40% - Акцент1 35" xfId="538"/>
    <cellStyle name="40% - Акцент1 36" xfId="539"/>
    <cellStyle name="40% - Акцент1 4" xfId="540"/>
    <cellStyle name="40% - Акцент1 5" xfId="541"/>
    <cellStyle name="40% - Акцент1 6" xfId="542"/>
    <cellStyle name="40% - Акцент1 7" xfId="543"/>
    <cellStyle name="40% - Акцент1 8" xfId="544"/>
    <cellStyle name="40% - Акцент1 9" xfId="545"/>
    <cellStyle name="40% - Акцент2 10" xfId="546"/>
    <cellStyle name="40% - Акцент2 11" xfId="547"/>
    <cellStyle name="40% - Акцент2 12" xfId="548"/>
    <cellStyle name="40% - Акцент2 13" xfId="549"/>
    <cellStyle name="40% - Акцент2 14" xfId="550"/>
    <cellStyle name="40% - Акцент2 15" xfId="551"/>
    <cellStyle name="40% - Акцент2 16" xfId="552"/>
    <cellStyle name="40% - Акцент2 17" xfId="553"/>
    <cellStyle name="40% - Акцент2 18" xfId="554"/>
    <cellStyle name="40% - Акцент2 19" xfId="555"/>
    <cellStyle name="40% - Акцент2 2" xfId="556"/>
    <cellStyle name="40% - Акцент2 20" xfId="557"/>
    <cellStyle name="40% - Акцент2 21" xfId="558"/>
    <cellStyle name="40% - Акцент2 22" xfId="559"/>
    <cellStyle name="40% - Акцент2 23" xfId="560"/>
    <cellStyle name="40% - Акцент2 24" xfId="561"/>
    <cellStyle name="40% - Акцент2 25" xfId="562"/>
    <cellStyle name="40% - Акцент2 26" xfId="563"/>
    <cellStyle name="40% - Акцент2 27" xfId="564"/>
    <cellStyle name="40% - Акцент2 28" xfId="565"/>
    <cellStyle name="40% - Акцент2 29" xfId="566"/>
    <cellStyle name="40% - Акцент2 3" xfId="567"/>
    <cellStyle name="40% - Акцент2 30" xfId="568"/>
    <cellStyle name="40% - Акцент2 31" xfId="569"/>
    <cellStyle name="40% - Акцент2 32" xfId="570"/>
    <cellStyle name="40% - Акцент2 33" xfId="571"/>
    <cellStyle name="40% - Акцент2 34" xfId="572"/>
    <cellStyle name="40% - Акцент2 35" xfId="573"/>
    <cellStyle name="40% - Акцент2 36" xfId="574"/>
    <cellStyle name="40% - Акцент2 4" xfId="575"/>
    <cellStyle name="40% - Акцент2 5" xfId="576"/>
    <cellStyle name="40% - Акцент2 6" xfId="577"/>
    <cellStyle name="40% - Акцент2 7" xfId="578"/>
    <cellStyle name="40% - Акцент2 8" xfId="579"/>
    <cellStyle name="40% - Акцент2 9" xfId="580"/>
    <cellStyle name="40% - Акцент3 10" xfId="581"/>
    <cellStyle name="40% - Акцент3 11" xfId="582"/>
    <cellStyle name="40% - Акцент3 12" xfId="583"/>
    <cellStyle name="40% - Акцент3 13" xfId="584"/>
    <cellStyle name="40% - Акцент3 14" xfId="585"/>
    <cellStyle name="40% - Акцент3 15" xfId="586"/>
    <cellStyle name="40% - Акцент3 16" xfId="587"/>
    <cellStyle name="40% - Акцент3 17" xfId="588"/>
    <cellStyle name="40% - Акцент3 18" xfId="589"/>
    <cellStyle name="40% - Акцент3 19" xfId="590"/>
    <cellStyle name="40% - Акцент3 2" xfId="591"/>
    <cellStyle name="40% - Акцент3 20" xfId="592"/>
    <cellStyle name="40% - Акцент3 21" xfId="593"/>
    <cellStyle name="40% - Акцент3 22" xfId="594"/>
    <cellStyle name="40% - Акцент3 23" xfId="595"/>
    <cellStyle name="40% - Акцент3 24" xfId="596"/>
    <cellStyle name="40% - Акцент3 25" xfId="597"/>
    <cellStyle name="40% - Акцент3 26" xfId="598"/>
    <cellStyle name="40% - Акцент3 27" xfId="599"/>
    <cellStyle name="40% - Акцент3 28" xfId="600"/>
    <cellStyle name="40% - Акцент3 29" xfId="601"/>
    <cellStyle name="40% - Акцент3 3" xfId="602"/>
    <cellStyle name="40% - Акцент3 30" xfId="603"/>
    <cellStyle name="40% - Акцент3 31" xfId="604"/>
    <cellStyle name="40% - Акцент3 32" xfId="605"/>
    <cellStyle name="40% - Акцент3 33" xfId="606"/>
    <cellStyle name="40% - Акцент3 34" xfId="607"/>
    <cellStyle name="40% - Акцент3 35" xfId="608"/>
    <cellStyle name="40% - Акцент3 36" xfId="609"/>
    <cellStyle name="40% - Акцент3 4" xfId="610"/>
    <cellStyle name="40% - Акцент3 5" xfId="611"/>
    <cellStyle name="40% - Акцент3 6" xfId="612"/>
    <cellStyle name="40% - Акцент3 7" xfId="613"/>
    <cellStyle name="40% - Акцент3 8" xfId="614"/>
    <cellStyle name="40% - Акцент3 9" xfId="615"/>
    <cellStyle name="40% - Акцент4 10" xfId="616"/>
    <cellStyle name="40% - Акцент4 11" xfId="617"/>
    <cellStyle name="40% - Акцент4 12" xfId="618"/>
    <cellStyle name="40% - Акцент4 13" xfId="619"/>
    <cellStyle name="40% - Акцент4 14" xfId="620"/>
    <cellStyle name="40% - Акцент4 15" xfId="621"/>
    <cellStyle name="40% - Акцент4 16" xfId="622"/>
    <cellStyle name="40% - Акцент4 17" xfId="623"/>
    <cellStyle name="40% - Акцент4 18" xfId="624"/>
    <cellStyle name="40% - Акцент4 19" xfId="625"/>
    <cellStyle name="40% - Акцент4 2" xfId="626"/>
    <cellStyle name="40% - Акцент4 20" xfId="627"/>
    <cellStyle name="40% - Акцент4 21" xfId="628"/>
    <cellStyle name="40% - Акцент4 22" xfId="629"/>
    <cellStyle name="40% - Акцент4 23" xfId="630"/>
    <cellStyle name="40% - Акцент4 24" xfId="631"/>
    <cellStyle name="40% - Акцент4 25" xfId="632"/>
    <cellStyle name="40% - Акцент4 26" xfId="633"/>
    <cellStyle name="40% - Акцент4 27" xfId="634"/>
    <cellStyle name="40% - Акцент4 28" xfId="635"/>
    <cellStyle name="40% - Акцент4 29" xfId="636"/>
    <cellStyle name="40% - Акцент4 3" xfId="637"/>
    <cellStyle name="40% - Акцент4 30" xfId="638"/>
    <cellStyle name="40% - Акцент4 31" xfId="639"/>
    <cellStyle name="40% - Акцент4 32" xfId="640"/>
    <cellStyle name="40% - Акцент4 33" xfId="641"/>
    <cellStyle name="40% - Акцент4 34" xfId="642"/>
    <cellStyle name="40% - Акцент4 35" xfId="643"/>
    <cellStyle name="40% - Акцент4 36" xfId="644"/>
    <cellStyle name="40% - Акцент4 4" xfId="645"/>
    <cellStyle name="40% - Акцент4 5" xfId="646"/>
    <cellStyle name="40% - Акцент4 6" xfId="647"/>
    <cellStyle name="40% - Акцент4 7" xfId="648"/>
    <cellStyle name="40% - Акцент4 8" xfId="649"/>
    <cellStyle name="40% - Акцент4 9" xfId="650"/>
    <cellStyle name="40% - Акцент5 10" xfId="651"/>
    <cellStyle name="40% - Акцент5 11" xfId="652"/>
    <cellStyle name="40% - Акцент5 12" xfId="653"/>
    <cellStyle name="40% - Акцент5 13" xfId="654"/>
    <cellStyle name="40% - Акцент5 14" xfId="655"/>
    <cellStyle name="40% - Акцент5 15" xfId="656"/>
    <cellStyle name="40% - Акцент5 16" xfId="657"/>
    <cellStyle name="40% - Акцент5 17" xfId="658"/>
    <cellStyle name="40% - Акцент5 18" xfId="659"/>
    <cellStyle name="40% - Акцент5 19" xfId="660"/>
    <cellStyle name="40% - Акцент5 2" xfId="661"/>
    <cellStyle name="40% - Акцент5 20" xfId="662"/>
    <cellStyle name="40% - Акцент5 21" xfId="663"/>
    <cellStyle name="40% - Акцент5 22" xfId="664"/>
    <cellStyle name="40% - Акцент5 23" xfId="665"/>
    <cellStyle name="40% - Акцент5 24" xfId="666"/>
    <cellStyle name="40% - Акцент5 25" xfId="667"/>
    <cellStyle name="40% - Акцент5 26" xfId="668"/>
    <cellStyle name="40% - Акцент5 27" xfId="669"/>
    <cellStyle name="40% - Акцент5 28" xfId="670"/>
    <cellStyle name="40% - Акцент5 29" xfId="671"/>
    <cellStyle name="40% - Акцент5 3" xfId="672"/>
    <cellStyle name="40% - Акцент5 30" xfId="673"/>
    <cellStyle name="40% - Акцент5 31" xfId="674"/>
    <cellStyle name="40% - Акцент5 32" xfId="675"/>
    <cellStyle name="40% - Акцент5 33" xfId="676"/>
    <cellStyle name="40% - Акцент5 34" xfId="677"/>
    <cellStyle name="40% - Акцент5 35" xfId="678"/>
    <cellStyle name="40% - Акцент5 36" xfId="679"/>
    <cellStyle name="40% - Акцент5 4" xfId="680"/>
    <cellStyle name="40% - Акцент5 5" xfId="681"/>
    <cellStyle name="40% - Акцент5 6" xfId="682"/>
    <cellStyle name="40% - Акцент5 7" xfId="683"/>
    <cellStyle name="40% - Акцент5 8" xfId="684"/>
    <cellStyle name="40% - Акцент5 9" xfId="685"/>
    <cellStyle name="40% - Акцент6 10" xfId="686"/>
    <cellStyle name="40% - Акцент6 11" xfId="687"/>
    <cellStyle name="40% - Акцент6 12" xfId="688"/>
    <cellStyle name="40% - Акцент6 13" xfId="689"/>
    <cellStyle name="40% - Акцент6 14" xfId="690"/>
    <cellStyle name="40% - Акцент6 15" xfId="691"/>
    <cellStyle name="40% - Акцент6 16" xfId="692"/>
    <cellStyle name="40% - Акцент6 17" xfId="693"/>
    <cellStyle name="40% - Акцент6 18" xfId="694"/>
    <cellStyle name="40% - Акцент6 19" xfId="695"/>
    <cellStyle name="40% - Акцент6 2" xfId="696"/>
    <cellStyle name="40% - Акцент6 20" xfId="697"/>
    <cellStyle name="40% - Акцент6 21" xfId="698"/>
    <cellStyle name="40% - Акцент6 22" xfId="699"/>
    <cellStyle name="40% - Акцент6 23" xfId="700"/>
    <cellStyle name="40% - Акцент6 24" xfId="701"/>
    <cellStyle name="40% - Акцент6 25" xfId="702"/>
    <cellStyle name="40% - Акцент6 26" xfId="703"/>
    <cellStyle name="40% - Акцент6 27" xfId="704"/>
    <cellStyle name="40% - Акцент6 28" xfId="705"/>
    <cellStyle name="40% - Акцент6 29" xfId="706"/>
    <cellStyle name="40% - Акцент6 3" xfId="707"/>
    <cellStyle name="40% - Акцент6 30" xfId="708"/>
    <cellStyle name="40% - Акцент6 31" xfId="709"/>
    <cellStyle name="40% - Акцент6 32" xfId="710"/>
    <cellStyle name="40% - Акцент6 33" xfId="711"/>
    <cellStyle name="40% - Акцент6 34" xfId="712"/>
    <cellStyle name="40% - Акцент6 35" xfId="713"/>
    <cellStyle name="40% - Акцент6 36" xfId="714"/>
    <cellStyle name="40% - Акцент6 4" xfId="715"/>
    <cellStyle name="40% - Акцент6 5" xfId="716"/>
    <cellStyle name="40% - Акцент6 6" xfId="717"/>
    <cellStyle name="40% - Акцент6 7" xfId="718"/>
    <cellStyle name="40% - Акцент6 8" xfId="719"/>
    <cellStyle name="40% - Акцент6 9" xfId="720"/>
    <cellStyle name="60% - Accent1" xfId="31" builtinId="32" customBuiltin="1"/>
    <cellStyle name="60% - Accent1 2" xfId="64"/>
    <cellStyle name="60% - Accent1 2 2" xfId="120"/>
    <cellStyle name="60% - Accent2" xfId="35" builtinId="36" customBuiltin="1"/>
    <cellStyle name="60% - Accent2 2" xfId="62"/>
    <cellStyle name="60% - Accent2 2 2" xfId="121"/>
    <cellStyle name="60% - Accent3" xfId="39" builtinId="40" customBuiltin="1"/>
    <cellStyle name="60% - Accent3 2" xfId="56"/>
    <cellStyle name="60% - Accent3 2 2" xfId="122"/>
    <cellStyle name="60% - Accent4" xfId="43" builtinId="44" customBuiltin="1"/>
    <cellStyle name="60% - Accent4 2" xfId="66"/>
    <cellStyle name="60% - Accent4 2 2" xfId="123"/>
    <cellStyle name="60% - Accent5" xfId="47" builtinId="48" customBuiltin="1"/>
    <cellStyle name="60% - Accent5 2" xfId="73"/>
    <cellStyle name="60% - Accent5 2 2" xfId="124"/>
    <cellStyle name="60% - Accent6" xfId="51" builtinId="52" customBuiltin="1"/>
    <cellStyle name="60% - Accent6 2" xfId="55"/>
    <cellStyle name="60% - Accent6 2 2" xfId="125"/>
    <cellStyle name="60% - Акцент1 10" xfId="721"/>
    <cellStyle name="60% - Акцент1 11" xfId="722"/>
    <cellStyle name="60% - Акцент1 12" xfId="723"/>
    <cellStyle name="60% - Акцент1 13" xfId="724"/>
    <cellStyle name="60% - Акцент1 14" xfId="725"/>
    <cellStyle name="60% - Акцент1 15" xfId="726"/>
    <cellStyle name="60% - Акцент1 16" xfId="727"/>
    <cellStyle name="60% - Акцент1 17" xfId="728"/>
    <cellStyle name="60% - Акцент1 18" xfId="729"/>
    <cellStyle name="60% - Акцент1 19" xfId="730"/>
    <cellStyle name="60% - Акцент1 2" xfId="731"/>
    <cellStyle name="60% - Акцент1 20" xfId="732"/>
    <cellStyle name="60% - Акцент1 21" xfId="733"/>
    <cellStyle name="60% - Акцент1 22" xfId="734"/>
    <cellStyle name="60% - Акцент1 23" xfId="735"/>
    <cellStyle name="60% - Акцент1 24" xfId="736"/>
    <cellStyle name="60% - Акцент1 25" xfId="737"/>
    <cellStyle name="60% - Акцент1 26" xfId="738"/>
    <cellStyle name="60% - Акцент1 27" xfId="739"/>
    <cellStyle name="60% - Акцент1 28" xfId="740"/>
    <cellStyle name="60% - Акцент1 29" xfId="741"/>
    <cellStyle name="60% - Акцент1 3" xfId="742"/>
    <cellStyle name="60% - Акцент1 30" xfId="743"/>
    <cellStyle name="60% - Акцент1 31" xfId="744"/>
    <cellStyle name="60% - Акцент1 32" xfId="745"/>
    <cellStyle name="60% - Акцент1 33" xfId="746"/>
    <cellStyle name="60% - Акцент1 34" xfId="747"/>
    <cellStyle name="60% - Акцент1 35" xfId="748"/>
    <cellStyle name="60% - Акцент1 36" xfId="749"/>
    <cellStyle name="60% - Акцент1 4" xfId="750"/>
    <cellStyle name="60% - Акцент1 5" xfId="751"/>
    <cellStyle name="60% - Акцент1 6" xfId="752"/>
    <cellStyle name="60% - Акцент1 7" xfId="753"/>
    <cellStyle name="60% - Акцент1 8" xfId="754"/>
    <cellStyle name="60% - Акцент1 9" xfId="755"/>
    <cellStyle name="60% - Акцент2 10" xfId="756"/>
    <cellStyle name="60% - Акцент2 11" xfId="757"/>
    <cellStyle name="60% - Акцент2 12" xfId="758"/>
    <cellStyle name="60% - Акцент2 13" xfId="759"/>
    <cellStyle name="60% - Акцент2 14" xfId="760"/>
    <cellStyle name="60% - Акцент2 15" xfId="761"/>
    <cellStyle name="60% - Акцент2 16" xfId="762"/>
    <cellStyle name="60% - Акцент2 17" xfId="763"/>
    <cellStyle name="60% - Акцент2 18" xfId="764"/>
    <cellStyle name="60% - Акцент2 19" xfId="765"/>
    <cellStyle name="60% - Акцент2 2" xfId="766"/>
    <cellStyle name="60% - Акцент2 20" xfId="767"/>
    <cellStyle name="60% - Акцент2 21" xfId="768"/>
    <cellStyle name="60% - Акцент2 22" xfId="769"/>
    <cellStyle name="60% - Акцент2 23" xfId="770"/>
    <cellStyle name="60% - Акцент2 24" xfId="771"/>
    <cellStyle name="60% - Акцент2 25" xfId="772"/>
    <cellStyle name="60% - Акцент2 26" xfId="773"/>
    <cellStyle name="60% - Акцент2 27" xfId="774"/>
    <cellStyle name="60% - Акцент2 28" xfId="775"/>
    <cellStyle name="60% - Акцент2 29" xfId="776"/>
    <cellStyle name="60% - Акцент2 3" xfId="777"/>
    <cellStyle name="60% - Акцент2 30" xfId="778"/>
    <cellStyle name="60% - Акцент2 31" xfId="779"/>
    <cellStyle name="60% - Акцент2 32" xfId="780"/>
    <cellStyle name="60% - Акцент2 33" xfId="781"/>
    <cellStyle name="60% - Акцент2 34" xfId="782"/>
    <cellStyle name="60% - Акцент2 35" xfId="783"/>
    <cellStyle name="60% - Акцент2 36" xfId="784"/>
    <cellStyle name="60% - Акцент2 4" xfId="785"/>
    <cellStyle name="60% - Акцент2 5" xfId="786"/>
    <cellStyle name="60% - Акцент2 6" xfId="787"/>
    <cellStyle name="60% - Акцент2 7" xfId="788"/>
    <cellStyle name="60% - Акцент2 8" xfId="789"/>
    <cellStyle name="60% - Акцент2 9" xfId="790"/>
    <cellStyle name="60% - Акцент3 10" xfId="791"/>
    <cellStyle name="60% - Акцент3 11" xfId="792"/>
    <cellStyle name="60% - Акцент3 12" xfId="793"/>
    <cellStyle name="60% - Акцент3 13" xfId="794"/>
    <cellStyle name="60% - Акцент3 14" xfId="795"/>
    <cellStyle name="60% - Акцент3 15" xfId="796"/>
    <cellStyle name="60% - Акцент3 16" xfId="797"/>
    <cellStyle name="60% - Акцент3 17" xfId="798"/>
    <cellStyle name="60% - Акцент3 18" xfId="799"/>
    <cellStyle name="60% - Акцент3 19" xfId="800"/>
    <cellStyle name="60% - Акцент3 2" xfId="801"/>
    <cellStyle name="60% - Акцент3 20" xfId="802"/>
    <cellStyle name="60% - Акцент3 21" xfId="803"/>
    <cellStyle name="60% - Акцент3 22" xfId="804"/>
    <cellStyle name="60% - Акцент3 23" xfId="805"/>
    <cellStyle name="60% - Акцент3 24" xfId="806"/>
    <cellStyle name="60% - Акцент3 25" xfId="807"/>
    <cellStyle name="60% - Акцент3 26" xfId="808"/>
    <cellStyle name="60% - Акцент3 27" xfId="809"/>
    <cellStyle name="60% - Акцент3 28" xfId="810"/>
    <cellStyle name="60% - Акцент3 29" xfId="811"/>
    <cellStyle name="60% - Акцент3 3" xfId="812"/>
    <cellStyle name="60% - Акцент3 30" xfId="813"/>
    <cellStyle name="60% - Акцент3 31" xfId="814"/>
    <cellStyle name="60% - Акцент3 32" xfId="815"/>
    <cellStyle name="60% - Акцент3 33" xfId="816"/>
    <cellStyle name="60% - Акцент3 34" xfId="817"/>
    <cellStyle name="60% - Акцент3 35" xfId="818"/>
    <cellStyle name="60% - Акцент3 36" xfId="819"/>
    <cellStyle name="60% - Акцент3 4" xfId="820"/>
    <cellStyle name="60% - Акцент3 5" xfId="821"/>
    <cellStyle name="60% - Акцент3 6" xfId="822"/>
    <cellStyle name="60% - Акцент3 7" xfId="823"/>
    <cellStyle name="60% - Акцент3 8" xfId="824"/>
    <cellStyle name="60% - Акцент3 9" xfId="825"/>
    <cellStyle name="60% - Акцент4 10" xfId="826"/>
    <cellStyle name="60% - Акцент4 11" xfId="827"/>
    <cellStyle name="60% - Акцент4 12" xfId="828"/>
    <cellStyle name="60% - Акцент4 13" xfId="829"/>
    <cellStyle name="60% - Акцент4 14" xfId="830"/>
    <cellStyle name="60% - Акцент4 15" xfId="831"/>
    <cellStyle name="60% - Акцент4 16" xfId="832"/>
    <cellStyle name="60% - Акцент4 17" xfId="833"/>
    <cellStyle name="60% - Акцент4 18" xfId="834"/>
    <cellStyle name="60% - Акцент4 19" xfId="835"/>
    <cellStyle name="60% - Акцент4 2" xfId="836"/>
    <cellStyle name="60% - Акцент4 20" xfId="837"/>
    <cellStyle name="60% - Акцент4 21" xfId="838"/>
    <cellStyle name="60% - Акцент4 22" xfId="839"/>
    <cellStyle name="60% - Акцент4 23" xfId="840"/>
    <cellStyle name="60% - Акцент4 24" xfId="841"/>
    <cellStyle name="60% - Акцент4 25" xfId="842"/>
    <cellStyle name="60% - Акцент4 26" xfId="843"/>
    <cellStyle name="60% - Акцент4 27" xfId="844"/>
    <cellStyle name="60% - Акцент4 28" xfId="845"/>
    <cellStyle name="60% - Акцент4 29" xfId="846"/>
    <cellStyle name="60% - Акцент4 3" xfId="847"/>
    <cellStyle name="60% - Акцент4 30" xfId="848"/>
    <cellStyle name="60% - Акцент4 31" xfId="849"/>
    <cellStyle name="60% - Акцент4 32" xfId="850"/>
    <cellStyle name="60% - Акцент4 33" xfId="851"/>
    <cellStyle name="60% - Акцент4 34" xfId="852"/>
    <cellStyle name="60% - Акцент4 35" xfId="853"/>
    <cellStyle name="60% - Акцент4 36" xfId="854"/>
    <cellStyle name="60% - Акцент4 4" xfId="855"/>
    <cellStyle name="60% - Акцент4 5" xfId="856"/>
    <cellStyle name="60% - Акцент4 6" xfId="857"/>
    <cellStyle name="60% - Акцент4 7" xfId="858"/>
    <cellStyle name="60% - Акцент4 8" xfId="859"/>
    <cellStyle name="60% - Акцент4 9" xfId="860"/>
    <cellStyle name="60% - Акцент5 10" xfId="861"/>
    <cellStyle name="60% - Акцент5 11" xfId="862"/>
    <cellStyle name="60% - Акцент5 12" xfId="863"/>
    <cellStyle name="60% - Акцент5 13" xfId="864"/>
    <cellStyle name="60% - Акцент5 14" xfId="865"/>
    <cellStyle name="60% - Акцент5 15" xfId="866"/>
    <cellStyle name="60% - Акцент5 16" xfId="867"/>
    <cellStyle name="60% - Акцент5 17" xfId="868"/>
    <cellStyle name="60% - Акцент5 18" xfId="869"/>
    <cellStyle name="60% - Акцент5 19" xfId="870"/>
    <cellStyle name="60% - Акцент5 2" xfId="871"/>
    <cellStyle name="60% - Акцент5 20" xfId="872"/>
    <cellStyle name="60% - Акцент5 21" xfId="873"/>
    <cellStyle name="60% - Акцент5 22" xfId="874"/>
    <cellStyle name="60% - Акцент5 23" xfId="875"/>
    <cellStyle name="60% - Акцент5 24" xfId="876"/>
    <cellStyle name="60% - Акцент5 25" xfId="877"/>
    <cellStyle name="60% - Акцент5 26" xfId="878"/>
    <cellStyle name="60% - Акцент5 27" xfId="879"/>
    <cellStyle name="60% - Акцент5 28" xfId="880"/>
    <cellStyle name="60% - Акцент5 29" xfId="881"/>
    <cellStyle name="60% - Акцент5 3" xfId="882"/>
    <cellStyle name="60% - Акцент5 30" xfId="883"/>
    <cellStyle name="60% - Акцент5 31" xfId="884"/>
    <cellStyle name="60% - Акцент5 32" xfId="885"/>
    <cellStyle name="60% - Акцент5 33" xfId="886"/>
    <cellStyle name="60% - Акцент5 34" xfId="887"/>
    <cellStyle name="60% - Акцент5 35" xfId="888"/>
    <cellStyle name="60% - Акцент5 36" xfId="889"/>
    <cellStyle name="60% - Акцент5 4" xfId="890"/>
    <cellStyle name="60% - Акцент5 5" xfId="891"/>
    <cellStyle name="60% - Акцент5 6" xfId="892"/>
    <cellStyle name="60% - Акцент5 7" xfId="893"/>
    <cellStyle name="60% - Акцент5 8" xfId="894"/>
    <cellStyle name="60% - Акцент5 9" xfId="895"/>
    <cellStyle name="60% - Акцент6 10" xfId="896"/>
    <cellStyle name="60% - Акцент6 11" xfId="897"/>
    <cellStyle name="60% - Акцент6 12" xfId="898"/>
    <cellStyle name="60% - Акцент6 13" xfId="899"/>
    <cellStyle name="60% - Акцент6 14" xfId="900"/>
    <cellStyle name="60% - Акцент6 15" xfId="901"/>
    <cellStyle name="60% - Акцент6 16" xfId="902"/>
    <cellStyle name="60% - Акцент6 17" xfId="903"/>
    <cellStyle name="60% - Акцент6 18" xfId="904"/>
    <cellStyle name="60% - Акцент6 19" xfId="905"/>
    <cellStyle name="60% - Акцент6 2" xfId="906"/>
    <cellStyle name="60% - Акцент6 20" xfId="907"/>
    <cellStyle name="60% - Акцент6 21" xfId="908"/>
    <cellStyle name="60% - Акцент6 22" xfId="909"/>
    <cellStyle name="60% - Акцент6 23" xfId="910"/>
    <cellStyle name="60% - Акцент6 24" xfId="911"/>
    <cellStyle name="60% - Акцент6 25" xfId="912"/>
    <cellStyle name="60% - Акцент6 26" xfId="913"/>
    <cellStyle name="60% - Акцент6 27" xfId="914"/>
    <cellStyle name="60% - Акцент6 28" xfId="915"/>
    <cellStyle name="60% - Акцент6 29" xfId="916"/>
    <cellStyle name="60% - Акцент6 3" xfId="917"/>
    <cellStyle name="60% - Акцент6 30" xfId="918"/>
    <cellStyle name="60% - Акцент6 31" xfId="919"/>
    <cellStyle name="60% - Акцент6 32" xfId="920"/>
    <cellStyle name="60% - Акцент6 33" xfId="921"/>
    <cellStyle name="60% - Акцент6 34" xfId="922"/>
    <cellStyle name="60% - Акцент6 35" xfId="923"/>
    <cellStyle name="60% - Акцент6 36" xfId="924"/>
    <cellStyle name="60% - Акцент6 4" xfId="925"/>
    <cellStyle name="60% - Акцент6 5" xfId="926"/>
    <cellStyle name="60% - Акцент6 6" xfId="927"/>
    <cellStyle name="60% - Акцент6 7" xfId="928"/>
    <cellStyle name="60% - Акцент6 8" xfId="929"/>
    <cellStyle name="60% - Акцент6 9" xfId="930"/>
    <cellStyle name="Accent1" xfId="28" builtinId="29" customBuiltin="1"/>
    <cellStyle name="Accent1 2" xfId="57"/>
    <cellStyle name="Accent1 2 2" xfId="126"/>
    <cellStyle name="Accent2" xfId="32" builtinId="33" customBuiltin="1"/>
    <cellStyle name="Accent2 2" xfId="53"/>
    <cellStyle name="Accent2 2 2" xfId="127"/>
    <cellStyle name="Accent3" xfId="36" builtinId="37" customBuiltin="1"/>
    <cellStyle name="Accent3 2" xfId="90"/>
    <cellStyle name="Accent3 2 2" xfId="128"/>
    <cellStyle name="Accent4" xfId="40" builtinId="41" customBuiltin="1"/>
    <cellStyle name="Accent4 2" xfId="75"/>
    <cellStyle name="Accent4 2 2" xfId="129"/>
    <cellStyle name="Accent5" xfId="44" builtinId="45" customBuiltin="1"/>
    <cellStyle name="Accent5 2" xfId="85"/>
    <cellStyle name="Accent5 2 2" xfId="130"/>
    <cellStyle name="Accent6" xfId="48" builtinId="49" customBuiltin="1"/>
    <cellStyle name="Accent6 2" xfId="58"/>
    <cellStyle name="Accent6 2 2" xfId="131"/>
    <cellStyle name="Bad" xfId="17" builtinId="27" customBuiltin="1"/>
    <cellStyle name="Bad 2" xfId="92"/>
    <cellStyle name="Bad 2 2" xfId="132"/>
    <cellStyle name="Calculation" xfId="21" builtinId="22" customBuiltin="1"/>
    <cellStyle name="Calculation 2" xfId="79"/>
    <cellStyle name="Calculation 2 2" xfId="133"/>
    <cellStyle name="Calculation 2 2 10" xfId="931"/>
    <cellStyle name="Calculation 2 2 11" xfId="932"/>
    <cellStyle name="Calculation 2 2 12" xfId="933"/>
    <cellStyle name="Calculation 2 2 13" xfId="934"/>
    <cellStyle name="Calculation 2 2 14" xfId="935"/>
    <cellStyle name="Calculation 2 2 15" xfId="936"/>
    <cellStyle name="Calculation 2 2 16" xfId="937"/>
    <cellStyle name="Calculation 2 2 17" xfId="938"/>
    <cellStyle name="Calculation 2 2 18" xfId="939"/>
    <cellStyle name="Calculation 2 2 19" xfId="940"/>
    <cellStyle name="Calculation 2 2 2" xfId="941"/>
    <cellStyle name="Calculation 2 2 20" xfId="942"/>
    <cellStyle name="Calculation 2 2 21" xfId="943"/>
    <cellStyle name="Calculation 2 2 22" xfId="944"/>
    <cellStyle name="Calculation 2 2 23" xfId="945"/>
    <cellStyle name="Calculation 2 2 24" xfId="946"/>
    <cellStyle name="Calculation 2 2 25" xfId="947"/>
    <cellStyle name="Calculation 2 2 26" xfId="948"/>
    <cellStyle name="Calculation 2 2 27" xfId="949"/>
    <cellStyle name="Calculation 2 2 28" xfId="950"/>
    <cellStyle name="Calculation 2 2 29" xfId="951"/>
    <cellStyle name="Calculation 2 2 3" xfId="952"/>
    <cellStyle name="Calculation 2 2 30" xfId="953"/>
    <cellStyle name="Calculation 2 2 31" xfId="954"/>
    <cellStyle name="Calculation 2 2 32" xfId="955"/>
    <cellStyle name="Calculation 2 2 33" xfId="956"/>
    <cellStyle name="Calculation 2 2 4" xfId="957"/>
    <cellStyle name="Calculation 2 2 5" xfId="958"/>
    <cellStyle name="Calculation 2 2 6" xfId="959"/>
    <cellStyle name="Calculation 2 2 7" xfId="960"/>
    <cellStyle name="Calculation 2 2 8" xfId="961"/>
    <cellStyle name="Calculation 2 2 9" xfId="962"/>
    <cellStyle name="Check Cell" xfId="23" builtinId="23" customBuiltin="1"/>
    <cellStyle name="Check Cell 2" xfId="86"/>
    <cellStyle name="Check Cell 2 2" xfId="134"/>
    <cellStyle name="Comma" xfId="7" builtinId="3"/>
    <cellStyle name="Comma 10" xfId="217"/>
    <cellStyle name="Comma 11" xfId="2021"/>
    <cellStyle name="Comma 12" xfId="2027"/>
    <cellStyle name="Comma 15" xfId="2022"/>
    <cellStyle name="Comma 2" xfId="10"/>
    <cellStyle name="Comma 2 2" xfId="100"/>
    <cellStyle name="Comma 2 2 2" xfId="135"/>
    <cellStyle name="Comma 2 2 2 2" xfId="218"/>
    <cellStyle name="Comma 2 2 3" xfId="219"/>
    <cellStyle name="Comma 2 3" xfId="103"/>
    <cellStyle name="Comma 2 3 2" xfId="220"/>
    <cellStyle name="Comma 2 3 3" xfId="221"/>
    <cellStyle name="Comma 2 4" xfId="222"/>
    <cellStyle name="Comma 2 5" xfId="22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224"/>
    <cellStyle name="Comma 4" xfId="102"/>
    <cellStyle name="Comma 4 2" xfId="225"/>
    <cellStyle name="Comma 4 2 2" xfId="2023"/>
    <cellStyle name="Comma 4 3" xfId="226"/>
    <cellStyle name="Comma 5" xfId="95"/>
    <cellStyle name="Comma 5 2" xfId="180"/>
    <cellStyle name="Comma 5 3" xfId="204"/>
    <cellStyle name="Comma 6" xfId="187"/>
    <cellStyle name="Comma 6 2" xfId="210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Explanatory Text" xfId="26" builtinId="53" customBuiltin="1"/>
    <cellStyle name="Explanatory Text 2" xfId="74"/>
    <cellStyle name="Explanatory Text 2 2" xfId="137"/>
    <cellStyle name="Good" xfId="16" builtinId="26" customBuiltin="1"/>
    <cellStyle name="Good 2" xfId="80"/>
    <cellStyle name="Good 2 2" xfId="138"/>
    <cellStyle name="Heading 1" xfId="12" builtinId="16" customBuiltin="1"/>
    <cellStyle name="Heading 1 2" xfId="65"/>
    <cellStyle name="Heading 1 2 2" xfId="139"/>
    <cellStyle name="Heading 2" xfId="13" builtinId="17" customBuiltin="1"/>
    <cellStyle name="Heading 2 2" xfId="83"/>
    <cellStyle name="Heading 2 2 2" xfId="140"/>
    <cellStyle name="Heading 3" xfId="14" builtinId="18" customBuiltin="1"/>
    <cellStyle name="Heading 3 2" xfId="67"/>
    <cellStyle name="Heading 3 2 2" xfId="141"/>
    <cellStyle name="Heading 4" xfId="15" builtinId="19" customBuiltin="1"/>
    <cellStyle name="Heading 4 2" xfId="63"/>
    <cellStyle name="Heading 4 2 2" xfId="142"/>
    <cellStyle name="Input" xfId="19" builtinId="20" customBuiltin="1"/>
    <cellStyle name="Input 2" xfId="82"/>
    <cellStyle name="Input 2 2" xfId="143"/>
    <cellStyle name="Input 2 2 10" xfId="963"/>
    <cellStyle name="Input 2 2 11" xfId="964"/>
    <cellStyle name="Input 2 2 12" xfId="965"/>
    <cellStyle name="Input 2 2 13" xfId="966"/>
    <cellStyle name="Input 2 2 14" xfId="967"/>
    <cellStyle name="Input 2 2 15" xfId="968"/>
    <cellStyle name="Input 2 2 16" xfId="969"/>
    <cellStyle name="Input 2 2 17" xfId="970"/>
    <cellStyle name="Input 2 2 18" xfId="971"/>
    <cellStyle name="Input 2 2 19" xfId="972"/>
    <cellStyle name="Input 2 2 2" xfId="973"/>
    <cellStyle name="Input 2 2 20" xfId="974"/>
    <cellStyle name="Input 2 2 21" xfId="975"/>
    <cellStyle name="Input 2 2 22" xfId="976"/>
    <cellStyle name="Input 2 2 23" xfId="977"/>
    <cellStyle name="Input 2 2 24" xfId="978"/>
    <cellStyle name="Input 2 2 25" xfId="979"/>
    <cellStyle name="Input 2 2 26" xfId="980"/>
    <cellStyle name="Input 2 2 27" xfId="981"/>
    <cellStyle name="Input 2 2 28" xfId="982"/>
    <cellStyle name="Input 2 2 29" xfId="983"/>
    <cellStyle name="Input 2 2 3" xfId="984"/>
    <cellStyle name="Input 2 2 30" xfId="985"/>
    <cellStyle name="Input 2 2 31" xfId="986"/>
    <cellStyle name="Input 2 2 32" xfId="987"/>
    <cellStyle name="Input 2 2 33" xfId="988"/>
    <cellStyle name="Input 2 2 4" xfId="989"/>
    <cellStyle name="Input 2 2 5" xfId="990"/>
    <cellStyle name="Input 2 2 6" xfId="991"/>
    <cellStyle name="Input 2 2 7" xfId="992"/>
    <cellStyle name="Input 2 2 8" xfId="993"/>
    <cellStyle name="Input 2 2 9" xfId="994"/>
    <cellStyle name="KPMG Heading 1" xfId="234"/>
    <cellStyle name="KPMG Heading 2" xfId="235"/>
    <cellStyle name="KPMG Heading 3" xfId="236"/>
    <cellStyle name="KPMG Heading 4" xfId="237"/>
    <cellStyle name="KPMG Normal" xfId="238"/>
    <cellStyle name="KPMG Normal Text" xfId="239"/>
    <cellStyle name="KPMG Normal_123" xfId="240"/>
    <cellStyle name="Linked Cell" xfId="22" builtinId="24" customBuiltin="1"/>
    <cellStyle name="Linked Cell 2" xfId="70"/>
    <cellStyle name="Linked Cell 2 2" xfId="144"/>
    <cellStyle name="Neutral" xfId="18" builtinId="28" customBuiltin="1"/>
    <cellStyle name="Neutral 2" xfId="76"/>
    <cellStyle name="Neutral 2 2" xfId="105"/>
    <cellStyle name="Neutral 3" xfId="145"/>
    <cellStyle name="Normal" xfId="0" builtinId="0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12 2" xfId="241"/>
    <cellStyle name="Normal 12 3" xfId="2024"/>
    <cellStyle name="Normal 13" xfId="242"/>
    <cellStyle name="Normal 14" xfId="243"/>
    <cellStyle name="Normal 14 2" xfId="244"/>
    <cellStyle name="Normal 15" xfId="245"/>
    <cellStyle name="Normal 16" xfId="246"/>
    <cellStyle name="Normal 17" xfId="247"/>
    <cellStyle name="Normal 18" xfId="299"/>
    <cellStyle name="Normal 2" xfId="1"/>
    <cellStyle name="Normal 2 2" xfId="146"/>
    <cellStyle name="Normal 2 2 2" xfId="163"/>
    <cellStyle name="Normal 2 2 3" xfId="248"/>
    <cellStyle name="Normal 2 3" xfId="147"/>
    <cellStyle name="Normal 2 3 2" xfId="249"/>
    <cellStyle name="Normal 2 3 3" xfId="250"/>
    <cellStyle name="Normal 2 4" xfId="96"/>
    <cellStyle name="Normal 2 4 2" xfId="251"/>
    <cellStyle name="Normal 2 5" xfId="252"/>
    <cellStyle name="Normal 2 6" xfId="253"/>
    <cellStyle name="Normal 3" xfId="3"/>
    <cellStyle name="Normal 3 2" xfId="104"/>
    <cellStyle name="Normal 3 2 2" xfId="148"/>
    <cellStyle name="Normal 3 2 3" xfId="254"/>
    <cellStyle name="Normal 3 3" xfId="98"/>
    <cellStyle name="Normal 3 4" xfId="255"/>
    <cellStyle name="Normal 3 5" xfId="256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257"/>
    <cellStyle name="Normal 6" xfId="150"/>
    <cellStyle name="Normal 6 2" xfId="213"/>
    <cellStyle name="Normal 6 3" xfId="258"/>
    <cellStyle name="Normal 7" xfId="151"/>
    <cellStyle name="Normal 7 2" xfId="259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" xfId="25" builtinId="10" customBuiltin="1"/>
    <cellStyle name="Note 2" xfId="54"/>
    <cellStyle name="Note 2 2" xfId="152"/>
    <cellStyle name="Note 2 2 10" xfId="995"/>
    <cellStyle name="Note 2 2 11" xfId="996"/>
    <cellStyle name="Note 2 2 12" xfId="997"/>
    <cellStyle name="Note 2 2 13" xfId="998"/>
    <cellStyle name="Note 2 2 14" xfId="999"/>
    <cellStyle name="Note 2 2 15" xfId="1000"/>
    <cellStyle name="Note 2 2 16" xfId="1001"/>
    <cellStyle name="Note 2 2 17" xfId="1002"/>
    <cellStyle name="Note 2 2 18" xfId="1003"/>
    <cellStyle name="Note 2 2 19" xfId="1004"/>
    <cellStyle name="Note 2 2 2" xfId="1005"/>
    <cellStyle name="Note 2 2 20" xfId="1006"/>
    <cellStyle name="Note 2 2 21" xfId="1007"/>
    <cellStyle name="Note 2 2 22" xfId="1008"/>
    <cellStyle name="Note 2 2 23" xfId="1009"/>
    <cellStyle name="Note 2 2 24" xfId="1010"/>
    <cellStyle name="Note 2 2 25" xfId="1011"/>
    <cellStyle name="Note 2 2 26" xfId="1012"/>
    <cellStyle name="Note 2 2 27" xfId="1013"/>
    <cellStyle name="Note 2 2 28" xfId="1014"/>
    <cellStyle name="Note 2 2 29" xfId="1015"/>
    <cellStyle name="Note 2 2 3" xfId="1016"/>
    <cellStyle name="Note 2 2 30" xfId="1017"/>
    <cellStyle name="Note 2 2 31" xfId="1018"/>
    <cellStyle name="Note 2 2 32" xfId="1019"/>
    <cellStyle name="Note 2 2 33" xfId="1020"/>
    <cellStyle name="Note 2 2 34" xfId="1021"/>
    <cellStyle name="Note 2 2 4" xfId="1022"/>
    <cellStyle name="Note 2 2 5" xfId="1023"/>
    <cellStyle name="Note 2 2 6" xfId="1024"/>
    <cellStyle name="Note 2 2 7" xfId="1025"/>
    <cellStyle name="Note 2 2 8" xfId="1026"/>
    <cellStyle name="Note 2 2 9" xfId="1027"/>
    <cellStyle name="Note 2 3" xfId="260"/>
    <cellStyle name="Note 3" xfId="166"/>
    <cellStyle name="Note 4" xfId="190"/>
    <cellStyle name="Output" xfId="20" builtinId="21" customBuiltin="1"/>
    <cellStyle name="Output 2" xfId="81"/>
    <cellStyle name="Output 2 2" xfId="153"/>
    <cellStyle name="Output 2 2 10" xfId="1028"/>
    <cellStyle name="Output 2 2 11" xfId="1029"/>
    <cellStyle name="Output 2 2 12" xfId="1030"/>
    <cellStyle name="Output 2 2 13" xfId="1031"/>
    <cellStyle name="Output 2 2 14" xfId="1032"/>
    <cellStyle name="Output 2 2 15" xfId="1033"/>
    <cellStyle name="Output 2 2 16" xfId="1034"/>
    <cellStyle name="Output 2 2 17" xfId="1035"/>
    <cellStyle name="Output 2 2 18" xfId="1036"/>
    <cellStyle name="Output 2 2 19" xfId="1037"/>
    <cellStyle name="Output 2 2 2" xfId="1038"/>
    <cellStyle name="Output 2 2 20" xfId="1039"/>
    <cellStyle name="Output 2 2 21" xfId="1040"/>
    <cellStyle name="Output 2 2 22" xfId="1041"/>
    <cellStyle name="Output 2 2 23" xfId="1042"/>
    <cellStyle name="Output 2 2 24" xfId="1043"/>
    <cellStyle name="Output 2 2 25" xfId="1044"/>
    <cellStyle name="Output 2 2 26" xfId="1045"/>
    <cellStyle name="Output 2 2 27" xfId="1046"/>
    <cellStyle name="Output 2 2 28" xfId="1047"/>
    <cellStyle name="Output 2 2 29" xfId="1048"/>
    <cellStyle name="Output 2 2 3" xfId="1049"/>
    <cellStyle name="Output 2 2 30" xfId="1050"/>
    <cellStyle name="Output 2 2 31" xfId="1051"/>
    <cellStyle name="Output 2 2 32" xfId="1052"/>
    <cellStyle name="Output 2 2 33" xfId="1053"/>
    <cellStyle name="Output 2 2 34" xfId="1054"/>
    <cellStyle name="Output 2 2 4" xfId="1055"/>
    <cellStyle name="Output 2 2 5" xfId="1056"/>
    <cellStyle name="Output 2 2 6" xfId="1057"/>
    <cellStyle name="Output 2 2 7" xfId="1058"/>
    <cellStyle name="Output 2 2 8" xfId="1059"/>
    <cellStyle name="Output 2 2 9" xfId="1060"/>
    <cellStyle name="Percent 2" xfId="2"/>
    <cellStyle name="Percent 2 2" xfId="97"/>
    <cellStyle name="Percent 2 2 2" xfId="261"/>
    <cellStyle name="Percent 2 3" xfId="262"/>
    <cellStyle name="Percent 2 4" xfId="26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Percent 6" xfId="2029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" xfId="27" builtinId="25" customBuiltin="1"/>
    <cellStyle name="Total 2" xfId="89"/>
    <cellStyle name="Total 2 2" xfId="158"/>
    <cellStyle name="Total 2 2 10" xfId="1061"/>
    <cellStyle name="Total 2 2 11" xfId="1062"/>
    <cellStyle name="Total 2 2 12" xfId="1063"/>
    <cellStyle name="Total 2 2 13" xfId="1064"/>
    <cellStyle name="Total 2 2 14" xfId="1065"/>
    <cellStyle name="Total 2 2 15" xfId="1066"/>
    <cellStyle name="Total 2 2 16" xfId="1067"/>
    <cellStyle name="Total 2 2 17" xfId="1068"/>
    <cellStyle name="Total 2 2 18" xfId="1069"/>
    <cellStyle name="Total 2 2 19" xfId="1070"/>
    <cellStyle name="Total 2 2 2" xfId="1071"/>
    <cellStyle name="Total 2 2 20" xfId="1072"/>
    <cellStyle name="Total 2 2 21" xfId="1073"/>
    <cellStyle name="Total 2 2 22" xfId="1074"/>
    <cellStyle name="Total 2 2 23" xfId="1075"/>
    <cellStyle name="Total 2 2 24" xfId="1076"/>
    <cellStyle name="Total 2 2 25" xfId="1077"/>
    <cellStyle name="Total 2 2 26" xfId="1078"/>
    <cellStyle name="Total 2 2 27" xfId="1079"/>
    <cellStyle name="Total 2 2 28" xfId="1080"/>
    <cellStyle name="Total 2 2 29" xfId="1081"/>
    <cellStyle name="Total 2 2 3" xfId="1082"/>
    <cellStyle name="Total 2 2 30" xfId="1083"/>
    <cellStyle name="Total 2 2 31" xfId="1084"/>
    <cellStyle name="Total 2 2 32" xfId="1085"/>
    <cellStyle name="Total 2 2 33" xfId="1086"/>
    <cellStyle name="Total 2 2 34" xfId="1087"/>
    <cellStyle name="Total 2 2 4" xfId="1088"/>
    <cellStyle name="Total 2 2 5" xfId="1089"/>
    <cellStyle name="Total 2 2 6" xfId="1090"/>
    <cellStyle name="Total 2 2 7" xfId="1091"/>
    <cellStyle name="Total 2 2 8" xfId="1092"/>
    <cellStyle name="Total 2 2 9" xfId="1093"/>
    <cellStyle name="Warning Text" xfId="24" builtinId="11" customBuiltin="1"/>
    <cellStyle name="Warning Text 2" xfId="68"/>
    <cellStyle name="Warning Text 2 2" xfId="159"/>
    <cellStyle name="Акцент1 10" xfId="1094"/>
    <cellStyle name="Акцент1 11" xfId="1095"/>
    <cellStyle name="Акцент1 12" xfId="1096"/>
    <cellStyle name="Акцент1 13" xfId="1097"/>
    <cellStyle name="Акцент1 14" xfId="1098"/>
    <cellStyle name="Акцент1 15" xfId="1099"/>
    <cellStyle name="Акцент1 16" xfId="1100"/>
    <cellStyle name="Акцент1 17" xfId="1101"/>
    <cellStyle name="Акцент1 18" xfId="1102"/>
    <cellStyle name="Акцент1 19" xfId="1103"/>
    <cellStyle name="Акцент1 2" xfId="1104"/>
    <cellStyle name="Акцент1 20" xfId="1105"/>
    <cellStyle name="Акцент1 21" xfId="1106"/>
    <cellStyle name="Акцент1 22" xfId="1107"/>
    <cellStyle name="Акцент1 23" xfId="1108"/>
    <cellStyle name="Акцент1 24" xfId="1109"/>
    <cellStyle name="Акцент1 25" xfId="1110"/>
    <cellStyle name="Акцент1 26" xfId="1111"/>
    <cellStyle name="Акцент1 27" xfId="1112"/>
    <cellStyle name="Акцент1 28" xfId="1113"/>
    <cellStyle name="Акцент1 29" xfId="1114"/>
    <cellStyle name="Акцент1 3" xfId="1115"/>
    <cellStyle name="Акцент1 30" xfId="1116"/>
    <cellStyle name="Акцент1 31" xfId="1117"/>
    <cellStyle name="Акцент1 32" xfId="1118"/>
    <cellStyle name="Акцент1 33" xfId="1119"/>
    <cellStyle name="Акцент1 34" xfId="1120"/>
    <cellStyle name="Акцент1 35" xfId="1121"/>
    <cellStyle name="Акцент1 36" xfId="1122"/>
    <cellStyle name="Акцент1 4" xfId="1123"/>
    <cellStyle name="Акцент1 5" xfId="1124"/>
    <cellStyle name="Акцент1 6" xfId="1125"/>
    <cellStyle name="Акцент1 7" xfId="1126"/>
    <cellStyle name="Акцент1 8" xfId="1127"/>
    <cellStyle name="Акцент1 9" xfId="1128"/>
    <cellStyle name="Акцент2 10" xfId="1129"/>
    <cellStyle name="Акцент2 11" xfId="1130"/>
    <cellStyle name="Акцент2 12" xfId="1131"/>
    <cellStyle name="Акцент2 13" xfId="1132"/>
    <cellStyle name="Акцент2 14" xfId="1133"/>
    <cellStyle name="Акцент2 15" xfId="1134"/>
    <cellStyle name="Акцент2 16" xfId="1135"/>
    <cellStyle name="Акцент2 17" xfId="1136"/>
    <cellStyle name="Акцент2 18" xfId="1137"/>
    <cellStyle name="Акцент2 19" xfId="1138"/>
    <cellStyle name="Акцент2 2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25" xfId="1145"/>
    <cellStyle name="Акцент2 26" xfId="1146"/>
    <cellStyle name="Акцент2 27" xfId="1147"/>
    <cellStyle name="Акцент2 28" xfId="1148"/>
    <cellStyle name="Акцент2 29" xfId="1149"/>
    <cellStyle name="Акцент2 3" xfId="1150"/>
    <cellStyle name="Акцент2 30" xfId="1151"/>
    <cellStyle name="Акцент2 31" xfId="1152"/>
    <cellStyle name="Акцент2 32" xfId="1153"/>
    <cellStyle name="Акцент2 33" xfId="1154"/>
    <cellStyle name="Акцент2 34" xfId="1155"/>
    <cellStyle name="Акцент2 35" xfId="1156"/>
    <cellStyle name="Акцент2 36" xfId="1157"/>
    <cellStyle name="Акцент2 4" xfId="1158"/>
    <cellStyle name="Акцент2 5" xfId="1159"/>
    <cellStyle name="Акцент2 6" xfId="1160"/>
    <cellStyle name="Акцент2 7" xfId="1161"/>
    <cellStyle name="Акцент2 8" xfId="1162"/>
    <cellStyle name="Акцент2 9" xfId="1163"/>
    <cellStyle name="Акцент3 10" xfId="1164"/>
    <cellStyle name="Акцент3 11" xfId="1165"/>
    <cellStyle name="Акцент3 12" xfId="1166"/>
    <cellStyle name="Акцент3 13" xfId="1167"/>
    <cellStyle name="Акцент3 14" xfId="1168"/>
    <cellStyle name="Акцент3 15" xfId="1169"/>
    <cellStyle name="Акцент3 16" xfId="1170"/>
    <cellStyle name="Акцент3 17" xfId="1171"/>
    <cellStyle name="Акцент3 18" xfId="1172"/>
    <cellStyle name="Акцент3 19" xfId="1173"/>
    <cellStyle name="Акцент3 2" xfId="1174"/>
    <cellStyle name="Акцент3 20" xfId="1175"/>
    <cellStyle name="Акцент3 21" xfId="1176"/>
    <cellStyle name="Акцент3 22" xfId="1177"/>
    <cellStyle name="Акцент3 23" xfId="1178"/>
    <cellStyle name="Акцент3 24" xfId="1179"/>
    <cellStyle name="Акцент3 25" xfId="1180"/>
    <cellStyle name="Акцент3 26" xfId="1181"/>
    <cellStyle name="Акцент3 27" xfId="1182"/>
    <cellStyle name="Акцент3 28" xfId="1183"/>
    <cellStyle name="Акцент3 29" xfId="1184"/>
    <cellStyle name="Акцент3 3" xfId="1185"/>
    <cellStyle name="Акцент3 30" xfId="1186"/>
    <cellStyle name="Акцент3 31" xfId="1187"/>
    <cellStyle name="Акцент3 32" xfId="1188"/>
    <cellStyle name="Акцент3 33" xfId="1189"/>
    <cellStyle name="Акцент3 34" xfId="1190"/>
    <cellStyle name="Акцент3 35" xfId="1191"/>
    <cellStyle name="Акцент3 36" xfId="1192"/>
    <cellStyle name="Акцент3 4" xfId="1193"/>
    <cellStyle name="Акцент3 5" xfId="1194"/>
    <cellStyle name="Акцент3 6" xfId="1195"/>
    <cellStyle name="Акцент3 7" xfId="1196"/>
    <cellStyle name="Акцент3 8" xfId="1197"/>
    <cellStyle name="Акцент3 9" xfId="1198"/>
    <cellStyle name="Акцент4 10" xfId="1199"/>
    <cellStyle name="Акцент4 11" xfId="1200"/>
    <cellStyle name="Акцент4 12" xfId="1201"/>
    <cellStyle name="Акцент4 13" xfId="1202"/>
    <cellStyle name="Акцент4 14" xfId="1203"/>
    <cellStyle name="Акцент4 15" xfId="1204"/>
    <cellStyle name="Акцент4 16" xfId="1205"/>
    <cellStyle name="Акцент4 17" xfId="1206"/>
    <cellStyle name="Акцент4 18" xfId="1207"/>
    <cellStyle name="Акцент4 19" xfId="1208"/>
    <cellStyle name="Акцент4 2" xfId="1209"/>
    <cellStyle name="Акцент4 20" xfId="1210"/>
    <cellStyle name="Акцент4 21" xfId="1211"/>
    <cellStyle name="Акцент4 22" xfId="1212"/>
    <cellStyle name="Акцент4 23" xfId="1213"/>
    <cellStyle name="Акцент4 24" xfId="1214"/>
    <cellStyle name="Акцент4 25" xfId="1215"/>
    <cellStyle name="Акцент4 26" xfId="1216"/>
    <cellStyle name="Акцент4 27" xfId="1217"/>
    <cellStyle name="Акцент4 28" xfId="1218"/>
    <cellStyle name="Акцент4 29" xfId="1219"/>
    <cellStyle name="Акцент4 3" xfId="1220"/>
    <cellStyle name="Акцент4 30" xfId="1221"/>
    <cellStyle name="Акцент4 31" xfId="1222"/>
    <cellStyle name="Акцент4 32" xfId="1223"/>
    <cellStyle name="Акцент4 33" xfId="1224"/>
    <cellStyle name="Акцент4 34" xfId="1225"/>
    <cellStyle name="Акцент4 35" xfId="1226"/>
    <cellStyle name="Акцент4 36" xfId="1227"/>
    <cellStyle name="Акцент4 4" xfId="1228"/>
    <cellStyle name="Акцент4 5" xfId="1229"/>
    <cellStyle name="Акцент4 6" xfId="1230"/>
    <cellStyle name="Акцент4 7" xfId="1231"/>
    <cellStyle name="Акцент4 8" xfId="1232"/>
    <cellStyle name="Акцент4 9" xfId="1233"/>
    <cellStyle name="Акцент5 10" xfId="1234"/>
    <cellStyle name="Акцент5 11" xfId="1235"/>
    <cellStyle name="Акцент5 12" xfId="1236"/>
    <cellStyle name="Акцент5 13" xfId="1237"/>
    <cellStyle name="Акцент5 14" xfId="1238"/>
    <cellStyle name="Акцент5 15" xfId="1239"/>
    <cellStyle name="Акцент5 16" xfId="1240"/>
    <cellStyle name="Акцент5 17" xfId="1241"/>
    <cellStyle name="Акцент5 18" xfId="1242"/>
    <cellStyle name="Акцент5 19" xfId="1243"/>
    <cellStyle name="Акцент5 2" xfId="1244"/>
    <cellStyle name="Акцент5 20" xfId="1245"/>
    <cellStyle name="Акцент5 21" xfId="1246"/>
    <cellStyle name="Акцент5 22" xfId="1247"/>
    <cellStyle name="Акцент5 23" xfId="1248"/>
    <cellStyle name="Акцент5 24" xfId="1249"/>
    <cellStyle name="Акцент5 25" xfId="1250"/>
    <cellStyle name="Акцент5 26" xfId="1251"/>
    <cellStyle name="Акцент5 27" xfId="1252"/>
    <cellStyle name="Акцент5 28" xfId="1253"/>
    <cellStyle name="Акцент5 29" xfId="1254"/>
    <cellStyle name="Акцент5 3" xfId="1255"/>
    <cellStyle name="Акцент5 30" xfId="1256"/>
    <cellStyle name="Акцент5 31" xfId="1257"/>
    <cellStyle name="Акцент5 32" xfId="1258"/>
    <cellStyle name="Акцент5 33" xfId="1259"/>
    <cellStyle name="Акцент5 34" xfId="1260"/>
    <cellStyle name="Акцент5 35" xfId="1261"/>
    <cellStyle name="Акцент5 36" xfId="1262"/>
    <cellStyle name="Акцент5 4" xfId="1263"/>
    <cellStyle name="Акцент5 5" xfId="1264"/>
    <cellStyle name="Акцент5 6" xfId="1265"/>
    <cellStyle name="Акцент5 7" xfId="1266"/>
    <cellStyle name="Акцент5 8" xfId="1267"/>
    <cellStyle name="Акцент5 9" xfId="1268"/>
    <cellStyle name="Акцент6 10" xfId="1269"/>
    <cellStyle name="Акцент6 11" xfId="1270"/>
    <cellStyle name="Акцент6 12" xfId="1271"/>
    <cellStyle name="Акцент6 13" xfId="1272"/>
    <cellStyle name="Акцент6 14" xfId="1273"/>
    <cellStyle name="Акцент6 15" xfId="1274"/>
    <cellStyle name="Акцент6 16" xfId="1275"/>
    <cellStyle name="Акцент6 17" xfId="1276"/>
    <cellStyle name="Акцент6 18" xfId="1277"/>
    <cellStyle name="Акцент6 19" xfId="1278"/>
    <cellStyle name="Акцент6 2" xfId="1279"/>
    <cellStyle name="Акцент6 20" xfId="1280"/>
    <cellStyle name="Акцент6 21" xfId="1281"/>
    <cellStyle name="Акцент6 22" xfId="1282"/>
    <cellStyle name="Акцент6 23" xfId="1283"/>
    <cellStyle name="Акцент6 24" xfId="1284"/>
    <cellStyle name="Акцент6 25" xfId="1285"/>
    <cellStyle name="Акцент6 26" xfId="1286"/>
    <cellStyle name="Акцент6 27" xfId="1287"/>
    <cellStyle name="Акцент6 28" xfId="1288"/>
    <cellStyle name="Акцент6 29" xfId="1289"/>
    <cellStyle name="Акцент6 3" xfId="1290"/>
    <cellStyle name="Акцент6 30" xfId="1291"/>
    <cellStyle name="Акцент6 31" xfId="1292"/>
    <cellStyle name="Акцент6 32" xfId="1293"/>
    <cellStyle name="Акцент6 33" xfId="1294"/>
    <cellStyle name="Акцент6 34" xfId="1295"/>
    <cellStyle name="Акцент6 35" xfId="1296"/>
    <cellStyle name="Акцент6 36" xfId="1297"/>
    <cellStyle name="Акцент6 4" xfId="1298"/>
    <cellStyle name="Акцент6 5" xfId="1299"/>
    <cellStyle name="Акцент6 6" xfId="1300"/>
    <cellStyle name="Акцент6 7" xfId="1301"/>
    <cellStyle name="Акцент6 8" xfId="1302"/>
    <cellStyle name="Акцент6 9" xfId="1303"/>
    <cellStyle name="Беззащитный" xfId="272"/>
    <cellStyle name="Ввод  10" xfId="1304"/>
    <cellStyle name="Ввод  11" xfId="1305"/>
    <cellStyle name="Ввод  12" xfId="1306"/>
    <cellStyle name="Ввод  13" xfId="1307"/>
    <cellStyle name="Ввод  14" xfId="1308"/>
    <cellStyle name="Ввод  15" xfId="1309"/>
    <cellStyle name="Ввод  16" xfId="1310"/>
    <cellStyle name="Ввод  17" xfId="1311"/>
    <cellStyle name="Ввод  18" xfId="1312"/>
    <cellStyle name="Ввод  19" xfId="1313"/>
    <cellStyle name="Ввод  2" xfId="1314"/>
    <cellStyle name="Ввод  20" xfId="1315"/>
    <cellStyle name="Ввод  21" xfId="1316"/>
    <cellStyle name="Ввод  22" xfId="1317"/>
    <cellStyle name="Ввод  23" xfId="1318"/>
    <cellStyle name="Ввод  24" xfId="1319"/>
    <cellStyle name="Ввод  25" xfId="1320"/>
    <cellStyle name="Ввод  26" xfId="1321"/>
    <cellStyle name="Ввод  27" xfId="1322"/>
    <cellStyle name="Ввод  28" xfId="1323"/>
    <cellStyle name="Ввод  29" xfId="1324"/>
    <cellStyle name="Ввод  3" xfId="1325"/>
    <cellStyle name="Ввод  30" xfId="1326"/>
    <cellStyle name="Ввод  31" xfId="1327"/>
    <cellStyle name="Ввод  32" xfId="1328"/>
    <cellStyle name="Ввод  33" xfId="1329"/>
    <cellStyle name="Ввод  34" xfId="1330"/>
    <cellStyle name="Ввод  35" xfId="1331"/>
    <cellStyle name="Ввод  36" xfId="1332"/>
    <cellStyle name="Ввод  4" xfId="1333"/>
    <cellStyle name="Ввод  5" xfId="1334"/>
    <cellStyle name="Ввод  6" xfId="1335"/>
    <cellStyle name="Ввод  7" xfId="1336"/>
    <cellStyle name="Ввод  8" xfId="1337"/>
    <cellStyle name="Ввод  9" xfId="1338"/>
    <cellStyle name="Вывод 10" xfId="1339"/>
    <cellStyle name="Вывод 11" xfId="1340"/>
    <cellStyle name="Вывод 12" xfId="1341"/>
    <cellStyle name="Вывод 13" xfId="1342"/>
    <cellStyle name="Вывод 14" xfId="1343"/>
    <cellStyle name="Вывод 15" xfId="1344"/>
    <cellStyle name="Вывод 16" xfId="1345"/>
    <cellStyle name="Вывод 17" xfId="1346"/>
    <cellStyle name="Вывод 18" xfId="1347"/>
    <cellStyle name="Вывод 19" xfId="1348"/>
    <cellStyle name="Вывод 2" xfId="1349"/>
    <cellStyle name="Вывод 20" xfId="1350"/>
    <cellStyle name="Вывод 21" xfId="1351"/>
    <cellStyle name="Вывод 22" xfId="1352"/>
    <cellStyle name="Вывод 23" xfId="1353"/>
    <cellStyle name="Вывод 24" xfId="1354"/>
    <cellStyle name="Вывод 25" xfId="1355"/>
    <cellStyle name="Вывод 26" xfId="1356"/>
    <cellStyle name="Вывод 27" xfId="1357"/>
    <cellStyle name="Вывод 28" xfId="1358"/>
    <cellStyle name="Вывод 29" xfId="1359"/>
    <cellStyle name="Вывод 3" xfId="1360"/>
    <cellStyle name="Вывод 30" xfId="1361"/>
    <cellStyle name="Вывод 31" xfId="1362"/>
    <cellStyle name="Вывод 32" xfId="1363"/>
    <cellStyle name="Вывод 33" xfId="1364"/>
    <cellStyle name="Вывод 34" xfId="1365"/>
    <cellStyle name="Вывод 35" xfId="1366"/>
    <cellStyle name="Вывод 36" xfId="1367"/>
    <cellStyle name="Вывод 4" xfId="1368"/>
    <cellStyle name="Вывод 5" xfId="1369"/>
    <cellStyle name="Вывод 6" xfId="1370"/>
    <cellStyle name="Вывод 7" xfId="1371"/>
    <cellStyle name="Вывод 8" xfId="1372"/>
    <cellStyle name="Вывод 9" xfId="1373"/>
    <cellStyle name="Вычисление 10" xfId="1374"/>
    <cellStyle name="Вычисление 11" xfId="1375"/>
    <cellStyle name="Вычисление 12" xfId="1376"/>
    <cellStyle name="Вычисление 13" xfId="1377"/>
    <cellStyle name="Вычисление 14" xfId="1378"/>
    <cellStyle name="Вычисление 15" xfId="1379"/>
    <cellStyle name="Вычисление 16" xfId="1380"/>
    <cellStyle name="Вычисление 17" xfId="1381"/>
    <cellStyle name="Вычисление 18" xfId="1382"/>
    <cellStyle name="Вычисление 19" xfId="1383"/>
    <cellStyle name="Вычисление 2" xfId="1384"/>
    <cellStyle name="Вычисление 20" xfId="1385"/>
    <cellStyle name="Вычисление 21" xfId="1386"/>
    <cellStyle name="Вычисление 22" xfId="1387"/>
    <cellStyle name="Вычисление 23" xfId="1388"/>
    <cellStyle name="Вычисление 24" xfId="1389"/>
    <cellStyle name="Вычисление 25" xfId="1390"/>
    <cellStyle name="Вычисление 26" xfId="1391"/>
    <cellStyle name="Вычисление 27" xfId="1392"/>
    <cellStyle name="Вычисление 28" xfId="1393"/>
    <cellStyle name="Вычисление 29" xfId="1394"/>
    <cellStyle name="Вычисление 3" xfId="1395"/>
    <cellStyle name="Вычисление 30" xfId="1396"/>
    <cellStyle name="Вычисление 31" xfId="1397"/>
    <cellStyle name="Вычисление 32" xfId="1398"/>
    <cellStyle name="Вычисление 33" xfId="1399"/>
    <cellStyle name="Вычисление 34" xfId="1400"/>
    <cellStyle name="Вычисление 35" xfId="1401"/>
    <cellStyle name="Вычисление 36" xfId="1402"/>
    <cellStyle name="Вычисление 4" xfId="1403"/>
    <cellStyle name="Вычисление 5" xfId="1404"/>
    <cellStyle name="Вычисление 6" xfId="1405"/>
    <cellStyle name="Вычисление 7" xfId="1406"/>
    <cellStyle name="Вычисление 8" xfId="1407"/>
    <cellStyle name="Вычисление 9" xfId="1408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0" xfId="1420"/>
    <cellStyle name="Заголовок 1 21" xfId="1421"/>
    <cellStyle name="Заголовок 1 22" xfId="1422"/>
    <cellStyle name="Заголовок 1 23" xfId="1423"/>
    <cellStyle name="Заголовок 1 24" xfId="1424"/>
    <cellStyle name="Заголовок 1 25" xfId="1425"/>
    <cellStyle name="Заголовок 1 26" xfId="1426"/>
    <cellStyle name="Заголовок 1 27" xfId="1427"/>
    <cellStyle name="Заголовок 1 28" xfId="1428"/>
    <cellStyle name="Заголовок 1 29" xfId="1429"/>
    <cellStyle name="Заголовок 1 3" xfId="1430"/>
    <cellStyle name="Заголовок 1 30" xfId="1431"/>
    <cellStyle name="Заголовок 1 31" xfId="1432"/>
    <cellStyle name="Заголовок 1 32" xfId="1433"/>
    <cellStyle name="Заголовок 1 33" xfId="1434"/>
    <cellStyle name="Заголовок 1 34" xfId="1435"/>
    <cellStyle name="Заголовок 1 35" xfId="1436"/>
    <cellStyle name="Заголовок 1 36" xfId="1437"/>
    <cellStyle name="Заголовок 1 4" xfId="1438"/>
    <cellStyle name="Заголовок 1 5" xfId="1439"/>
    <cellStyle name="Заголовок 1 6" xfId="1440"/>
    <cellStyle name="Заголовок 1 7" xfId="1441"/>
    <cellStyle name="Заголовок 1 8" xfId="1442"/>
    <cellStyle name="Заголовок 1 9" xfId="1443"/>
    <cellStyle name="Заголовок 2 10" xfId="1444"/>
    <cellStyle name="Заголовок 2 11" xfId="1445"/>
    <cellStyle name="Заголовок 2 12" xfId="1446"/>
    <cellStyle name="Заголовок 2 13" xfId="1447"/>
    <cellStyle name="Заголовок 2 14" xfId="1448"/>
    <cellStyle name="Заголовок 2 15" xfId="1449"/>
    <cellStyle name="Заголовок 2 16" xfId="1450"/>
    <cellStyle name="Заголовок 2 17" xfId="1451"/>
    <cellStyle name="Заголовок 2 18" xfId="1452"/>
    <cellStyle name="Заголовок 2 19" xfId="1453"/>
    <cellStyle name="Заголовок 2 2" xfId="1454"/>
    <cellStyle name="Заголовок 2 20" xfId="1455"/>
    <cellStyle name="Заголовок 2 21" xfId="1456"/>
    <cellStyle name="Заголовок 2 22" xfId="1457"/>
    <cellStyle name="Заголовок 2 23" xfId="1458"/>
    <cellStyle name="Заголовок 2 24" xfId="1459"/>
    <cellStyle name="Заголовок 2 25" xfId="1460"/>
    <cellStyle name="Заголовок 2 26" xfId="1461"/>
    <cellStyle name="Заголовок 2 27" xfId="1462"/>
    <cellStyle name="Заголовок 2 28" xfId="1463"/>
    <cellStyle name="Заголовок 2 29" xfId="1464"/>
    <cellStyle name="Заголовок 2 3" xfId="1465"/>
    <cellStyle name="Заголовок 2 30" xfId="1466"/>
    <cellStyle name="Заголовок 2 31" xfId="1467"/>
    <cellStyle name="Заголовок 2 32" xfId="1468"/>
    <cellStyle name="Заголовок 2 33" xfId="1469"/>
    <cellStyle name="Заголовок 2 34" xfId="1470"/>
    <cellStyle name="Заголовок 2 35" xfId="1471"/>
    <cellStyle name="Заголовок 2 36" xfId="1472"/>
    <cellStyle name="Заголовок 2 4" xfId="1473"/>
    <cellStyle name="Заголовок 2 5" xfId="1474"/>
    <cellStyle name="Заголовок 2 6" xfId="1475"/>
    <cellStyle name="Заголовок 2 7" xfId="1476"/>
    <cellStyle name="Заголовок 2 8" xfId="1477"/>
    <cellStyle name="Заголовок 2 9" xfId="1478"/>
    <cellStyle name="Заголовок 3 10" xfId="1479"/>
    <cellStyle name="Заголовок 3 11" xfId="1480"/>
    <cellStyle name="Заголовок 3 12" xfId="1481"/>
    <cellStyle name="Заголовок 3 13" xfId="1482"/>
    <cellStyle name="Заголовок 3 14" xfId="1483"/>
    <cellStyle name="Заголовок 3 15" xfId="1484"/>
    <cellStyle name="Заголовок 3 16" xfId="1485"/>
    <cellStyle name="Заголовок 3 17" xfId="1486"/>
    <cellStyle name="Заголовок 3 18" xfId="1487"/>
    <cellStyle name="Заголовок 3 19" xfId="1488"/>
    <cellStyle name="Заголовок 3 2" xfId="1489"/>
    <cellStyle name="Заголовок 3 20" xfId="1490"/>
    <cellStyle name="Заголовок 3 21" xfId="1491"/>
    <cellStyle name="Заголовок 3 22" xfId="1492"/>
    <cellStyle name="Заголовок 3 23" xfId="1493"/>
    <cellStyle name="Заголовок 3 24" xfId="1494"/>
    <cellStyle name="Заголовок 3 25" xfId="1495"/>
    <cellStyle name="Заголовок 3 26" xfId="1496"/>
    <cellStyle name="Заголовок 3 27" xfId="1497"/>
    <cellStyle name="Заголовок 3 28" xfId="1498"/>
    <cellStyle name="Заголовок 3 29" xfId="1499"/>
    <cellStyle name="Заголовок 3 3" xfId="1500"/>
    <cellStyle name="Заголовок 3 30" xfId="1501"/>
    <cellStyle name="Заголовок 3 31" xfId="1502"/>
    <cellStyle name="Заголовок 3 32" xfId="1503"/>
    <cellStyle name="Заголовок 3 33" xfId="1504"/>
    <cellStyle name="Заголовок 3 34" xfId="1505"/>
    <cellStyle name="Заголовок 3 35" xfId="1506"/>
    <cellStyle name="Заголовок 3 36" xfId="1507"/>
    <cellStyle name="Заголовок 3 4" xfId="1508"/>
    <cellStyle name="Заголовок 3 5" xfId="1509"/>
    <cellStyle name="Заголовок 3 6" xfId="1510"/>
    <cellStyle name="Заголовок 3 7" xfId="1511"/>
    <cellStyle name="Заголовок 3 8" xfId="1512"/>
    <cellStyle name="Заголовок 3 9" xfId="1513"/>
    <cellStyle name="Заголовок 4 10" xfId="1514"/>
    <cellStyle name="Заголовок 4 11" xfId="1515"/>
    <cellStyle name="Заголовок 4 12" xfId="1516"/>
    <cellStyle name="Заголовок 4 13" xfId="1517"/>
    <cellStyle name="Заголовок 4 14" xfId="1518"/>
    <cellStyle name="Заголовок 4 15" xfId="1519"/>
    <cellStyle name="Заголовок 4 16" xfId="1520"/>
    <cellStyle name="Заголовок 4 17" xfId="1521"/>
    <cellStyle name="Заголовок 4 18" xfId="1522"/>
    <cellStyle name="Заголовок 4 19" xfId="1523"/>
    <cellStyle name="Заголовок 4 2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25" xfId="1530"/>
    <cellStyle name="Заголовок 4 26" xfId="1531"/>
    <cellStyle name="Заголовок 4 27" xfId="1532"/>
    <cellStyle name="Заголовок 4 28" xfId="1533"/>
    <cellStyle name="Заголовок 4 29" xfId="1534"/>
    <cellStyle name="Заголовок 4 3" xfId="1535"/>
    <cellStyle name="Заголовок 4 30" xfId="1536"/>
    <cellStyle name="Заголовок 4 31" xfId="1537"/>
    <cellStyle name="Заголовок 4 32" xfId="1538"/>
    <cellStyle name="Заголовок 4 33" xfId="1539"/>
    <cellStyle name="Заголовок 4 34" xfId="1540"/>
    <cellStyle name="Заголовок 4 35" xfId="1541"/>
    <cellStyle name="Заголовок 4 36" xfId="1542"/>
    <cellStyle name="Заголовок 4 4" xfId="1543"/>
    <cellStyle name="Заголовок 4 5" xfId="1544"/>
    <cellStyle name="Заголовок 4 6" xfId="1545"/>
    <cellStyle name="Заголовок 4 7" xfId="1546"/>
    <cellStyle name="Заголовок 4 8" xfId="1547"/>
    <cellStyle name="Заголовок 4 9" xfId="1548"/>
    <cellStyle name="Защитный" xfId="273"/>
    <cellStyle name="Итог 10" xfId="1549"/>
    <cellStyle name="Итог 11" xfId="1550"/>
    <cellStyle name="Итог 12" xfId="1551"/>
    <cellStyle name="Итог 13" xfId="1552"/>
    <cellStyle name="Итог 14" xfId="1553"/>
    <cellStyle name="Итог 15" xfId="1554"/>
    <cellStyle name="Итог 16" xfId="1555"/>
    <cellStyle name="Итог 17" xfId="1556"/>
    <cellStyle name="Итог 18" xfId="1557"/>
    <cellStyle name="Итог 19" xfId="1558"/>
    <cellStyle name="Итог 2" xfId="1559"/>
    <cellStyle name="Итог 20" xfId="1560"/>
    <cellStyle name="Итог 21" xfId="1561"/>
    <cellStyle name="Итог 22" xfId="1562"/>
    <cellStyle name="Итог 23" xfId="1563"/>
    <cellStyle name="Итог 24" xfId="1564"/>
    <cellStyle name="Итог 25" xfId="1565"/>
    <cellStyle name="Итог 26" xfId="1566"/>
    <cellStyle name="Итог 27" xfId="1567"/>
    <cellStyle name="Итог 28" xfId="1568"/>
    <cellStyle name="Итог 29" xfId="1569"/>
    <cellStyle name="Итог 3" xfId="1570"/>
    <cellStyle name="Итог 30" xfId="1571"/>
    <cellStyle name="Итог 31" xfId="1572"/>
    <cellStyle name="Итог 32" xfId="1573"/>
    <cellStyle name="Итог 33" xfId="1574"/>
    <cellStyle name="Итог 34" xfId="1575"/>
    <cellStyle name="Итог 35" xfId="1576"/>
    <cellStyle name="Итог 36" xfId="1577"/>
    <cellStyle name="Итог 4" xfId="1578"/>
    <cellStyle name="Итог 5" xfId="1579"/>
    <cellStyle name="Итог 6" xfId="1580"/>
    <cellStyle name="Итог 7" xfId="1581"/>
    <cellStyle name="Итог 8" xfId="1582"/>
    <cellStyle name="Итог 9" xfId="1583"/>
    <cellStyle name="Контрольная ячейка 10" xfId="1584"/>
    <cellStyle name="Контрольная ячейка 11" xfId="1585"/>
    <cellStyle name="Контрольная ячейка 12" xfId="1586"/>
    <cellStyle name="Контрольная ячейка 13" xfId="1587"/>
    <cellStyle name="Контрольная ячейка 14" xfId="1588"/>
    <cellStyle name="Контрольная ячейка 15" xfId="1589"/>
    <cellStyle name="Контрольная ячейка 16" xfId="1590"/>
    <cellStyle name="Контрольная ячейка 17" xfId="1591"/>
    <cellStyle name="Контрольная ячейка 18" xfId="1592"/>
    <cellStyle name="Контрольная ячейка 19" xfId="1593"/>
    <cellStyle name="Контрольная ячейка 2" xfId="1594"/>
    <cellStyle name="Контрольная ячейка 20" xfId="1595"/>
    <cellStyle name="Контрольная ячейка 21" xfId="1596"/>
    <cellStyle name="Контрольная ячейка 22" xfId="1597"/>
    <cellStyle name="Контрольная ячейка 23" xfId="1598"/>
    <cellStyle name="Контрольная ячейка 24" xfId="1599"/>
    <cellStyle name="Контрольная ячейка 25" xfId="1600"/>
    <cellStyle name="Контрольная ячейка 26" xfId="1601"/>
    <cellStyle name="Контрольная ячейка 27" xfId="1602"/>
    <cellStyle name="Контрольная ячейка 28" xfId="1603"/>
    <cellStyle name="Контрольная ячейка 29" xfId="1604"/>
    <cellStyle name="Контрольная ячейка 3" xfId="1605"/>
    <cellStyle name="Контрольная ячейка 30" xfId="1606"/>
    <cellStyle name="Контрольная ячейка 31" xfId="1607"/>
    <cellStyle name="Контрольная ячейка 32" xfId="1608"/>
    <cellStyle name="Контрольная ячейка 33" xfId="1609"/>
    <cellStyle name="Контрольная ячейка 34" xfId="1610"/>
    <cellStyle name="Контрольная ячейка 35" xfId="1611"/>
    <cellStyle name="Контрольная ячейка 36" xfId="1612"/>
    <cellStyle name="Контрольная ячейка 4" xfId="1613"/>
    <cellStyle name="Контрольная ячейка 5" xfId="1614"/>
    <cellStyle name="Контрольная ячейка 6" xfId="1615"/>
    <cellStyle name="Контрольная ячейка 7" xfId="1616"/>
    <cellStyle name="Контрольная ячейка 8" xfId="1617"/>
    <cellStyle name="Контрольная ячейка 9" xfId="1618"/>
    <cellStyle name="Нейтральный 10" xfId="1619"/>
    <cellStyle name="Нейтральный 11" xfId="1620"/>
    <cellStyle name="Нейтральный 12" xfId="1621"/>
    <cellStyle name="Нейтральный 13" xfId="1622"/>
    <cellStyle name="Нейтральный 14" xfId="1623"/>
    <cellStyle name="Нейтральный 15" xfId="1624"/>
    <cellStyle name="Нейтральный 16" xfId="1625"/>
    <cellStyle name="Нейтральный 17" xfId="1626"/>
    <cellStyle name="Нейтральный 18" xfId="1627"/>
    <cellStyle name="Нейтральный 19" xfId="1628"/>
    <cellStyle name="Нейтральный 2" xfId="1629"/>
    <cellStyle name="Нейтральный 20" xfId="1630"/>
    <cellStyle name="Нейтральный 21" xfId="1631"/>
    <cellStyle name="Нейтральный 22" xfId="1632"/>
    <cellStyle name="Нейтральный 23" xfId="1633"/>
    <cellStyle name="Нейтральный 24" xfId="1634"/>
    <cellStyle name="Нейтральный 25" xfId="1635"/>
    <cellStyle name="Нейтральный 26" xfId="1636"/>
    <cellStyle name="Нейтральный 27" xfId="1637"/>
    <cellStyle name="Нейтральный 28" xfId="1638"/>
    <cellStyle name="Нейтральный 29" xfId="1639"/>
    <cellStyle name="Нейтральный 3" xfId="1640"/>
    <cellStyle name="Нейтральный 30" xfId="1641"/>
    <cellStyle name="Нейтральный 31" xfId="1642"/>
    <cellStyle name="Нейтральный 32" xfId="1643"/>
    <cellStyle name="Нейтральный 33" xfId="1644"/>
    <cellStyle name="Нейтральный 34" xfId="1645"/>
    <cellStyle name="Нейтральный 35" xfId="1646"/>
    <cellStyle name="Нейтральный 36" xfId="1647"/>
    <cellStyle name="Нейтральный 4" xfId="1648"/>
    <cellStyle name="Нейтральный 5" xfId="1649"/>
    <cellStyle name="Нейтральный 6" xfId="1650"/>
    <cellStyle name="Нейтральный 7" xfId="1651"/>
    <cellStyle name="Нейтральный 8" xfId="1652"/>
    <cellStyle name="Нейтральный 9" xfId="1653"/>
    <cellStyle name="Обычный 13" xfId="1654"/>
    <cellStyle name="Обычный 14" xfId="1655"/>
    <cellStyle name="Обычный 15" xfId="1656"/>
    <cellStyle name="Обычный 16" xfId="1657"/>
    <cellStyle name="Обычный 17" xfId="1658"/>
    <cellStyle name="Обычный 18" xfId="1659"/>
    <cellStyle name="Обычный 19" xfId="1660"/>
    <cellStyle name="Обычный 2" xfId="11"/>
    <cellStyle name="Обычный 2 10" xfId="274"/>
    <cellStyle name="Обычный 2 10 2" xfId="1661"/>
    <cellStyle name="Обычный 2 11" xfId="275"/>
    <cellStyle name="Обычный 2 11 2" xfId="1662"/>
    <cellStyle name="Обычный 2 12" xfId="276"/>
    <cellStyle name="Обычный 2 12 2" xfId="1663"/>
    <cellStyle name="Обычный 2 13" xfId="277"/>
    <cellStyle name="Обычный 2 13 2" xfId="1664"/>
    <cellStyle name="Обычный 2 14" xfId="278"/>
    <cellStyle name="Обычный 2 14 2" xfId="1665"/>
    <cellStyle name="Обычный 2 15" xfId="1666"/>
    <cellStyle name="Обычный 2 16" xfId="1667"/>
    <cellStyle name="Обычный 2 17" xfId="1668"/>
    <cellStyle name="Обычный 2 18" xfId="1669"/>
    <cellStyle name="Обычный 2 19" xfId="1670"/>
    <cellStyle name="Обычный 2 2" xfId="161"/>
    <cellStyle name="Обычный 2 2 10" xfId="1671"/>
    <cellStyle name="Обычный 2 2 11" xfId="1672"/>
    <cellStyle name="Обычный 2 2 12" xfId="1673"/>
    <cellStyle name="Обычный 2 2 13" xfId="1674"/>
    <cellStyle name="Обычный 2 2 14" xfId="1675"/>
    <cellStyle name="Обычный 2 2 15" xfId="1676"/>
    <cellStyle name="Обычный 2 2 16" xfId="1677"/>
    <cellStyle name="Обычный 2 2 17" xfId="1678"/>
    <cellStyle name="Обычный 2 2 18" xfId="1679"/>
    <cellStyle name="Обычный 2 2 19" xfId="1680"/>
    <cellStyle name="Обычный 2 2 2" xfId="279"/>
    <cellStyle name="Обычный 2 2 2 2" xfId="1681"/>
    <cellStyle name="Обычный 2 2 20" xfId="1682"/>
    <cellStyle name="Обычный 2 2 21" xfId="1683"/>
    <cellStyle name="Обычный 2 2 22" xfId="1684"/>
    <cellStyle name="Обычный 2 2 23" xfId="1685"/>
    <cellStyle name="Обычный 2 2 24" xfId="1686"/>
    <cellStyle name="Обычный 2 2 25" xfId="1687"/>
    <cellStyle name="Обычный 2 2 26" xfId="1688"/>
    <cellStyle name="Обычный 2 2 27" xfId="1689"/>
    <cellStyle name="Обычный 2 2 28" xfId="1690"/>
    <cellStyle name="Обычный 2 2 29" xfId="1691"/>
    <cellStyle name="Обычный 2 2 3" xfId="280"/>
    <cellStyle name="Обычный 2 2 3 2" xfId="1692"/>
    <cellStyle name="Обычный 2 2 30" xfId="1693"/>
    <cellStyle name="Обычный 2 2 31" xfId="1694"/>
    <cellStyle name="Обычный 2 2 32" xfId="1695"/>
    <cellStyle name="Обычный 2 2 33" xfId="1696"/>
    <cellStyle name="Обычный 2 2 34" xfId="1697"/>
    <cellStyle name="Обычный 2 2 35" xfId="1698"/>
    <cellStyle name="Обычный 2 2 36" xfId="1699"/>
    <cellStyle name="Обычный 2 2 4" xfId="1700"/>
    <cellStyle name="Обычный 2 2 5" xfId="1701"/>
    <cellStyle name="Обычный 2 2 6" xfId="1702"/>
    <cellStyle name="Обычный 2 2 7" xfId="1703"/>
    <cellStyle name="Обычный 2 2 8" xfId="1704"/>
    <cellStyle name="Обычный 2 2 9" xfId="1705"/>
    <cellStyle name="Обычный 2 20" xfId="1706"/>
    <cellStyle name="Обычный 2 21" xfId="1707"/>
    <cellStyle name="Обычный 2 22" xfId="1708"/>
    <cellStyle name="Обычный 2 23" xfId="1709"/>
    <cellStyle name="Обычный 2 24" xfId="1710"/>
    <cellStyle name="Обычный 2 25" xfId="1711"/>
    <cellStyle name="Обычный 2 26" xfId="1712"/>
    <cellStyle name="Обычный 2 27" xfId="1713"/>
    <cellStyle name="Обычный 2 28" xfId="1714"/>
    <cellStyle name="Обычный 2 29" xfId="1715"/>
    <cellStyle name="Обычный 2 3" xfId="160"/>
    <cellStyle name="Обычный 2 30" xfId="1716"/>
    <cellStyle name="Обычный 2 31" xfId="1717"/>
    <cellStyle name="Обычный 2 32" xfId="1718"/>
    <cellStyle name="Обычный 2 33" xfId="1719"/>
    <cellStyle name="Обычный 2 34" xfId="1720"/>
    <cellStyle name="Обычный 2 35" xfId="1721"/>
    <cellStyle name="Обычный 2 36" xfId="1722"/>
    <cellStyle name="Обычный 2 37" xfId="1723"/>
    <cellStyle name="Обычный 2 4" xfId="281"/>
    <cellStyle name="Обычный 2 4 2" xfId="282"/>
    <cellStyle name="Обычный 2 5" xfId="283"/>
    <cellStyle name="Обычный 2 5 2" xfId="284"/>
    <cellStyle name="Обычный 2 6" xfId="285"/>
    <cellStyle name="Обычный 2 6 2" xfId="286"/>
    <cellStyle name="Обычный 2 7" xfId="287"/>
    <cellStyle name="Обычный 2 7 2" xfId="288"/>
    <cellStyle name="Обычный 2 8" xfId="289"/>
    <cellStyle name="Обычный 2 8 2" xfId="290"/>
    <cellStyle name="Обычный 2 9" xfId="291"/>
    <cellStyle name="Обычный 2 9 2" xfId="1724"/>
    <cellStyle name="Обычный 2_900005052015" xfId="292"/>
    <cellStyle name="Обычный 23" xfId="1725"/>
    <cellStyle name="Обычный 24" xfId="1726"/>
    <cellStyle name="Обычный 25" xfId="1727"/>
    <cellStyle name="Обычный 27" xfId="1728"/>
    <cellStyle name="Обычный 28" xfId="1729"/>
    <cellStyle name="Обычный 29" xfId="1730"/>
    <cellStyle name="Обычный 3" xfId="293"/>
    <cellStyle name="Обычный 3 2" xfId="294"/>
    <cellStyle name="Обычный 3 2 2" xfId="1731"/>
    <cellStyle name="Обычный 3 3" xfId="2028"/>
    <cellStyle name="Обычный 30" xfId="1732"/>
    <cellStyle name="Обычный 31" xfId="1733"/>
    <cellStyle name="Обычный 32" xfId="1734"/>
    <cellStyle name="Обычный 34" xfId="1735"/>
    <cellStyle name="Обычный 35" xfId="1736"/>
    <cellStyle name="Обычный 36" xfId="1737"/>
    <cellStyle name="Обычный 4" xfId="295"/>
    <cellStyle name="Обычный 4 2" xfId="1738"/>
    <cellStyle name="Обычный 5" xfId="1739"/>
    <cellStyle name="Обычный 6" xfId="1740"/>
    <cellStyle name="Обычный 7" xfId="1741"/>
    <cellStyle name="Обычный 8" xfId="2025"/>
    <cellStyle name="Плохой 10" xfId="1742"/>
    <cellStyle name="Плохой 11" xfId="1743"/>
    <cellStyle name="Плохой 12" xfId="1744"/>
    <cellStyle name="Плохой 13" xfId="1745"/>
    <cellStyle name="Плохой 14" xfId="1746"/>
    <cellStyle name="Плохой 15" xfId="1747"/>
    <cellStyle name="Плохой 16" xfId="1748"/>
    <cellStyle name="Плохой 17" xfId="1749"/>
    <cellStyle name="Плохой 18" xfId="1750"/>
    <cellStyle name="Плохой 19" xfId="1751"/>
    <cellStyle name="Плохой 2" xfId="1752"/>
    <cellStyle name="Плохой 20" xfId="1753"/>
    <cellStyle name="Плохой 21" xfId="1754"/>
    <cellStyle name="Плохой 22" xfId="1755"/>
    <cellStyle name="Плохой 23" xfId="1756"/>
    <cellStyle name="Плохой 24" xfId="1757"/>
    <cellStyle name="Плохой 25" xfId="1758"/>
    <cellStyle name="Плохой 26" xfId="1759"/>
    <cellStyle name="Плохой 27" xfId="1760"/>
    <cellStyle name="Плохой 28" xfId="1761"/>
    <cellStyle name="Плохой 29" xfId="1762"/>
    <cellStyle name="Плохой 3" xfId="1763"/>
    <cellStyle name="Плохой 30" xfId="1764"/>
    <cellStyle name="Плохой 31" xfId="1765"/>
    <cellStyle name="Плохой 32" xfId="1766"/>
    <cellStyle name="Плохой 33" xfId="1767"/>
    <cellStyle name="Плохой 34" xfId="1768"/>
    <cellStyle name="Плохой 35" xfId="1769"/>
    <cellStyle name="Плохой 36" xfId="1770"/>
    <cellStyle name="Плохой 4" xfId="1771"/>
    <cellStyle name="Плохой 5" xfId="1772"/>
    <cellStyle name="Плохой 6" xfId="1773"/>
    <cellStyle name="Плохой 7" xfId="1774"/>
    <cellStyle name="Плохой 8" xfId="1775"/>
    <cellStyle name="Плохой 9" xfId="1776"/>
    <cellStyle name="Пояснение 10" xfId="1777"/>
    <cellStyle name="Пояснение 11" xfId="1778"/>
    <cellStyle name="Пояснение 12" xfId="1779"/>
    <cellStyle name="Пояснение 13" xfId="1780"/>
    <cellStyle name="Пояснение 14" xfId="1781"/>
    <cellStyle name="Пояснение 15" xfId="1782"/>
    <cellStyle name="Пояснение 16" xfId="1783"/>
    <cellStyle name="Пояснение 17" xfId="1784"/>
    <cellStyle name="Пояснение 18" xfId="1785"/>
    <cellStyle name="Пояснение 19" xfId="1786"/>
    <cellStyle name="Пояснение 2" xfId="1787"/>
    <cellStyle name="Пояснение 20" xfId="1788"/>
    <cellStyle name="Пояснение 21" xfId="1789"/>
    <cellStyle name="Пояснение 22" xfId="1790"/>
    <cellStyle name="Пояснение 23" xfId="1791"/>
    <cellStyle name="Пояснение 24" xfId="1792"/>
    <cellStyle name="Пояснение 25" xfId="1793"/>
    <cellStyle name="Пояснение 26" xfId="1794"/>
    <cellStyle name="Пояснение 27" xfId="1795"/>
    <cellStyle name="Пояснение 28" xfId="1796"/>
    <cellStyle name="Пояснение 29" xfId="1797"/>
    <cellStyle name="Пояснение 3" xfId="1798"/>
    <cellStyle name="Пояснение 30" xfId="1799"/>
    <cellStyle name="Пояснение 31" xfId="1800"/>
    <cellStyle name="Пояснение 32" xfId="1801"/>
    <cellStyle name="Пояснение 33" xfId="1802"/>
    <cellStyle name="Пояснение 34" xfId="1803"/>
    <cellStyle name="Пояснение 35" xfId="1804"/>
    <cellStyle name="Пояснение 36" xfId="1805"/>
    <cellStyle name="Пояснение 4" xfId="1806"/>
    <cellStyle name="Пояснение 5" xfId="1807"/>
    <cellStyle name="Пояснение 6" xfId="1808"/>
    <cellStyle name="Пояснение 7" xfId="1809"/>
    <cellStyle name="Пояснение 8" xfId="1810"/>
    <cellStyle name="Пояснение 9" xfId="1811"/>
    <cellStyle name="Примечание 10" xfId="1812"/>
    <cellStyle name="Примечание 11" xfId="1813"/>
    <cellStyle name="Примечание 12" xfId="1814"/>
    <cellStyle name="Примечание 13" xfId="1815"/>
    <cellStyle name="Примечание 14" xfId="1816"/>
    <cellStyle name="Примечание 15" xfId="1817"/>
    <cellStyle name="Примечание 16" xfId="1818"/>
    <cellStyle name="Примечание 17" xfId="1819"/>
    <cellStyle name="Примечание 18" xfId="1820"/>
    <cellStyle name="Примечание 19" xfId="1821"/>
    <cellStyle name="Примечание 2" xfId="1822"/>
    <cellStyle name="Примечание 20" xfId="1823"/>
    <cellStyle name="Примечание 21" xfId="1824"/>
    <cellStyle name="Примечание 22" xfId="1825"/>
    <cellStyle name="Примечание 23" xfId="1826"/>
    <cellStyle name="Примечание 24" xfId="1827"/>
    <cellStyle name="Примечание 25" xfId="1828"/>
    <cellStyle name="Примечание 26" xfId="1829"/>
    <cellStyle name="Примечание 27" xfId="1830"/>
    <cellStyle name="Примечание 28" xfId="1831"/>
    <cellStyle name="Примечание 29" xfId="1832"/>
    <cellStyle name="Примечание 3" xfId="1833"/>
    <cellStyle name="Примечание 30" xfId="1834"/>
    <cellStyle name="Примечание 31" xfId="1835"/>
    <cellStyle name="Примечание 32" xfId="1836"/>
    <cellStyle name="Примечание 33" xfId="1837"/>
    <cellStyle name="Примечание 34" xfId="1838"/>
    <cellStyle name="Примечание 35" xfId="1839"/>
    <cellStyle name="Примечание 36" xfId="1840"/>
    <cellStyle name="Примечание 4" xfId="1841"/>
    <cellStyle name="Примечание 5" xfId="1842"/>
    <cellStyle name="Примечание 6" xfId="1843"/>
    <cellStyle name="Примечание 7" xfId="1844"/>
    <cellStyle name="Примечание 8" xfId="1845"/>
    <cellStyle name="Примечание 9" xfId="1846"/>
    <cellStyle name="Связанная ячейка 10" xfId="1847"/>
    <cellStyle name="Связанная ячейка 11" xfId="1848"/>
    <cellStyle name="Связанная ячейка 12" xfId="1849"/>
    <cellStyle name="Связанная ячейка 13" xfId="1850"/>
    <cellStyle name="Связанная ячейка 14" xfId="1851"/>
    <cellStyle name="Связанная ячейка 15" xfId="1852"/>
    <cellStyle name="Связанная ячейка 16" xfId="1853"/>
    <cellStyle name="Связанная ячейка 17" xfId="1854"/>
    <cellStyle name="Связанная ячейка 18" xfId="1855"/>
    <cellStyle name="Связанная ячейка 19" xfId="1856"/>
    <cellStyle name="Связанная ячейка 2" xfId="1857"/>
    <cellStyle name="Связанная ячейка 20" xfId="1858"/>
    <cellStyle name="Связанная ячейка 21" xfId="1859"/>
    <cellStyle name="Связанная ячейка 22" xfId="1860"/>
    <cellStyle name="Связанная ячейка 23" xfId="1861"/>
    <cellStyle name="Связанная ячейка 24" xfId="1862"/>
    <cellStyle name="Связанная ячейка 25" xfId="1863"/>
    <cellStyle name="Связанная ячейка 26" xfId="1864"/>
    <cellStyle name="Связанная ячейка 27" xfId="1865"/>
    <cellStyle name="Связанная ячейка 28" xfId="1866"/>
    <cellStyle name="Связанная ячейка 29" xfId="1867"/>
    <cellStyle name="Связанная ячейка 3" xfId="1868"/>
    <cellStyle name="Связанная ячейка 30" xfId="1869"/>
    <cellStyle name="Связанная ячейка 31" xfId="1870"/>
    <cellStyle name="Связанная ячейка 32" xfId="1871"/>
    <cellStyle name="Связанная ячейка 33" xfId="1872"/>
    <cellStyle name="Связанная ячейка 34" xfId="1873"/>
    <cellStyle name="Связанная ячейка 35" xfId="1874"/>
    <cellStyle name="Связанная ячейка 36" xfId="1875"/>
    <cellStyle name="Связанная ячейка 4" xfId="1876"/>
    <cellStyle name="Связанная ячейка 5" xfId="1877"/>
    <cellStyle name="Связанная ячейка 6" xfId="1878"/>
    <cellStyle name="Связанная ячейка 7" xfId="1879"/>
    <cellStyle name="Связанная ячейка 8" xfId="1880"/>
    <cellStyle name="Связанная ячейка 9" xfId="1881"/>
    <cellStyle name="Стиль 1" xfId="296"/>
    <cellStyle name="Текст предупреждения 10" xfId="1882"/>
    <cellStyle name="Текст предупреждения 11" xfId="1883"/>
    <cellStyle name="Текст предупреждения 12" xfId="1884"/>
    <cellStyle name="Текст предупреждения 13" xfId="1885"/>
    <cellStyle name="Текст предупреждения 14" xfId="1886"/>
    <cellStyle name="Текст предупреждения 15" xfId="1887"/>
    <cellStyle name="Текст предупреждения 16" xfId="1888"/>
    <cellStyle name="Текст предупреждения 17" xfId="1889"/>
    <cellStyle name="Текст предупреждения 18" xfId="1890"/>
    <cellStyle name="Текст предупреждения 19" xfId="1891"/>
    <cellStyle name="Текст предупреждения 2" xfId="1892"/>
    <cellStyle name="Текст предупреждения 20" xfId="1893"/>
    <cellStyle name="Текст предупреждения 21" xfId="1894"/>
    <cellStyle name="Текст предупреждения 22" xfId="1895"/>
    <cellStyle name="Текст предупреждения 23" xfId="1896"/>
    <cellStyle name="Текст предупреждения 24" xfId="1897"/>
    <cellStyle name="Текст предупреждения 25" xfId="1898"/>
    <cellStyle name="Текст предупреждения 26" xfId="1899"/>
    <cellStyle name="Текст предупреждения 27" xfId="1900"/>
    <cellStyle name="Текст предупреждения 28" xfId="1901"/>
    <cellStyle name="Текст предупреждения 29" xfId="1902"/>
    <cellStyle name="Текст предупреждения 3" xfId="1903"/>
    <cellStyle name="Текст предупреждения 30" xfId="1904"/>
    <cellStyle name="Текст предупреждения 31" xfId="1905"/>
    <cellStyle name="Текст предупреждения 32" xfId="1906"/>
    <cellStyle name="Текст предупреждения 33" xfId="1907"/>
    <cellStyle name="Текст предупреждения 34" xfId="1908"/>
    <cellStyle name="Текст предупреждения 35" xfId="1909"/>
    <cellStyle name="Текст предупреждения 36" xfId="1910"/>
    <cellStyle name="Текст предупреждения 4" xfId="1911"/>
    <cellStyle name="Текст предупреждения 5" xfId="1912"/>
    <cellStyle name="Текст предупреждения 6" xfId="1913"/>
    <cellStyle name="Текст предупреждения 7" xfId="1914"/>
    <cellStyle name="Текст предупреждения 8" xfId="1915"/>
    <cellStyle name="Текст предупреждения 9" xfId="1916"/>
    <cellStyle name="Финансовый 16" xfId="300"/>
    <cellStyle name="Финансовый 2" xfId="214"/>
    <cellStyle name="Финансовый 2 10" xfId="1917"/>
    <cellStyle name="Финансовый 2 11" xfId="1918"/>
    <cellStyle name="Финансовый 2 12" xfId="1919"/>
    <cellStyle name="Финансовый 2 13" xfId="1920"/>
    <cellStyle name="Финансовый 2 14" xfId="1921"/>
    <cellStyle name="Финансовый 2 15" xfId="1922"/>
    <cellStyle name="Финансовый 2 16" xfId="1923"/>
    <cellStyle name="Финансовый 2 17" xfId="1924"/>
    <cellStyle name="Финансовый 2 18" xfId="1925"/>
    <cellStyle name="Финансовый 2 19" xfId="1926"/>
    <cellStyle name="Финансовый 2 2" xfId="215"/>
    <cellStyle name="Финансовый 2 2 10" xfId="1927"/>
    <cellStyle name="Финансовый 2 2 11" xfId="1928"/>
    <cellStyle name="Финансовый 2 2 12" xfId="1929"/>
    <cellStyle name="Финансовый 2 2 13" xfId="1930"/>
    <cellStyle name="Финансовый 2 2 14" xfId="1931"/>
    <cellStyle name="Финансовый 2 2 15" xfId="1932"/>
    <cellStyle name="Финансовый 2 2 16" xfId="1933"/>
    <cellStyle name="Финансовый 2 2 17" xfId="1934"/>
    <cellStyle name="Финансовый 2 2 18" xfId="1935"/>
    <cellStyle name="Финансовый 2 2 19" xfId="1936"/>
    <cellStyle name="Финансовый 2 2 2" xfId="1937"/>
    <cellStyle name="Финансовый 2 2 20" xfId="1938"/>
    <cellStyle name="Финансовый 2 2 21" xfId="1939"/>
    <cellStyle name="Финансовый 2 2 22" xfId="1940"/>
    <cellStyle name="Финансовый 2 2 23" xfId="1941"/>
    <cellStyle name="Финансовый 2 2 24" xfId="1942"/>
    <cellStyle name="Финансовый 2 2 25" xfId="1943"/>
    <cellStyle name="Финансовый 2 2 26" xfId="1944"/>
    <cellStyle name="Финансовый 2 2 27" xfId="1945"/>
    <cellStyle name="Финансовый 2 2 28" xfId="1946"/>
    <cellStyle name="Финансовый 2 2 29" xfId="1947"/>
    <cellStyle name="Финансовый 2 2 3" xfId="1948"/>
    <cellStyle name="Финансовый 2 2 30" xfId="1949"/>
    <cellStyle name="Финансовый 2 2 31" xfId="1950"/>
    <cellStyle name="Финансовый 2 2 32" xfId="1951"/>
    <cellStyle name="Финансовый 2 2 33" xfId="1952"/>
    <cellStyle name="Финансовый 2 2 34" xfId="1953"/>
    <cellStyle name="Финансовый 2 2 35" xfId="1954"/>
    <cellStyle name="Финансовый 2 2 36" xfId="1955"/>
    <cellStyle name="Финансовый 2 2 4" xfId="1956"/>
    <cellStyle name="Финансовый 2 2 5" xfId="1957"/>
    <cellStyle name="Финансовый 2 2 6" xfId="1958"/>
    <cellStyle name="Финансовый 2 2 7" xfId="1959"/>
    <cellStyle name="Финансовый 2 2 8" xfId="1960"/>
    <cellStyle name="Финансовый 2 2 9" xfId="1961"/>
    <cellStyle name="Финансовый 2 20" xfId="1962"/>
    <cellStyle name="Финансовый 2 21" xfId="1963"/>
    <cellStyle name="Финансовый 2 22" xfId="1964"/>
    <cellStyle name="Финансовый 2 23" xfId="1965"/>
    <cellStyle name="Финансовый 2 24" xfId="1966"/>
    <cellStyle name="Финансовый 2 25" xfId="1967"/>
    <cellStyle name="Финансовый 2 26" xfId="1968"/>
    <cellStyle name="Финансовый 2 27" xfId="1969"/>
    <cellStyle name="Финансовый 2 28" xfId="1970"/>
    <cellStyle name="Финансовый 2 29" xfId="1971"/>
    <cellStyle name="Финансовый 2 3" xfId="1972"/>
    <cellStyle name="Финансовый 2 30" xfId="1973"/>
    <cellStyle name="Финансовый 2 31" xfId="1974"/>
    <cellStyle name="Финансовый 2 32" xfId="1975"/>
    <cellStyle name="Финансовый 2 33" xfId="1976"/>
    <cellStyle name="Финансовый 2 34" xfId="1977"/>
    <cellStyle name="Финансовый 2 35" xfId="1978"/>
    <cellStyle name="Финансовый 2 36" xfId="1979"/>
    <cellStyle name="Финансовый 2 4" xfId="1980"/>
    <cellStyle name="Финансовый 2 5" xfId="1981"/>
    <cellStyle name="Финансовый 2 6" xfId="1982"/>
    <cellStyle name="Финансовый 2 7" xfId="1983"/>
    <cellStyle name="Финансовый 2 8" xfId="1984"/>
    <cellStyle name="Финансовый 2 9" xfId="1985"/>
    <cellStyle name="Финансовый 3" xfId="216"/>
    <cellStyle name="Финансовый 4" xfId="297"/>
    <cellStyle name="Финансовый 4 2" xfId="298"/>
    <cellStyle name="Финансовый 5" xfId="2026"/>
    <cellStyle name="Хороший 10" xfId="1986"/>
    <cellStyle name="Хороший 11" xfId="1987"/>
    <cellStyle name="Хороший 12" xfId="1988"/>
    <cellStyle name="Хороший 13" xfId="1989"/>
    <cellStyle name="Хороший 14" xfId="1990"/>
    <cellStyle name="Хороший 15" xfId="1991"/>
    <cellStyle name="Хороший 16" xfId="1992"/>
    <cellStyle name="Хороший 17" xfId="1993"/>
    <cellStyle name="Хороший 18" xfId="1994"/>
    <cellStyle name="Хороший 19" xfId="1995"/>
    <cellStyle name="Хороший 2" xfId="1996"/>
    <cellStyle name="Хороший 20" xfId="1997"/>
    <cellStyle name="Хороший 21" xfId="1998"/>
    <cellStyle name="Хороший 22" xfId="1999"/>
    <cellStyle name="Хороший 23" xfId="2000"/>
    <cellStyle name="Хороший 24" xfId="2001"/>
    <cellStyle name="Хороший 25" xfId="2002"/>
    <cellStyle name="Хороший 26" xfId="2003"/>
    <cellStyle name="Хороший 27" xfId="2004"/>
    <cellStyle name="Хороший 28" xfId="2005"/>
    <cellStyle name="Хороший 29" xfId="2006"/>
    <cellStyle name="Хороший 3" xfId="2007"/>
    <cellStyle name="Хороший 30" xfId="2008"/>
    <cellStyle name="Хороший 31" xfId="2009"/>
    <cellStyle name="Хороший 32" xfId="2010"/>
    <cellStyle name="Хороший 33" xfId="2011"/>
    <cellStyle name="Хороший 34" xfId="2012"/>
    <cellStyle name="Хороший 35" xfId="2013"/>
    <cellStyle name="Хороший 36" xfId="2014"/>
    <cellStyle name="Хороший 4" xfId="2015"/>
    <cellStyle name="Хороший 5" xfId="2016"/>
    <cellStyle name="Хороший 6" xfId="2017"/>
    <cellStyle name="Хороший 7" xfId="2018"/>
    <cellStyle name="Хороший 8" xfId="2019"/>
    <cellStyle name="Хороший 9" xfId="2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opLeftCell="A34" zoomScale="76" zoomScaleNormal="76" zoomScaleSheetLayoutView="100" workbookViewId="0">
      <selection activeCell="C44" sqref="C44"/>
    </sheetView>
  </sheetViews>
  <sheetFormatPr defaultColWidth="9.09765625" defaultRowHeight="18"/>
  <cols>
    <col min="1" max="1" width="9.69921875" style="3" customWidth="1"/>
    <col min="2" max="2" width="24.69921875" style="3" customWidth="1"/>
    <col min="3" max="3" width="64.3984375" style="3" customWidth="1"/>
    <col min="4" max="5" width="19.796875" style="3" customWidth="1"/>
    <col min="6" max="6" width="15.8984375" style="3" customWidth="1"/>
    <col min="7" max="7" width="15.69921875" style="3" customWidth="1"/>
    <col min="8" max="8" width="13.8984375" style="3" customWidth="1"/>
    <col min="9" max="10" width="12.296875" style="3" customWidth="1"/>
    <col min="11" max="16384" width="9.09765625" style="3"/>
  </cols>
  <sheetData>
    <row r="1" spans="1:6" ht="37.5" customHeight="1">
      <c r="D1" s="244" t="s">
        <v>44</v>
      </c>
      <c r="E1" s="244"/>
    </row>
    <row r="2" spans="1:6" ht="17.350000000000001" customHeight="1">
      <c r="D2" s="254" t="s">
        <v>65</v>
      </c>
      <c r="E2" s="254"/>
    </row>
    <row r="3" spans="1:6" ht="17.350000000000001" customHeight="1">
      <c r="D3" s="254" t="s">
        <v>8</v>
      </c>
      <c r="E3" s="254"/>
    </row>
    <row r="5" spans="1:6" ht="75.849999999999994" customHeight="1">
      <c r="A5" s="245" t="s">
        <v>190</v>
      </c>
      <c r="B5" s="245"/>
      <c r="C5" s="245"/>
      <c r="D5" s="245"/>
      <c r="E5" s="245"/>
    </row>
    <row r="7" spans="1:6">
      <c r="E7" s="101" t="s">
        <v>24</v>
      </c>
    </row>
    <row r="8" spans="1:6" s="22" customFormat="1" ht="76.099999999999994" customHeight="1">
      <c r="A8" s="246" t="s">
        <v>13</v>
      </c>
      <c r="B8" s="247"/>
      <c r="C8" s="248" t="s">
        <v>14</v>
      </c>
      <c r="D8" s="252" t="s">
        <v>59</v>
      </c>
      <c r="E8" s="253"/>
    </row>
    <row r="9" spans="1:6" s="22" customFormat="1" ht="44.35" customHeight="1">
      <c r="A9" s="132" t="s">
        <v>40</v>
      </c>
      <c r="B9" s="133" t="s">
        <v>18</v>
      </c>
      <c r="C9" s="249"/>
      <c r="D9" s="4" t="s">
        <v>15</v>
      </c>
      <c r="E9" s="4" t="s">
        <v>16</v>
      </c>
    </row>
    <row r="10" spans="1:6" s="22" customFormat="1" ht="34.950000000000003" customHeight="1">
      <c r="A10" s="134" t="s">
        <v>39</v>
      </c>
      <c r="B10" s="135"/>
      <c r="C10" s="136" t="s">
        <v>23</v>
      </c>
      <c r="D10" s="20">
        <f>+D12+D59</f>
        <v>0</v>
      </c>
      <c r="E10" s="20">
        <f>+E12+E59</f>
        <v>0</v>
      </c>
    </row>
    <row r="11" spans="1:6" s="22" customFormat="1" ht="18" customHeight="1">
      <c r="A11" s="134"/>
      <c r="B11" s="135"/>
      <c r="C11" s="88" t="s">
        <v>35</v>
      </c>
      <c r="D11" s="137"/>
      <c r="E11" s="137"/>
    </row>
    <row r="12" spans="1:6" s="22" customFormat="1" ht="33.85">
      <c r="A12" s="138"/>
      <c r="B12" s="139"/>
      <c r="C12" s="6" t="s">
        <v>43</v>
      </c>
      <c r="D12" s="2">
        <f>+D14+D27+D46</f>
        <v>0</v>
      </c>
      <c r="E12" s="2">
        <f>+E14+E27+E46</f>
        <v>0</v>
      </c>
    </row>
    <row r="13" spans="1:6" s="22" customFormat="1">
      <c r="A13" s="255">
        <v>1045</v>
      </c>
      <c r="B13" s="250"/>
      <c r="C13" s="140" t="s">
        <v>28</v>
      </c>
      <c r="D13" s="5"/>
      <c r="E13" s="5"/>
    </row>
    <row r="14" spans="1:6" s="22" customFormat="1" ht="33.85">
      <c r="A14" s="255"/>
      <c r="B14" s="251"/>
      <c r="C14" s="141" t="s">
        <v>171</v>
      </c>
      <c r="D14" s="2">
        <f>+D21</f>
        <v>-8698</v>
      </c>
      <c r="E14" s="2">
        <f>+E21</f>
        <v>0</v>
      </c>
      <c r="F14" s="142"/>
    </row>
    <row r="15" spans="1:6" s="22" customFormat="1">
      <c r="A15" s="255"/>
      <c r="B15" s="251"/>
      <c r="C15" s="30" t="s">
        <v>29</v>
      </c>
      <c r="D15" s="25"/>
      <c r="E15" s="25"/>
    </row>
    <row r="16" spans="1:6" s="22" customFormat="1" ht="90">
      <c r="A16" s="255"/>
      <c r="B16" s="251"/>
      <c r="C16" s="143" t="s">
        <v>184</v>
      </c>
      <c r="D16" s="25"/>
      <c r="E16" s="25"/>
    </row>
    <row r="17" spans="1:6" s="22" customFormat="1">
      <c r="A17" s="255"/>
      <c r="B17" s="251"/>
      <c r="C17" s="30" t="s">
        <v>30</v>
      </c>
      <c r="D17" s="25"/>
      <c r="E17" s="25"/>
    </row>
    <row r="18" spans="1:6" s="22" customFormat="1" ht="72">
      <c r="A18" s="255"/>
      <c r="B18" s="251"/>
      <c r="C18" s="143" t="s">
        <v>185</v>
      </c>
      <c r="D18" s="25"/>
      <c r="E18" s="25"/>
    </row>
    <row r="19" spans="1:6" s="22" customFormat="1" ht="24" customHeight="1">
      <c r="A19" s="255"/>
      <c r="B19" s="31"/>
      <c r="C19" s="144" t="s">
        <v>38</v>
      </c>
      <c r="D19" s="25"/>
      <c r="E19" s="25"/>
    </row>
    <row r="20" spans="1:6" s="22" customFormat="1">
      <c r="A20" s="255"/>
      <c r="B20" s="256">
        <v>12003</v>
      </c>
      <c r="C20" s="30" t="s">
        <v>31</v>
      </c>
      <c r="D20" s="25"/>
      <c r="E20" s="25"/>
    </row>
    <row r="21" spans="1:6" s="22" customFormat="1" ht="50.75">
      <c r="A21" s="255"/>
      <c r="B21" s="256"/>
      <c r="C21" s="148" t="s">
        <v>172</v>
      </c>
      <c r="D21" s="25">
        <f>+'Հավելված N 2'!G54</f>
        <v>-8698</v>
      </c>
      <c r="E21" s="25">
        <f>+'Հավելված N 2'!H54</f>
        <v>0</v>
      </c>
      <c r="F21" s="145"/>
    </row>
    <row r="22" spans="1:6" s="22" customFormat="1">
      <c r="A22" s="255"/>
      <c r="B22" s="256"/>
      <c r="C22" s="30" t="s">
        <v>32</v>
      </c>
      <c r="D22" s="31"/>
      <c r="E22" s="31"/>
    </row>
    <row r="23" spans="1:6" s="22" customFormat="1" ht="36">
      <c r="A23" s="255"/>
      <c r="B23" s="256"/>
      <c r="C23" s="143" t="s">
        <v>172</v>
      </c>
      <c r="D23" s="31"/>
      <c r="E23" s="31"/>
    </row>
    <row r="24" spans="1:6" s="22" customFormat="1">
      <c r="A24" s="255"/>
      <c r="B24" s="256"/>
      <c r="C24" s="30" t="s">
        <v>33</v>
      </c>
      <c r="D24" s="31"/>
      <c r="E24" s="31"/>
    </row>
    <row r="25" spans="1:6" s="22" customFormat="1">
      <c r="A25" s="255"/>
      <c r="B25" s="256"/>
      <c r="C25" s="100" t="s">
        <v>186</v>
      </c>
      <c r="D25" s="31"/>
      <c r="E25" s="31"/>
    </row>
    <row r="26" spans="1:6" s="22" customFormat="1">
      <c r="A26" s="255">
        <v>1075</v>
      </c>
      <c r="B26" s="250"/>
      <c r="C26" s="140" t="s">
        <v>28</v>
      </c>
      <c r="D26" s="5"/>
      <c r="E26" s="5"/>
    </row>
    <row r="27" spans="1:6" s="22" customFormat="1" ht="19.95" customHeight="1">
      <c r="A27" s="255"/>
      <c r="B27" s="251"/>
      <c r="C27" s="141" t="s">
        <v>53</v>
      </c>
      <c r="D27" s="2">
        <f>+D34+D40</f>
        <v>8698</v>
      </c>
      <c r="E27" s="2">
        <f>+E34+E40</f>
        <v>8698</v>
      </c>
      <c r="F27" s="142"/>
    </row>
    <row r="28" spans="1:6" s="22" customFormat="1">
      <c r="A28" s="255"/>
      <c r="B28" s="251"/>
      <c r="C28" s="30" t="s">
        <v>29</v>
      </c>
      <c r="D28" s="25"/>
      <c r="E28" s="25"/>
    </row>
    <row r="29" spans="1:6" s="22" customFormat="1" ht="36">
      <c r="A29" s="255"/>
      <c r="B29" s="251"/>
      <c r="C29" s="143" t="s">
        <v>54</v>
      </c>
      <c r="D29" s="25"/>
      <c r="E29" s="25"/>
    </row>
    <row r="30" spans="1:6" s="22" customFormat="1">
      <c r="A30" s="255"/>
      <c r="B30" s="251"/>
      <c r="C30" s="30" t="s">
        <v>30</v>
      </c>
      <c r="D30" s="25"/>
      <c r="E30" s="25"/>
    </row>
    <row r="31" spans="1:6" s="22" customFormat="1" ht="36">
      <c r="A31" s="255"/>
      <c r="B31" s="251"/>
      <c r="C31" s="143" t="s">
        <v>55</v>
      </c>
      <c r="D31" s="25"/>
      <c r="E31" s="25"/>
    </row>
    <row r="32" spans="1:6" s="22" customFormat="1" ht="24" customHeight="1">
      <c r="A32" s="255"/>
      <c r="B32" s="31"/>
      <c r="C32" s="144" t="s">
        <v>38</v>
      </c>
      <c r="D32" s="25"/>
      <c r="E32" s="25"/>
    </row>
    <row r="33" spans="1:6" s="22" customFormat="1">
      <c r="A33" s="255"/>
      <c r="B33" s="256">
        <v>11006</v>
      </c>
      <c r="C33" s="30" t="s">
        <v>31</v>
      </c>
      <c r="D33" s="25"/>
      <c r="E33" s="25"/>
    </row>
    <row r="34" spans="1:6" s="22" customFormat="1" ht="67.650000000000006">
      <c r="A34" s="255"/>
      <c r="B34" s="256"/>
      <c r="C34" s="6" t="s">
        <v>111</v>
      </c>
      <c r="D34" s="25">
        <f>+'Հավելված N 2'!G23</f>
        <v>73</v>
      </c>
      <c r="E34" s="25">
        <f>+'Հավելված N 2'!H23</f>
        <v>73</v>
      </c>
      <c r="F34" s="145"/>
    </row>
    <row r="35" spans="1:6" s="22" customFormat="1">
      <c r="A35" s="255"/>
      <c r="B35" s="256"/>
      <c r="C35" s="30" t="s">
        <v>32</v>
      </c>
      <c r="D35" s="31"/>
      <c r="E35" s="31"/>
    </row>
    <row r="36" spans="1:6" s="22" customFormat="1" ht="144">
      <c r="A36" s="255"/>
      <c r="B36" s="256"/>
      <c r="C36" s="143" t="s">
        <v>112</v>
      </c>
      <c r="D36" s="31"/>
      <c r="E36" s="31"/>
    </row>
    <row r="37" spans="1:6" s="22" customFormat="1">
      <c r="A37" s="255"/>
      <c r="B37" s="256"/>
      <c r="C37" s="30" t="s">
        <v>33</v>
      </c>
      <c r="D37" s="31"/>
      <c r="E37" s="31"/>
    </row>
    <row r="38" spans="1:6" s="22" customFormat="1">
      <c r="A38" s="255"/>
      <c r="B38" s="256"/>
      <c r="C38" s="100" t="s">
        <v>34</v>
      </c>
      <c r="D38" s="31"/>
      <c r="E38" s="31"/>
    </row>
    <row r="39" spans="1:6" s="22" customFormat="1">
      <c r="A39" s="255"/>
      <c r="B39" s="256">
        <v>21005</v>
      </c>
      <c r="C39" s="30" t="s">
        <v>31</v>
      </c>
      <c r="D39" s="25"/>
      <c r="E39" s="25"/>
    </row>
    <row r="40" spans="1:6" s="22" customFormat="1" ht="50.75">
      <c r="A40" s="255"/>
      <c r="B40" s="256"/>
      <c r="C40" s="6" t="s">
        <v>101</v>
      </c>
      <c r="D40" s="25">
        <f>+'Հավելված N 2'!G35</f>
        <v>8625</v>
      </c>
      <c r="E40" s="25">
        <f>+'Հավելված N 2'!H35</f>
        <v>8625</v>
      </c>
      <c r="F40" s="145"/>
    </row>
    <row r="41" spans="1:6" s="22" customFormat="1">
      <c r="A41" s="255"/>
      <c r="B41" s="256"/>
      <c r="C41" s="30" t="s">
        <v>32</v>
      </c>
      <c r="D41" s="31"/>
      <c r="E41" s="31"/>
    </row>
    <row r="42" spans="1:6" s="22" customFormat="1" ht="108">
      <c r="A42" s="255"/>
      <c r="B42" s="256"/>
      <c r="C42" s="143" t="s">
        <v>102</v>
      </c>
      <c r="D42" s="31"/>
      <c r="E42" s="31"/>
    </row>
    <row r="43" spans="1:6" s="22" customFormat="1">
      <c r="A43" s="255"/>
      <c r="B43" s="256"/>
      <c r="C43" s="30" t="s">
        <v>33</v>
      </c>
      <c r="D43" s="31"/>
      <c r="E43" s="31"/>
    </row>
    <row r="44" spans="1:6" s="22" customFormat="1" ht="36">
      <c r="A44" s="255"/>
      <c r="B44" s="256"/>
      <c r="C44" s="100" t="s">
        <v>100</v>
      </c>
      <c r="D44" s="31"/>
      <c r="E44" s="31"/>
    </row>
    <row r="45" spans="1:6" s="22" customFormat="1">
      <c r="A45" s="255">
        <v>1193</v>
      </c>
      <c r="B45" s="250"/>
      <c r="C45" s="140" t="s">
        <v>28</v>
      </c>
      <c r="D45" s="5"/>
      <c r="E45" s="5"/>
    </row>
    <row r="46" spans="1:6" s="22" customFormat="1" ht="19.95" customHeight="1">
      <c r="A46" s="255"/>
      <c r="B46" s="251"/>
      <c r="C46" s="141" t="s">
        <v>166</v>
      </c>
      <c r="D46" s="2">
        <f>+D53</f>
        <v>0</v>
      </c>
      <c r="E46" s="2">
        <f>+E53</f>
        <v>-8698</v>
      </c>
      <c r="F46" s="142"/>
    </row>
    <row r="47" spans="1:6" s="22" customFormat="1">
      <c r="A47" s="255"/>
      <c r="B47" s="251"/>
      <c r="C47" s="30" t="s">
        <v>29</v>
      </c>
      <c r="D47" s="25"/>
      <c r="E47" s="25"/>
    </row>
    <row r="48" spans="1:6" s="22" customFormat="1" ht="90">
      <c r="A48" s="255"/>
      <c r="B48" s="251"/>
      <c r="C48" s="143" t="s">
        <v>187</v>
      </c>
      <c r="D48" s="25"/>
      <c r="E48" s="25"/>
    </row>
    <row r="49" spans="1:6" s="22" customFormat="1">
      <c r="A49" s="255"/>
      <c r="B49" s="251"/>
      <c r="C49" s="30" t="s">
        <v>30</v>
      </c>
      <c r="D49" s="25"/>
      <c r="E49" s="25"/>
    </row>
    <row r="50" spans="1:6" s="22" customFormat="1" ht="36">
      <c r="A50" s="255"/>
      <c r="B50" s="251"/>
      <c r="C50" s="143" t="s">
        <v>188</v>
      </c>
      <c r="D50" s="25"/>
      <c r="E50" s="25"/>
    </row>
    <row r="51" spans="1:6" s="22" customFormat="1" ht="24" customHeight="1">
      <c r="A51" s="255"/>
      <c r="B51" s="31"/>
      <c r="C51" s="144" t="s">
        <v>38</v>
      </c>
      <c r="D51" s="25"/>
      <c r="E51" s="25"/>
    </row>
    <row r="52" spans="1:6" s="22" customFormat="1">
      <c r="A52" s="255"/>
      <c r="B52" s="256">
        <v>11001</v>
      </c>
      <c r="C52" s="30" t="s">
        <v>31</v>
      </c>
      <c r="D52" s="25"/>
      <c r="E52" s="25"/>
    </row>
    <row r="53" spans="1:6" s="22" customFormat="1" ht="67.650000000000006">
      <c r="A53" s="255"/>
      <c r="B53" s="256"/>
      <c r="C53" s="148" t="s">
        <v>167</v>
      </c>
      <c r="D53" s="25">
        <f>+'Հավելված N 2'!G71</f>
        <v>0</v>
      </c>
      <c r="E53" s="25">
        <f>+'Հավելված N 2'!H71</f>
        <v>-8698</v>
      </c>
      <c r="F53" s="145"/>
    </row>
    <row r="54" spans="1:6" s="22" customFormat="1">
      <c r="A54" s="255"/>
      <c r="B54" s="256"/>
      <c r="C54" s="30" t="s">
        <v>32</v>
      </c>
      <c r="D54" s="31"/>
      <c r="E54" s="31"/>
    </row>
    <row r="55" spans="1:6" s="22" customFormat="1" ht="108">
      <c r="A55" s="255"/>
      <c r="B55" s="256"/>
      <c r="C55" s="143" t="s">
        <v>189</v>
      </c>
      <c r="D55" s="31"/>
      <c r="E55" s="31"/>
    </row>
    <row r="56" spans="1:6" s="22" customFormat="1">
      <c r="A56" s="255"/>
      <c r="B56" s="256"/>
      <c r="C56" s="30" t="s">
        <v>33</v>
      </c>
      <c r="D56" s="31"/>
      <c r="E56" s="31"/>
    </row>
    <row r="57" spans="1:6" s="22" customFormat="1">
      <c r="A57" s="255"/>
      <c r="B57" s="256"/>
      <c r="C57" s="100" t="s">
        <v>34</v>
      </c>
      <c r="D57" s="31"/>
      <c r="E57" s="31"/>
    </row>
    <row r="58" spans="1:6" ht="9.4499999999999993" customHeight="1">
      <c r="A58" s="56"/>
      <c r="B58" s="98"/>
      <c r="C58" s="57"/>
      <c r="D58" s="36"/>
      <c r="E58" s="36"/>
    </row>
    <row r="59" spans="1:6" s="22" customFormat="1" ht="34.950000000000003" customHeight="1">
      <c r="A59" s="58"/>
      <c r="B59" s="59"/>
      <c r="C59" s="35" t="s">
        <v>67</v>
      </c>
      <c r="D59" s="60">
        <f t="shared" ref="D59:E59" si="0">+D61</f>
        <v>0</v>
      </c>
      <c r="E59" s="60">
        <f t="shared" si="0"/>
        <v>0</v>
      </c>
    </row>
    <row r="60" spans="1:6">
      <c r="A60" s="257">
        <v>1139</v>
      </c>
      <c r="B60" s="260"/>
      <c r="C60" s="61" t="s">
        <v>28</v>
      </c>
      <c r="D60" s="60"/>
      <c r="E60" s="60"/>
    </row>
    <row r="61" spans="1:6" ht="19.399999999999999" customHeight="1">
      <c r="A61" s="258"/>
      <c r="B61" s="260"/>
      <c r="C61" s="35" t="s">
        <v>72</v>
      </c>
      <c r="D61" s="60">
        <f>+D67+D73</f>
        <v>0</v>
      </c>
      <c r="E61" s="60">
        <f>+E67+E73</f>
        <v>0</v>
      </c>
    </row>
    <row r="62" spans="1:6">
      <c r="A62" s="258"/>
      <c r="B62" s="260"/>
      <c r="C62" s="54" t="s">
        <v>29</v>
      </c>
      <c r="D62" s="62"/>
      <c r="E62" s="62"/>
    </row>
    <row r="63" spans="1:6" ht="54">
      <c r="A63" s="258"/>
      <c r="B63" s="260"/>
      <c r="C63" s="57" t="s">
        <v>79</v>
      </c>
      <c r="D63" s="62"/>
      <c r="E63" s="62"/>
    </row>
    <row r="64" spans="1:6">
      <c r="A64" s="258"/>
      <c r="B64" s="260"/>
      <c r="C64" s="54" t="s">
        <v>30</v>
      </c>
      <c r="D64" s="62"/>
      <c r="E64" s="62"/>
    </row>
    <row r="65" spans="1:5" ht="36">
      <c r="A65" s="258"/>
      <c r="B65" s="260"/>
      <c r="C65" s="63" t="s">
        <v>80</v>
      </c>
      <c r="D65" s="62"/>
      <c r="E65" s="62"/>
    </row>
    <row r="66" spans="1:5" ht="18" customHeight="1">
      <c r="A66" s="258"/>
      <c r="B66" s="255" t="s">
        <v>81</v>
      </c>
      <c r="C66" s="54" t="s">
        <v>31</v>
      </c>
      <c r="D66" s="64"/>
      <c r="E66" s="64"/>
    </row>
    <row r="67" spans="1:5" ht="19.399999999999999" customHeight="1">
      <c r="A67" s="258"/>
      <c r="B67" s="255"/>
      <c r="C67" s="65" t="s">
        <v>72</v>
      </c>
      <c r="D67" s="66">
        <f>+'Հավելված N 2'!G92</f>
        <v>8698</v>
      </c>
      <c r="E67" s="66">
        <f>+'Հավելված N 2'!H92</f>
        <v>8698</v>
      </c>
    </row>
    <row r="68" spans="1:5">
      <c r="A68" s="258"/>
      <c r="B68" s="255"/>
      <c r="C68" s="54" t="s">
        <v>32</v>
      </c>
      <c r="D68" s="67"/>
      <c r="E68" s="67"/>
    </row>
    <row r="69" spans="1:5" ht="72">
      <c r="A69" s="258"/>
      <c r="B69" s="255"/>
      <c r="C69" s="57" t="s">
        <v>82</v>
      </c>
      <c r="D69" s="67"/>
      <c r="E69" s="67"/>
    </row>
    <row r="70" spans="1:5">
      <c r="A70" s="258"/>
      <c r="B70" s="255"/>
      <c r="C70" s="54" t="s">
        <v>33</v>
      </c>
      <c r="D70" s="67"/>
      <c r="E70" s="67"/>
    </row>
    <row r="71" spans="1:5">
      <c r="A71" s="258"/>
      <c r="B71" s="255"/>
      <c r="C71" s="57" t="s">
        <v>34</v>
      </c>
      <c r="D71" s="67"/>
      <c r="E71" s="67"/>
    </row>
    <row r="72" spans="1:5" ht="18" customHeight="1">
      <c r="A72" s="258"/>
      <c r="B72" s="255" t="s">
        <v>81</v>
      </c>
      <c r="C72" s="54" t="s">
        <v>31</v>
      </c>
      <c r="D72" s="64"/>
      <c r="E72" s="64"/>
    </row>
    <row r="73" spans="1:5" ht="19.399999999999999" customHeight="1">
      <c r="A73" s="258"/>
      <c r="B73" s="255"/>
      <c r="C73" s="65" t="s">
        <v>72</v>
      </c>
      <c r="D73" s="66">
        <f>+'Հավելված N 2'!G100</f>
        <v>-8698</v>
      </c>
      <c r="E73" s="66">
        <f>+'Հավելված N 2'!H100</f>
        <v>-8698</v>
      </c>
    </row>
    <row r="74" spans="1:5">
      <c r="A74" s="258"/>
      <c r="B74" s="255"/>
      <c r="C74" s="54" t="s">
        <v>32</v>
      </c>
      <c r="D74" s="67"/>
      <c r="E74" s="67"/>
    </row>
    <row r="75" spans="1:5" ht="72">
      <c r="A75" s="258"/>
      <c r="B75" s="255"/>
      <c r="C75" s="57" t="s">
        <v>82</v>
      </c>
      <c r="D75" s="67"/>
      <c r="E75" s="67"/>
    </row>
    <row r="76" spans="1:5">
      <c r="A76" s="258"/>
      <c r="B76" s="255"/>
      <c r="C76" s="54" t="s">
        <v>33</v>
      </c>
      <c r="D76" s="67"/>
      <c r="E76" s="67"/>
    </row>
    <row r="77" spans="1:5">
      <c r="A77" s="259"/>
      <c r="B77" s="255"/>
      <c r="C77" s="57" t="s">
        <v>34</v>
      </c>
      <c r="D77" s="67"/>
      <c r="E77" s="67"/>
    </row>
  </sheetData>
  <mergeCells count="21">
    <mergeCell ref="A45:A57"/>
    <mergeCell ref="B45:B50"/>
    <mergeCell ref="B52:B57"/>
    <mergeCell ref="B72:B77"/>
    <mergeCell ref="A60:A77"/>
    <mergeCell ref="B60:B65"/>
    <mergeCell ref="B66:B71"/>
    <mergeCell ref="D1:E1"/>
    <mergeCell ref="A5:E5"/>
    <mergeCell ref="A8:B8"/>
    <mergeCell ref="C8:C9"/>
    <mergeCell ref="B26:B31"/>
    <mergeCell ref="D8:E8"/>
    <mergeCell ref="D3:E3"/>
    <mergeCell ref="D2:E2"/>
    <mergeCell ref="A26:A44"/>
    <mergeCell ref="B39:B44"/>
    <mergeCell ref="B33:B38"/>
    <mergeCell ref="B13:B18"/>
    <mergeCell ref="B20:B25"/>
    <mergeCell ref="A13:A25"/>
  </mergeCells>
  <pageMargins left="0" right="0" top="0" bottom="0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opLeftCell="A34" zoomScale="74" zoomScaleNormal="74" zoomScaleSheetLayoutView="100" workbookViewId="0">
      <selection activeCell="F35" sqref="F35"/>
    </sheetView>
  </sheetViews>
  <sheetFormatPr defaultColWidth="9.09765625" defaultRowHeight="18"/>
  <cols>
    <col min="1" max="3" width="8.09765625" style="3" customWidth="1"/>
    <col min="4" max="4" width="11.59765625" style="3" customWidth="1"/>
    <col min="5" max="5" width="13.8984375" style="3" customWidth="1"/>
    <col min="6" max="6" width="62.09765625" style="3" customWidth="1"/>
    <col min="7" max="8" width="19.69921875" style="3" customWidth="1"/>
    <col min="9" max="11" width="15" style="3" customWidth="1"/>
    <col min="12" max="16384" width="9.09765625" style="3"/>
  </cols>
  <sheetData>
    <row r="1" spans="1:8" s="97" customFormat="1" ht="37.5" customHeight="1">
      <c r="F1" s="244" t="s">
        <v>45</v>
      </c>
      <c r="G1" s="244"/>
      <c r="H1" s="244"/>
    </row>
    <row r="2" spans="1:8" s="94" customFormat="1" ht="17.350000000000001" customHeight="1">
      <c r="F2" s="254" t="s">
        <v>65</v>
      </c>
      <c r="G2" s="254"/>
      <c r="H2" s="254"/>
    </row>
    <row r="3" spans="1:8" s="94" customFormat="1" ht="17.350000000000001" customHeight="1">
      <c r="F3" s="254" t="s">
        <v>8</v>
      </c>
      <c r="G3" s="254"/>
      <c r="H3" s="254"/>
    </row>
    <row r="4" spans="1:8" ht="13.5" customHeight="1"/>
    <row r="5" spans="1:8" ht="52.5" customHeight="1">
      <c r="A5" s="245" t="s">
        <v>183</v>
      </c>
      <c r="B5" s="245"/>
      <c r="C5" s="245"/>
      <c r="D5" s="245"/>
      <c r="E5" s="245"/>
      <c r="F5" s="245"/>
      <c r="G5" s="245"/>
      <c r="H5" s="245"/>
    </row>
    <row r="7" spans="1:8">
      <c r="H7" s="94" t="s">
        <v>24</v>
      </c>
    </row>
    <row r="8" spans="1:8" s="22" customFormat="1" ht="84.55" customHeight="1">
      <c r="A8" s="275" t="s">
        <v>25</v>
      </c>
      <c r="B8" s="275"/>
      <c r="C8" s="275"/>
      <c r="D8" s="275" t="s">
        <v>13</v>
      </c>
      <c r="E8" s="275"/>
      <c r="F8" s="275" t="s">
        <v>19</v>
      </c>
      <c r="G8" s="252" t="s">
        <v>59</v>
      </c>
      <c r="H8" s="253"/>
    </row>
    <row r="9" spans="1:8" s="22" customFormat="1">
      <c r="A9" s="95" t="s">
        <v>57</v>
      </c>
      <c r="B9" s="95" t="s">
        <v>58</v>
      </c>
      <c r="C9" s="95" t="s">
        <v>26</v>
      </c>
      <c r="D9" s="95" t="s">
        <v>17</v>
      </c>
      <c r="E9" s="95" t="s">
        <v>41</v>
      </c>
      <c r="F9" s="275"/>
      <c r="G9" s="95" t="s">
        <v>15</v>
      </c>
      <c r="H9" s="95" t="s">
        <v>16</v>
      </c>
    </row>
    <row r="10" spans="1:8" s="22" customFormat="1" ht="34.950000000000003" customHeight="1">
      <c r="A10" s="21"/>
      <c r="B10" s="21"/>
      <c r="C10" s="21"/>
      <c r="D10" s="95"/>
      <c r="E10" s="95"/>
      <c r="F10" s="29" t="s">
        <v>23</v>
      </c>
      <c r="G10" s="20">
        <f>+G12+G81</f>
        <v>0</v>
      </c>
      <c r="H10" s="20">
        <f>+H12+H81</f>
        <v>0</v>
      </c>
    </row>
    <row r="11" spans="1:8" s="22" customFormat="1">
      <c r="A11" s="21"/>
      <c r="B11" s="21"/>
      <c r="C11" s="21"/>
      <c r="D11" s="95"/>
      <c r="E11" s="95"/>
      <c r="F11" s="21" t="s">
        <v>35</v>
      </c>
      <c r="G11" s="2"/>
      <c r="H11" s="2"/>
    </row>
    <row r="12" spans="1:8" s="22" customFormat="1" ht="33.85">
      <c r="A12" s="21"/>
      <c r="B12" s="21"/>
      <c r="C12" s="21"/>
      <c r="D12" s="95"/>
      <c r="E12" s="95"/>
      <c r="F12" s="6" t="s">
        <v>43</v>
      </c>
      <c r="G12" s="2">
        <f>+G13+G44</f>
        <v>0</v>
      </c>
      <c r="H12" s="2">
        <f>+H13+H44</f>
        <v>0</v>
      </c>
    </row>
    <row r="13" spans="1:8" s="22" customFormat="1" ht="17.350000000000001" customHeight="1">
      <c r="A13" s="265" t="s">
        <v>50</v>
      </c>
      <c r="B13" s="268"/>
      <c r="C13" s="260"/>
      <c r="D13" s="261"/>
      <c r="E13" s="270"/>
      <c r="F13" s="35" t="s">
        <v>51</v>
      </c>
      <c r="G13" s="2">
        <f t="shared" ref="G13:H13" si="0">+G15</f>
        <v>8698</v>
      </c>
      <c r="H13" s="2">
        <f t="shared" si="0"/>
        <v>8698</v>
      </c>
    </row>
    <row r="14" spans="1:8" s="22" customFormat="1" ht="16.8" customHeight="1">
      <c r="A14" s="265"/>
      <c r="B14" s="268"/>
      <c r="C14" s="260"/>
      <c r="D14" s="262"/>
      <c r="E14" s="271"/>
      <c r="F14" s="36" t="s">
        <v>20</v>
      </c>
      <c r="G14" s="7"/>
      <c r="H14" s="7"/>
    </row>
    <row r="15" spans="1:8" s="22" customFormat="1">
      <c r="A15" s="265"/>
      <c r="B15" s="265" t="s">
        <v>27</v>
      </c>
      <c r="C15" s="260"/>
      <c r="D15" s="262"/>
      <c r="E15" s="271"/>
      <c r="F15" s="35" t="s">
        <v>52</v>
      </c>
      <c r="G15" s="8">
        <f>+G17</f>
        <v>8698</v>
      </c>
      <c r="H15" s="8">
        <f>+H17</f>
        <v>8698</v>
      </c>
    </row>
    <row r="16" spans="1:8" s="22" customFormat="1" ht="16.8" customHeight="1">
      <c r="A16" s="265"/>
      <c r="B16" s="265"/>
      <c r="C16" s="260"/>
      <c r="D16" s="262"/>
      <c r="E16" s="271"/>
      <c r="F16" s="36" t="s">
        <v>20</v>
      </c>
      <c r="G16" s="8"/>
      <c r="H16" s="7"/>
    </row>
    <row r="17" spans="1:16" s="22" customFormat="1" ht="33.85">
      <c r="A17" s="265"/>
      <c r="B17" s="265"/>
      <c r="C17" s="265" t="s">
        <v>60</v>
      </c>
      <c r="D17" s="262"/>
      <c r="E17" s="271"/>
      <c r="F17" s="35" t="s">
        <v>61</v>
      </c>
      <c r="G17" s="8">
        <f t="shared" ref="G17:H17" si="1">+G19</f>
        <v>8698</v>
      </c>
      <c r="H17" s="8">
        <f t="shared" si="1"/>
        <v>8698</v>
      </c>
      <c r="I17" s="23"/>
      <c r="J17" s="23"/>
      <c r="K17" s="23"/>
      <c r="L17" s="23"/>
      <c r="M17" s="23"/>
      <c r="N17" s="23"/>
      <c r="O17" s="23"/>
      <c r="P17" s="23"/>
    </row>
    <row r="18" spans="1:16" s="22" customFormat="1" ht="16.8" customHeight="1">
      <c r="A18" s="265"/>
      <c r="B18" s="265"/>
      <c r="C18" s="265"/>
      <c r="D18" s="262"/>
      <c r="E18" s="271"/>
      <c r="F18" s="36" t="s">
        <v>20</v>
      </c>
      <c r="G18" s="8"/>
      <c r="H18" s="24"/>
      <c r="I18" s="23"/>
      <c r="J18" s="23"/>
      <c r="K18" s="23"/>
      <c r="L18" s="23"/>
      <c r="M18" s="23"/>
      <c r="N18" s="23"/>
      <c r="O18" s="23"/>
      <c r="P18" s="23"/>
    </row>
    <row r="19" spans="1:16" s="22" customFormat="1" ht="36">
      <c r="A19" s="265"/>
      <c r="B19" s="265"/>
      <c r="C19" s="265"/>
      <c r="D19" s="262"/>
      <c r="E19" s="271"/>
      <c r="F19" s="37" t="s">
        <v>36</v>
      </c>
      <c r="G19" s="8">
        <f t="shared" ref="G19:H19" si="2">+G21</f>
        <v>8698</v>
      </c>
      <c r="H19" s="24">
        <f t="shared" si="2"/>
        <v>8698</v>
      </c>
      <c r="I19" s="23"/>
      <c r="J19" s="23"/>
      <c r="K19" s="23"/>
      <c r="L19" s="23"/>
      <c r="M19" s="23"/>
      <c r="N19" s="23"/>
      <c r="O19" s="23"/>
      <c r="P19" s="23"/>
    </row>
    <row r="20" spans="1:16" s="22" customFormat="1" ht="16.8" customHeight="1">
      <c r="A20" s="265"/>
      <c r="B20" s="265"/>
      <c r="C20" s="265"/>
      <c r="D20" s="263"/>
      <c r="E20" s="272"/>
      <c r="F20" s="36" t="s">
        <v>20</v>
      </c>
      <c r="G20" s="8"/>
      <c r="H20" s="24"/>
      <c r="I20" s="23"/>
      <c r="J20" s="23"/>
      <c r="K20" s="23"/>
      <c r="L20" s="23"/>
      <c r="M20" s="23"/>
      <c r="N20" s="23"/>
      <c r="O20" s="23"/>
      <c r="P20" s="23"/>
    </row>
    <row r="21" spans="1:16" s="22" customFormat="1">
      <c r="A21" s="265"/>
      <c r="B21" s="265"/>
      <c r="C21" s="265"/>
      <c r="D21" s="255">
        <v>1075</v>
      </c>
      <c r="E21" s="273" t="s">
        <v>53</v>
      </c>
      <c r="F21" s="274"/>
      <c r="G21" s="2">
        <f>+G23+G35</f>
        <v>8698</v>
      </c>
      <c r="H21" s="2">
        <f>+H23+H35</f>
        <v>8698</v>
      </c>
      <c r="I21" s="23"/>
      <c r="J21" s="23"/>
      <c r="K21" s="23"/>
      <c r="L21" s="23"/>
      <c r="M21" s="23"/>
      <c r="N21" s="23"/>
      <c r="O21" s="23"/>
      <c r="P21" s="23"/>
    </row>
    <row r="22" spans="1:16" s="22" customFormat="1" ht="16.8" customHeight="1">
      <c r="A22" s="265"/>
      <c r="B22" s="265"/>
      <c r="C22" s="265"/>
      <c r="D22" s="255"/>
      <c r="E22" s="38"/>
      <c r="F22" s="36" t="s">
        <v>20</v>
      </c>
      <c r="G22" s="2"/>
      <c r="H22" s="2"/>
      <c r="I22" s="23"/>
      <c r="J22" s="23"/>
      <c r="K22" s="23"/>
      <c r="L22" s="23"/>
      <c r="M22" s="23"/>
      <c r="N22" s="23"/>
      <c r="O22" s="23"/>
      <c r="P22" s="23"/>
    </row>
    <row r="23" spans="1:16" s="22" customFormat="1" ht="67.650000000000006">
      <c r="A23" s="265"/>
      <c r="B23" s="265"/>
      <c r="C23" s="265"/>
      <c r="D23" s="255"/>
      <c r="E23" s="102">
        <v>11006</v>
      </c>
      <c r="F23" s="35" t="s">
        <v>111</v>
      </c>
      <c r="G23" s="25">
        <f t="shared" ref="G23:H23" si="3">+G25</f>
        <v>73</v>
      </c>
      <c r="H23" s="25">
        <f t="shared" si="3"/>
        <v>73</v>
      </c>
      <c r="I23" s="23"/>
      <c r="J23" s="23"/>
      <c r="K23" s="23"/>
      <c r="L23" s="23"/>
      <c r="M23" s="23"/>
      <c r="N23" s="23"/>
      <c r="O23" s="23"/>
      <c r="P23" s="23"/>
    </row>
    <row r="24" spans="1:16" s="22" customFormat="1">
      <c r="A24" s="265"/>
      <c r="B24" s="265"/>
      <c r="C24" s="265"/>
      <c r="D24" s="255"/>
      <c r="E24" s="245"/>
      <c r="F24" s="36" t="s">
        <v>42</v>
      </c>
      <c r="G24" s="8"/>
      <c r="H24" s="7"/>
    </row>
    <row r="25" spans="1:16" s="26" customFormat="1">
      <c r="A25" s="265"/>
      <c r="B25" s="265"/>
      <c r="C25" s="265"/>
      <c r="D25" s="255"/>
      <c r="E25" s="245"/>
      <c r="F25" s="39" t="s">
        <v>93</v>
      </c>
      <c r="G25" s="19">
        <f t="shared" ref="G25:H25" si="4">+G27</f>
        <v>73</v>
      </c>
      <c r="H25" s="9">
        <f t="shared" si="4"/>
        <v>73</v>
      </c>
    </row>
    <row r="26" spans="1:16" s="22" customFormat="1" ht="54">
      <c r="A26" s="265"/>
      <c r="B26" s="265"/>
      <c r="C26" s="265"/>
      <c r="D26" s="255"/>
      <c r="E26" s="245"/>
      <c r="F26" s="36" t="s">
        <v>37</v>
      </c>
      <c r="G26" s="11"/>
      <c r="H26" s="7"/>
    </row>
    <row r="27" spans="1:16" s="22" customFormat="1" ht="16.8" customHeight="1">
      <c r="A27" s="265"/>
      <c r="B27" s="265"/>
      <c r="C27" s="265"/>
      <c r="D27" s="255"/>
      <c r="E27" s="245"/>
      <c r="F27" s="99" t="s">
        <v>21</v>
      </c>
      <c r="G27" s="11">
        <f t="shared" ref="G27:H33" si="5">+G28</f>
        <v>73</v>
      </c>
      <c r="H27" s="10">
        <f t="shared" si="5"/>
        <v>73</v>
      </c>
    </row>
    <row r="28" spans="1:16" s="22" customFormat="1" ht="16.8" customHeight="1">
      <c r="A28" s="265"/>
      <c r="B28" s="265"/>
      <c r="C28" s="265"/>
      <c r="D28" s="255"/>
      <c r="E28" s="245"/>
      <c r="F28" s="41" t="s">
        <v>22</v>
      </c>
      <c r="G28" s="11">
        <f>+G29+G32</f>
        <v>73</v>
      </c>
      <c r="H28" s="11">
        <f>+H29+H32</f>
        <v>73</v>
      </c>
    </row>
    <row r="29" spans="1:16" s="22" customFormat="1" ht="36">
      <c r="A29" s="265"/>
      <c r="B29" s="265"/>
      <c r="C29" s="265"/>
      <c r="D29" s="255"/>
      <c r="E29" s="245"/>
      <c r="F29" s="41" t="s">
        <v>105</v>
      </c>
      <c r="G29" s="11">
        <f>+G30</f>
        <v>70</v>
      </c>
      <c r="H29" s="11">
        <f>+H30</f>
        <v>70</v>
      </c>
    </row>
    <row r="30" spans="1:16" s="22" customFormat="1" ht="36">
      <c r="A30" s="265"/>
      <c r="B30" s="265"/>
      <c r="C30" s="265"/>
      <c r="D30" s="255"/>
      <c r="E30" s="245"/>
      <c r="F30" s="41" t="s">
        <v>106</v>
      </c>
      <c r="G30" s="11">
        <f t="shared" si="5"/>
        <v>70</v>
      </c>
      <c r="H30" s="11">
        <f t="shared" si="5"/>
        <v>70</v>
      </c>
      <c r="I30" s="27"/>
    </row>
    <row r="31" spans="1:16" s="22" customFormat="1">
      <c r="A31" s="265"/>
      <c r="B31" s="265"/>
      <c r="C31" s="265"/>
      <c r="D31" s="255"/>
      <c r="E31" s="245"/>
      <c r="F31" s="41" t="s">
        <v>107</v>
      </c>
      <c r="G31" s="11">
        <f>+'Հավելված N 8'!I16</f>
        <v>70</v>
      </c>
      <c r="H31" s="11">
        <f>+G31</f>
        <v>70</v>
      </c>
      <c r="I31" s="28"/>
    </row>
    <row r="32" spans="1:16" s="22" customFormat="1" ht="16.8" customHeight="1">
      <c r="A32" s="265"/>
      <c r="B32" s="265"/>
      <c r="C32" s="265"/>
      <c r="D32" s="255"/>
      <c r="E32" s="245"/>
      <c r="F32" s="41" t="s">
        <v>77</v>
      </c>
      <c r="G32" s="11">
        <f>+G33</f>
        <v>3</v>
      </c>
      <c r="H32" s="11">
        <f>+H33</f>
        <v>3</v>
      </c>
    </row>
    <row r="33" spans="1:16" s="22" customFormat="1" ht="54">
      <c r="A33" s="265"/>
      <c r="B33" s="265"/>
      <c r="C33" s="265"/>
      <c r="D33" s="255"/>
      <c r="E33" s="245"/>
      <c r="F33" s="41" t="s">
        <v>104</v>
      </c>
      <c r="G33" s="11">
        <f t="shared" si="5"/>
        <v>3</v>
      </c>
      <c r="H33" s="11">
        <f t="shared" si="5"/>
        <v>3</v>
      </c>
      <c r="I33" s="27"/>
    </row>
    <row r="34" spans="1:16" s="22" customFormat="1">
      <c r="A34" s="265"/>
      <c r="B34" s="265"/>
      <c r="C34" s="265"/>
      <c r="D34" s="255"/>
      <c r="E34" s="245"/>
      <c r="F34" s="41" t="s">
        <v>103</v>
      </c>
      <c r="G34" s="11">
        <v>3</v>
      </c>
      <c r="H34" s="11">
        <v>3</v>
      </c>
      <c r="I34" s="28"/>
    </row>
    <row r="35" spans="1:16" s="22" customFormat="1" ht="50.75">
      <c r="A35" s="265"/>
      <c r="B35" s="265"/>
      <c r="C35" s="265"/>
      <c r="D35" s="255"/>
      <c r="E35" s="102">
        <v>21005</v>
      </c>
      <c r="F35" s="35" t="s">
        <v>101</v>
      </c>
      <c r="G35" s="25">
        <f t="shared" ref="G35:H35" si="6">+G37</f>
        <v>8625</v>
      </c>
      <c r="H35" s="25">
        <f t="shared" si="6"/>
        <v>8625</v>
      </c>
      <c r="I35" s="23"/>
      <c r="J35" s="23"/>
      <c r="K35" s="23"/>
      <c r="L35" s="23"/>
      <c r="M35" s="23"/>
      <c r="N35" s="23"/>
      <c r="O35" s="23"/>
      <c r="P35" s="23"/>
    </row>
    <row r="36" spans="1:16" s="22" customFormat="1">
      <c r="A36" s="265"/>
      <c r="B36" s="265"/>
      <c r="C36" s="265"/>
      <c r="D36" s="255"/>
      <c r="E36" s="245"/>
      <c r="F36" s="36" t="s">
        <v>42</v>
      </c>
      <c r="G36" s="8"/>
      <c r="H36" s="7"/>
    </row>
    <row r="37" spans="1:16" s="26" customFormat="1">
      <c r="A37" s="265"/>
      <c r="B37" s="265"/>
      <c r="C37" s="265"/>
      <c r="D37" s="255"/>
      <c r="E37" s="245"/>
      <c r="F37" s="39" t="s">
        <v>93</v>
      </c>
      <c r="G37" s="19">
        <f t="shared" ref="G37:H37" si="7">+G39</f>
        <v>8625</v>
      </c>
      <c r="H37" s="9">
        <f t="shared" si="7"/>
        <v>8625</v>
      </c>
    </row>
    <row r="38" spans="1:16" s="22" customFormat="1" ht="54">
      <c r="A38" s="265"/>
      <c r="B38" s="265"/>
      <c r="C38" s="265"/>
      <c r="D38" s="255"/>
      <c r="E38" s="245"/>
      <c r="F38" s="36" t="s">
        <v>37</v>
      </c>
      <c r="G38" s="11"/>
      <c r="H38" s="7"/>
    </row>
    <row r="39" spans="1:16" s="22" customFormat="1" ht="16.8" customHeight="1">
      <c r="A39" s="265"/>
      <c r="B39" s="265"/>
      <c r="C39" s="265"/>
      <c r="D39" s="255"/>
      <c r="E39" s="245"/>
      <c r="F39" s="93" t="s">
        <v>21</v>
      </c>
      <c r="G39" s="11">
        <f t="shared" ref="G39:H42" si="8">+G40</f>
        <v>8625</v>
      </c>
      <c r="H39" s="10">
        <f t="shared" si="8"/>
        <v>8625</v>
      </c>
    </row>
    <row r="40" spans="1:16" s="22" customFormat="1" ht="16.8" customHeight="1">
      <c r="A40" s="265"/>
      <c r="B40" s="265"/>
      <c r="C40" s="265"/>
      <c r="D40" s="255"/>
      <c r="E40" s="245"/>
      <c r="F40" s="41" t="s">
        <v>92</v>
      </c>
      <c r="G40" s="11">
        <f t="shared" si="8"/>
        <v>8625</v>
      </c>
      <c r="H40" s="11">
        <f t="shared" si="8"/>
        <v>8625</v>
      </c>
    </row>
    <row r="41" spans="1:16" s="22" customFormat="1" ht="16.8" customHeight="1">
      <c r="A41" s="265"/>
      <c r="B41" s="265"/>
      <c r="C41" s="265"/>
      <c r="D41" s="255"/>
      <c r="E41" s="245"/>
      <c r="F41" s="41" t="s">
        <v>94</v>
      </c>
      <c r="G41" s="11">
        <f>+G42</f>
        <v>8625</v>
      </c>
      <c r="H41" s="11">
        <f>+H42</f>
        <v>8625</v>
      </c>
    </row>
    <row r="42" spans="1:16" s="22" customFormat="1" ht="16.8" customHeight="1">
      <c r="A42" s="265"/>
      <c r="B42" s="265"/>
      <c r="C42" s="265"/>
      <c r="D42" s="255"/>
      <c r="E42" s="245"/>
      <c r="F42" s="41" t="s">
        <v>91</v>
      </c>
      <c r="G42" s="11">
        <f t="shared" si="8"/>
        <v>8625</v>
      </c>
      <c r="H42" s="11">
        <f t="shared" si="8"/>
        <v>8625</v>
      </c>
      <c r="I42" s="27"/>
    </row>
    <row r="43" spans="1:16" s="22" customFormat="1">
      <c r="A43" s="265"/>
      <c r="B43" s="265"/>
      <c r="C43" s="265"/>
      <c r="D43" s="255"/>
      <c r="E43" s="245"/>
      <c r="F43" s="41" t="s">
        <v>90</v>
      </c>
      <c r="G43" s="11">
        <f>+'Հավելված 4'!E14</f>
        <v>8625</v>
      </c>
      <c r="H43" s="11">
        <f>+'Հավելված 4'!F14</f>
        <v>8625</v>
      </c>
      <c r="I43" s="28"/>
    </row>
    <row r="44" spans="1:16" s="22" customFormat="1" ht="17.350000000000001" customHeight="1">
      <c r="A44" s="265" t="s">
        <v>160</v>
      </c>
      <c r="B44" s="268"/>
      <c r="C44" s="260"/>
      <c r="D44" s="261"/>
      <c r="E44" s="270"/>
      <c r="F44" s="35" t="s">
        <v>161</v>
      </c>
      <c r="G44" s="2">
        <f>+G46+G63</f>
        <v>-8698</v>
      </c>
      <c r="H44" s="2">
        <f>+H46+H63</f>
        <v>-8698</v>
      </c>
    </row>
    <row r="45" spans="1:16" s="22" customFormat="1" ht="16.8" customHeight="1">
      <c r="A45" s="265"/>
      <c r="B45" s="268"/>
      <c r="C45" s="260"/>
      <c r="D45" s="262"/>
      <c r="E45" s="271"/>
      <c r="F45" s="36" t="s">
        <v>20</v>
      </c>
      <c r="G45" s="7"/>
      <c r="H45" s="7"/>
    </row>
    <row r="46" spans="1:16" s="22" customFormat="1" ht="33.85">
      <c r="A46" s="265"/>
      <c r="B46" s="265" t="s">
        <v>162</v>
      </c>
      <c r="C46" s="269"/>
      <c r="D46" s="262"/>
      <c r="E46" s="271"/>
      <c r="F46" s="35" t="s">
        <v>163</v>
      </c>
      <c r="G46" s="8">
        <f>+G48</f>
        <v>-8698</v>
      </c>
      <c r="H46" s="8">
        <f>+H48</f>
        <v>0</v>
      </c>
    </row>
    <row r="47" spans="1:16" s="22" customFormat="1" ht="16.8" customHeight="1">
      <c r="A47" s="265"/>
      <c r="B47" s="265"/>
      <c r="C47" s="269"/>
      <c r="D47" s="262"/>
      <c r="E47" s="271"/>
      <c r="F47" s="36" t="s">
        <v>20</v>
      </c>
      <c r="G47" s="8"/>
      <c r="H47" s="8"/>
    </row>
    <row r="48" spans="1:16" s="22" customFormat="1" ht="33.85">
      <c r="A48" s="265"/>
      <c r="B48" s="265"/>
      <c r="C48" s="265" t="s">
        <v>164</v>
      </c>
      <c r="D48" s="262"/>
      <c r="E48" s="271"/>
      <c r="F48" s="35" t="s">
        <v>165</v>
      </c>
      <c r="G48" s="8">
        <f>+G50</f>
        <v>-8698</v>
      </c>
      <c r="H48" s="8">
        <f>+H50</f>
        <v>0</v>
      </c>
      <c r="I48" s="23"/>
      <c r="J48" s="23"/>
      <c r="K48" s="23"/>
      <c r="L48" s="23"/>
      <c r="M48" s="23"/>
      <c r="N48" s="23"/>
      <c r="O48" s="23"/>
      <c r="P48" s="23"/>
    </row>
    <row r="49" spans="1:16" s="22" customFormat="1" ht="16.8" customHeight="1">
      <c r="A49" s="265"/>
      <c r="B49" s="265"/>
      <c r="C49" s="265"/>
      <c r="D49" s="262"/>
      <c r="E49" s="271"/>
      <c r="F49" s="36" t="s">
        <v>20</v>
      </c>
      <c r="G49" s="8"/>
      <c r="H49" s="8"/>
      <c r="I49" s="23"/>
      <c r="J49" s="23"/>
      <c r="K49" s="23"/>
      <c r="L49" s="23"/>
      <c r="M49" s="23"/>
      <c r="N49" s="23"/>
      <c r="O49" s="23"/>
      <c r="P49" s="23"/>
    </row>
    <row r="50" spans="1:16" s="22" customFormat="1" ht="36">
      <c r="A50" s="265"/>
      <c r="B50" s="265"/>
      <c r="C50" s="265"/>
      <c r="D50" s="262"/>
      <c r="E50" s="271"/>
      <c r="F50" s="37" t="s">
        <v>36</v>
      </c>
      <c r="G50" s="8">
        <f>+G52</f>
        <v>-8698</v>
      </c>
      <c r="H50" s="8">
        <f>+H52</f>
        <v>0</v>
      </c>
      <c r="I50" s="23"/>
      <c r="J50" s="23"/>
      <c r="K50" s="23"/>
      <c r="L50" s="23"/>
      <c r="M50" s="23"/>
      <c r="N50" s="23"/>
      <c r="O50" s="23"/>
      <c r="P50" s="23"/>
    </row>
    <row r="51" spans="1:16" s="22" customFormat="1" ht="16.8" customHeight="1">
      <c r="A51" s="265"/>
      <c r="B51" s="265"/>
      <c r="C51" s="265"/>
      <c r="D51" s="263"/>
      <c r="E51" s="272"/>
      <c r="F51" s="36" t="s">
        <v>20</v>
      </c>
      <c r="G51" s="8"/>
      <c r="H51" s="24"/>
      <c r="I51" s="23"/>
      <c r="J51" s="23"/>
      <c r="K51" s="23"/>
      <c r="L51" s="23"/>
      <c r="M51" s="23"/>
      <c r="N51" s="23"/>
      <c r="O51" s="23"/>
      <c r="P51" s="23"/>
    </row>
    <row r="52" spans="1:16" s="22" customFormat="1" ht="36.549999999999997" customHeight="1">
      <c r="A52" s="265"/>
      <c r="B52" s="265"/>
      <c r="C52" s="265"/>
      <c r="D52" s="255">
        <v>1045</v>
      </c>
      <c r="E52" s="273" t="s">
        <v>171</v>
      </c>
      <c r="F52" s="274"/>
      <c r="G52" s="226">
        <f>+G54</f>
        <v>-8698</v>
      </c>
      <c r="H52" s="226">
        <f>+H54</f>
        <v>0</v>
      </c>
      <c r="I52" s="23"/>
      <c r="J52" s="23"/>
      <c r="K52" s="23"/>
      <c r="L52" s="23"/>
      <c r="M52" s="23"/>
      <c r="N52" s="23"/>
      <c r="O52" s="23"/>
      <c r="P52" s="23"/>
    </row>
    <row r="53" spans="1:16" s="22" customFormat="1" ht="16.8" customHeight="1">
      <c r="A53" s="265"/>
      <c r="B53" s="265"/>
      <c r="C53" s="265"/>
      <c r="D53" s="255"/>
      <c r="E53" s="227"/>
      <c r="F53" s="36" t="s">
        <v>20</v>
      </c>
      <c r="G53" s="228"/>
      <c r="H53" s="228"/>
      <c r="I53" s="23"/>
      <c r="J53" s="23"/>
      <c r="K53" s="23"/>
      <c r="L53" s="23"/>
      <c r="M53" s="23"/>
      <c r="N53" s="23"/>
      <c r="O53" s="23"/>
      <c r="P53" s="23"/>
    </row>
    <row r="54" spans="1:16" s="231" customFormat="1" ht="38.200000000000003" customHeight="1">
      <c r="A54" s="265"/>
      <c r="B54" s="265"/>
      <c r="C54" s="265"/>
      <c r="D54" s="255"/>
      <c r="E54" s="212">
        <v>12003</v>
      </c>
      <c r="F54" s="35" t="s">
        <v>172</v>
      </c>
      <c r="G54" s="229">
        <f t="shared" ref="G54:H54" si="9">+G56</f>
        <v>-8698</v>
      </c>
      <c r="H54" s="229">
        <f t="shared" si="9"/>
        <v>0</v>
      </c>
      <c r="I54" s="230"/>
      <c r="J54" s="230"/>
      <c r="K54" s="230"/>
      <c r="L54" s="230"/>
      <c r="M54" s="230"/>
      <c r="N54" s="230"/>
      <c r="O54" s="230"/>
      <c r="P54" s="230"/>
    </row>
    <row r="55" spans="1:16" s="22" customFormat="1">
      <c r="A55" s="265"/>
      <c r="B55" s="265"/>
      <c r="C55" s="265"/>
      <c r="D55" s="255"/>
      <c r="E55" s="245"/>
      <c r="F55" s="36" t="s">
        <v>42</v>
      </c>
      <c r="G55" s="228"/>
      <c r="H55" s="228"/>
    </row>
    <row r="56" spans="1:16" s="26" customFormat="1" ht="36">
      <c r="A56" s="265"/>
      <c r="B56" s="265"/>
      <c r="C56" s="265"/>
      <c r="D56" s="255"/>
      <c r="E56" s="245"/>
      <c r="F56" s="39" t="s">
        <v>36</v>
      </c>
      <c r="G56" s="232">
        <f t="shared" ref="G56:H56" si="10">G58</f>
        <v>-8698</v>
      </c>
      <c r="H56" s="232">
        <f t="shared" si="10"/>
        <v>0</v>
      </c>
    </row>
    <row r="57" spans="1:16" s="22" customFormat="1" ht="54">
      <c r="A57" s="265"/>
      <c r="B57" s="265"/>
      <c r="C57" s="265"/>
      <c r="D57" s="255"/>
      <c r="E57" s="245"/>
      <c r="F57" s="36" t="s">
        <v>37</v>
      </c>
      <c r="G57" s="228"/>
      <c r="H57" s="228"/>
    </row>
    <row r="58" spans="1:16" s="22" customFormat="1" ht="16.8" customHeight="1">
      <c r="A58" s="265"/>
      <c r="B58" s="265"/>
      <c r="C58" s="265"/>
      <c r="D58" s="255"/>
      <c r="E58" s="245"/>
      <c r="F58" s="146" t="s">
        <v>168</v>
      </c>
      <c r="G58" s="228">
        <f t="shared" ref="G58:H59" si="11">G59</f>
        <v>-8698</v>
      </c>
      <c r="H58" s="228">
        <f t="shared" si="11"/>
        <v>0</v>
      </c>
    </row>
    <row r="59" spans="1:16" s="22" customFormat="1" ht="16.8" customHeight="1">
      <c r="A59" s="265"/>
      <c r="B59" s="265"/>
      <c r="C59" s="265"/>
      <c r="D59" s="255"/>
      <c r="E59" s="245"/>
      <c r="F59" s="36" t="s">
        <v>22</v>
      </c>
      <c r="G59" s="233">
        <f t="shared" si="11"/>
        <v>-8698</v>
      </c>
      <c r="H59" s="233">
        <f t="shared" si="11"/>
        <v>0</v>
      </c>
    </row>
    <row r="60" spans="1:16" s="22" customFormat="1" ht="16.8" customHeight="1">
      <c r="A60" s="265"/>
      <c r="B60" s="265"/>
      <c r="C60" s="265"/>
      <c r="D60" s="255"/>
      <c r="E60" s="245"/>
      <c r="F60" s="36" t="s">
        <v>173</v>
      </c>
      <c r="G60" s="233">
        <f t="shared" ref="G60:H60" si="12">+G61</f>
        <v>-8698</v>
      </c>
      <c r="H60" s="233">
        <f t="shared" si="12"/>
        <v>0</v>
      </c>
    </row>
    <row r="61" spans="1:16" s="22" customFormat="1" ht="36">
      <c r="A61" s="265"/>
      <c r="B61" s="265"/>
      <c r="C61" s="265"/>
      <c r="D61" s="255"/>
      <c r="E61" s="245"/>
      <c r="F61" s="36" t="s">
        <v>174</v>
      </c>
      <c r="G61" s="233">
        <f>+G62</f>
        <v>-8698</v>
      </c>
      <c r="H61" s="233">
        <f>+H62</f>
        <v>0</v>
      </c>
      <c r="I61" s="27"/>
    </row>
    <row r="62" spans="1:16" s="22" customFormat="1">
      <c r="A62" s="265"/>
      <c r="B62" s="265"/>
      <c r="C62" s="265"/>
      <c r="D62" s="255"/>
      <c r="E62" s="245"/>
      <c r="F62" s="36" t="s">
        <v>175</v>
      </c>
      <c r="G62" s="233">
        <v>-8698</v>
      </c>
      <c r="H62" s="233">
        <v>0</v>
      </c>
      <c r="I62" s="27"/>
    </row>
    <row r="63" spans="1:16" s="22" customFormat="1" ht="16.95" customHeight="1">
      <c r="A63" s="265"/>
      <c r="B63" s="265" t="s">
        <v>177</v>
      </c>
      <c r="C63" s="42"/>
      <c r="D63" s="257"/>
      <c r="E63" s="276"/>
      <c r="F63" s="35" t="s">
        <v>176</v>
      </c>
      <c r="G63" s="8">
        <f>+G65</f>
        <v>0</v>
      </c>
      <c r="H63" s="8">
        <f>+H65</f>
        <v>-8698</v>
      </c>
    </row>
    <row r="64" spans="1:16" s="22" customFormat="1" ht="16.8" customHeight="1">
      <c r="A64" s="265"/>
      <c r="B64" s="265"/>
      <c r="C64" s="42"/>
      <c r="D64" s="258"/>
      <c r="E64" s="277"/>
      <c r="F64" s="36" t="s">
        <v>20</v>
      </c>
      <c r="G64" s="8"/>
      <c r="H64" s="8"/>
    </row>
    <row r="65" spans="1:16" s="22" customFormat="1" ht="16.95" customHeight="1">
      <c r="A65" s="265"/>
      <c r="B65" s="265"/>
      <c r="C65" s="265" t="s">
        <v>164</v>
      </c>
      <c r="D65" s="258"/>
      <c r="E65" s="277"/>
      <c r="F65" s="35" t="s">
        <v>176</v>
      </c>
      <c r="G65" s="8">
        <f>+G67</f>
        <v>0</v>
      </c>
      <c r="H65" s="8">
        <f>+H67</f>
        <v>-8698</v>
      </c>
      <c r="I65" s="23"/>
      <c r="J65" s="23"/>
      <c r="K65" s="23"/>
      <c r="L65" s="23"/>
      <c r="M65" s="23"/>
      <c r="N65" s="23"/>
      <c r="O65" s="23"/>
      <c r="P65" s="23"/>
    </row>
    <row r="66" spans="1:16" s="22" customFormat="1" ht="16.8" customHeight="1">
      <c r="A66" s="265"/>
      <c r="B66" s="265"/>
      <c r="C66" s="265"/>
      <c r="D66" s="258"/>
      <c r="E66" s="277"/>
      <c r="F66" s="36" t="s">
        <v>20</v>
      </c>
      <c r="G66" s="8"/>
      <c r="H66" s="8"/>
      <c r="I66" s="23"/>
      <c r="J66" s="23"/>
      <c r="K66" s="23"/>
      <c r="L66" s="23"/>
      <c r="M66" s="23"/>
      <c r="N66" s="23"/>
      <c r="O66" s="23"/>
      <c r="P66" s="23"/>
    </row>
    <row r="67" spans="1:16" s="22" customFormat="1" ht="36">
      <c r="A67" s="265"/>
      <c r="B67" s="265"/>
      <c r="C67" s="265"/>
      <c r="D67" s="258"/>
      <c r="E67" s="277"/>
      <c r="F67" s="37" t="s">
        <v>36</v>
      </c>
      <c r="G67" s="8">
        <f>+G69</f>
        <v>0</v>
      </c>
      <c r="H67" s="8">
        <f>+H69</f>
        <v>-8698</v>
      </c>
      <c r="I67" s="23"/>
      <c r="J67" s="23"/>
      <c r="K67" s="23"/>
      <c r="L67" s="23"/>
      <c r="M67" s="23"/>
      <c r="N67" s="23"/>
      <c r="O67" s="23"/>
      <c r="P67" s="23"/>
    </row>
    <row r="68" spans="1:16" s="22" customFormat="1" ht="16.8" customHeight="1">
      <c r="A68" s="265"/>
      <c r="B68" s="265"/>
      <c r="C68" s="265"/>
      <c r="D68" s="259"/>
      <c r="E68" s="278"/>
      <c r="F68" s="36" t="s">
        <v>20</v>
      </c>
      <c r="G68" s="8"/>
      <c r="H68" s="24"/>
      <c r="I68" s="23"/>
      <c r="J68" s="23"/>
      <c r="K68" s="23"/>
      <c r="L68" s="23"/>
      <c r="M68" s="23"/>
      <c r="N68" s="23"/>
      <c r="O68" s="23"/>
      <c r="P68" s="23"/>
    </row>
    <row r="69" spans="1:16" s="22" customFormat="1">
      <c r="A69" s="265"/>
      <c r="B69" s="265"/>
      <c r="C69" s="265"/>
      <c r="D69" s="255">
        <v>1193</v>
      </c>
      <c r="E69" s="273" t="s">
        <v>166</v>
      </c>
      <c r="F69" s="274"/>
      <c r="G69" s="226">
        <f>+G71</f>
        <v>0</v>
      </c>
      <c r="H69" s="226">
        <f>+H71</f>
        <v>-8698</v>
      </c>
      <c r="I69" s="23"/>
      <c r="J69" s="23"/>
      <c r="K69" s="23"/>
      <c r="L69" s="23"/>
      <c r="M69" s="23"/>
      <c r="N69" s="23"/>
      <c r="O69" s="23"/>
      <c r="P69" s="23"/>
    </row>
    <row r="70" spans="1:16" s="22" customFormat="1" ht="16.8" customHeight="1">
      <c r="A70" s="265"/>
      <c r="B70" s="265"/>
      <c r="C70" s="265"/>
      <c r="D70" s="255"/>
      <c r="E70" s="227"/>
      <c r="F70" s="36" t="s">
        <v>20</v>
      </c>
      <c r="G70" s="228"/>
      <c r="H70" s="228"/>
      <c r="I70" s="23"/>
      <c r="J70" s="23"/>
      <c r="K70" s="23"/>
      <c r="L70" s="23"/>
      <c r="M70" s="23"/>
      <c r="N70" s="23"/>
      <c r="O70" s="23"/>
      <c r="P70" s="23"/>
    </row>
    <row r="71" spans="1:16" s="231" customFormat="1" ht="67.650000000000006">
      <c r="A71" s="265"/>
      <c r="B71" s="265"/>
      <c r="C71" s="265"/>
      <c r="D71" s="255"/>
      <c r="E71" s="212">
        <v>11001</v>
      </c>
      <c r="F71" s="35" t="s">
        <v>167</v>
      </c>
      <c r="G71" s="229">
        <f t="shared" ref="G71:H71" si="13">+G73</f>
        <v>0</v>
      </c>
      <c r="H71" s="229">
        <f t="shared" si="13"/>
        <v>-8698</v>
      </c>
      <c r="I71" s="230"/>
      <c r="J71" s="230"/>
      <c r="K71" s="230"/>
      <c r="L71" s="230"/>
      <c r="M71" s="230"/>
      <c r="N71" s="230"/>
      <c r="O71" s="230"/>
      <c r="P71" s="230"/>
    </row>
    <row r="72" spans="1:16" s="22" customFormat="1">
      <c r="A72" s="265"/>
      <c r="B72" s="265"/>
      <c r="C72" s="265"/>
      <c r="D72" s="255"/>
      <c r="E72" s="245"/>
      <c r="F72" s="36" t="s">
        <v>42</v>
      </c>
      <c r="G72" s="228"/>
      <c r="H72" s="228"/>
    </row>
    <row r="73" spans="1:16" s="26" customFormat="1" ht="36">
      <c r="A73" s="265"/>
      <c r="B73" s="265"/>
      <c r="C73" s="265"/>
      <c r="D73" s="255"/>
      <c r="E73" s="245"/>
      <c r="F73" s="39" t="s">
        <v>36</v>
      </c>
      <c r="G73" s="232">
        <f t="shared" ref="G73:H73" si="14">G75</f>
        <v>0</v>
      </c>
      <c r="H73" s="232">
        <f t="shared" si="14"/>
        <v>-8698</v>
      </c>
    </row>
    <row r="74" spans="1:16" s="22" customFormat="1" ht="54">
      <c r="A74" s="265"/>
      <c r="B74" s="265"/>
      <c r="C74" s="265"/>
      <c r="D74" s="255"/>
      <c r="E74" s="245"/>
      <c r="F74" s="36" t="s">
        <v>37</v>
      </c>
      <c r="G74" s="228"/>
      <c r="H74" s="228"/>
    </row>
    <row r="75" spans="1:16" s="22" customFormat="1" ht="16.8" customHeight="1">
      <c r="A75" s="265"/>
      <c r="B75" s="265"/>
      <c r="C75" s="265"/>
      <c r="D75" s="255"/>
      <c r="E75" s="245"/>
      <c r="F75" s="146" t="s">
        <v>168</v>
      </c>
      <c r="G75" s="228">
        <f t="shared" ref="G75:H76" si="15">G76</f>
        <v>0</v>
      </c>
      <c r="H75" s="228">
        <f t="shared" si="15"/>
        <v>-8698</v>
      </c>
    </row>
    <row r="76" spans="1:16" s="22" customFormat="1" ht="16.8" customHeight="1">
      <c r="A76" s="265"/>
      <c r="B76" s="265"/>
      <c r="C76" s="265"/>
      <c r="D76" s="255"/>
      <c r="E76" s="245"/>
      <c r="F76" s="36" t="s">
        <v>22</v>
      </c>
      <c r="G76" s="233">
        <f t="shared" si="15"/>
        <v>0</v>
      </c>
      <c r="H76" s="233">
        <f t="shared" si="15"/>
        <v>-8698</v>
      </c>
    </row>
    <row r="77" spans="1:16" s="22" customFormat="1" ht="16.8" customHeight="1">
      <c r="A77" s="265"/>
      <c r="B77" s="265"/>
      <c r="C77" s="265"/>
      <c r="D77" s="255"/>
      <c r="E77" s="245"/>
      <c r="F77" s="36" t="s">
        <v>169</v>
      </c>
      <c r="G77" s="233">
        <f t="shared" ref="G77:H77" si="16">+G78</f>
        <v>0</v>
      </c>
      <c r="H77" s="233">
        <f t="shared" si="16"/>
        <v>-8698</v>
      </c>
    </row>
    <row r="78" spans="1:16" s="22" customFormat="1" ht="36">
      <c r="A78" s="265"/>
      <c r="B78" s="265"/>
      <c r="C78" s="265"/>
      <c r="D78" s="255"/>
      <c r="E78" s="245"/>
      <c r="F78" s="36" t="s">
        <v>170</v>
      </c>
      <c r="G78" s="233">
        <f>+G79</f>
        <v>0</v>
      </c>
      <c r="H78" s="233">
        <f>+H79</f>
        <v>-8698</v>
      </c>
      <c r="I78" s="27"/>
    </row>
    <row r="79" spans="1:16" s="22" customFormat="1">
      <c r="A79" s="265"/>
      <c r="B79" s="265"/>
      <c r="C79" s="265"/>
      <c r="D79" s="255"/>
      <c r="E79" s="245"/>
      <c r="F79" s="36" t="s">
        <v>178</v>
      </c>
      <c r="G79" s="233">
        <v>0</v>
      </c>
      <c r="H79" s="233">
        <f>+'Հավելված N 5'!G12</f>
        <v>-8698</v>
      </c>
      <c r="I79" s="27"/>
    </row>
    <row r="80" spans="1:16" ht="9.4499999999999993" customHeight="1">
      <c r="A80" s="56"/>
      <c r="B80" s="98"/>
      <c r="C80" s="57"/>
      <c r="D80" s="36"/>
      <c r="E80" s="36"/>
    </row>
    <row r="81" spans="1:8" s="22" customFormat="1" ht="34.950000000000003" customHeight="1">
      <c r="A81" s="36"/>
      <c r="B81" s="36"/>
      <c r="C81" s="36"/>
      <c r="D81" s="93"/>
      <c r="E81" s="93"/>
      <c r="F81" s="35" t="s">
        <v>67</v>
      </c>
      <c r="G81" s="43">
        <f t="shared" ref="G81:H81" si="17">+G82</f>
        <v>0</v>
      </c>
      <c r="H81" s="43">
        <f t="shared" si="17"/>
        <v>0</v>
      </c>
    </row>
    <row r="82" spans="1:8" ht="33.85">
      <c r="A82" s="264" t="s">
        <v>68</v>
      </c>
      <c r="B82" s="282"/>
      <c r="C82" s="264"/>
      <c r="D82" s="264"/>
      <c r="E82" s="264"/>
      <c r="F82" s="44" t="s">
        <v>69</v>
      </c>
      <c r="G82" s="45">
        <f t="shared" ref="G82:H82" si="18">+G84</f>
        <v>0</v>
      </c>
      <c r="H82" s="45">
        <f t="shared" si="18"/>
        <v>0</v>
      </c>
    </row>
    <row r="83" spans="1:8">
      <c r="A83" s="264"/>
      <c r="B83" s="282"/>
      <c r="C83" s="264"/>
      <c r="D83" s="264"/>
      <c r="E83" s="264"/>
      <c r="F83" s="36" t="s">
        <v>20</v>
      </c>
      <c r="G83" s="45"/>
      <c r="H83" s="45"/>
    </row>
    <row r="84" spans="1:8" ht="33.85">
      <c r="A84" s="264"/>
      <c r="B84" s="264" t="s">
        <v>70</v>
      </c>
      <c r="C84" s="282"/>
      <c r="D84" s="264"/>
      <c r="E84" s="264"/>
      <c r="F84" s="44" t="s">
        <v>71</v>
      </c>
      <c r="G84" s="46">
        <f t="shared" ref="G84:H84" si="19">+G86</f>
        <v>0</v>
      </c>
      <c r="H84" s="46">
        <f t="shared" si="19"/>
        <v>0</v>
      </c>
    </row>
    <row r="85" spans="1:8">
      <c r="A85" s="264"/>
      <c r="B85" s="264"/>
      <c r="C85" s="282"/>
      <c r="D85" s="264"/>
      <c r="E85" s="264"/>
      <c r="F85" s="36" t="s">
        <v>20</v>
      </c>
      <c r="G85" s="46"/>
      <c r="H85" s="47"/>
    </row>
    <row r="86" spans="1:8">
      <c r="A86" s="264"/>
      <c r="B86" s="264"/>
      <c r="C86" s="264" t="s">
        <v>70</v>
      </c>
      <c r="D86" s="282"/>
      <c r="E86" s="264"/>
      <c r="F86" s="35" t="s">
        <v>72</v>
      </c>
      <c r="G86" s="46">
        <f>+G88</f>
        <v>0</v>
      </c>
      <c r="H86" s="46">
        <f>+H88</f>
        <v>0</v>
      </c>
    </row>
    <row r="87" spans="1:8">
      <c r="A87" s="264"/>
      <c r="B87" s="264"/>
      <c r="C87" s="264"/>
      <c r="D87" s="282"/>
      <c r="E87" s="264"/>
      <c r="F87" s="36" t="s">
        <v>20</v>
      </c>
      <c r="G87" s="47"/>
      <c r="H87" s="47"/>
    </row>
    <row r="88" spans="1:8">
      <c r="A88" s="264"/>
      <c r="B88" s="264"/>
      <c r="C88" s="264"/>
      <c r="D88" s="282"/>
      <c r="E88" s="264"/>
      <c r="F88" s="36" t="s">
        <v>73</v>
      </c>
      <c r="G88" s="48">
        <f t="shared" ref="G88:H88" si="20">+G90</f>
        <v>0</v>
      </c>
      <c r="H88" s="48">
        <f t="shared" si="20"/>
        <v>0</v>
      </c>
    </row>
    <row r="89" spans="1:8">
      <c r="A89" s="264"/>
      <c r="B89" s="264"/>
      <c r="C89" s="264"/>
      <c r="D89" s="282"/>
      <c r="E89" s="264"/>
      <c r="F89" s="36" t="s">
        <v>20</v>
      </c>
      <c r="G89" s="50"/>
      <c r="H89" s="50"/>
    </row>
    <row r="90" spans="1:8">
      <c r="A90" s="264"/>
      <c r="B90" s="264"/>
      <c r="C90" s="264"/>
      <c r="D90" s="279" t="s">
        <v>74</v>
      </c>
      <c r="E90" s="266" t="s">
        <v>75</v>
      </c>
      <c r="F90" s="266" t="s">
        <v>72</v>
      </c>
      <c r="G90" s="45">
        <f>+G92+G100</f>
        <v>0</v>
      </c>
      <c r="H90" s="45">
        <f>+H92+H100</f>
        <v>0</v>
      </c>
    </row>
    <row r="91" spans="1:8">
      <c r="A91" s="264"/>
      <c r="B91" s="264"/>
      <c r="C91" s="264"/>
      <c r="D91" s="280"/>
      <c r="E91" s="51"/>
      <c r="F91" s="36" t="s">
        <v>20</v>
      </c>
      <c r="G91" s="52"/>
      <c r="H91" s="52"/>
    </row>
    <row r="92" spans="1:8">
      <c r="A92" s="264"/>
      <c r="B92" s="264"/>
      <c r="C92" s="264"/>
      <c r="D92" s="280"/>
      <c r="E92" s="96">
        <v>11001</v>
      </c>
      <c r="F92" s="35" t="s">
        <v>72</v>
      </c>
      <c r="G92" s="33">
        <f t="shared" ref="G92:H92" si="21">+G94</f>
        <v>8698</v>
      </c>
      <c r="H92" s="33">
        <f t="shared" si="21"/>
        <v>8698</v>
      </c>
    </row>
    <row r="93" spans="1:8">
      <c r="A93" s="264"/>
      <c r="B93" s="264"/>
      <c r="C93" s="264"/>
      <c r="D93" s="280"/>
      <c r="E93" s="267"/>
      <c r="F93" s="36" t="s">
        <v>42</v>
      </c>
      <c r="G93" s="53"/>
      <c r="H93" s="53"/>
    </row>
    <row r="94" spans="1:8">
      <c r="A94" s="264"/>
      <c r="B94" s="264"/>
      <c r="C94" s="264"/>
      <c r="D94" s="280"/>
      <c r="E94" s="267"/>
      <c r="F94" s="54" t="s">
        <v>73</v>
      </c>
      <c r="G94" s="55">
        <f t="shared" ref="G94:H94" si="22">+G96</f>
        <v>8698</v>
      </c>
      <c r="H94" s="55">
        <f t="shared" si="22"/>
        <v>8698</v>
      </c>
    </row>
    <row r="95" spans="1:8" ht="50.9" customHeight="1">
      <c r="A95" s="264"/>
      <c r="B95" s="264"/>
      <c r="C95" s="264"/>
      <c r="D95" s="280"/>
      <c r="E95" s="267"/>
      <c r="F95" s="36" t="s">
        <v>76</v>
      </c>
      <c r="G95" s="53"/>
      <c r="H95" s="53"/>
    </row>
    <row r="96" spans="1:8">
      <c r="A96" s="264"/>
      <c r="B96" s="264"/>
      <c r="C96" s="264"/>
      <c r="D96" s="280"/>
      <c r="E96" s="267"/>
      <c r="F96" s="93" t="s">
        <v>21</v>
      </c>
      <c r="G96" s="52">
        <f t="shared" ref="G96:H98" si="23">+G97</f>
        <v>8698</v>
      </c>
      <c r="H96" s="52">
        <f t="shared" si="23"/>
        <v>8698</v>
      </c>
    </row>
    <row r="97" spans="1:8">
      <c r="A97" s="264"/>
      <c r="B97" s="264"/>
      <c r="C97" s="264"/>
      <c r="D97" s="280"/>
      <c r="E97" s="267"/>
      <c r="F97" s="36" t="s">
        <v>22</v>
      </c>
      <c r="G97" s="49">
        <f t="shared" si="23"/>
        <v>8698</v>
      </c>
      <c r="H97" s="49">
        <f t="shared" si="23"/>
        <v>8698</v>
      </c>
    </row>
    <row r="98" spans="1:8">
      <c r="A98" s="264"/>
      <c r="B98" s="264"/>
      <c r="C98" s="264"/>
      <c r="D98" s="280"/>
      <c r="E98" s="267"/>
      <c r="F98" s="36" t="s">
        <v>77</v>
      </c>
      <c r="G98" s="49">
        <f t="shared" si="23"/>
        <v>8698</v>
      </c>
      <c r="H98" s="49">
        <f t="shared" si="23"/>
        <v>8698</v>
      </c>
    </row>
    <row r="99" spans="1:8">
      <c r="A99" s="264"/>
      <c r="B99" s="264"/>
      <c r="C99" s="264"/>
      <c r="D99" s="280"/>
      <c r="E99" s="267"/>
      <c r="F99" s="36" t="s">
        <v>78</v>
      </c>
      <c r="G99" s="49">
        <v>8698</v>
      </c>
      <c r="H99" s="49">
        <v>8698</v>
      </c>
    </row>
    <row r="100" spans="1:8">
      <c r="A100" s="264"/>
      <c r="B100" s="264"/>
      <c r="C100" s="264"/>
      <c r="D100" s="280"/>
      <c r="E100" s="147">
        <v>11001</v>
      </c>
      <c r="F100" s="35" t="s">
        <v>72</v>
      </c>
      <c r="G100" s="33">
        <f t="shared" ref="G100:H100" si="24">+G102</f>
        <v>-8698</v>
      </c>
      <c r="H100" s="33">
        <f t="shared" si="24"/>
        <v>-8698</v>
      </c>
    </row>
    <row r="101" spans="1:8">
      <c r="A101" s="264"/>
      <c r="B101" s="264"/>
      <c r="C101" s="264"/>
      <c r="D101" s="280"/>
      <c r="E101" s="267"/>
      <c r="F101" s="36" t="s">
        <v>42</v>
      </c>
      <c r="G101" s="53"/>
      <c r="H101" s="53"/>
    </row>
    <row r="102" spans="1:8">
      <c r="A102" s="264"/>
      <c r="B102" s="264"/>
      <c r="C102" s="264"/>
      <c r="D102" s="280"/>
      <c r="E102" s="267"/>
      <c r="F102" s="54" t="s">
        <v>73</v>
      </c>
      <c r="G102" s="55">
        <f t="shared" ref="G102:H102" si="25">+G104</f>
        <v>-8698</v>
      </c>
      <c r="H102" s="55">
        <f t="shared" si="25"/>
        <v>-8698</v>
      </c>
    </row>
    <row r="103" spans="1:8" ht="50.9" customHeight="1">
      <c r="A103" s="264"/>
      <c r="B103" s="264"/>
      <c r="C103" s="264"/>
      <c r="D103" s="280"/>
      <c r="E103" s="267"/>
      <c r="F103" s="36" t="s">
        <v>76</v>
      </c>
      <c r="G103" s="53"/>
      <c r="H103" s="53"/>
    </row>
    <row r="104" spans="1:8">
      <c r="A104" s="264"/>
      <c r="B104" s="264"/>
      <c r="C104" s="264"/>
      <c r="D104" s="280"/>
      <c r="E104" s="267"/>
      <c r="F104" s="146" t="s">
        <v>21</v>
      </c>
      <c r="G104" s="52">
        <f t="shared" ref="G104:H106" si="26">+G105</f>
        <v>-8698</v>
      </c>
      <c r="H104" s="52">
        <f t="shared" si="26"/>
        <v>-8698</v>
      </c>
    </row>
    <row r="105" spans="1:8">
      <c r="A105" s="264"/>
      <c r="B105" s="264"/>
      <c r="C105" s="264"/>
      <c r="D105" s="280"/>
      <c r="E105" s="267"/>
      <c r="F105" s="36" t="s">
        <v>22</v>
      </c>
      <c r="G105" s="49">
        <f t="shared" si="26"/>
        <v>-8698</v>
      </c>
      <c r="H105" s="49">
        <f t="shared" si="26"/>
        <v>-8698</v>
      </c>
    </row>
    <row r="106" spans="1:8">
      <c r="A106" s="264"/>
      <c r="B106" s="264"/>
      <c r="C106" s="264"/>
      <c r="D106" s="280"/>
      <c r="E106" s="267"/>
      <c r="F106" s="36" t="s">
        <v>77</v>
      </c>
      <c r="G106" s="49">
        <f t="shared" si="26"/>
        <v>-8698</v>
      </c>
      <c r="H106" s="49">
        <f t="shared" si="26"/>
        <v>-8698</v>
      </c>
    </row>
    <row r="107" spans="1:8">
      <c r="A107" s="264"/>
      <c r="B107" s="264"/>
      <c r="C107" s="264"/>
      <c r="D107" s="281"/>
      <c r="E107" s="267"/>
      <c r="F107" s="36" t="s">
        <v>78</v>
      </c>
      <c r="G107" s="49">
        <v>-8698</v>
      </c>
      <c r="H107" s="49">
        <v>-8698</v>
      </c>
    </row>
  </sheetData>
  <mergeCells count="47">
    <mergeCell ref="E101:E107"/>
    <mergeCell ref="A82:A107"/>
    <mergeCell ref="B84:B107"/>
    <mergeCell ref="C86:C107"/>
    <mergeCell ref="D90:D107"/>
    <mergeCell ref="B82:B83"/>
    <mergeCell ref="C82:C85"/>
    <mergeCell ref="D82:D89"/>
    <mergeCell ref="A44:A79"/>
    <mergeCell ref="E63:E68"/>
    <mergeCell ref="D63:D68"/>
    <mergeCell ref="E55:E62"/>
    <mergeCell ref="B63:B79"/>
    <mergeCell ref="C65:C79"/>
    <mergeCell ref="B46:B62"/>
    <mergeCell ref="C48:C62"/>
    <mergeCell ref="F2:H2"/>
    <mergeCell ref="F1:H1"/>
    <mergeCell ref="C13:C16"/>
    <mergeCell ref="E21:F21"/>
    <mergeCell ref="C17:C43"/>
    <mergeCell ref="E13:E20"/>
    <mergeCell ref="F3:H3"/>
    <mergeCell ref="A5:H5"/>
    <mergeCell ref="A8:C8"/>
    <mergeCell ref="G8:H8"/>
    <mergeCell ref="A13:A43"/>
    <mergeCell ref="B13:B14"/>
    <mergeCell ref="D21:D43"/>
    <mergeCell ref="D8:E8"/>
    <mergeCell ref="F8:F9"/>
    <mergeCell ref="E36:E43"/>
    <mergeCell ref="D13:D20"/>
    <mergeCell ref="E82:E89"/>
    <mergeCell ref="B15:B43"/>
    <mergeCell ref="E90:F90"/>
    <mergeCell ref="E93:E99"/>
    <mergeCell ref="E24:E34"/>
    <mergeCell ref="B44:B45"/>
    <mergeCell ref="C44:C47"/>
    <mergeCell ref="D44:D51"/>
    <mergeCell ref="E44:E51"/>
    <mergeCell ref="D69:D79"/>
    <mergeCell ref="E69:F69"/>
    <mergeCell ref="E72:E79"/>
    <mergeCell ref="D52:D62"/>
    <mergeCell ref="E52:F52"/>
  </mergeCells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opLeftCell="A7" zoomScale="85" zoomScaleNormal="85" workbookViewId="0">
      <selection activeCell="D15" sqref="D15"/>
    </sheetView>
  </sheetViews>
  <sheetFormatPr defaultColWidth="9.09765625" defaultRowHeight="18"/>
  <cols>
    <col min="1" max="1" width="9.09765625" style="106"/>
    <col min="2" max="2" width="9.09765625" style="106" customWidth="1"/>
    <col min="3" max="3" width="54.296875" style="106" customWidth="1"/>
    <col min="4" max="4" width="16.5" style="106" customWidth="1"/>
    <col min="5" max="8" width="20.3984375" style="106" customWidth="1"/>
    <col min="9" max="9" width="15.5" style="106" bestFit="1" customWidth="1"/>
    <col min="10" max="10" width="13.796875" style="106" bestFit="1" customWidth="1"/>
    <col min="11" max="16384" width="9.09765625" style="106"/>
  </cols>
  <sheetData>
    <row r="1" spans="1:10" s="155" customFormat="1" ht="26.35" customHeight="1">
      <c r="A1" s="153"/>
      <c r="B1" s="154"/>
      <c r="C1" s="154"/>
      <c r="D1" s="154"/>
      <c r="E1" s="153"/>
      <c r="F1" s="285" t="s">
        <v>47</v>
      </c>
      <c r="G1" s="285"/>
      <c r="H1" s="285"/>
    </row>
    <row r="2" spans="1:10">
      <c r="A2" s="156"/>
      <c r="B2" s="156"/>
      <c r="C2" s="156"/>
      <c r="D2" s="156"/>
      <c r="E2" s="157"/>
      <c r="F2" s="286" t="s">
        <v>66</v>
      </c>
      <c r="G2" s="286"/>
      <c r="H2" s="286"/>
    </row>
    <row r="3" spans="1:10">
      <c r="A3" s="156"/>
      <c r="B3" s="156"/>
      <c r="C3" s="156"/>
      <c r="D3" s="156"/>
      <c r="E3" s="157"/>
      <c r="F3" s="286" t="s">
        <v>46</v>
      </c>
      <c r="G3" s="286"/>
      <c r="H3" s="286"/>
    </row>
    <row r="4" spans="1:10">
      <c r="A4" s="158"/>
      <c r="B4" s="158"/>
      <c r="C4" s="159"/>
      <c r="D4" s="157"/>
      <c r="E4" s="157"/>
      <c r="F4" s="157"/>
      <c r="G4" s="157"/>
      <c r="H4" s="157"/>
    </row>
    <row r="5" spans="1:10" ht="37.5" customHeight="1">
      <c r="A5" s="287" t="s">
        <v>134</v>
      </c>
      <c r="B5" s="288"/>
      <c r="C5" s="288"/>
      <c r="D5" s="288"/>
      <c r="E5" s="288"/>
      <c r="F5" s="288"/>
      <c r="G5" s="288"/>
      <c r="H5" s="288"/>
    </row>
    <row r="6" spans="1:10" ht="37.5" customHeight="1">
      <c r="A6" s="288"/>
      <c r="B6" s="288"/>
      <c r="C6" s="288"/>
      <c r="D6" s="288"/>
      <c r="E6" s="288"/>
      <c r="F6" s="288"/>
      <c r="G6" s="288"/>
      <c r="H6" s="288"/>
    </row>
    <row r="7" spans="1:10">
      <c r="E7" s="157"/>
      <c r="F7" s="157"/>
      <c r="G7" s="157"/>
    </row>
    <row r="8" spans="1:10">
      <c r="A8" s="160"/>
      <c r="B8" s="160"/>
      <c r="C8" s="160"/>
      <c r="D8" s="161"/>
      <c r="E8" s="157"/>
      <c r="F8" s="157"/>
      <c r="G8" s="289" t="s">
        <v>24</v>
      </c>
      <c r="H8" s="289"/>
    </row>
    <row r="9" spans="1:10" ht="45" customHeight="1">
      <c r="A9" s="290" t="s">
        <v>135</v>
      </c>
      <c r="B9" s="291"/>
      <c r="C9" s="292" t="s">
        <v>136</v>
      </c>
      <c r="D9" s="294" t="s">
        <v>137</v>
      </c>
      <c r="E9" s="296" t="s">
        <v>49</v>
      </c>
      <c r="F9" s="297"/>
      <c r="G9" s="297"/>
      <c r="H9" s="298"/>
    </row>
    <row r="10" spans="1:10" ht="101.45">
      <c r="A10" s="162" t="s">
        <v>40</v>
      </c>
      <c r="B10" s="162" t="s">
        <v>41</v>
      </c>
      <c r="C10" s="293"/>
      <c r="D10" s="295"/>
      <c r="E10" s="163" t="s">
        <v>138</v>
      </c>
      <c r="F10" s="163" t="s">
        <v>139</v>
      </c>
      <c r="G10" s="163" t="s">
        <v>140</v>
      </c>
      <c r="H10" s="163" t="s">
        <v>141</v>
      </c>
    </row>
    <row r="11" spans="1:10">
      <c r="A11" s="162"/>
      <c r="B11" s="162"/>
      <c r="C11" s="164" t="s">
        <v>142</v>
      </c>
      <c r="D11" s="165">
        <f>SUM(E11:H11)</f>
        <v>8625</v>
      </c>
      <c r="E11" s="166">
        <f>+E13</f>
        <v>0</v>
      </c>
      <c r="F11" s="166">
        <f>+F13</f>
        <v>0</v>
      </c>
      <c r="G11" s="166">
        <f>+G13</f>
        <v>0</v>
      </c>
      <c r="H11" s="166">
        <f>+H13</f>
        <v>8625</v>
      </c>
      <c r="I11" s="112"/>
      <c r="J11" s="112"/>
    </row>
    <row r="12" spans="1:10">
      <c r="A12" s="162"/>
      <c r="B12" s="162"/>
      <c r="C12" s="164" t="s">
        <v>143</v>
      </c>
      <c r="D12" s="167"/>
      <c r="E12" s="166"/>
      <c r="F12" s="166"/>
      <c r="G12" s="166"/>
      <c r="H12" s="166"/>
      <c r="I12" s="112"/>
      <c r="J12" s="168"/>
    </row>
    <row r="13" spans="1:10" ht="33.85">
      <c r="A13" s="169"/>
      <c r="B13" s="170"/>
      <c r="C13" s="170" t="s">
        <v>43</v>
      </c>
      <c r="D13" s="165">
        <f>SUM(E13:H13)</f>
        <v>8625</v>
      </c>
      <c r="E13" s="166">
        <f>+E15</f>
        <v>0</v>
      </c>
      <c r="F13" s="166">
        <f t="shared" ref="F13:H13" si="0">+F15</f>
        <v>0</v>
      </c>
      <c r="G13" s="166">
        <f t="shared" si="0"/>
        <v>0</v>
      </c>
      <c r="H13" s="166">
        <f t="shared" si="0"/>
        <v>8625</v>
      </c>
      <c r="I13" s="112"/>
    </row>
    <row r="14" spans="1:10">
      <c r="A14" s="169"/>
      <c r="B14" s="169"/>
      <c r="C14" s="169" t="s">
        <v>144</v>
      </c>
      <c r="D14" s="171"/>
      <c r="E14" s="171"/>
      <c r="F14" s="171"/>
      <c r="G14" s="171"/>
      <c r="H14" s="171"/>
    </row>
    <row r="15" spans="1:10" ht="67.650000000000006">
      <c r="A15" s="172">
        <v>1075</v>
      </c>
      <c r="B15" s="102">
        <v>21005</v>
      </c>
      <c r="C15" s="35" t="s">
        <v>101</v>
      </c>
      <c r="D15" s="165">
        <f>SUM(E15:H15)</f>
        <v>8625</v>
      </c>
      <c r="E15" s="165">
        <f>+E17</f>
        <v>0</v>
      </c>
      <c r="F15" s="165">
        <f t="shared" ref="F15:H15" si="1">+F17</f>
        <v>0</v>
      </c>
      <c r="G15" s="165">
        <f t="shared" si="1"/>
        <v>0</v>
      </c>
      <c r="H15" s="165">
        <f t="shared" si="1"/>
        <v>8625</v>
      </c>
    </row>
    <row r="16" spans="1:10" s="1" customFormat="1">
      <c r="A16" s="173"/>
      <c r="B16" s="173"/>
      <c r="C16" s="192" t="s">
        <v>20</v>
      </c>
      <c r="D16" s="72"/>
      <c r="E16" s="175"/>
      <c r="F16" s="193"/>
      <c r="G16" s="72"/>
      <c r="H16" s="72"/>
    </row>
    <row r="17" spans="1:9" s="195" customFormat="1" ht="16.95">
      <c r="A17" s="283"/>
      <c r="B17" s="283"/>
      <c r="C17" s="176" t="s">
        <v>149</v>
      </c>
      <c r="D17" s="177">
        <f>SUM(E17:H17)</f>
        <v>8625</v>
      </c>
      <c r="E17" s="177">
        <f>+E18</f>
        <v>0</v>
      </c>
      <c r="F17" s="177">
        <f t="shared" ref="F17:H17" si="2">+F18</f>
        <v>0</v>
      </c>
      <c r="G17" s="177">
        <f t="shared" si="2"/>
        <v>0</v>
      </c>
      <c r="H17" s="177">
        <f t="shared" si="2"/>
        <v>8625</v>
      </c>
      <c r="I17" s="194"/>
    </row>
    <row r="18" spans="1:9" s="197" customFormat="1" ht="54">
      <c r="A18" s="284"/>
      <c r="B18" s="284"/>
      <c r="C18" s="196" t="s">
        <v>150</v>
      </c>
      <c r="D18" s="178">
        <f t="shared" ref="D18" si="3">+E18+F18+G18+H18</f>
        <v>8625</v>
      </c>
      <c r="E18" s="178"/>
      <c r="F18" s="178"/>
      <c r="G18" s="178"/>
      <c r="H18" s="178">
        <v>8625</v>
      </c>
    </row>
  </sheetData>
  <mergeCells count="11">
    <mergeCell ref="A17:A18"/>
    <mergeCell ref="B17:B18"/>
    <mergeCell ref="F1:H1"/>
    <mergeCell ref="F2:H2"/>
    <mergeCell ref="F3:H3"/>
    <mergeCell ref="A5:H6"/>
    <mergeCell ref="G8:H8"/>
    <mergeCell ref="A9:B9"/>
    <mergeCell ref="C9:C10"/>
    <mergeCell ref="D9:D10"/>
    <mergeCell ref="E9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7"/>
  <sheetViews>
    <sheetView topLeftCell="A4" zoomScale="70" zoomScaleNormal="70" workbookViewId="0">
      <selection activeCell="D12" sqref="D12"/>
    </sheetView>
  </sheetViews>
  <sheetFormatPr defaultColWidth="9.09765625" defaultRowHeight="18"/>
  <cols>
    <col min="1" max="3" width="9.09765625" style="180"/>
    <col min="4" max="4" width="54.296875" style="180" customWidth="1"/>
    <col min="5" max="6" width="23.3984375" style="180" customWidth="1"/>
    <col min="7" max="7" width="33.69921875" style="180" customWidth="1"/>
    <col min="8" max="9" width="9.09765625" style="180"/>
    <col min="10" max="10" width="12.296875" style="180" customWidth="1"/>
    <col min="11" max="16384" width="9.09765625" style="180"/>
  </cols>
  <sheetData>
    <row r="1" spans="2:7" s="179" customFormat="1" ht="25.5" customHeight="1">
      <c r="E1" s="302" t="s">
        <v>48</v>
      </c>
      <c r="F1" s="302"/>
    </row>
    <row r="2" spans="2:7">
      <c r="D2" s="181"/>
      <c r="E2" s="303" t="s">
        <v>66</v>
      </c>
      <c r="F2" s="303"/>
    </row>
    <row r="3" spans="2:7">
      <c r="D3" s="181"/>
      <c r="E3" s="303" t="s">
        <v>46</v>
      </c>
      <c r="F3" s="303"/>
    </row>
    <row r="4" spans="2:7" ht="13.5" customHeight="1">
      <c r="D4" s="181"/>
      <c r="E4" s="181"/>
      <c r="F4" s="181"/>
    </row>
    <row r="5" spans="2:7" ht="85.5" customHeight="1">
      <c r="B5" s="304" t="s">
        <v>145</v>
      </c>
      <c r="C5" s="304"/>
      <c r="D5" s="304"/>
      <c r="E5" s="304"/>
      <c r="F5" s="304"/>
      <c r="G5" s="182"/>
    </row>
    <row r="7" spans="2:7">
      <c r="E7" s="183"/>
      <c r="F7" s="183" t="s">
        <v>24</v>
      </c>
    </row>
    <row r="8" spans="2:7" ht="67.099999999999994" customHeight="1">
      <c r="B8" s="290" t="s">
        <v>135</v>
      </c>
      <c r="C8" s="291"/>
      <c r="D8" s="292" t="s">
        <v>136</v>
      </c>
      <c r="E8" s="305" t="s">
        <v>49</v>
      </c>
      <c r="F8" s="306"/>
    </row>
    <row r="9" spans="2:7" ht="88.5" customHeight="1">
      <c r="B9" s="162" t="s">
        <v>40</v>
      </c>
      <c r="C9" s="162" t="s">
        <v>41</v>
      </c>
      <c r="D9" s="293"/>
      <c r="E9" s="184" t="s">
        <v>146</v>
      </c>
      <c r="F9" s="184" t="s">
        <v>147</v>
      </c>
    </row>
    <row r="10" spans="2:7" ht="33.85">
      <c r="B10" s="162"/>
      <c r="C10" s="162"/>
      <c r="D10" s="185" t="s">
        <v>43</v>
      </c>
      <c r="E10" s="186">
        <f>+E12</f>
        <v>8625</v>
      </c>
      <c r="F10" s="186">
        <f>+F12</f>
        <v>8625</v>
      </c>
    </row>
    <row r="11" spans="2:7">
      <c r="B11" s="162"/>
      <c r="C11" s="162"/>
      <c r="D11" s="187" t="s">
        <v>148</v>
      </c>
      <c r="E11" s="186"/>
      <c r="F11" s="186"/>
    </row>
    <row r="12" spans="2:7" ht="67.650000000000006">
      <c r="B12" s="172">
        <v>1075</v>
      </c>
      <c r="C12" s="102">
        <v>21005</v>
      </c>
      <c r="D12" s="35" t="s">
        <v>101</v>
      </c>
      <c r="E12" s="165">
        <f t="shared" ref="E12:F12" si="0">+E14</f>
        <v>8625</v>
      </c>
      <c r="F12" s="165">
        <f t="shared" si="0"/>
        <v>8625</v>
      </c>
    </row>
    <row r="13" spans="2:7">
      <c r="B13" s="188"/>
      <c r="C13" s="188"/>
      <c r="D13" s="174" t="s">
        <v>42</v>
      </c>
      <c r="E13" s="189"/>
      <c r="F13" s="171"/>
    </row>
    <row r="14" spans="2:7">
      <c r="B14" s="299"/>
      <c r="C14" s="299"/>
      <c r="D14" s="190" t="s">
        <v>93</v>
      </c>
      <c r="E14" s="191">
        <f>+E16</f>
        <v>8625</v>
      </c>
      <c r="F14" s="191">
        <f>+F16</f>
        <v>8625</v>
      </c>
    </row>
    <row r="15" spans="2:7">
      <c r="B15" s="300"/>
      <c r="C15" s="300"/>
      <c r="D15" s="192" t="s">
        <v>151</v>
      </c>
      <c r="E15" s="198"/>
      <c r="F15" s="198"/>
    </row>
    <row r="16" spans="2:7">
      <c r="B16" s="300"/>
      <c r="C16" s="300"/>
      <c r="D16" s="199" t="s">
        <v>149</v>
      </c>
      <c r="E16" s="202">
        <f>+E17</f>
        <v>8625</v>
      </c>
      <c r="F16" s="202">
        <f>+F17</f>
        <v>8625</v>
      </c>
    </row>
    <row r="17" spans="2:6" ht="54">
      <c r="B17" s="301"/>
      <c r="C17" s="301"/>
      <c r="D17" s="200" t="s">
        <v>150</v>
      </c>
      <c r="E17" s="201">
        <f>+'Հավելված 3'!D18</f>
        <v>8625</v>
      </c>
      <c r="F17" s="201">
        <f>+E17</f>
        <v>8625</v>
      </c>
    </row>
  </sheetData>
  <mergeCells count="9">
    <mergeCell ref="B14:B17"/>
    <mergeCell ref="C14:C17"/>
    <mergeCell ref="E1:F1"/>
    <mergeCell ref="E2:F2"/>
    <mergeCell ref="E3:F3"/>
    <mergeCell ref="B5:F5"/>
    <mergeCell ref="B8:C8"/>
    <mergeCell ref="D8:D9"/>
    <mergeCell ref="E8:F8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"/>
  <sheetViews>
    <sheetView topLeftCell="A7" zoomScale="85" zoomScaleNormal="85" zoomScaleSheetLayoutView="100" workbookViewId="0">
      <selection activeCell="G14" sqref="G14"/>
    </sheetView>
  </sheetViews>
  <sheetFormatPr defaultColWidth="9.09765625" defaultRowHeight="18"/>
  <cols>
    <col min="1" max="1" width="10.09765625" style="211" customWidth="1"/>
    <col min="2" max="2" width="15.5" style="211" customWidth="1"/>
    <col min="3" max="3" width="8" style="211" customWidth="1"/>
    <col min="4" max="4" width="7.796875" style="225" customWidth="1"/>
    <col min="5" max="5" width="25.09765625" style="225" customWidth="1"/>
    <col min="6" max="6" width="62.3984375" style="225" customWidth="1"/>
    <col min="7" max="7" width="26.796875" style="211" customWidth="1"/>
    <col min="8" max="8" width="23.19921875" style="210" customWidth="1"/>
    <col min="9" max="9" width="24" style="210" bestFit="1" customWidth="1"/>
    <col min="10" max="10" width="9.09765625" style="211"/>
    <col min="11" max="11" width="12.09765625" style="211" customWidth="1"/>
    <col min="12" max="16384" width="9.09765625" style="211"/>
  </cols>
  <sheetData>
    <row r="1" spans="1:43" s="1" customFormat="1" ht="36.700000000000003" customHeight="1">
      <c r="F1" s="307" t="s">
        <v>133</v>
      </c>
      <c r="G1" s="307"/>
      <c r="H1" s="203"/>
      <c r="I1" s="203"/>
      <c r="AB1" s="308"/>
      <c r="AC1" s="308"/>
      <c r="AD1" s="308"/>
    </row>
    <row r="2" spans="1:43" s="1" customFormat="1" ht="17.350000000000001" customHeight="1">
      <c r="A2" s="204"/>
      <c r="B2" s="204"/>
      <c r="C2" s="204"/>
      <c r="D2" s="204"/>
      <c r="E2" s="204"/>
      <c r="F2" s="308" t="s">
        <v>114</v>
      </c>
      <c r="G2" s="308"/>
      <c r="H2" s="203"/>
      <c r="I2" s="203"/>
      <c r="Y2" s="204"/>
      <c r="Z2" s="204"/>
      <c r="AA2" s="308"/>
      <c r="AB2" s="308"/>
      <c r="AC2" s="308"/>
      <c r="AD2" s="308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s="1" customFormat="1" ht="17.350000000000001" customHeight="1">
      <c r="A3" s="204"/>
      <c r="B3" s="204"/>
      <c r="C3" s="204"/>
      <c r="D3" s="204"/>
      <c r="E3" s="204"/>
      <c r="F3" s="308" t="s">
        <v>8</v>
      </c>
      <c r="G3" s="308"/>
      <c r="H3" s="203"/>
      <c r="I3" s="203"/>
      <c r="Y3" s="308"/>
      <c r="Z3" s="308"/>
      <c r="AA3" s="308"/>
      <c r="AB3" s="308"/>
      <c r="AC3" s="308"/>
      <c r="AD3" s="308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s="1" customFormat="1">
      <c r="F4" s="205"/>
      <c r="G4" s="205"/>
      <c r="H4" s="206"/>
      <c r="I4" s="203"/>
    </row>
    <row r="5" spans="1:43" s="1" customFormat="1" ht="15.85" customHeight="1">
      <c r="F5" s="205"/>
      <c r="G5" s="205"/>
      <c r="H5" s="206"/>
      <c r="I5" s="203"/>
    </row>
    <row r="6" spans="1:43" s="1" customFormat="1" ht="67.5" customHeight="1">
      <c r="A6" s="315" t="s">
        <v>158</v>
      </c>
      <c r="B6" s="315"/>
      <c r="C6" s="315"/>
      <c r="D6" s="315"/>
      <c r="E6" s="315"/>
      <c r="F6" s="315"/>
      <c r="G6" s="315"/>
      <c r="H6" s="207"/>
      <c r="I6" s="203"/>
    </row>
    <row r="7" spans="1:43" s="1" customFormat="1" ht="40.5" customHeight="1">
      <c r="B7" s="208"/>
      <c r="C7" s="208"/>
      <c r="D7" s="208"/>
      <c r="E7" s="208"/>
      <c r="F7" s="208"/>
      <c r="G7" s="209" t="s">
        <v>24</v>
      </c>
      <c r="H7" s="207"/>
      <c r="I7" s="203"/>
    </row>
    <row r="8" spans="1:43" ht="72">
      <c r="A8" s="316" t="s">
        <v>13</v>
      </c>
      <c r="B8" s="316"/>
      <c r="C8" s="317" t="s">
        <v>153</v>
      </c>
      <c r="D8" s="318"/>
      <c r="E8" s="319"/>
      <c r="F8" s="323" t="s">
        <v>154</v>
      </c>
      <c r="G8" s="152" t="s">
        <v>62</v>
      </c>
    </row>
    <row r="9" spans="1:43" ht="37.5" customHeight="1">
      <c r="A9" s="152" t="s">
        <v>40</v>
      </c>
      <c r="B9" s="152" t="s">
        <v>18</v>
      </c>
      <c r="C9" s="320"/>
      <c r="D9" s="321"/>
      <c r="E9" s="322"/>
      <c r="F9" s="324"/>
      <c r="G9" s="152" t="s">
        <v>16</v>
      </c>
    </row>
    <row r="10" spans="1:43" ht="24" customHeight="1">
      <c r="A10" s="325" t="s">
        <v>36</v>
      </c>
      <c r="B10" s="326"/>
      <c r="C10" s="326"/>
      <c r="D10" s="326"/>
      <c r="E10" s="326"/>
      <c r="F10" s="327"/>
      <c r="G10" s="165">
        <f>+G11</f>
        <v>-8698</v>
      </c>
    </row>
    <row r="11" spans="1:43" ht="35.450000000000003" customHeight="1">
      <c r="A11" s="212">
        <v>1193</v>
      </c>
      <c r="B11" s="309" t="s">
        <v>155</v>
      </c>
      <c r="C11" s="310"/>
      <c r="D11" s="310"/>
      <c r="E11" s="311"/>
      <c r="F11" s="213"/>
      <c r="G11" s="214">
        <f>+G12</f>
        <v>-8698</v>
      </c>
    </row>
    <row r="12" spans="1:43" ht="124.95" customHeight="1">
      <c r="A12" s="215"/>
      <c r="B12" s="212">
        <v>11001</v>
      </c>
      <c r="C12" s="312" t="s">
        <v>156</v>
      </c>
      <c r="D12" s="313"/>
      <c r="E12" s="314"/>
      <c r="F12" s="216" t="s">
        <v>36</v>
      </c>
      <c r="G12" s="165">
        <f>SUM(G13:G13)</f>
        <v>-8698</v>
      </c>
    </row>
    <row r="13" spans="1:43" s="223" customFormat="1">
      <c r="A13" s="217"/>
      <c r="B13" s="218"/>
      <c r="C13" s="219"/>
      <c r="D13" s="220"/>
      <c r="E13" s="220"/>
      <c r="F13" s="224" t="s">
        <v>159</v>
      </c>
      <c r="G13" s="221">
        <v>-8698</v>
      </c>
      <c r="H13" s="222"/>
      <c r="I13" s="222"/>
    </row>
  </sheetData>
  <mergeCells count="13">
    <mergeCell ref="B11:E11"/>
    <mergeCell ref="C12:E12"/>
    <mergeCell ref="A6:G6"/>
    <mergeCell ref="A8:B8"/>
    <mergeCell ref="C8:E9"/>
    <mergeCell ref="F8:F9"/>
    <mergeCell ref="A10:F10"/>
    <mergeCell ref="F1:G1"/>
    <mergeCell ref="AB1:AD1"/>
    <mergeCell ref="F2:G2"/>
    <mergeCell ref="AA2:AD2"/>
    <mergeCell ref="F3:G3"/>
    <mergeCell ref="Y3:AD3"/>
  </mergeCells>
  <pageMargins left="0.70866141732283505" right="0.70866141732283505" top="0.74803149606299202" bottom="0.74803149606299202" header="0.31496062992126" footer="0.31496062992126"/>
  <pageSetup paperSize="9" scale="26" fitToHeight="0" orientation="landscape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92"/>
  <sheetViews>
    <sheetView topLeftCell="A14" zoomScale="85" zoomScaleNormal="85" zoomScaleSheetLayoutView="100" workbookViewId="0">
      <selection activeCell="C19" sqref="C19"/>
    </sheetView>
  </sheetViews>
  <sheetFormatPr defaultColWidth="9.09765625" defaultRowHeight="18"/>
  <cols>
    <col min="1" max="1" width="5.296875" style="1" customWidth="1"/>
    <col min="2" max="2" width="24.59765625" style="1" customWidth="1"/>
    <col min="3" max="3" width="67.8984375" style="1" customWidth="1"/>
    <col min="4" max="5" width="19.69921875" style="1" customWidth="1"/>
    <col min="6" max="6" width="10" style="1" customWidth="1"/>
    <col min="7" max="7" width="49.8984375" style="1" customWidth="1"/>
    <col min="8" max="16384" width="9.09765625" style="1"/>
  </cols>
  <sheetData>
    <row r="1" spans="1:5" ht="37.5" customHeight="1">
      <c r="C1" s="285" t="s">
        <v>132</v>
      </c>
      <c r="D1" s="285"/>
      <c r="E1" s="285"/>
    </row>
    <row r="2" spans="1:5" ht="17.350000000000001" customHeight="1">
      <c r="C2" s="286" t="s">
        <v>66</v>
      </c>
      <c r="D2" s="286"/>
      <c r="E2" s="286"/>
    </row>
    <row r="3" spans="1:5" ht="17.350000000000001" customHeight="1">
      <c r="C3" s="286" t="s">
        <v>46</v>
      </c>
      <c r="D3" s="286"/>
      <c r="E3" s="286"/>
    </row>
    <row r="5" spans="1:5" ht="59.35" customHeight="1">
      <c r="A5" s="82"/>
      <c r="B5" s="347" t="s">
        <v>83</v>
      </c>
      <c r="C5" s="347"/>
      <c r="D5" s="347"/>
      <c r="E5" s="347"/>
    </row>
    <row r="6" spans="1:5" ht="23.35" customHeight="1"/>
    <row r="7" spans="1:5" ht="21.85" customHeight="1">
      <c r="A7" s="346" t="s">
        <v>64</v>
      </c>
      <c r="B7" s="346"/>
      <c r="C7" s="346"/>
      <c r="D7" s="346"/>
      <c r="E7" s="346"/>
    </row>
    <row r="8" spans="1:5" ht="38.75" customHeight="1">
      <c r="C8" s="12" t="s">
        <v>56</v>
      </c>
      <c r="E8" s="13"/>
    </row>
    <row r="9" spans="1:5">
      <c r="B9" s="343" t="s">
        <v>10</v>
      </c>
      <c r="C9" s="344"/>
      <c r="D9" s="344"/>
      <c r="E9" s="345"/>
    </row>
    <row r="10" spans="1:5" s="32" customFormat="1">
      <c r="B10" s="83"/>
      <c r="C10" s="83"/>
      <c r="D10" s="84"/>
      <c r="E10" s="84"/>
    </row>
    <row r="11" spans="1:5" s="32" customFormat="1">
      <c r="B11" s="83"/>
      <c r="C11" s="83"/>
    </row>
    <row r="12" spans="1:5" s="3" customFormat="1">
      <c r="B12" s="73" t="s">
        <v>86</v>
      </c>
      <c r="C12" s="73" t="s">
        <v>1</v>
      </c>
      <c r="D12" s="64"/>
      <c r="E12" s="64"/>
    </row>
    <row r="13" spans="1:5" s="3" customFormat="1">
      <c r="B13" s="74">
        <v>1075</v>
      </c>
      <c r="C13" s="34" t="s">
        <v>191</v>
      </c>
      <c r="D13" s="73"/>
      <c r="E13" s="73"/>
    </row>
    <row r="14" spans="1:5" s="3" customFormat="1"/>
    <row r="15" spans="1:5" s="3" customFormat="1">
      <c r="B15" s="329" t="s">
        <v>2</v>
      </c>
      <c r="C15" s="330"/>
      <c r="D15" s="85"/>
      <c r="E15" s="85"/>
    </row>
    <row r="16" spans="1:5" s="3" customFormat="1" ht="58.4" customHeight="1">
      <c r="B16" s="14" t="s">
        <v>3</v>
      </c>
      <c r="C16" s="86">
        <v>1075</v>
      </c>
      <c r="D16" s="341" t="s">
        <v>49</v>
      </c>
      <c r="E16" s="342"/>
    </row>
    <row r="17" spans="2:6" s="3" customFormat="1">
      <c r="B17" s="14" t="s">
        <v>4</v>
      </c>
      <c r="C17" s="86">
        <v>11006</v>
      </c>
      <c r="D17" s="15" t="s">
        <v>11</v>
      </c>
      <c r="E17" s="15" t="s">
        <v>12</v>
      </c>
    </row>
    <row r="18" spans="2:6" s="3" customFormat="1" ht="72">
      <c r="B18" s="14" t="s">
        <v>5</v>
      </c>
      <c r="C18" s="87" t="s">
        <v>111</v>
      </c>
      <c r="D18" s="270"/>
      <c r="E18" s="270"/>
    </row>
    <row r="19" spans="2:6" s="3" customFormat="1" ht="108.55" customHeight="1">
      <c r="B19" s="14" t="s">
        <v>9</v>
      </c>
      <c r="C19" s="87" t="s">
        <v>206</v>
      </c>
      <c r="D19" s="271"/>
      <c r="E19" s="271"/>
    </row>
    <row r="20" spans="2:6" s="3" customFormat="1">
      <c r="B20" s="17" t="s">
        <v>6</v>
      </c>
      <c r="C20" s="87" t="s">
        <v>34</v>
      </c>
      <c r="D20" s="271"/>
      <c r="E20" s="271"/>
    </row>
    <row r="21" spans="2:6" s="3" customFormat="1" ht="72">
      <c r="B21" s="88" t="s">
        <v>108</v>
      </c>
      <c r="C21" s="87" t="s">
        <v>109</v>
      </c>
      <c r="D21" s="271"/>
      <c r="E21" s="271"/>
    </row>
    <row r="22" spans="2:6" s="3" customFormat="1">
      <c r="B22" s="333" t="s">
        <v>0</v>
      </c>
      <c r="C22" s="334"/>
      <c r="D22" s="272"/>
      <c r="E22" s="272"/>
    </row>
    <row r="23" spans="2:6" s="3" customFormat="1" ht="36.549999999999997" customHeight="1">
      <c r="B23" s="331" t="s">
        <v>110</v>
      </c>
      <c r="C23" s="332"/>
      <c r="D23" s="16">
        <v>1</v>
      </c>
      <c r="E23" s="16">
        <v>1</v>
      </c>
    </row>
    <row r="24" spans="2:6" s="3" customFormat="1">
      <c r="B24" s="331" t="s">
        <v>113</v>
      </c>
      <c r="C24" s="332"/>
      <c r="D24" s="16">
        <v>1</v>
      </c>
      <c r="E24" s="89">
        <v>1</v>
      </c>
    </row>
    <row r="25" spans="2:6" s="90" customFormat="1">
      <c r="B25" s="18" t="s">
        <v>7</v>
      </c>
      <c r="C25" s="18"/>
      <c r="D25" s="91">
        <f>+'Հավելված N 1'!D34</f>
        <v>73</v>
      </c>
      <c r="E25" s="91">
        <f>+'Հավելված N 1'!E34</f>
        <v>73</v>
      </c>
      <c r="F25" s="92"/>
    </row>
    <row r="26" spans="2:6" s="32" customFormat="1" ht="8.1999999999999993" customHeight="1">
      <c r="B26" s="83"/>
      <c r="C26" s="83"/>
    </row>
    <row r="27" spans="2:6" s="3" customFormat="1">
      <c r="B27" s="329" t="s">
        <v>2</v>
      </c>
      <c r="C27" s="330"/>
      <c r="D27" s="85"/>
      <c r="E27" s="85"/>
    </row>
    <row r="28" spans="2:6" s="3" customFormat="1" ht="58.4" customHeight="1">
      <c r="B28" s="14" t="s">
        <v>3</v>
      </c>
      <c r="C28" s="86">
        <v>1075</v>
      </c>
      <c r="D28" s="341" t="s">
        <v>49</v>
      </c>
      <c r="E28" s="342"/>
    </row>
    <row r="29" spans="2:6" s="3" customFormat="1">
      <c r="B29" s="14" t="s">
        <v>4</v>
      </c>
      <c r="C29" s="86">
        <v>21005</v>
      </c>
      <c r="D29" s="15" t="s">
        <v>11</v>
      </c>
      <c r="E29" s="15" t="s">
        <v>12</v>
      </c>
    </row>
    <row r="30" spans="2:6" s="3" customFormat="1" ht="54">
      <c r="B30" s="14" t="s">
        <v>5</v>
      </c>
      <c r="C30" s="87" t="s">
        <v>101</v>
      </c>
      <c r="D30" s="270"/>
      <c r="E30" s="270"/>
    </row>
    <row r="31" spans="2:6" s="3" customFormat="1" ht="110.75" customHeight="1">
      <c r="B31" s="14" t="s">
        <v>9</v>
      </c>
      <c r="C31" s="87" t="s">
        <v>205</v>
      </c>
      <c r="D31" s="271"/>
      <c r="E31" s="271"/>
    </row>
    <row r="32" spans="2:6" s="3" customFormat="1" ht="36">
      <c r="B32" s="17" t="s">
        <v>6</v>
      </c>
      <c r="C32" s="87" t="s">
        <v>100</v>
      </c>
      <c r="D32" s="271"/>
      <c r="E32" s="271"/>
    </row>
    <row r="33" spans="2:6" s="3" customFormat="1" ht="54">
      <c r="B33" s="88" t="s">
        <v>95</v>
      </c>
      <c r="C33" s="87" t="s">
        <v>96</v>
      </c>
      <c r="D33" s="271"/>
      <c r="E33" s="271"/>
    </row>
    <row r="34" spans="2:6" s="3" customFormat="1">
      <c r="B34" s="333" t="s">
        <v>0</v>
      </c>
      <c r="C34" s="334"/>
      <c r="D34" s="272"/>
      <c r="E34" s="272"/>
    </row>
    <row r="35" spans="2:6" s="3" customFormat="1">
      <c r="B35" s="331" t="s">
        <v>98</v>
      </c>
      <c r="C35" s="332"/>
      <c r="D35" s="16">
        <v>1600</v>
      </c>
      <c r="E35" s="16">
        <v>1600</v>
      </c>
    </row>
    <row r="36" spans="2:6" s="3" customFormat="1">
      <c r="B36" s="331" t="s">
        <v>97</v>
      </c>
      <c r="C36" s="332"/>
      <c r="D36" s="16">
        <v>1</v>
      </c>
      <c r="E36" s="89">
        <v>1</v>
      </c>
    </row>
    <row r="37" spans="2:6" s="90" customFormat="1">
      <c r="B37" s="18" t="s">
        <v>7</v>
      </c>
      <c r="C37" s="18"/>
      <c r="D37" s="91">
        <f>+'Հավելված N 1'!D40</f>
        <v>8625</v>
      </c>
      <c r="E37" s="91">
        <f>+'Հավելված N 1'!E40</f>
        <v>8625</v>
      </c>
      <c r="F37" s="92"/>
    </row>
    <row r="39" spans="2:6" s="3" customFormat="1">
      <c r="B39" s="73" t="s">
        <v>86</v>
      </c>
      <c r="C39" s="73" t="s">
        <v>1</v>
      </c>
      <c r="D39" s="64"/>
      <c r="E39" s="64"/>
    </row>
    <row r="40" spans="2:6" s="3" customFormat="1" ht="36">
      <c r="B40" s="74">
        <v>1045</v>
      </c>
      <c r="C40" s="34" t="s">
        <v>171</v>
      </c>
      <c r="D40" s="73"/>
      <c r="E40" s="73"/>
    </row>
    <row r="41" spans="2:6" s="3" customFormat="1"/>
    <row r="42" spans="2:6" s="3" customFormat="1">
      <c r="B42" s="329" t="s">
        <v>2</v>
      </c>
      <c r="C42" s="330"/>
      <c r="D42" s="85"/>
      <c r="E42" s="85"/>
    </row>
    <row r="43" spans="2:6" s="3" customFormat="1" ht="58.4" customHeight="1">
      <c r="B43" s="14" t="s">
        <v>3</v>
      </c>
      <c r="C43" s="86">
        <v>1045</v>
      </c>
      <c r="D43" s="336" t="s">
        <v>62</v>
      </c>
      <c r="E43" s="337"/>
    </row>
    <row r="44" spans="2:6" s="3" customFormat="1">
      <c r="B44" s="14" t="s">
        <v>4</v>
      </c>
      <c r="C44" s="86">
        <v>12003</v>
      </c>
      <c r="D44" s="15" t="s">
        <v>11</v>
      </c>
      <c r="E44" s="15" t="s">
        <v>12</v>
      </c>
    </row>
    <row r="45" spans="2:6" s="3" customFormat="1" ht="36">
      <c r="B45" s="14" t="s">
        <v>5</v>
      </c>
      <c r="C45" s="87" t="s">
        <v>192</v>
      </c>
      <c r="D45" s="270"/>
      <c r="E45" s="270"/>
    </row>
    <row r="46" spans="2:6" s="3" customFormat="1" ht="36">
      <c r="B46" s="14" t="s">
        <v>9</v>
      </c>
      <c r="C46" s="87" t="s">
        <v>192</v>
      </c>
      <c r="D46" s="271"/>
      <c r="E46" s="271"/>
    </row>
    <row r="47" spans="2:6" s="3" customFormat="1">
      <c r="B47" s="17" t="s">
        <v>6</v>
      </c>
      <c r="C47" s="87" t="s">
        <v>193</v>
      </c>
      <c r="D47" s="271"/>
      <c r="E47" s="271"/>
    </row>
    <row r="48" spans="2:6" s="3" customFormat="1" ht="54">
      <c r="B48" s="88" t="s">
        <v>195</v>
      </c>
      <c r="C48" s="87" t="s">
        <v>194</v>
      </c>
      <c r="D48" s="271"/>
      <c r="E48" s="271"/>
    </row>
    <row r="49" spans="2:6" s="3" customFormat="1">
      <c r="B49" s="333" t="s">
        <v>0</v>
      </c>
      <c r="C49" s="334"/>
      <c r="D49" s="272"/>
      <c r="E49" s="272"/>
    </row>
    <row r="50" spans="2:6" s="90" customFormat="1">
      <c r="B50" s="18" t="s">
        <v>7</v>
      </c>
      <c r="C50" s="18"/>
      <c r="D50" s="91">
        <f>+'Հավելված N 1'!D21</f>
        <v>-8698</v>
      </c>
      <c r="E50" s="91">
        <f>+'Հավելված N 1'!E21</f>
        <v>0</v>
      </c>
      <c r="F50" s="92"/>
    </row>
    <row r="52" spans="2:6" s="3" customFormat="1">
      <c r="B52" s="76" t="s">
        <v>86</v>
      </c>
      <c r="C52" s="338" t="s">
        <v>1</v>
      </c>
      <c r="D52" s="339"/>
      <c r="E52" s="340"/>
    </row>
    <row r="53" spans="2:6" s="3" customFormat="1">
      <c r="B53" s="74">
        <v>1193</v>
      </c>
      <c r="C53" s="75" t="s">
        <v>196</v>
      </c>
      <c r="D53" s="76"/>
      <c r="E53" s="76"/>
    </row>
    <row r="54" spans="2:6" s="3" customFormat="1">
      <c r="B54" s="1"/>
      <c r="C54" s="1"/>
      <c r="D54" s="1"/>
      <c r="E54" s="1"/>
    </row>
    <row r="55" spans="2:6" s="3" customFormat="1" ht="18" customHeight="1">
      <c r="B55" s="312" t="s">
        <v>2</v>
      </c>
      <c r="C55" s="348"/>
      <c r="D55" s="73"/>
      <c r="E55" s="73"/>
    </row>
    <row r="56" spans="2:6" s="3" customFormat="1" ht="58.4" customHeight="1">
      <c r="B56" s="34" t="s">
        <v>3</v>
      </c>
      <c r="C56" s="54">
        <v>1193</v>
      </c>
      <c r="D56" s="349" t="s">
        <v>62</v>
      </c>
      <c r="E56" s="337"/>
    </row>
    <row r="57" spans="2:6" s="3" customFormat="1">
      <c r="B57" s="34" t="s">
        <v>4</v>
      </c>
      <c r="C57" s="54">
        <v>11001</v>
      </c>
      <c r="D57" s="146" t="s">
        <v>11</v>
      </c>
      <c r="E57" s="146" t="s">
        <v>12</v>
      </c>
    </row>
    <row r="58" spans="2:6" s="3" customFormat="1" ht="72">
      <c r="B58" s="150" t="s">
        <v>5</v>
      </c>
      <c r="C58" s="79" t="s">
        <v>197</v>
      </c>
      <c r="D58" s="270"/>
      <c r="E58" s="270"/>
    </row>
    <row r="59" spans="2:6" s="3" customFormat="1" ht="90">
      <c r="B59" s="34" t="s">
        <v>9</v>
      </c>
      <c r="C59" s="79" t="s">
        <v>198</v>
      </c>
      <c r="D59" s="271"/>
      <c r="E59" s="271"/>
    </row>
    <row r="60" spans="2:6" s="3" customFormat="1">
      <c r="B60" s="77" t="s">
        <v>6</v>
      </c>
      <c r="C60" s="79" t="s">
        <v>199</v>
      </c>
      <c r="D60" s="271"/>
      <c r="E60" s="271"/>
    </row>
    <row r="61" spans="2:6" s="3" customFormat="1" ht="72">
      <c r="B61" s="36" t="s">
        <v>200</v>
      </c>
      <c r="C61" s="79" t="s">
        <v>201</v>
      </c>
      <c r="D61" s="271"/>
      <c r="E61" s="271"/>
    </row>
    <row r="62" spans="2:6" s="3" customFormat="1" ht="18" customHeight="1">
      <c r="B62" s="350" t="s">
        <v>0</v>
      </c>
      <c r="C62" s="269"/>
      <c r="D62" s="272"/>
      <c r="E62" s="272"/>
    </row>
    <row r="63" spans="2:6" s="90" customFormat="1">
      <c r="B63" s="151" t="s">
        <v>7</v>
      </c>
      <c r="C63" s="151"/>
      <c r="D63" s="49">
        <f>+'Հավելված N 1'!D53</f>
        <v>0</v>
      </c>
      <c r="E63" s="49">
        <f>+'Հավելված N 1'!E53</f>
        <v>-8698</v>
      </c>
      <c r="F63" s="92"/>
    </row>
    <row r="67" spans="1:5">
      <c r="A67" s="335" t="s">
        <v>84</v>
      </c>
      <c r="B67" s="335"/>
      <c r="C67" s="335"/>
      <c r="D67" s="335"/>
      <c r="E67" s="335"/>
    </row>
    <row r="68" spans="1:5">
      <c r="C68" s="68" t="s">
        <v>85</v>
      </c>
      <c r="E68" s="13"/>
    </row>
    <row r="69" spans="1:5">
      <c r="B69" s="69" t="s">
        <v>10</v>
      </c>
      <c r="C69" s="70"/>
      <c r="D69" s="70"/>
      <c r="E69" s="71"/>
    </row>
    <row r="70" spans="1:5" s="32" customFormat="1">
      <c r="B70" s="83"/>
      <c r="C70" s="83"/>
      <c r="D70" s="84"/>
      <c r="E70" s="84"/>
    </row>
    <row r="71" spans="1:5" s="32" customFormat="1">
      <c r="B71" s="83"/>
      <c r="C71" s="83"/>
    </row>
    <row r="72" spans="1:5">
      <c r="B72" s="73" t="s">
        <v>86</v>
      </c>
      <c r="C72" s="73" t="s">
        <v>1</v>
      </c>
      <c r="D72" s="72"/>
      <c r="E72" s="72"/>
    </row>
    <row r="73" spans="1:5">
      <c r="B73" s="74">
        <v>1139</v>
      </c>
      <c r="C73" s="75" t="s">
        <v>75</v>
      </c>
      <c r="D73" s="76"/>
      <c r="E73" s="76"/>
    </row>
    <row r="74" spans="1:5" s="3" customFormat="1">
      <c r="B74" s="1"/>
      <c r="C74" s="1"/>
      <c r="D74" s="1"/>
      <c r="E74" s="1"/>
    </row>
    <row r="75" spans="1:5">
      <c r="B75" s="351" t="s">
        <v>2</v>
      </c>
      <c r="C75" s="352"/>
      <c r="D75" s="72"/>
      <c r="E75" s="72"/>
    </row>
    <row r="76" spans="1:5" s="3" customFormat="1" ht="58.4" customHeight="1">
      <c r="B76" s="34" t="s">
        <v>3</v>
      </c>
      <c r="C76" s="54">
        <v>1139</v>
      </c>
      <c r="D76" s="341" t="s">
        <v>49</v>
      </c>
      <c r="E76" s="342"/>
    </row>
    <row r="77" spans="1:5">
      <c r="B77" s="77" t="s">
        <v>4</v>
      </c>
      <c r="C77" s="78">
        <v>11001</v>
      </c>
      <c r="D77" s="146" t="s">
        <v>11</v>
      </c>
      <c r="E77" s="146" t="s">
        <v>12</v>
      </c>
    </row>
    <row r="78" spans="1:5" ht="36">
      <c r="B78" s="77" t="s">
        <v>5</v>
      </c>
      <c r="C78" s="79" t="s">
        <v>75</v>
      </c>
      <c r="D78" s="270"/>
      <c r="E78" s="270"/>
    </row>
    <row r="79" spans="1:5" ht="72">
      <c r="B79" s="77" t="s">
        <v>9</v>
      </c>
      <c r="C79" s="79" t="s">
        <v>87</v>
      </c>
      <c r="D79" s="271"/>
      <c r="E79" s="271"/>
    </row>
    <row r="80" spans="1:5">
      <c r="B80" s="77" t="s">
        <v>6</v>
      </c>
      <c r="C80" s="79" t="s">
        <v>88</v>
      </c>
      <c r="D80" s="271"/>
      <c r="E80" s="271"/>
    </row>
    <row r="81" spans="2:5" ht="54">
      <c r="B81" s="37" t="s">
        <v>89</v>
      </c>
      <c r="C81" s="79" t="s">
        <v>85</v>
      </c>
      <c r="D81" s="271"/>
      <c r="E81" s="271"/>
    </row>
    <row r="82" spans="2:5">
      <c r="B82" s="80"/>
      <c r="C82" s="81" t="s">
        <v>0</v>
      </c>
      <c r="D82" s="272"/>
      <c r="E82" s="272"/>
    </row>
    <row r="83" spans="2:5">
      <c r="B83" s="328" t="s">
        <v>7</v>
      </c>
      <c r="C83" s="328"/>
      <c r="D83" s="52">
        <f>+'Հավելված N 1'!D67</f>
        <v>8698</v>
      </c>
      <c r="E83" s="52">
        <f>+'Հավելված N 1'!E67</f>
        <v>8698</v>
      </c>
    </row>
    <row r="84" spans="2:5" s="32" customFormat="1" ht="8.1999999999999993" customHeight="1">
      <c r="B84" s="83"/>
      <c r="C84" s="83"/>
    </row>
    <row r="85" spans="2:5" s="3" customFormat="1" ht="58.4" customHeight="1">
      <c r="B85" s="34" t="s">
        <v>3</v>
      </c>
      <c r="C85" s="54">
        <v>1139</v>
      </c>
      <c r="D85" s="336" t="s">
        <v>62</v>
      </c>
      <c r="E85" s="337"/>
    </row>
    <row r="86" spans="2:5">
      <c r="B86" s="77" t="s">
        <v>4</v>
      </c>
      <c r="C86" s="78">
        <v>11001</v>
      </c>
      <c r="D86" s="40" t="s">
        <v>11</v>
      </c>
      <c r="E86" s="40" t="s">
        <v>12</v>
      </c>
    </row>
    <row r="87" spans="2:5" ht="36">
      <c r="B87" s="77" t="s">
        <v>5</v>
      </c>
      <c r="C87" s="79" t="s">
        <v>75</v>
      </c>
      <c r="D87" s="270"/>
      <c r="E87" s="270"/>
    </row>
    <row r="88" spans="2:5" ht="72">
      <c r="B88" s="77" t="s">
        <v>9</v>
      </c>
      <c r="C88" s="79" t="s">
        <v>87</v>
      </c>
      <c r="D88" s="271"/>
      <c r="E88" s="271"/>
    </row>
    <row r="89" spans="2:5">
      <c r="B89" s="77" t="s">
        <v>6</v>
      </c>
      <c r="C89" s="79" t="s">
        <v>88</v>
      </c>
      <c r="D89" s="271"/>
      <c r="E89" s="271"/>
    </row>
    <row r="90" spans="2:5" ht="54">
      <c r="B90" s="37" t="s">
        <v>89</v>
      </c>
      <c r="C90" s="79" t="s">
        <v>85</v>
      </c>
      <c r="D90" s="271"/>
      <c r="E90" s="271"/>
    </row>
    <row r="91" spans="2:5">
      <c r="B91" s="80"/>
      <c r="C91" s="81" t="s">
        <v>0</v>
      </c>
      <c r="D91" s="272"/>
      <c r="E91" s="272"/>
    </row>
    <row r="92" spans="2:5">
      <c r="B92" s="328" t="s">
        <v>7</v>
      </c>
      <c r="C92" s="328"/>
      <c r="D92" s="52">
        <f>+'Հավելված N 1'!D73</f>
        <v>-8698</v>
      </c>
      <c r="E92" s="52">
        <f>+'Հավելված N 1'!E73</f>
        <v>-8698</v>
      </c>
    </row>
  </sheetData>
  <mergeCells count="41">
    <mergeCell ref="B75:C75"/>
    <mergeCell ref="D76:E76"/>
    <mergeCell ref="D78:D82"/>
    <mergeCell ref="E78:E82"/>
    <mergeCell ref="B83:C83"/>
    <mergeCell ref="B55:C55"/>
    <mergeCell ref="D56:E56"/>
    <mergeCell ref="D58:D62"/>
    <mergeCell ref="E58:E62"/>
    <mergeCell ref="B62:C62"/>
    <mergeCell ref="C52:E52"/>
    <mergeCell ref="C1:E1"/>
    <mergeCell ref="C2:E2"/>
    <mergeCell ref="C3:E3"/>
    <mergeCell ref="D28:E28"/>
    <mergeCell ref="B9:E9"/>
    <mergeCell ref="A7:E7"/>
    <mergeCell ref="B5:E5"/>
    <mergeCell ref="B15:C15"/>
    <mergeCell ref="D16:E16"/>
    <mergeCell ref="D18:D22"/>
    <mergeCell ref="E18:E22"/>
    <mergeCell ref="B22:C22"/>
    <mergeCell ref="B23:C23"/>
    <mergeCell ref="B24:C24"/>
    <mergeCell ref="D87:D91"/>
    <mergeCell ref="E87:E91"/>
    <mergeCell ref="B92:C92"/>
    <mergeCell ref="B27:C27"/>
    <mergeCell ref="B36:C36"/>
    <mergeCell ref="B34:C34"/>
    <mergeCell ref="E30:E34"/>
    <mergeCell ref="D30:D34"/>
    <mergeCell ref="A67:E67"/>
    <mergeCell ref="D85:E85"/>
    <mergeCell ref="B35:C35"/>
    <mergeCell ref="B42:C42"/>
    <mergeCell ref="D43:E43"/>
    <mergeCell ref="D45:D49"/>
    <mergeCell ref="E45:E49"/>
    <mergeCell ref="B49:C4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3"/>
  <sheetViews>
    <sheetView tabSelected="1" topLeftCell="A52" zoomScale="85" zoomScaleNormal="85" zoomScaleSheetLayoutView="100" workbookViewId="0">
      <selection activeCell="C54" sqref="C54"/>
    </sheetView>
  </sheetViews>
  <sheetFormatPr defaultColWidth="9.09765625" defaultRowHeight="18"/>
  <cols>
    <col min="1" max="1" width="5.296875" style="1" customWidth="1"/>
    <col min="2" max="2" width="24.59765625" style="1" customWidth="1"/>
    <col min="3" max="3" width="67.8984375" style="1" customWidth="1"/>
    <col min="4" max="5" width="19.69921875" style="1" customWidth="1"/>
    <col min="6" max="6" width="10" style="1" customWidth="1"/>
    <col min="7" max="7" width="49.8984375" style="1" customWidth="1"/>
    <col min="8" max="16384" width="9.09765625" style="1"/>
  </cols>
  <sheetData>
    <row r="1" spans="1:5" ht="37.5" customHeight="1">
      <c r="C1" s="285" t="s">
        <v>152</v>
      </c>
      <c r="D1" s="285"/>
      <c r="E1" s="285"/>
    </row>
    <row r="2" spans="1:5" ht="17.350000000000001" customHeight="1">
      <c r="C2" s="286" t="s">
        <v>66</v>
      </c>
      <c r="D2" s="286"/>
      <c r="E2" s="286"/>
    </row>
    <row r="3" spans="1:5" ht="17.350000000000001" customHeight="1">
      <c r="C3" s="286" t="s">
        <v>46</v>
      </c>
      <c r="D3" s="286"/>
      <c r="E3" s="286"/>
    </row>
    <row r="5" spans="1:5" ht="59.35" customHeight="1">
      <c r="A5" s="82"/>
      <c r="B5" s="347" t="s">
        <v>203</v>
      </c>
      <c r="C5" s="347"/>
      <c r="D5" s="347"/>
      <c r="E5" s="347"/>
    </row>
    <row r="6" spans="1:5" ht="23.35" customHeight="1"/>
    <row r="7" spans="1:5" ht="21.85" customHeight="1">
      <c r="A7" s="346" t="s">
        <v>202</v>
      </c>
      <c r="B7" s="346"/>
      <c r="C7" s="346"/>
      <c r="D7" s="346"/>
      <c r="E7" s="346"/>
    </row>
    <row r="8" spans="1:5" ht="38.75" customHeight="1">
      <c r="C8" s="12" t="s">
        <v>56</v>
      </c>
      <c r="E8" s="13"/>
    </row>
    <row r="9" spans="1:5">
      <c r="B9" s="343" t="s">
        <v>63</v>
      </c>
      <c r="C9" s="344"/>
      <c r="D9" s="344"/>
      <c r="E9" s="345"/>
    </row>
    <row r="10" spans="1:5" s="32" customFormat="1">
      <c r="B10" s="83"/>
      <c r="C10" s="83"/>
      <c r="D10" s="84"/>
      <c r="E10" s="84"/>
    </row>
    <row r="11" spans="1:5" s="32" customFormat="1">
      <c r="B11" s="83"/>
      <c r="C11" s="83"/>
    </row>
    <row r="12" spans="1:5" s="3" customFormat="1">
      <c r="B12" s="73" t="s">
        <v>86</v>
      </c>
      <c r="C12" s="73" t="s">
        <v>1</v>
      </c>
      <c r="D12" s="64"/>
      <c r="E12" s="64"/>
    </row>
    <row r="13" spans="1:5" s="3" customFormat="1" ht="36">
      <c r="B13" s="74">
        <v>1045</v>
      </c>
      <c r="C13" s="34" t="s">
        <v>171</v>
      </c>
      <c r="D13" s="73"/>
      <c r="E13" s="73"/>
    </row>
    <row r="14" spans="1:5" s="3" customFormat="1"/>
    <row r="15" spans="1:5" s="3" customFormat="1">
      <c r="B15" s="329" t="s">
        <v>2</v>
      </c>
      <c r="C15" s="330"/>
      <c r="D15" s="85"/>
      <c r="E15" s="85"/>
    </row>
    <row r="16" spans="1:5" s="3" customFormat="1" ht="58.4" customHeight="1">
      <c r="B16" s="14" t="s">
        <v>3</v>
      </c>
      <c r="C16" s="86">
        <v>1045</v>
      </c>
      <c r="D16" s="336" t="s">
        <v>62</v>
      </c>
      <c r="E16" s="337"/>
    </row>
    <row r="17" spans="2:6" s="3" customFormat="1">
      <c r="B17" s="14" t="s">
        <v>4</v>
      </c>
      <c r="C17" s="86">
        <v>12003</v>
      </c>
      <c r="D17" s="15" t="s">
        <v>11</v>
      </c>
      <c r="E17" s="15" t="s">
        <v>12</v>
      </c>
    </row>
    <row r="18" spans="2:6" s="3" customFormat="1" ht="36">
      <c r="B18" s="14" t="s">
        <v>5</v>
      </c>
      <c r="C18" s="87" t="s">
        <v>192</v>
      </c>
      <c r="D18" s="270"/>
      <c r="E18" s="270"/>
    </row>
    <row r="19" spans="2:6" s="3" customFormat="1" ht="36">
      <c r="B19" s="14" t="s">
        <v>9</v>
      </c>
      <c r="C19" s="87" t="s">
        <v>192</v>
      </c>
      <c r="D19" s="271"/>
      <c r="E19" s="271"/>
    </row>
    <row r="20" spans="2:6" s="3" customFormat="1">
      <c r="B20" s="17" t="s">
        <v>6</v>
      </c>
      <c r="C20" s="87" t="s">
        <v>193</v>
      </c>
      <c r="D20" s="271"/>
      <c r="E20" s="271"/>
    </row>
    <row r="21" spans="2:6" s="3" customFormat="1" ht="54">
      <c r="B21" s="88" t="s">
        <v>195</v>
      </c>
      <c r="C21" s="87" t="s">
        <v>194</v>
      </c>
      <c r="D21" s="271"/>
      <c r="E21" s="271"/>
    </row>
    <row r="22" spans="2:6" s="3" customFormat="1">
      <c r="B22" s="333" t="s">
        <v>0</v>
      </c>
      <c r="C22" s="334"/>
      <c r="D22" s="272"/>
      <c r="E22" s="272"/>
    </row>
    <row r="23" spans="2:6" s="90" customFormat="1">
      <c r="B23" s="18" t="s">
        <v>7</v>
      </c>
      <c r="C23" s="18"/>
      <c r="D23" s="91">
        <f>+'Հավելված N 2'!G56</f>
        <v>-8698</v>
      </c>
      <c r="E23" s="91">
        <f>+'Հավելված N 2'!H56</f>
        <v>0</v>
      </c>
      <c r="F23" s="92"/>
    </row>
    <row r="25" spans="2:6" s="3" customFormat="1">
      <c r="B25" s="76" t="s">
        <v>86</v>
      </c>
      <c r="C25" s="338" t="s">
        <v>1</v>
      </c>
      <c r="D25" s="339"/>
      <c r="E25" s="340"/>
    </row>
    <row r="26" spans="2:6" s="3" customFormat="1">
      <c r="B26" s="74">
        <v>1193</v>
      </c>
      <c r="C26" s="75" t="s">
        <v>196</v>
      </c>
      <c r="D26" s="76"/>
      <c r="E26" s="76"/>
    </row>
    <row r="27" spans="2:6" s="3" customFormat="1">
      <c r="B27" s="1"/>
      <c r="C27" s="1"/>
      <c r="D27" s="1"/>
      <c r="E27" s="1"/>
    </row>
    <row r="28" spans="2:6" s="3" customFormat="1" ht="18" customHeight="1">
      <c r="B28" s="312" t="s">
        <v>2</v>
      </c>
      <c r="C28" s="348"/>
      <c r="D28" s="73"/>
      <c r="E28" s="73"/>
    </row>
    <row r="29" spans="2:6" s="3" customFormat="1" ht="58.4" customHeight="1">
      <c r="B29" s="34" t="s">
        <v>3</v>
      </c>
      <c r="C29" s="54">
        <v>1193</v>
      </c>
      <c r="D29" s="349" t="s">
        <v>62</v>
      </c>
      <c r="E29" s="337"/>
    </row>
    <row r="30" spans="2:6" s="3" customFormat="1">
      <c r="B30" s="34" t="s">
        <v>4</v>
      </c>
      <c r="C30" s="54">
        <v>11001</v>
      </c>
      <c r="D30" s="146" t="s">
        <v>11</v>
      </c>
      <c r="E30" s="146" t="s">
        <v>12</v>
      </c>
    </row>
    <row r="31" spans="2:6" s="3" customFormat="1" ht="72">
      <c r="B31" s="150" t="s">
        <v>5</v>
      </c>
      <c r="C31" s="79" t="s">
        <v>197</v>
      </c>
      <c r="D31" s="270"/>
      <c r="E31" s="270"/>
    </row>
    <row r="32" spans="2:6" s="3" customFormat="1" ht="90">
      <c r="B32" s="34" t="s">
        <v>9</v>
      </c>
      <c r="C32" s="79" t="s">
        <v>198</v>
      </c>
      <c r="D32" s="271"/>
      <c r="E32" s="271"/>
    </row>
    <row r="33" spans="1:6" s="3" customFormat="1">
      <c r="B33" s="77" t="s">
        <v>6</v>
      </c>
      <c r="C33" s="79" t="s">
        <v>199</v>
      </c>
      <c r="D33" s="271"/>
      <c r="E33" s="271"/>
    </row>
    <row r="34" spans="1:6" s="3" customFormat="1" ht="72">
      <c r="B34" s="36" t="s">
        <v>200</v>
      </c>
      <c r="C34" s="79" t="s">
        <v>201</v>
      </c>
      <c r="D34" s="271"/>
      <c r="E34" s="271"/>
    </row>
    <row r="35" spans="1:6" s="3" customFormat="1" ht="18" customHeight="1">
      <c r="B35" s="350" t="s">
        <v>0</v>
      </c>
      <c r="C35" s="269"/>
      <c r="D35" s="272"/>
      <c r="E35" s="272"/>
    </row>
    <row r="36" spans="1:6" s="90" customFormat="1">
      <c r="B36" s="151" t="s">
        <v>7</v>
      </c>
      <c r="C36" s="151"/>
      <c r="D36" s="49">
        <f>+'Հավելված N 2'!G73</f>
        <v>0</v>
      </c>
      <c r="E36" s="49">
        <f>+'Հավելված N 2'!H73</f>
        <v>-8698</v>
      </c>
      <c r="F36" s="92"/>
    </row>
    <row r="37" spans="1:6" s="32" customFormat="1">
      <c r="B37" s="83"/>
      <c r="C37" s="83"/>
      <c r="D37" s="84"/>
      <c r="E37" s="84"/>
    </row>
    <row r="38" spans="1:6" s="32" customFormat="1">
      <c r="B38" s="83"/>
      <c r="C38" s="83"/>
    </row>
    <row r="42" spans="1:6" ht="21.85" customHeight="1">
      <c r="A42" s="346" t="s">
        <v>99</v>
      </c>
      <c r="B42" s="346"/>
      <c r="C42" s="346"/>
      <c r="D42" s="346"/>
      <c r="E42" s="346"/>
    </row>
    <row r="43" spans="1:6" ht="38.75" customHeight="1">
      <c r="C43" s="12" t="s">
        <v>93</v>
      </c>
      <c r="E43" s="13"/>
    </row>
    <row r="44" spans="1:6">
      <c r="B44" s="343" t="s">
        <v>63</v>
      </c>
      <c r="C44" s="344"/>
      <c r="D44" s="344"/>
      <c r="E44" s="345"/>
    </row>
    <row r="45" spans="1:6" s="3" customFormat="1"/>
    <row r="46" spans="1:6" s="3" customFormat="1"/>
    <row r="47" spans="1:6" s="3" customFormat="1">
      <c r="B47" s="73" t="s">
        <v>86</v>
      </c>
      <c r="C47" s="73" t="s">
        <v>1</v>
      </c>
      <c r="D47" s="64"/>
      <c r="E47" s="64"/>
    </row>
    <row r="48" spans="1:6" s="3" customFormat="1">
      <c r="B48" s="74">
        <v>1075</v>
      </c>
      <c r="C48" s="34" t="s">
        <v>191</v>
      </c>
      <c r="D48" s="73"/>
      <c r="E48" s="73"/>
    </row>
    <row r="49" spans="2:6" s="3" customFormat="1"/>
    <row r="50" spans="2:6" s="3" customFormat="1">
      <c r="B50" s="329" t="s">
        <v>2</v>
      </c>
      <c r="C50" s="330"/>
      <c r="D50" s="85"/>
      <c r="E50" s="85"/>
    </row>
    <row r="51" spans="2:6" s="3" customFormat="1" ht="58.4" customHeight="1">
      <c r="B51" s="14" t="s">
        <v>3</v>
      </c>
      <c r="C51" s="86">
        <v>1075</v>
      </c>
      <c r="D51" s="341" t="s">
        <v>49</v>
      </c>
      <c r="E51" s="342"/>
    </row>
    <row r="52" spans="2:6" s="3" customFormat="1">
      <c r="B52" s="14" t="s">
        <v>4</v>
      </c>
      <c r="C52" s="86">
        <v>11006</v>
      </c>
      <c r="D52" s="15" t="s">
        <v>11</v>
      </c>
      <c r="E52" s="15" t="s">
        <v>12</v>
      </c>
    </row>
    <row r="53" spans="2:6" s="3" customFormat="1" ht="72">
      <c r="B53" s="14" t="s">
        <v>5</v>
      </c>
      <c r="C53" s="87" t="s">
        <v>111</v>
      </c>
      <c r="D53" s="270"/>
      <c r="E53" s="270"/>
    </row>
    <row r="54" spans="2:6" s="3" customFormat="1" ht="110.75" customHeight="1">
      <c r="B54" s="14" t="s">
        <v>9</v>
      </c>
      <c r="C54" s="87" t="s">
        <v>206</v>
      </c>
      <c r="D54" s="271"/>
      <c r="E54" s="271"/>
    </row>
    <row r="55" spans="2:6" s="3" customFormat="1">
      <c r="B55" s="17" t="s">
        <v>6</v>
      </c>
      <c r="C55" s="87" t="s">
        <v>34</v>
      </c>
      <c r="D55" s="271"/>
      <c r="E55" s="271"/>
    </row>
    <row r="56" spans="2:6" s="3" customFormat="1" ht="72">
      <c r="B56" s="88" t="s">
        <v>108</v>
      </c>
      <c r="C56" s="87" t="s">
        <v>109</v>
      </c>
      <c r="D56" s="271"/>
      <c r="E56" s="271"/>
    </row>
    <row r="57" spans="2:6" s="3" customFormat="1">
      <c r="B57" s="333" t="s">
        <v>0</v>
      </c>
      <c r="C57" s="334"/>
      <c r="D57" s="272"/>
      <c r="E57" s="272"/>
    </row>
    <row r="58" spans="2:6" s="3" customFormat="1" ht="36.549999999999997" customHeight="1">
      <c r="B58" s="331" t="s">
        <v>110</v>
      </c>
      <c r="C58" s="332"/>
      <c r="D58" s="16">
        <v>1</v>
      </c>
      <c r="E58" s="16">
        <v>1</v>
      </c>
    </row>
    <row r="59" spans="2:6" s="3" customFormat="1">
      <c r="B59" s="331" t="s">
        <v>113</v>
      </c>
      <c r="C59" s="332"/>
      <c r="D59" s="16">
        <v>1</v>
      </c>
      <c r="E59" s="89">
        <v>1</v>
      </c>
    </row>
    <row r="60" spans="2:6" s="90" customFormat="1">
      <c r="B60" s="18" t="s">
        <v>7</v>
      </c>
      <c r="C60" s="18"/>
      <c r="D60" s="91">
        <f>+'Հավելված N 2'!G25</f>
        <v>73</v>
      </c>
      <c r="E60" s="91">
        <f>+'Հավելված N 2'!H25</f>
        <v>73</v>
      </c>
      <c r="F60" s="92"/>
    </row>
    <row r="61" spans="2:6" s="32" customFormat="1" ht="8.1999999999999993" customHeight="1">
      <c r="B61" s="83"/>
      <c r="C61" s="83"/>
    </row>
    <row r="62" spans="2:6" s="3" customFormat="1">
      <c r="B62" s="329" t="s">
        <v>2</v>
      </c>
      <c r="C62" s="330"/>
      <c r="D62" s="85"/>
      <c r="E62" s="85"/>
    </row>
    <row r="63" spans="2:6" s="3" customFormat="1" ht="58.4" customHeight="1">
      <c r="B63" s="14" t="s">
        <v>3</v>
      </c>
      <c r="C63" s="86">
        <v>1075</v>
      </c>
      <c r="D63" s="341" t="s">
        <v>49</v>
      </c>
      <c r="E63" s="342"/>
    </row>
    <row r="64" spans="2:6" s="3" customFormat="1">
      <c r="B64" s="14" t="s">
        <v>4</v>
      </c>
      <c r="C64" s="86">
        <v>21005</v>
      </c>
      <c r="D64" s="15" t="s">
        <v>11</v>
      </c>
      <c r="E64" s="15" t="s">
        <v>12</v>
      </c>
    </row>
    <row r="65" spans="1:6" s="3" customFormat="1" ht="54">
      <c r="B65" s="14" t="s">
        <v>5</v>
      </c>
      <c r="C65" s="87" t="s">
        <v>101</v>
      </c>
      <c r="D65" s="270"/>
      <c r="E65" s="270"/>
    </row>
    <row r="66" spans="1:6" s="3" customFormat="1" ht="110.75" customHeight="1">
      <c r="B66" s="14" t="s">
        <v>9</v>
      </c>
      <c r="C66" s="87" t="s">
        <v>205</v>
      </c>
      <c r="D66" s="271"/>
      <c r="E66" s="271"/>
    </row>
    <row r="67" spans="1:6" s="3" customFormat="1" ht="36">
      <c r="B67" s="17" t="s">
        <v>6</v>
      </c>
      <c r="C67" s="87" t="s">
        <v>100</v>
      </c>
      <c r="D67" s="271"/>
      <c r="E67" s="271"/>
    </row>
    <row r="68" spans="1:6" s="3" customFormat="1" ht="54">
      <c r="B68" s="88" t="s">
        <v>95</v>
      </c>
      <c r="C68" s="87" t="s">
        <v>96</v>
      </c>
      <c r="D68" s="271"/>
      <c r="E68" s="271"/>
    </row>
    <row r="69" spans="1:6" s="3" customFormat="1">
      <c r="B69" s="333" t="s">
        <v>0</v>
      </c>
      <c r="C69" s="334"/>
      <c r="D69" s="272"/>
      <c r="E69" s="272"/>
    </row>
    <row r="70" spans="1:6" s="3" customFormat="1">
      <c r="B70" s="331" t="s">
        <v>98</v>
      </c>
      <c r="C70" s="332"/>
      <c r="D70" s="16">
        <v>1600</v>
      </c>
      <c r="E70" s="16">
        <v>1600</v>
      </c>
    </row>
    <row r="71" spans="1:6" s="3" customFormat="1">
      <c r="B71" s="331" t="s">
        <v>97</v>
      </c>
      <c r="C71" s="332"/>
      <c r="D71" s="16">
        <v>1</v>
      </c>
      <c r="E71" s="89">
        <v>1</v>
      </c>
    </row>
    <row r="72" spans="1:6" s="90" customFormat="1">
      <c r="B72" s="18" t="s">
        <v>7</v>
      </c>
      <c r="C72" s="18"/>
      <c r="D72" s="91">
        <f>+'Հավելված N 2'!G37</f>
        <v>8625</v>
      </c>
      <c r="E72" s="91">
        <f>+'Հավելված N 2'!H37</f>
        <v>8625</v>
      </c>
      <c r="F72" s="92"/>
    </row>
    <row r="73" spans="1:6" s="32" customFormat="1">
      <c r="B73" s="83"/>
      <c r="C73" s="83"/>
      <c r="D73" s="84"/>
      <c r="E73" s="84"/>
    </row>
    <row r="74" spans="1:6" s="32" customFormat="1">
      <c r="B74" s="83"/>
      <c r="C74" s="83"/>
    </row>
    <row r="78" spans="1:6">
      <c r="A78" s="335" t="s">
        <v>204</v>
      </c>
      <c r="B78" s="335"/>
      <c r="C78" s="335"/>
      <c r="D78" s="335"/>
      <c r="E78" s="335"/>
    </row>
    <row r="79" spans="1:6">
      <c r="C79" s="68" t="s">
        <v>85</v>
      </c>
      <c r="E79" s="13"/>
    </row>
    <row r="80" spans="1:6">
      <c r="B80" s="69" t="s">
        <v>63</v>
      </c>
      <c r="C80" s="70"/>
      <c r="D80" s="70"/>
      <c r="E80" s="71"/>
    </row>
    <row r="81" spans="2:5" s="32" customFormat="1">
      <c r="B81" s="83"/>
      <c r="C81" s="83"/>
      <c r="D81" s="84"/>
      <c r="E81" s="84"/>
    </row>
    <row r="82" spans="2:5" s="32" customFormat="1">
      <c r="B82" s="83"/>
      <c r="C82" s="83"/>
    </row>
    <row r="83" spans="2:5">
      <c r="B83" s="73" t="s">
        <v>86</v>
      </c>
      <c r="C83" s="73" t="s">
        <v>1</v>
      </c>
      <c r="D83" s="72"/>
      <c r="E83" s="72"/>
    </row>
    <row r="84" spans="2:5">
      <c r="B84" s="74">
        <v>1139</v>
      </c>
      <c r="C84" s="75" t="s">
        <v>75</v>
      </c>
      <c r="D84" s="76"/>
      <c r="E84" s="76"/>
    </row>
    <row r="85" spans="2:5" s="3" customFormat="1">
      <c r="B85" s="1"/>
      <c r="C85" s="1"/>
      <c r="D85" s="1"/>
      <c r="E85" s="1"/>
    </row>
    <row r="86" spans="2:5">
      <c r="B86" s="351" t="s">
        <v>2</v>
      </c>
      <c r="C86" s="352"/>
      <c r="D86" s="72"/>
      <c r="E86" s="72"/>
    </row>
    <row r="87" spans="2:5" s="3" customFormat="1" ht="58.4" customHeight="1">
      <c r="B87" s="34" t="s">
        <v>3</v>
      </c>
      <c r="C87" s="54">
        <v>1139</v>
      </c>
      <c r="D87" s="341" t="s">
        <v>49</v>
      </c>
      <c r="E87" s="342"/>
    </row>
    <row r="88" spans="2:5">
      <c r="B88" s="77" t="s">
        <v>4</v>
      </c>
      <c r="C88" s="78">
        <v>11001</v>
      </c>
      <c r="D88" s="146" t="s">
        <v>11</v>
      </c>
      <c r="E88" s="146" t="s">
        <v>12</v>
      </c>
    </row>
    <row r="89" spans="2:5" ht="36">
      <c r="B89" s="77" t="s">
        <v>5</v>
      </c>
      <c r="C89" s="79" t="s">
        <v>75</v>
      </c>
      <c r="D89" s="270"/>
      <c r="E89" s="270"/>
    </row>
    <row r="90" spans="2:5" ht="72">
      <c r="B90" s="77" t="s">
        <v>9</v>
      </c>
      <c r="C90" s="79" t="s">
        <v>87</v>
      </c>
      <c r="D90" s="271"/>
      <c r="E90" s="271"/>
    </row>
    <row r="91" spans="2:5">
      <c r="B91" s="77" t="s">
        <v>6</v>
      </c>
      <c r="C91" s="79" t="s">
        <v>88</v>
      </c>
      <c r="D91" s="271"/>
      <c r="E91" s="271"/>
    </row>
    <row r="92" spans="2:5" ht="54">
      <c r="B92" s="37" t="s">
        <v>89</v>
      </c>
      <c r="C92" s="79" t="s">
        <v>85</v>
      </c>
      <c r="D92" s="271"/>
      <c r="E92" s="271"/>
    </row>
    <row r="93" spans="2:5">
      <c r="B93" s="80"/>
      <c r="C93" s="81" t="s">
        <v>0</v>
      </c>
      <c r="D93" s="272"/>
      <c r="E93" s="272"/>
    </row>
    <row r="94" spans="2:5">
      <c r="B94" s="328" t="s">
        <v>7</v>
      </c>
      <c r="C94" s="328"/>
      <c r="D94" s="52">
        <f>+'Հավելված N 2'!G94</f>
        <v>8698</v>
      </c>
      <c r="E94" s="52">
        <f>+'Հավելված N 2'!H94</f>
        <v>8698</v>
      </c>
    </row>
    <row r="95" spans="2:5" s="32" customFormat="1" ht="8.1999999999999993" customHeight="1">
      <c r="B95" s="83"/>
      <c r="C95" s="83"/>
    </row>
    <row r="96" spans="2:5" s="3" customFormat="1" ht="58.4" customHeight="1">
      <c r="B96" s="34" t="s">
        <v>3</v>
      </c>
      <c r="C96" s="54">
        <v>1139</v>
      </c>
      <c r="D96" s="336" t="s">
        <v>62</v>
      </c>
      <c r="E96" s="337"/>
    </row>
    <row r="97" spans="2:5">
      <c r="B97" s="77" t="s">
        <v>4</v>
      </c>
      <c r="C97" s="78">
        <v>11001</v>
      </c>
      <c r="D97" s="146" t="s">
        <v>11</v>
      </c>
      <c r="E97" s="146" t="s">
        <v>12</v>
      </c>
    </row>
    <row r="98" spans="2:5" ht="36">
      <c r="B98" s="77" t="s">
        <v>5</v>
      </c>
      <c r="C98" s="79" t="s">
        <v>75</v>
      </c>
      <c r="D98" s="270"/>
      <c r="E98" s="270"/>
    </row>
    <row r="99" spans="2:5" ht="72">
      <c r="B99" s="77" t="s">
        <v>9</v>
      </c>
      <c r="C99" s="79" t="s">
        <v>87</v>
      </c>
      <c r="D99" s="271"/>
      <c r="E99" s="271"/>
    </row>
    <row r="100" spans="2:5">
      <c r="B100" s="77" t="s">
        <v>6</v>
      </c>
      <c r="C100" s="79" t="s">
        <v>88</v>
      </c>
      <c r="D100" s="271"/>
      <c r="E100" s="271"/>
    </row>
    <row r="101" spans="2:5" ht="54">
      <c r="B101" s="37" t="s">
        <v>89</v>
      </c>
      <c r="C101" s="79" t="s">
        <v>85</v>
      </c>
      <c r="D101" s="271"/>
      <c r="E101" s="271"/>
    </row>
    <row r="102" spans="2:5">
      <c r="B102" s="80"/>
      <c r="C102" s="81" t="s">
        <v>0</v>
      </c>
      <c r="D102" s="272"/>
      <c r="E102" s="272"/>
    </row>
    <row r="103" spans="2:5">
      <c r="B103" s="328" t="s">
        <v>7</v>
      </c>
      <c r="C103" s="328"/>
      <c r="D103" s="52">
        <f>+'Հավելված N 2'!G102</f>
        <v>-8698</v>
      </c>
      <c r="E103" s="52">
        <f>+'Հավելված N 2'!H102</f>
        <v>-8698</v>
      </c>
    </row>
  </sheetData>
  <mergeCells count="43">
    <mergeCell ref="D96:E96"/>
    <mergeCell ref="D98:D102"/>
    <mergeCell ref="E98:E102"/>
    <mergeCell ref="B103:C103"/>
    <mergeCell ref="A42:E42"/>
    <mergeCell ref="B44:E44"/>
    <mergeCell ref="A78:E78"/>
    <mergeCell ref="B86:C86"/>
    <mergeCell ref="D87:E87"/>
    <mergeCell ref="D89:D93"/>
    <mergeCell ref="E89:E93"/>
    <mergeCell ref="B94:C94"/>
    <mergeCell ref="B70:C70"/>
    <mergeCell ref="B71:C71"/>
    <mergeCell ref="B59:C59"/>
    <mergeCell ref="B62:C62"/>
    <mergeCell ref="C25:E25"/>
    <mergeCell ref="B28:C28"/>
    <mergeCell ref="D29:E29"/>
    <mergeCell ref="D31:D35"/>
    <mergeCell ref="E31:E35"/>
    <mergeCell ref="B35:C35"/>
    <mergeCell ref="B15:C15"/>
    <mergeCell ref="D16:E16"/>
    <mergeCell ref="D18:D22"/>
    <mergeCell ref="E18:E22"/>
    <mergeCell ref="B22:C22"/>
    <mergeCell ref="D63:E63"/>
    <mergeCell ref="D65:D69"/>
    <mergeCell ref="E65:E69"/>
    <mergeCell ref="B69:C69"/>
    <mergeCell ref="B50:C50"/>
    <mergeCell ref="D51:E51"/>
    <mergeCell ref="D53:D57"/>
    <mergeCell ref="E53:E57"/>
    <mergeCell ref="B57:C57"/>
    <mergeCell ref="B58:C58"/>
    <mergeCell ref="B9:E9"/>
    <mergeCell ref="C1:E1"/>
    <mergeCell ref="C2:E2"/>
    <mergeCell ref="C3:E3"/>
    <mergeCell ref="B5:E5"/>
    <mergeCell ref="A7:E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topLeftCell="A4" zoomScale="85" zoomScaleNormal="85" workbookViewId="0">
      <selection activeCell="J14" sqref="J14"/>
    </sheetView>
  </sheetViews>
  <sheetFormatPr defaultColWidth="9.09765625" defaultRowHeight="18"/>
  <cols>
    <col min="1" max="4" width="18.296875" style="106" customWidth="1"/>
    <col min="5" max="6" width="14.3984375" style="129" customWidth="1"/>
    <col min="7" max="7" width="17.796875" style="130" customWidth="1"/>
    <col min="8" max="8" width="14.3984375" style="130" customWidth="1"/>
    <col min="9" max="9" width="30.296875" style="129" customWidth="1"/>
    <col min="10" max="10" width="18" style="106" customWidth="1"/>
    <col min="11" max="11" width="37.09765625" style="106" customWidth="1"/>
    <col min="12" max="12" width="20.296875" style="106" customWidth="1"/>
    <col min="13" max="13" width="14" style="106" bestFit="1" customWidth="1"/>
    <col min="14" max="16384" width="9.09765625" style="106"/>
  </cols>
  <sheetData>
    <row r="1" spans="1:10" ht="33.299999999999997" customHeight="1">
      <c r="A1" s="103"/>
      <c r="B1" s="103"/>
      <c r="C1" s="103"/>
      <c r="D1" s="103"/>
      <c r="E1" s="104"/>
      <c r="F1" s="104"/>
      <c r="G1" s="105"/>
      <c r="H1" s="353" t="s">
        <v>157</v>
      </c>
      <c r="I1" s="353"/>
    </row>
    <row r="2" spans="1:10">
      <c r="A2" s="103"/>
      <c r="B2" s="103"/>
      <c r="C2" s="103"/>
      <c r="D2" s="103"/>
      <c r="E2" s="104"/>
      <c r="F2" s="104"/>
      <c r="G2" s="105"/>
      <c r="H2" s="353" t="s">
        <v>114</v>
      </c>
      <c r="I2" s="353"/>
    </row>
    <row r="3" spans="1:10">
      <c r="A3" s="103"/>
      <c r="B3" s="103"/>
      <c r="C3" s="103"/>
      <c r="D3" s="103"/>
      <c r="E3" s="104"/>
      <c r="F3" s="104"/>
      <c r="G3" s="105"/>
      <c r="H3" s="353" t="s">
        <v>8</v>
      </c>
      <c r="I3" s="353"/>
    </row>
    <row r="4" spans="1:10">
      <c r="A4" s="103"/>
      <c r="B4" s="103"/>
      <c r="C4" s="103"/>
      <c r="D4" s="103"/>
      <c r="E4" s="104"/>
      <c r="F4" s="104"/>
      <c r="G4" s="105"/>
      <c r="H4" s="105"/>
      <c r="I4" s="107"/>
    </row>
    <row r="5" spans="1:10">
      <c r="A5" s="103"/>
      <c r="B5" s="103"/>
      <c r="C5" s="103"/>
      <c r="D5" s="103"/>
      <c r="E5" s="104"/>
      <c r="F5" s="104"/>
      <c r="G5" s="105"/>
      <c r="H5" s="105"/>
      <c r="I5" s="107"/>
    </row>
    <row r="6" spans="1:10" ht="21.85" customHeight="1">
      <c r="A6" s="354" t="s">
        <v>125</v>
      </c>
      <c r="B6" s="354"/>
      <c r="C6" s="354"/>
      <c r="D6" s="354"/>
      <c r="E6" s="354"/>
      <c r="F6" s="354"/>
      <c r="G6" s="354"/>
      <c r="H6" s="354"/>
      <c r="I6" s="354"/>
    </row>
    <row r="7" spans="1:10" ht="21" customHeight="1">
      <c r="A7" s="354"/>
      <c r="B7" s="354"/>
      <c r="C7" s="354"/>
      <c r="D7" s="354"/>
      <c r="E7" s="354"/>
      <c r="F7" s="354"/>
      <c r="G7" s="354"/>
      <c r="H7" s="354"/>
      <c r="I7" s="354"/>
    </row>
    <row r="8" spans="1:10" ht="21" customHeight="1">
      <c r="A8" s="108"/>
      <c r="B8" s="108"/>
      <c r="C8" s="108"/>
      <c r="D8" s="108"/>
      <c r="E8" s="108"/>
      <c r="F8" s="108"/>
      <c r="G8" s="108"/>
      <c r="H8" s="108"/>
      <c r="I8" s="108"/>
    </row>
    <row r="9" spans="1:10" ht="21" customHeight="1">
      <c r="A9" s="108"/>
      <c r="B9" s="108"/>
      <c r="C9" s="108"/>
      <c r="D9" s="108"/>
      <c r="E9" s="108"/>
      <c r="F9" s="108"/>
      <c r="G9" s="108"/>
      <c r="H9" s="108"/>
      <c r="I9" s="108"/>
    </row>
    <row r="10" spans="1:10" ht="54.55" customHeight="1">
      <c r="A10" s="355" t="s">
        <v>115</v>
      </c>
      <c r="B10" s="355" t="s">
        <v>116</v>
      </c>
      <c r="C10" s="355"/>
      <c r="D10" s="355"/>
      <c r="E10" s="355" t="s">
        <v>117</v>
      </c>
      <c r="F10" s="355" t="s">
        <v>118</v>
      </c>
      <c r="G10" s="355" t="s">
        <v>119</v>
      </c>
      <c r="H10" s="316" t="s">
        <v>130</v>
      </c>
      <c r="I10" s="316"/>
    </row>
    <row r="11" spans="1:10" ht="21" customHeight="1">
      <c r="A11" s="355"/>
      <c r="B11" s="355"/>
      <c r="C11" s="355"/>
      <c r="D11" s="355"/>
      <c r="E11" s="355"/>
      <c r="F11" s="355"/>
      <c r="G11" s="355"/>
      <c r="H11" s="109" t="s">
        <v>120</v>
      </c>
      <c r="I11" s="110" t="s">
        <v>121</v>
      </c>
    </row>
    <row r="12" spans="1:10">
      <c r="A12" s="111">
        <v>1</v>
      </c>
      <c r="B12" s="360">
        <v>2</v>
      </c>
      <c r="C12" s="361"/>
      <c r="D12" s="362"/>
      <c r="E12" s="109">
        <v>3</v>
      </c>
      <c r="F12" s="109">
        <v>4</v>
      </c>
      <c r="G12" s="109">
        <v>5</v>
      </c>
      <c r="H12" s="109">
        <v>6</v>
      </c>
      <c r="I12" s="109">
        <v>7</v>
      </c>
      <c r="J12" s="112"/>
    </row>
    <row r="13" spans="1:10" ht="16.5" customHeight="1">
      <c r="A13" s="363" t="s">
        <v>93</v>
      </c>
      <c r="B13" s="363"/>
      <c r="C13" s="363"/>
      <c r="D13" s="363"/>
      <c r="E13" s="363"/>
      <c r="F13" s="363"/>
      <c r="G13" s="363"/>
      <c r="H13" s="363"/>
      <c r="I13" s="113">
        <f>+I14</f>
        <v>70</v>
      </c>
    </row>
    <row r="14" spans="1:10" s="129" customFormat="1" ht="34.950000000000003" customHeight="1">
      <c r="A14" s="131" t="s">
        <v>126</v>
      </c>
      <c r="B14" s="131" t="s">
        <v>127</v>
      </c>
      <c r="C14" s="131" t="s">
        <v>128</v>
      </c>
      <c r="D14" s="364" t="s">
        <v>61</v>
      </c>
      <c r="E14" s="365"/>
      <c r="F14" s="365"/>
      <c r="G14" s="365"/>
      <c r="H14" s="365"/>
      <c r="I14" s="114">
        <f>+I15</f>
        <v>70</v>
      </c>
    </row>
    <row r="15" spans="1:10" ht="54.85" customHeight="1">
      <c r="A15" s="115" t="s">
        <v>129</v>
      </c>
      <c r="B15" s="366" t="s">
        <v>111</v>
      </c>
      <c r="C15" s="367"/>
      <c r="D15" s="367"/>
      <c r="E15" s="367"/>
      <c r="F15" s="367"/>
      <c r="G15" s="367"/>
      <c r="H15" s="368"/>
      <c r="I15" s="116">
        <f>+I16</f>
        <v>70</v>
      </c>
    </row>
    <row r="16" spans="1:10" s="121" customFormat="1" ht="16.5" customHeight="1">
      <c r="A16" s="117"/>
      <c r="B16" s="356" t="s">
        <v>122</v>
      </c>
      <c r="C16" s="357"/>
      <c r="D16" s="358"/>
      <c r="E16" s="118"/>
      <c r="F16" s="118"/>
      <c r="G16" s="119"/>
      <c r="H16" s="119"/>
      <c r="I16" s="120">
        <f>SUM(I17:I17)</f>
        <v>70</v>
      </c>
      <c r="J16" s="128"/>
    </row>
    <row r="17" spans="1:10" s="126" customFormat="1">
      <c r="A17" s="122">
        <v>70331800</v>
      </c>
      <c r="B17" s="359" t="s">
        <v>131</v>
      </c>
      <c r="C17" s="359"/>
      <c r="D17" s="359"/>
      <c r="E17" s="123" t="s">
        <v>124</v>
      </c>
      <c r="F17" s="123" t="s">
        <v>123</v>
      </c>
      <c r="G17" s="52">
        <v>70000</v>
      </c>
      <c r="H17" s="124">
        <v>1</v>
      </c>
      <c r="I17" s="125">
        <f>+G17*H17/1000</f>
        <v>70</v>
      </c>
      <c r="J17" s="127"/>
    </row>
  </sheetData>
  <mergeCells count="16">
    <mergeCell ref="B16:D16"/>
    <mergeCell ref="B17:D17"/>
    <mergeCell ref="B12:D12"/>
    <mergeCell ref="A13:H13"/>
    <mergeCell ref="D14:H14"/>
    <mergeCell ref="B15:H15"/>
    <mergeCell ref="H1:I1"/>
    <mergeCell ref="H2:I2"/>
    <mergeCell ref="H3:I3"/>
    <mergeCell ref="A6:I7"/>
    <mergeCell ref="A10:A11"/>
    <mergeCell ref="B10:D11"/>
    <mergeCell ref="E10:E11"/>
    <mergeCell ref="F10:F11"/>
    <mergeCell ref="G10:G11"/>
    <mergeCell ref="H10:I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topLeftCell="A20" zoomScale="70" zoomScaleNormal="70" zoomScaleSheetLayoutView="100" workbookViewId="0">
      <selection activeCell="G41" sqref="G41:H41"/>
    </sheetView>
  </sheetViews>
  <sheetFormatPr defaultColWidth="9.09765625" defaultRowHeight="18"/>
  <cols>
    <col min="1" max="3" width="8.8984375" style="1" customWidth="1"/>
    <col min="4" max="4" width="10.296875" style="1" customWidth="1"/>
    <col min="5" max="5" width="14.59765625" style="1" customWidth="1"/>
    <col min="6" max="6" width="62.09765625" style="1" customWidth="1"/>
    <col min="7" max="8" width="21" style="1" customWidth="1"/>
    <col min="9" max="9" width="40.09765625" style="1" customWidth="1"/>
    <col min="10" max="10" width="49.8984375" style="1" customWidth="1"/>
    <col min="11" max="11" width="14.296875" style="1" customWidth="1"/>
    <col min="12" max="16384" width="9.09765625" style="1"/>
  </cols>
  <sheetData>
    <row r="1" spans="1:9" ht="37.950000000000003" customHeight="1">
      <c r="G1" s="307" t="s">
        <v>182</v>
      </c>
      <c r="H1" s="307"/>
    </row>
    <row r="2" spans="1:9" ht="17.45" customHeight="1">
      <c r="G2" s="205"/>
      <c r="H2" s="205" t="s">
        <v>65</v>
      </c>
    </row>
    <row r="3" spans="1:9" ht="17.45" customHeight="1">
      <c r="G3" s="205"/>
      <c r="H3" s="205" t="s">
        <v>8</v>
      </c>
    </row>
    <row r="6" spans="1:9" ht="52.5" customHeight="1">
      <c r="A6" s="315" t="s">
        <v>179</v>
      </c>
      <c r="B6" s="315"/>
      <c r="C6" s="315"/>
      <c r="D6" s="315"/>
      <c r="E6" s="315"/>
      <c r="F6" s="315"/>
      <c r="G6" s="315"/>
      <c r="H6" s="315"/>
    </row>
    <row r="8" spans="1:9">
      <c r="G8" s="3"/>
      <c r="H8" s="3"/>
    </row>
    <row r="9" spans="1:9" s="3" customFormat="1">
      <c r="H9" s="149" t="s">
        <v>24</v>
      </c>
    </row>
    <row r="10" spans="1:9" s="22" customFormat="1" ht="76.95" customHeight="1">
      <c r="A10" s="369" t="s">
        <v>25</v>
      </c>
      <c r="B10" s="369"/>
      <c r="C10" s="369"/>
      <c r="D10" s="369" t="s">
        <v>13</v>
      </c>
      <c r="E10" s="369"/>
      <c r="F10" s="369" t="s">
        <v>19</v>
      </c>
      <c r="G10" s="349" t="s">
        <v>180</v>
      </c>
      <c r="H10" s="337"/>
    </row>
    <row r="11" spans="1:9" s="22" customFormat="1">
      <c r="A11" s="235" t="s">
        <v>57</v>
      </c>
      <c r="B11" s="235" t="s">
        <v>58</v>
      </c>
      <c r="C11" s="235" t="s">
        <v>26</v>
      </c>
      <c r="D11" s="235" t="s">
        <v>17</v>
      </c>
      <c r="E11" s="235" t="s">
        <v>41</v>
      </c>
      <c r="F11" s="369"/>
      <c r="G11" s="235" t="s">
        <v>15</v>
      </c>
      <c r="H11" s="235" t="s">
        <v>16</v>
      </c>
    </row>
    <row r="12" spans="1:9" s="22" customFormat="1" ht="34.950000000000003" customHeight="1">
      <c r="A12" s="36"/>
      <c r="B12" s="36"/>
      <c r="C12" s="36"/>
      <c r="D12" s="235"/>
      <c r="E12" s="235"/>
      <c r="F12" s="35" t="s">
        <v>23</v>
      </c>
      <c r="G12" s="45">
        <f>+G34+G14</f>
        <v>0</v>
      </c>
      <c r="H12" s="45">
        <f>+H34+H14</f>
        <v>0</v>
      </c>
      <c r="I12" s="236"/>
    </row>
    <row r="13" spans="1:9" s="22" customFormat="1">
      <c r="A13" s="36"/>
      <c r="B13" s="36"/>
      <c r="C13" s="36"/>
      <c r="D13" s="235"/>
      <c r="E13" s="235"/>
      <c r="F13" s="36" t="s">
        <v>35</v>
      </c>
      <c r="G13" s="45"/>
      <c r="H13" s="45"/>
    </row>
    <row r="14" spans="1:9" s="22" customFormat="1" ht="34.950000000000003" customHeight="1">
      <c r="A14" s="36"/>
      <c r="B14" s="36"/>
      <c r="C14" s="36"/>
      <c r="D14" s="146"/>
      <c r="E14" s="146"/>
      <c r="F14" s="35" t="s">
        <v>67</v>
      </c>
      <c r="G14" s="43">
        <f t="shared" ref="G14:H14" si="0">+G15</f>
        <v>-8698</v>
      </c>
      <c r="H14" s="43">
        <f t="shared" si="0"/>
        <v>-8698</v>
      </c>
    </row>
    <row r="15" spans="1:9" s="3" customFormat="1" ht="33.85">
      <c r="A15" s="264" t="s">
        <v>68</v>
      </c>
      <c r="B15" s="264"/>
      <c r="C15" s="264"/>
      <c r="D15" s="264"/>
      <c r="E15" s="264"/>
      <c r="F15" s="44" t="s">
        <v>69</v>
      </c>
      <c r="G15" s="45">
        <f t="shared" ref="G15:H15" si="1">+G17</f>
        <v>-8698</v>
      </c>
      <c r="H15" s="45">
        <f t="shared" si="1"/>
        <v>-8698</v>
      </c>
    </row>
    <row r="16" spans="1:9" s="3" customFormat="1">
      <c r="A16" s="264"/>
      <c r="B16" s="264"/>
      <c r="C16" s="264"/>
      <c r="D16" s="264"/>
      <c r="E16" s="264"/>
      <c r="F16" s="36" t="s">
        <v>20</v>
      </c>
      <c r="G16" s="45"/>
      <c r="H16" s="45"/>
    </row>
    <row r="17" spans="1:9" s="3" customFormat="1" ht="33.85">
      <c r="A17" s="264"/>
      <c r="B17" s="264" t="s">
        <v>70</v>
      </c>
      <c r="C17" s="264"/>
      <c r="D17" s="264"/>
      <c r="E17" s="264"/>
      <c r="F17" s="44" t="s">
        <v>71</v>
      </c>
      <c r="G17" s="46">
        <f t="shared" ref="G17:H17" si="2">+G19</f>
        <v>-8698</v>
      </c>
      <c r="H17" s="46">
        <f t="shared" si="2"/>
        <v>-8698</v>
      </c>
    </row>
    <row r="18" spans="1:9" s="3" customFormat="1">
      <c r="A18" s="264"/>
      <c r="B18" s="264"/>
      <c r="C18" s="264"/>
      <c r="D18" s="264"/>
      <c r="E18" s="264"/>
      <c r="F18" s="36" t="s">
        <v>20</v>
      </c>
      <c r="G18" s="46"/>
      <c r="H18" s="47"/>
    </row>
    <row r="19" spans="1:9" s="3" customFormat="1">
      <c r="A19" s="264"/>
      <c r="B19" s="264"/>
      <c r="C19" s="264" t="s">
        <v>70</v>
      </c>
      <c r="D19" s="264"/>
      <c r="E19" s="264"/>
      <c r="F19" s="35" t="s">
        <v>72</v>
      </c>
      <c r="G19" s="46">
        <f>+G21</f>
        <v>-8698</v>
      </c>
      <c r="H19" s="46">
        <f>+H21</f>
        <v>-8698</v>
      </c>
    </row>
    <row r="20" spans="1:9" s="3" customFormat="1">
      <c r="A20" s="264"/>
      <c r="B20" s="264"/>
      <c r="C20" s="264"/>
      <c r="D20" s="264"/>
      <c r="E20" s="264"/>
      <c r="F20" s="36" t="s">
        <v>20</v>
      </c>
      <c r="G20" s="47"/>
      <c r="H20" s="47"/>
    </row>
    <row r="21" spans="1:9" s="3" customFormat="1">
      <c r="A21" s="264"/>
      <c r="B21" s="264"/>
      <c r="C21" s="264"/>
      <c r="D21" s="264"/>
      <c r="E21" s="264"/>
      <c r="F21" s="36" t="s">
        <v>73</v>
      </c>
      <c r="G21" s="48">
        <f t="shared" ref="G21:H21" si="3">+G23</f>
        <v>-8698</v>
      </c>
      <c r="H21" s="49">
        <f t="shared" si="3"/>
        <v>-8698</v>
      </c>
    </row>
    <row r="22" spans="1:9" s="3" customFormat="1">
      <c r="A22" s="264"/>
      <c r="B22" s="264"/>
      <c r="C22" s="264"/>
      <c r="D22" s="264"/>
      <c r="E22" s="264"/>
      <c r="F22" s="36" t="s">
        <v>20</v>
      </c>
      <c r="G22" s="50"/>
      <c r="H22" s="50"/>
    </row>
    <row r="23" spans="1:9" s="3" customFormat="1">
      <c r="A23" s="264"/>
      <c r="B23" s="264"/>
      <c r="C23" s="264"/>
      <c r="D23" s="264" t="s">
        <v>74</v>
      </c>
      <c r="E23" s="266" t="s">
        <v>75</v>
      </c>
      <c r="F23" s="266" t="s">
        <v>72</v>
      </c>
      <c r="G23" s="45">
        <f>+G25</f>
        <v>-8698</v>
      </c>
      <c r="H23" s="45">
        <f>+H25</f>
        <v>-8698</v>
      </c>
    </row>
    <row r="24" spans="1:9" s="3" customFormat="1">
      <c r="A24" s="264"/>
      <c r="B24" s="264"/>
      <c r="C24" s="264"/>
      <c r="D24" s="264"/>
      <c r="E24" s="51"/>
      <c r="F24" s="36" t="s">
        <v>20</v>
      </c>
      <c r="G24" s="52"/>
      <c r="H24" s="52"/>
    </row>
    <row r="25" spans="1:9" s="3" customFormat="1">
      <c r="A25" s="264"/>
      <c r="B25" s="264"/>
      <c r="C25" s="264"/>
      <c r="D25" s="264"/>
      <c r="E25" s="147">
        <v>11001</v>
      </c>
      <c r="F25" s="35" t="s">
        <v>72</v>
      </c>
      <c r="G25" s="33">
        <f t="shared" ref="G25:H25" si="4">+G27</f>
        <v>-8698</v>
      </c>
      <c r="H25" s="33">
        <f t="shared" si="4"/>
        <v>-8698</v>
      </c>
    </row>
    <row r="26" spans="1:9" s="3" customFormat="1">
      <c r="A26" s="264"/>
      <c r="B26" s="264"/>
      <c r="C26" s="264"/>
      <c r="D26" s="264"/>
      <c r="E26" s="267"/>
      <c r="F26" s="36" t="s">
        <v>42</v>
      </c>
      <c r="G26" s="53"/>
      <c r="H26" s="53"/>
    </row>
    <row r="27" spans="1:9" s="3" customFormat="1">
      <c r="A27" s="264"/>
      <c r="B27" s="264"/>
      <c r="C27" s="264"/>
      <c r="D27" s="264"/>
      <c r="E27" s="267"/>
      <c r="F27" s="54" t="s">
        <v>73</v>
      </c>
      <c r="G27" s="55">
        <f t="shared" ref="G27:H27" si="5">+G29</f>
        <v>-8698</v>
      </c>
      <c r="H27" s="55">
        <f t="shared" si="5"/>
        <v>-8698</v>
      </c>
    </row>
    <row r="28" spans="1:9" s="3" customFormat="1" ht="50.9" customHeight="1">
      <c r="A28" s="264"/>
      <c r="B28" s="264"/>
      <c r="C28" s="264"/>
      <c r="D28" s="264"/>
      <c r="E28" s="267"/>
      <c r="F28" s="36" t="s">
        <v>76</v>
      </c>
      <c r="G28" s="53"/>
      <c r="H28" s="53"/>
    </row>
    <row r="29" spans="1:9" s="3" customFormat="1">
      <c r="A29" s="264"/>
      <c r="B29" s="264"/>
      <c r="C29" s="264"/>
      <c r="D29" s="264"/>
      <c r="E29" s="267"/>
      <c r="F29" s="146" t="s">
        <v>21</v>
      </c>
      <c r="G29" s="52">
        <f t="shared" ref="G29:H31" si="6">+G30</f>
        <v>-8698</v>
      </c>
      <c r="H29" s="52">
        <f t="shared" si="6"/>
        <v>-8698</v>
      </c>
    </row>
    <row r="30" spans="1:9" s="3" customFormat="1">
      <c r="A30" s="264"/>
      <c r="B30" s="264"/>
      <c r="C30" s="264"/>
      <c r="D30" s="264"/>
      <c r="E30" s="267"/>
      <c r="F30" s="36" t="s">
        <v>22</v>
      </c>
      <c r="G30" s="49">
        <f t="shared" si="6"/>
        <v>-8698</v>
      </c>
      <c r="H30" s="49">
        <f t="shared" si="6"/>
        <v>-8698</v>
      </c>
    </row>
    <row r="31" spans="1:9" s="3" customFormat="1">
      <c r="A31" s="264"/>
      <c r="B31" s="264"/>
      <c r="C31" s="264"/>
      <c r="D31" s="264"/>
      <c r="E31" s="267"/>
      <c r="F31" s="36" t="s">
        <v>77</v>
      </c>
      <c r="G31" s="49">
        <f t="shared" si="6"/>
        <v>-8698</v>
      </c>
      <c r="H31" s="49">
        <f t="shared" si="6"/>
        <v>-8698</v>
      </c>
    </row>
    <row r="32" spans="1:9" s="3" customFormat="1">
      <c r="A32" s="264"/>
      <c r="B32" s="264"/>
      <c r="C32" s="264"/>
      <c r="D32" s="264"/>
      <c r="E32" s="267"/>
      <c r="F32" s="36" t="s">
        <v>78</v>
      </c>
      <c r="G32" s="49">
        <f>+'Հավելված N 2'!G107</f>
        <v>-8698</v>
      </c>
      <c r="H32" s="49">
        <f>+'Հավելված N 2'!H107</f>
        <v>-8698</v>
      </c>
      <c r="I32" s="237"/>
    </row>
    <row r="34" spans="1:16" s="22" customFormat="1" ht="33.85">
      <c r="A34" s="36"/>
      <c r="B34" s="36"/>
      <c r="C34" s="36"/>
      <c r="D34" s="235"/>
      <c r="E34" s="235"/>
      <c r="F34" s="35" t="s">
        <v>43</v>
      </c>
      <c r="G34" s="45">
        <f>+G35</f>
        <v>8698</v>
      </c>
      <c r="H34" s="45">
        <f>+H35</f>
        <v>8698</v>
      </c>
      <c r="I34" s="238"/>
      <c r="J34" s="236"/>
    </row>
    <row r="35" spans="1:16" s="22" customFormat="1" ht="17.45" customHeight="1">
      <c r="A35" s="265" t="s">
        <v>50</v>
      </c>
      <c r="B35" s="370"/>
      <c r="C35" s="270"/>
      <c r="D35" s="261"/>
      <c r="E35" s="239"/>
      <c r="F35" s="35" t="s">
        <v>51</v>
      </c>
      <c r="G35" s="45">
        <f>+G37</f>
        <v>8698</v>
      </c>
      <c r="H35" s="45">
        <f>+H37</f>
        <v>8698</v>
      </c>
      <c r="I35" s="236"/>
    </row>
    <row r="36" spans="1:16" s="22" customFormat="1" ht="16.95" customHeight="1">
      <c r="A36" s="265"/>
      <c r="B36" s="370"/>
      <c r="C36" s="271"/>
      <c r="D36" s="262"/>
      <c r="E36" s="240"/>
      <c r="F36" s="36" t="s">
        <v>20</v>
      </c>
      <c r="G36" s="228"/>
      <c r="H36" s="228"/>
    </row>
    <row r="37" spans="1:16" s="22" customFormat="1">
      <c r="A37" s="265"/>
      <c r="B37" s="265" t="s">
        <v>27</v>
      </c>
      <c r="C37" s="371"/>
      <c r="D37" s="262"/>
      <c r="E37" s="240"/>
      <c r="F37" s="241" t="s">
        <v>52</v>
      </c>
      <c r="G37" s="46">
        <f>+G39</f>
        <v>8698</v>
      </c>
      <c r="H37" s="46">
        <f>+H39</f>
        <v>8698</v>
      </c>
    </row>
    <row r="38" spans="1:16" s="22" customFormat="1" ht="16.95" customHeight="1">
      <c r="A38" s="265"/>
      <c r="B38" s="265"/>
      <c r="C38" s="372"/>
      <c r="D38" s="262"/>
      <c r="E38" s="240"/>
      <c r="F38" s="36" t="s">
        <v>20</v>
      </c>
      <c r="G38" s="46"/>
      <c r="H38" s="228"/>
    </row>
    <row r="39" spans="1:16" s="22" customFormat="1">
      <c r="A39" s="265"/>
      <c r="B39" s="265"/>
      <c r="C39" s="265" t="s">
        <v>60</v>
      </c>
      <c r="D39" s="373"/>
      <c r="E39" s="240"/>
      <c r="F39" s="242" t="s">
        <v>181</v>
      </c>
      <c r="G39" s="46">
        <f t="shared" ref="G39:H39" si="7">+G41</f>
        <v>8698</v>
      </c>
      <c r="H39" s="46">
        <f t="shared" si="7"/>
        <v>8698</v>
      </c>
      <c r="I39" s="23"/>
      <c r="J39" s="23"/>
      <c r="K39" s="23"/>
      <c r="L39" s="23"/>
      <c r="M39" s="23"/>
      <c r="N39" s="23"/>
      <c r="O39" s="23"/>
      <c r="P39" s="23"/>
    </row>
    <row r="40" spans="1:16" s="22" customFormat="1" ht="16.95" customHeight="1">
      <c r="A40" s="265"/>
      <c r="B40" s="265"/>
      <c r="C40" s="265"/>
      <c r="D40" s="373"/>
      <c r="E40" s="240"/>
      <c r="F40" s="36" t="s">
        <v>20</v>
      </c>
      <c r="G40" s="46"/>
      <c r="H40" s="234"/>
      <c r="I40" s="23"/>
      <c r="J40" s="23"/>
      <c r="K40" s="23"/>
      <c r="L40" s="23"/>
      <c r="M40" s="23"/>
      <c r="N40" s="23"/>
      <c r="O40" s="23"/>
      <c r="P40" s="23"/>
    </row>
    <row r="41" spans="1:16" s="22" customFormat="1" ht="36">
      <c r="A41" s="265"/>
      <c r="B41" s="265"/>
      <c r="C41" s="265"/>
      <c r="D41" s="373"/>
      <c r="E41" s="240"/>
      <c r="F41" s="37" t="s">
        <v>36</v>
      </c>
      <c r="G41" s="46">
        <f>+G43</f>
        <v>8698</v>
      </c>
      <c r="H41" s="46">
        <f>+H43</f>
        <v>8698</v>
      </c>
      <c r="I41" s="23"/>
      <c r="J41" s="23"/>
      <c r="K41" s="23"/>
      <c r="L41" s="23"/>
      <c r="M41" s="23"/>
      <c r="N41" s="23"/>
      <c r="O41" s="23"/>
      <c r="P41" s="23"/>
    </row>
    <row r="42" spans="1:16" s="22" customFormat="1" ht="16.95" customHeight="1">
      <c r="A42" s="265"/>
      <c r="B42" s="265"/>
      <c r="C42" s="265"/>
      <c r="D42" s="374"/>
      <c r="E42" s="243"/>
      <c r="F42" s="36" t="s">
        <v>20</v>
      </c>
      <c r="G42" s="46"/>
      <c r="H42" s="234"/>
      <c r="I42" s="23"/>
      <c r="J42" s="23"/>
      <c r="K42" s="23"/>
      <c r="L42" s="23"/>
      <c r="M42" s="23"/>
      <c r="N42" s="23"/>
      <c r="O42" s="23"/>
      <c r="P42" s="23"/>
    </row>
    <row r="43" spans="1:16" s="22" customFormat="1">
      <c r="A43" s="265"/>
      <c r="B43" s="265"/>
      <c r="C43" s="265"/>
      <c r="D43" s="255">
        <v>1075</v>
      </c>
      <c r="E43" s="273" t="s">
        <v>53</v>
      </c>
      <c r="F43" s="274"/>
      <c r="G43" s="2">
        <f>+G45+G57</f>
        <v>8698</v>
      </c>
      <c r="H43" s="2">
        <f>+H45+H57</f>
        <v>8698</v>
      </c>
      <c r="I43" s="23"/>
      <c r="J43" s="23"/>
      <c r="K43" s="23"/>
      <c r="L43" s="23"/>
      <c r="M43" s="23"/>
      <c r="N43" s="23"/>
      <c r="O43" s="23"/>
      <c r="P43" s="23"/>
    </row>
    <row r="44" spans="1:16" s="22" customFormat="1" ht="16.8" customHeight="1">
      <c r="A44" s="265"/>
      <c r="B44" s="265"/>
      <c r="C44" s="265"/>
      <c r="D44" s="255"/>
      <c r="E44" s="38"/>
      <c r="F44" s="36" t="s">
        <v>20</v>
      </c>
      <c r="G44" s="2"/>
      <c r="H44" s="2"/>
      <c r="I44" s="23"/>
      <c r="J44" s="23"/>
      <c r="K44" s="23"/>
      <c r="L44" s="23"/>
      <c r="M44" s="23"/>
      <c r="N44" s="23"/>
      <c r="O44" s="23"/>
      <c r="P44" s="23"/>
    </row>
    <row r="45" spans="1:16" s="22" customFormat="1" ht="67.650000000000006">
      <c r="A45" s="265"/>
      <c r="B45" s="265"/>
      <c r="C45" s="265"/>
      <c r="D45" s="255"/>
      <c r="E45" s="102">
        <v>11006</v>
      </c>
      <c r="F45" s="35" t="s">
        <v>111</v>
      </c>
      <c r="G45" s="25">
        <f t="shared" ref="G45:H45" si="8">+G47</f>
        <v>73</v>
      </c>
      <c r="H45" s="25">
        <f t="shared" si="8"/>
        <v>73</v>
      </c>
      <c r="I45" s="23"/>
      <c r="J45" s="23"/>
      <c r="K45" s="23"/>
      <c r="L45" s="23"/>
      <c r="M45" s="23"/>
      <c r="N45" s="23"/>
      <c r="O45" s="23"/>
      <c r="P45" s="23"/>
    </row>
    <row r="46" spans="1:16" s="22" customFormat="1">
      <c r="A46" s="265"/>
      <c r="B46" s="265"/>
      <c r="C46" s="265"/>
      <c r="D46" s="255"/>
      <c r="E46" s="245"/>
      <c r="F46" s="36" t="s">
        <v>42</v>
      </c>
      <c r="G46" s="8"/>
      <c r="H46" s="7"/>
    </row>
    <row r="47" spans="1:16" s="26" customFormat="1">
      <c r="A47" s="265"/>
      <c r="B47" s="265"/>
      <c r="C47" s="265"/>
      <c r="D47" s="255"/>
      <c r="E47" s="245"/>
      <c r="F47" s="39" t="s">
        <v>93</v>
      </c>
      <c r="G47" s="19">
        <f t="shared" ref="G47:H47" si="9">+G49</f>
        <v>73</v>
      </c>
      <c r="H47" s="9">
        <f t="shared" si="9"/>
        <v>73</v>
      </c>
    </row>
    <row r="48" spans="1:16" s="22" customFormat="1" ht="54">
      <c r="A48" s="265"/>
      <c r="B48" s="265"/>
      <c r="C48" s="265"/>
      <c r="D48" s="255"/>
      <c r="E48" s="245"/>
      <c r="F48" s="36" t="s">
        <v>37</v>
      </c>
      <c r="G48" s="11"/>
      <c r="H48" s="7"/>
    </row>
    <row r="49" spans="1:16" s="22" customFormat="1" ht="16.8" customHeight="1">
      <c r="A49" s="265"/>
      <c r="B49" s="265"/>
      <c r="C49" s="265"/>
      <c r="D49" s="255"/>
      <c r="E49" s="245"/>
      <c r="F49" s="146" t="s">
        <v>21</v>
      </c>
      <c r="G49" s="11">
        <f t="shared" ref="G49:H55" si="10">+G50</f>
        <v>73</v>
      </c>
      <c r="H49" s="11">
        <f t="shared" si="10"/>
        <v>73</v>
      </c>
    </row>
    <row r="50" spans="1:16" s="22" customFormat="1" ht="16.8" customHeight="1">
      <c r="A50" s="265"/>
      <c r="B50" s="265"/>
      <c r="C50" s="265"/>
      <c r="D50" s="255"/>
      <c r="E50" s="245"/>
      <c r="F50" s="41" t="s">
        <v>22</v>
      </c>
      <c r="G50" s="11">
        <f>+G51+G54</f>
        <v>73</v>
      </c>
      <c r="H50" s="11">
        <f>+H51+H54</f>
        <v>73</v>
      </c>
    </row>
    <row r="51" spans="1:16" s="22" customFormat="1" ht="36">
      <c r="A51" s="265"/>
      <c r="B51" s="265"/>
      <c r="C51" s="265"/>
      <c r="D51" s="255"/>
      <c r="E51" s="245"/>
      <c r="F51" s="41" t="s">
        <v>105</v>
      </c>
      <c r="G51" s="11">
        <f>+G52</f>
        <v>70</v>
      </c>
      <c r="H51" s="11">
        <f>+H52</f>
        <v>70</v>
      </c>
    </row>
    <row r="52" spans="1:16" s="22" customFormat="1" ht="36">
      <c r="A52" s="265"/>
      <c r="B52" s="265"/>
      <c r="C52" s="265"/>
      <c r="D52" s="255"/>
      <c r="E52" s="245"/>
      <c r="F52" s="41" t="s">
        <v>106</v>
      </c>
      <c r="G52" s="11">
        <f t="shared" si="10"/>
        <v>70</v>
      </c>
      <c r="H52" s="11">
        <f t="shared" si="10"/>
        <v>70</v>
      </c>
      <c r="I52" s="27"/>
    </row>
    <row r="53" spans="1:16" s="22" customFormat="1">
      <c r="A53" s="265"/>
      <c r="B53" s="265"/>
      <c r="C53" s="265"/>
      <c r="D53" s="255"/>
      <c r="E53" s="245"/>
      <c r="F53" s="41" t="s">
        <v>107</v>
      </c>
      <c r="G53" s="11">
        <f>+'Հավելված N 2'!G31</f>
        <v>70</v>
      </c>
      <c r="H53" s="11">
        <f>+'Հավելված N 2'!H31</f>
        <v>70</v>
      </c>
      <c r="I53" s="28"/>
    </row>
    <row r="54" spans="1:16" s="22" customFormat="1" ht="16.8" customHeight="1">
      <c r="A54" s="265"/>
      <c r="B54" s="265"/>
      <c r="C54" s="265"/>
      <c r="D54" s="255"/>
      <c r="E54" s="245"/>
      <c r="F54" s="41" t="s">
        <v>77</v>
      </c>
      <c r="G54" s="11">
        <f>+G55</f>
        <v>3</v>
      </c>
      <c r="H54" s="11">
        <f>+H55</f>
        <v>3</v>
      </c>
    </row>
    <row r="55" spans="1:16" s="22" customFormat="1" ht="54">
      <c r="A55" s="265"/>
      <c r="B55" s="265"/>
      <c r="C55" s="265"/>
      <c r="D55" s="255"/>
      <c r="E55" s="245"/>
      <c r="F55" s="41" t="s">
        <v>104</v>
      </c>
      <c r="G55" s="11">
        <f t="shared" si="10"/>
        <v>3</v>
      </c>
      <c r="H55" s="11">
        <f t="shared" si="10"/>
        <v>3</v>
      </c>
      <c r="I55" s="27"/>
    </row>
    <row r="56" spans="1:16" s="22" customFormat="1">
      <c r="A56" s="265"/>
      <c r="B56" s="265"/>
      <c r="C56" s="265"/>
      <c r="D56" s="255"/>
      <c r="E56" s="245"/>
      <c r="F56" s="41" t="s">
        <v>103</v>
      </c>
      <c r="G56" s="11">
        <f>+'Հավելված N 2'!G34</f>
        <v>3</v>
      </c>
      <c r="H56" s="11">
        <v>3</v>
      </c>
      <c r="I56" s="28"/>
    </row>
    <row r="57" spans="1:16" s="22" customFormat="1" ht="50.75">
      <c r="A57" s="265"/>
      <c r="B57" s="265"/>
      <c r="C57" s="265"/>
      <c r="D57" s="255"/>
      <c r="E57" s="102">
        <v>21005</v>
      </c>
      <c r="F57" s="35" t="s">
        <v>101</v>
      </c>
      <c r="G57" s="25">
        <f t="shared" ref="G57:H57" si="11">+G59</f>
        <v>8625</v>
      </c>
      <c r="H57" s="25">
        <f t="shared" si="11"/>
        <v>8625</v>
      </c>
      <c r="I57" s="23"/>
      <c r="J57" s="23"/>
      <c r="K57" s="23"/>
      <c r="L57" s="23"/>
      <c r="M57" s="23"/>
      <c r="N57" s="23"/>
      <c r="O57" s="23"/>
      <c r="P57" s="23"/>
    </row>
    <row r="58" spans="1:16" s="22" customFormat="1">
      <c r="A58" s="265"/>
      <c r="B58" s="265"/>
      <c r="C58" s="265"/>
      <c r="D58" s="255"/>
      <c r="E58" s="245"/>
      <c r="F58" s="36" t="s">
        <v>42</v>
      </c>
      <c r="G58" s="8"/>
      <c r="H58" s="7"/>
    </row>
    <row r="59" spans="1:16" s="26" customFormat="1">
      <c r="A59" s="265"/>
      <c r="B59" s="265"/>
      <c r="C59" s="265"/>
      <c r="D59" s="255"/>
      <c r="E59" s="245"/>
      <c r="F59" s="39" t="s">
        <v>93</v>
      </c>
      <c r="G59" s="19">
        <f t="shared" ref="G59:H59" si="12">+G61</f>
        <v>8625</v>
      </c>
      <c r="H59" s="9">
        <f t="shared" si="12"/>
        <v>8625</v>
      </c>
    </row>
    <row r="60" spans="1:16" s="22" customFormat="1" ht="54">
      <c r="A60" s="265"/>
      <c r="B60" s="265"/>
      <c r="C60" s="265"/>
      <c r="D60" s="255"/>
      <c r="E60" s="245"/>
      <c r="F60" s="36" t="s">
        <v>37</v>
      </c>
      <c r="G60" s="11"/>
      <c r="H60" s="7"/>
    </row>
    <row r="61" spans="1:16" s="22" customFormat="1" ht="16.8" customHeight="1">
      <c r="A61" s="265"/>
      <c r="B61" s="265"/>
      <c r="C61" s="265"/>
      <c r="D61" s="255"/>
      <c r="E61" s="245"/>
      <c r="F61" s="146" t="s">
        <v>21</v>
      </c>
      <c r="G61" s="11">
        <f t="shared" ref="G61:H64" si="13">+G62</f>
        <v>8625</v>
      </c>
      <c r="H61" s="10">
        <f t="shared" si="13"/>
        <v>8625</v>
      </c>
    </row>
    <row r="62" spans="1:16" s="22" customFormat="1" ht="16.8" customHeight="1">
      <c r="A62" s="265"/>
      <c r="B62" s="265"/>
      <c r="C62" s="265"/>
      <c r="D62" s="255"/>
      <c r="E62" s="245"/>
      <c r="F62" s="41" t="s">
        <v>92</v>
      </c>
      <c r="G62" s="11">
        <f t="shared" si="13"/>
        <v>8625</v>
      </c>
      <c r="H62" s="11">
        <f t="shared" si="13"/>
        <v>8625</v>
      </c>
    </row>
    <row r="63" spans="1:16" s="22" customFormat="1" ht="16.8" customHeight="1">
      <c r="A63" s="265"/>
      <c r="B63" s="265"/>
      <c r="C63" s="265"/>
      <c r="D63" s="255"/>
      <c r="E63" s="245"/>
      <c r="F63" s="41" t="s">
        <v>94</v>
      </c>
      <c r="G63" s="11">
        <f>+G64</f>
        <v>8625</v>
      </c>
      <c r="H63" s="11">
        <f>+H64</f>
        <v>8625</v>
      </c>
    </row>
    <row r="64" spans="1:16" s="22" customFormat="1" ht="16.8" customHeight="1">
      <c r="A64" s="265"/>
      <c r="B64" s="265"/>
      <c r="C64" s="265"/>
      <c r="D64" s="255"/>
      <c r="E64" s="245"/>
      <c r="F64" s="41" t="s">
        <v>91</v>
      </c>
      <c r="G64" s="11">
        <f t="shared" si="13"/>
        <v>8625</v>
      </c>
      <c r="H64" s="11">
        <f t="shared" si="13"/>
        <v>8625</v>
      </c>
      <c r="I64" s="27"/>
    </row>
    <row r="65" spans="1:9" s="22" customFormat="1">
      <c r="A65" s="265"/>
      <c r="B65" s="265"/>
      <c r="C65" s="265"/>
      <c r="D65" s="255"/>
      <c r="E65" s="245"/>
      <c r="F65" s="41" t="s">
        <v>90</v>
      </c>
      <c r="G65" s="11">
        <f>+'Հավելված N 2'!G43</f>
        <v>8625</v>
      </c>
      <c r="H65" s="11">
        <f>+'Հավելված N 2'!H43</f>
        <v>8625</v>
      </c>
      <c r="I65" s="28"/>
    </row>
  </sheetData>
  <mergeCells count="26">
    <mergeCell ref="D43:D65"/>
    <mergeCell ref="E43:F43"/>
    <mergeCell ref="E46:E56"/>
    <mergeCell ref="E58:E65"/>
    <mergeCell ref="A35:A65"/>
    <mergeCell ref="B35:B36"/>
    <mergeCell ref="C35:C38"/>
    <mergeCell ref="D35:D42"/>
    <mergeCell ref="B37:B65"/>
    <mergeCell ref="C39:C65"/>
    <mergeCell ref="A15:A32"/>
    <mergeCell ref="B15:B16"/>
    <mergeCell ref="C15:C18"/>
    <mergeCell ref="D15:D22"/>
    <mergeCell ref="E15:E22"/>
    <mergeCell ref="B17:B32"/>
    <mergeCell ref="C19:C32"/>
    <mergeCell ref="D23:D32"/>
    <mergeCell ref="E23:F23"/>
    <mergeCell ref="E26:E32"/>
    <mergeCell ref="G1:H1"/>
    <mergeCell ref="A6:H6"/>
    <mergeCell ref="A10:C10"/>
    <mergeCell ref="D10:E10"/>
    <mergeCell ref="F10:F11"/>
    <mergeCell ref="G10:H10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Հավելված N 1</vt:lpstr>
      <vt:lpstr>Հավելված N 2</vt:lpstr>
      <vt:lpstr>Հավելված 3</vt:lpstr>
      <vt:lpstr>Հավելված 4</vt:lpstr>
      <vt:lpstr>Հավելված N 5</vt:lpstr>
      <vt:lpstr>Հավելված N 6</vt:lpstr>
      <vt:lpstr>Հավելված N 7</vt:lpstr>
      <vt:lpstr>Հավելված N 8</vt:lpstr>
      <vt:lpstr>Հավելված N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keywords>https:/mul-edu.gov.am/tasks/docs/attachment.php?id=336010&amp;fn=havelvacner+%282%29.xlsx&amp;out=1&amp;token=</cp:keywords>
  <cp:lastModifiedBy>User</cp:lastModifiedBy>
  <cp:lastPrinted>2022-02-24T08:25:43Z</cp:lastPrinted>
  <dcterms:created xsi:type="dcterms:W3CDTF">2022-01-04T07:12:58Z</dcterms:created>
  <dcterms:modified xsi:type="dcterms:W3CDTF">2022-08-31T08:01:26Z</dcterms:modified>
</cp:coreProperties>
</file>