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ուս վարձ առանց թոյֆլ\"/>
    </mc:Choice>
  </mc:AlternateContent>
  <bookViews>
    <workbookView xWindow="0" yWindow="0" windowWidth="28800" windowHeight="12480" activeTab="3"/>
  </bookViews>
  <sheets>
    <sheet name="Հավելված N 1" sheetId="1" r:id="rId1"/>
    <sheet name="Հավելված N 2" sheetId="2" r:id="rId2"/>
    <sheet name="Հավելված N 3" sheetId="6" r:id="rId3"/>
    <sheet name="Հավելված N 4" sheetId="7" r:id="rId4"/>
  </sheets>
  <definedNames>
    <definedName name="_xlnm._FilterDatabase" localSheetId="2" hidden="1">'Հավելված N 3'!$A$1:$A$12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2" i="7" l="1"/>
  <c r="I16" i="7"/>
  <c r="J17" i="7"/>
  <c r="I15" i="7"/>
  <c r="I14" i="7" s="1"/>
  <c r="I11" i="7"/>
  <c r="I10" i="7" l="1"/>
  <c r="I9" i="7" s="1"/>
  <c r="I13" i="7"/>
  <c r="I8" i="7" l="1"/>
  <c r="I7" i="7" s="1"/>
  <c r="H28" i="2" l="1"/>
  <c r="H27" i="2" s="1"/>
  <c r="H26" i="2" s="1"/>
  <c r="H25" i="2" s="1"/>
  <c r="H24" i="2" s="1"/>
  <c r="H22" i="2" s="1"/>
  <c r="H20" i="2" s="1"/>
  <c r="D20" i="6" s="1"/>
  <c r="G28" i="2"/>
  <c r="G27" i="2" s="1"/>
  <c r="G26" i="2" s="1"/>
  <c r="G25" i="2" s="1"/>
  <c r="G24" i="2" s="1"/>
  <c r="G22" i="2" s="1"/>
  <c r="G20" i="2" s="1"/>
  <c r="C20" i="6" s="1"/>
  <c r="H37" i="2"/>
  <c r="D30" i="6" s="1"/>
  <c r="G37" i="2"/>
  <c r="G36" i="2" s="1"/>
  <c r="G35" i="2" s="1"/>
  <c r="G34" i="2" s="1"/>
  <c r="G33" i="2" s="1"/>
  <c r="G31" i="2" s="1"/>
  <c r="G29" i="2" s="1"/>
  <c r="E11" i="1"/>
  <c r="E8" i="1" s="1"/>
  <c r="D11" i="1"/>
  <c r="D8" i="1" s="1"/>
  <c r="C30" i="6" l="1"/>
  <c r="H36" i="2"/>
  <c r="H35" i="2" s="1"/>
  <c r="H34" i="2" s="1"/>
  <c r="H33" i="2" s="1"/>
  <c r="H31" i="2" s="1"/>
  <c r="H29" i="2" s="1"/>
  <c r="H18" i="2" s="1"/>
  <c r="G18" i="2"/>
  <c r="G16" i="2" s="1"/>
  <c r="G14" i="2" s="1"/>
  <c r="H16" i="2" l="1"/>
  <c r="H14" i="2" s="1"/>
</calcChain>
</file>

<file path=xl/sharedStrings.xml><?xml version="1.0" encoding="utf-8"?>
<sst xmlns="http://schemas.openxmlformats.org/spreadsheetml/2006/main" count="167" uniqueCount="111">
  <si>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</si>
  <si>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</si>
  <si>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</si>
  <si>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</si>
  <si>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</si>
  <si>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</si>
  <si>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</si>
  <si>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</si>
  <si>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</si>
  <si>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</si>
  <si>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</si>
  <si>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</si>
  <si>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</si>
  <si>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</si>
  <si>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</si>
  <si>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</si>
  <si>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</si>
  <si>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</si>
  <si>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</si>
  <si>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</si>
  <si>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</si>
  <si>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</si>
  <si>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</si>
  <si>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</si>
  <si>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</si>
  <si>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</si>
  <si>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</si>
  <si>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</si>
  <si>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</si>
  <si>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</si>
  <si>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</si>
  <si>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</si>
  <si>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</si>
  <si>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</si>
  <si>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</si>
  <si>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</si>
  <si>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</si>
  <si>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</si>
  <si>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</si>
  <si>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</si>
  <si>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</si>
  <si>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</si>
  <si>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</si>
  <si>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</si>
  <si>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 xml:space="preserve"> ՀՀ  կրթության, գիտության, մշակույթի և սպորտի նախարարություն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</si>
  <si>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</si>
  <si>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</si>
  <si>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</si>
  <si>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09</t>
  </si>
  <si>
    <t>Բարձրագույն և հետբուհական մասնագիտական կրթության ծրագիր</t>
  </si>
  <si>
    <t>Շահառուների թիվ, մարդ</t>
  </si>
  <si>
    <t>04</t>
  </si>
  <si>
    <t xml:space="preserve"> Բարձրագույն կրթություն</t>
  </si>
  <si>
    <t>Բարձրագույն մասնագիտական կրթություն</t>
  </si>
  <si>
    <t>Տրանսֆերտների տրամադրում</t>
  </si>
  <si>
    <t xml:space="preserve"> այդ թվում` </t>
  </si>
  <si>
    <t xml:space="preserve"> - Այլ նպաստներ բյուջեից</t>
  </si>
  <si>
    <t xml:space="preserve">Ռազմական դրությամբ պայմանավորված բարձրագույն կրթական ծրագրեր իրականացնող ուսումնական հաստատությունների սովորողների ուսման վարձի փոխհատուցում </t>
  </si>
  <si>
    <t xml:space="preserve"> Ինն ամիս</t>
  </si>
  <si>
    <t>ՄԱՍ 2. ՊԵՏԱԿԱՆ ՄԱՐՄՆԻ ԳԾՈՎ ԱՐԴՅՈՒՆՔԱՅԻՆ (ԿԱՏԱՐՈՂԱԿԱՆ) ՑՈՒՑԱՆԻՇՆԵՐԸ</t>
  </si>
  <si>
    <t>ՍՈՑԻԱԼԱԿԱՆ ՆՊԱՍՏՆԵՐ ԵՎ ԿԵՆՍԱԹՈՇԱԿՆԵՐ</t>
  </si>
  <si>
    <t>Սոցւալական օգնության դրամական արտահայտությամբ նպաստներ (բյուջեից)</t>
  </si>
  <si>
    <t>Ցուցանիշների փոփոխություն (ավելացումները նշված են դրական նշանով )</t>
  </si>
  <si>
    <t>Ցուցանիշների փոփոխություն (նվազեցումները նշված են փակագծերում )</t>
  </si>
  <si>
    <t>Շահառուների ընտրության չափորոշիչը</t>
  </si>
  <si>
    <t>Բարձրագույն և հետբուհական մասնագիտական կրթություն ստացող ուսանողներ</t>
  </si>
  <si>
    <t xml:space="preserve">ՀՀ կառավարության  2022 թվականի </t>
  </si>
  <si>
    <t>Հավելված N 3</t>
  </si>
  <si>
    <t>27.09.2020թ. սանձազերծված պատերազմի ընթացքում բարձրագույն  ուսումնական հաստատությունների մարտական գործողությունների մասնակից ուսանողների, ուսանող երեխաների և ամուսինների՝ 1 ուս. տարվա 1 կիսամյակի ուսման վարձի փոխհատուցում:</t>
  </si>
  <si>
    <t xml:space="preserve">ՀՀ Կրթության, գիտության, մշակույթի և սպորտի նախարարություն </t>
  </si>
  <si>
    <t xml:space="preserve">
11010</t>
  </si>
  <si>
    <t xml:space="preserve"> ԿՐԹՈՒԹՅՈՒՆ</t>
  </si>
  <si>
    <t>հազար դրամ</t>
  </si>
  <si>
    <t>-</t>
  </si>
  <si>
    <t>27.09.2020թ. սանձազերծված պատերազմի ընթացքում բարձրագույն  ուսումնական հաստատությունների մարտական գործողությունների մասնակից ուսանողների, ուսանող երեխաների և ամուսինների՝ 1 ուս. տարվա 1 կիսամյակի ուսման վարձի փոխհատուցում</t>
  </si>
  <si>
    <t xml:space="preserve"> Բարձրագույն մասնագիտական կրթության գծով ուսանողական նպաստների տրամադրում</t>
  </si>
  <si>
    <t xml:space="preserve"> Բարձրագույն մասնագիտական կրթություն ստացող ուսանողների նպաստներ</t>
  </si>
  <si>
    <t xml:space="preserve"> Բարձրագույն մասնագիտական կրթության գծով ուսանողական նպաստների տրամադրում </t>
  </si>
  <si>
    <t xml:space="preserve"> Բարձրագույն մասնագիտական կրթություն ստացող ուսանողների նպաստներ </t>
  </si>
  <si>
    <t xml:space="preserve"> Տրանսֆերտների տրամադրում </t>
  </si>
  <si>
    <t xml:space="preserve"> Բարձրագույն մասնագիտական կրթություն ստացող ուսանողներ </t>
  </si>
  <si>
    <t xml:space="preserve">                                   
«ՀԱՅԱՍՏԱՆԻ ՀԱՆՐԱՊԵՏՈՒԹՅԱՆ 2022 ԹՎԱԿԱՆԻ ՊԵՏԱԿԱՆ ԲՅՈՒՋԵԻ ՄԱՍԻՆ» ՕՐԵՆՔԻ N 1 ՀԱՎԵԼՎԱԾԻ N 2 ԱՂՅՈՒՍԱԿՈՒՄ ԿԱՏԱՐՎՈՂ ՎԵՐԱԲԱՇԽՈՒՄԸ  ԵՎ ՀԱՅԱՍՏԱՆԻ ՀԱՆՐԱՊԵՏՈՒԹՅԱՆ ԿԱՌԱՎԱՐՈՒԹՅԱՆ 2021 ԹՎԱԿԱՆԻ ԴԵԿՏԵՄԲԵՐԻ 23-Ի  N  2121-Ն ՈՐՈՇՄԱՆ  N 5 ՀԱՎԵԼՎԱԾԻ N 1 ԱՂՅՈՒՍԱԿՈՒՄ ԿԱՏԱՐՎՈՂ ՓՈՓՈԽՈՒԹՅՈՒՆՆԵՐԸ ԵՎ ԼՐԱՑՈՒՄՆԵՐԸ
</t>
  </si>
  <si>
    <t xml:space="preserve">ՀԱՅԱՍՏԱՆԻ ՀԱՆՐԱՊԵՏՈՒԹՅԱՆ ԿԱՌԱՎԱՐՈՒԹՅԱՆ 2021 ԹՎԱԿԱՆԻ ԴԵԿՏԵՄԲԵՐԻ 23-Ի N 2121-Ն ՈՐՈՇՄԱՆ N 3 և N 4  ՀԱՎԵԼՎԱԾՆԵՐՈՒՄ  ԿԱՏԱՐՎՈՂ ՓՈՓՈԽՈՒԹՅՈՒՆՆԵՐԸ ԵՎ ԼՐԱՑՈՒՄՆԵՐ
</t>
  </si>
  <si>
    <t xml:space="preserve"> ՀԱՅԱՍՏԱՆԻ ՀԱՆՐԱՊԵՏՈՒԹՅԱՆ ԿԱՌԱՎԱՐՈՒԹՅԱՆ 2021 ԹՎԱԿԱՆԻ ԴԵԿՏԵՄԲԵՐԻ 23-Ի N 2121-Ն ՈՐՈՇՄԱՆ N 9 ԵՎ N 9.1  ՀԱՎԵԼՎԱԾՆԵՐԻ  N 9.13 ԵՎ  N 9.1.14   ԱՂՅՈՒՍԱԿՆԵՐՈՒՄ ԿԱՏԱՐՎՈՂ ՓՈՓՈԽՈՒԹՅՈՒՆՆԵՐԸ ԵՎ  ԼՐԱՑՈՒՄՆԵՐԸ
</t>
  </si>
  <si>
    <t xml:space="preserve">     ՀՀ կառավարության 2022 թվականի</t>
  </si>
  <si>
    <t xml:space="preserve">     ------------ Ի -------Ն   որոշման</t>
  </si>
  <si>
    <t>ՀԱՅԱՍՏԱՆԻ ՀԱՆՐԱՊԵՏՈՒԹՅԱՆ ԿԱՌԱՎԱՐՈՒԹՅԱՆ 2021 ԹՎԱԿԱՆԻ ԴԵԿՏԵՄԲԵՐԻ 23-Ի N 2121-Ն ՈՐՈՇՄԱՆ N 10 ՀԱՎԵԼՎԱԾՈՒՄ ԿԱՏԱՐՎՈՂ ՓՈՓՈԽՈՒԹՅՈՒՆՆԵՐԸ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</si>
  <si>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</si>
  <si>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</si>
  <si>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</si>
  <si>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</si>
  <si>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</si>
  <si>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</si>
  <si>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</si>
  <si>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կրթության, գիտության, մշակույթի և սպորտի նախարարություն</t>
  </si>
  <si>
    <t>Բաժին N 09</t>
  </si>
  <si>
    <t>Խումբ N 06</t>
  </si>
  <si>
    <t>Դաս N 01</t>
  </si>
  <si>
    <t>Կրթությանը տրամադրվող օժանդակ ծառայություններ</t>
  </si>
  <si>
    <t>1215      11001</t>
  </si>
  <si>
    <t>Համահայկական կրթական խորհրդաժողովի անցկացում</t>
  </si>
  <si>
    <t>ՄԱՍ  III. ԾԱՌԱՅՈՒԹՅՈՒՆՆԵՐ</t>
  </si>
  <si>
    <t>79951100/502</t>
  </si>
  <si>
    <t>Միջոցառումների հետ կապված ծառայություններ</t>
  </si>
  <si>
    <t>ԷԱՃ</t>
  </si>
  <si>
    <t>դրամ</t>
  </si>
  <si>
    <t>1215      12002</t>
  </si>
  <si>
    <t>Մանկապատանեկան և երիտասարդական կրթական ու կրթամշակութային միջոցառումների կազմակերպում</t>
  </si>
  <si>
    <t>79951100/501</t>
  </si>
  <si>
    <t>Հավելված N 4</t>
  </si>
  <si>
    <t>Գումարը (հազար դրամով) Ցուցանիշների փոփոխությունները       (ծախսերի  ավելացումները նշված են դրական նշանով, իսկ 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</si>
</sst>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_(* #,##0_);_(* \(#,##0\);_(* &quot;-&quot;??_);_(@_)"/>
    <numFmt numFmtId="171" formatCode="_-* #,##0.0\ _₽_-;\-* #,##0.0\ _₽_-;_-* &quot;-&quot;?\ _₽_-;_-@_-"/>
    <numFmt numFmtId="172" formatCode="0.0_);\(0.0\)"/>
  </numFmts>
  <fonts count="40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u/>
      <sz val="12"/>
      <name val="GHEA Grapalat"/>
      <family val="3"/>
    </font>
    <font>
      <sz val="12"/>
      <color theme="1"/>
      <name val="GHEA Grapalat"/>
      <family val="2"/>
    </font>
    <font>
      <b/>
      <sz val="12"/>
      <color theme="1"/>
      <name val="GHEA Grapalat"/>
      <family val="3"/>
    </font>
    <font>
      <sz val="12"/>
      <color rgb="FFFF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1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8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25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27" fillId="0" borderId="0"/>
  </cellStyleXfs>
  <cellXfs count="139">
    <xf numFmtId="0" fontId="0" fillId="0" borderId="0" xfId="0">
      <alignment horizontal="left" vertical="top" wrapText="1"/>
    </xf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31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wrapText="1"/>
    </xf>
    <xf numFmtId="0" fontId="29" fillId="0" borderId="10" xfId="0" applyFont="1" applyFill="1" applyBorder="1" applyAlignment="1">
      <alignment horizontal="center" wrapText="1"/>
    </xf>
    <xf numFmtId="0" fontId="32" fillId="0" borderId="10" xfId="0" applyFont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166" fontId="33" fillId="0" borderId="10" xfId="0" applyNumberFormat="1" applyFont="1" applyFill="1" applyBorder="1" applyAlignment="1">
      <alignment horizontal="right" vertical="top" wrapText="1"/>
    </xf>
    <xf numFmtId="0" fontId="35" fillId="0" borderId="10" xfId="0" applyFont="1" applyFill="1" applyBorder="1">
      <alignment horizontal="left" vertical="top" wrapText="1"/>
    </xf>
    <xf numFmtId="164" fontId="29" fillId="0" borderId="10" xfId="42" applyNumberFormat="1" applyFont="1" applyFill="1" applyBorder="1" applyAlignment="1">
      <alignment horizontal="right" vertical="top"/>
    </xf>
    <xf numFmtId="164" fontId="33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center" vertical="top" wrapText="1"/>
    </xf>
    <xf numFmtId="164" fontId="29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right" vertical="top" wrapText="1"/>
    </xf>
    <xf numFmtId="0" fontId="34" fillId="0" borderId="10" xfId="0" applyFont="1" applyBorder="1" applyAlignment="1">
      <alignment horizontal="left" vertical="top" wrapText="1"/>
    </xf>
    <xf numFmtId="0" fontId="33" fillId="0" borderId="11" xfId="0" applyFont="1" applyBorder="1" applyAlignment="1">
      <alignment vertical="top" wrapText="1"/>
    </xf>
    <xf numFmtId="0" fontId="30" fillId="0" borderId="0" xfId="0" applyFont="1" applyFill="1" applyAlignment="1">
      <alignment horizontal="left" vertical="top" wrapText="1"/>
    </xf>
    <xf numFmtId="171" fontId="30" fillId="0" borderId="0" xfId="0" applyNumberFormat="1" applyFont="1" applyFill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3" fillId="33" borderId="14" xfId="0" applyFont="1" applyFill="1" applyBorder="1" applyAlignment="1">
      <alignment horizontal="left" vertical="top" wrapText="1"/>
    </xf>
    <xf numFmtId="167" fontId="33" fillId="0" borderId="10" xfId="55" applyNumberFormat="1" applyFont="1" applyFill="1" applyBorder="1" applyAlignment="1">
      <alignment horizontal="right" vertical="center" wrapText="1"/>
    </xf>
    <xf numFmtId="171" fontId="30" fillId="0" borderId="0" xfId="0" applyNumberFormat="1" applyFont="1" applyFill="1" applyAlignment="1">
      <alignment horizontal="left" vertical="top" wrapText="1"/>
    </xf>
    <xf numFmtId="0" fontId="30" fillId="33" borderId="14" xfId="0" applyFont="1" applyFill="1" applyBorder="1" applyAlignment="1">
      <alignment horizontal="left" vertical="top" wrapText="1"/>
    </xf>
    <xf numFmtId="0" fontId="34" fillId="0" borderId="14" xfId="62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30" fillId="0" borderId="0" xfId="0" applyFont="1" applyFill="1" applyAlignment="1"/>
    <xf numFmtId="0" fontId="30" fillId="0" borderId="0" xfId="0" applyFont="1" applyFill="1" applyBorder="1" applyAlignment="1"/>
    <xf numFmtId="0" fontId="30" fillId="0" borderId="0" xfId="0" applyFont="1" applyFill="1">
      <alignment horizontal="left" vertical="top" wrapText="1"/>
    </xf>
    <xf numFmtId="0" fontId="30" fillId="0" borderId="10" xfId="45" applyFont="1" applyFill="1" applyBorder="1" applyAlignment="1">
      <alignment horizontal="center" vertical="center" wrapText="1"/>
    </xf>
    <xf numFmtId="0" fontId="30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right" vertical="top" wrapText="1"/>
    </xf>
    <xf numFmtId="49" fontId="31" fillId="0" borderId="10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center" vertical="top" wrapText="1"/>
    </xf>
    <xf numFmtId="0" fontId="36" fillId="0" borderId="10" xfId="0" applyFont="1" applyFill="1" applyBorder="1" applyAlignment="1">
      <alignment horizontal="left" vertical="top" wrapText="1"/>
    </xf>
    <xf numFmtId="164" fontId="34" fillId="0" borderId="10" xfId="43" applyNumberFormat="1" applyFont="1" applyBorder="1" applyAlignment="1">
      <alignment horizontal="right" vertical="top"/>
    </xf>
    <xf numFmtId="164" fontId="30" fillId="0" borderId="10" xfId="42" applyNumberFormat="1" applyFont="1" applyBorder="1" applyAlignment="1">
      <alignment horizontal="right" vertical="top"/>
    </xf>
    <xf numFmtId="0" fontId="29" fillId="0" borderId="10" xfId="0" applyFont="1" applyFill="1" applyBorder="1" applyAlignment="1">
      <alignment vertical="top" wrapText="1"/>
    </xf>
    <xf numFmtId="0" fontId="37" fillId="0" borderId="10" xfId="0" applyFont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left" vertical="top" wrapText="1"/>
    </xf>
    <xf numFmtId="165" fontId="29" fillId="0" borderId="10" xfId="55" applyNumberFormat="1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vertical="top" wrapText="1"/>
    </xf>
    <xf numFmtId="165" fontId="29" fillId="0" borderId="0" xfId="55" applyNumberFormat="1" applyFont="1" applyFill="1" applyAlignment="1">
      <alignment horizontal="left" vertical="top" wrapText="1"/>
    </xf>
    <xf numFmtId="0" fontId="33" fillId="33" borderId="11" xfId="0" applyFont="1" applyFill="1" applyBorder="1" applyAlignment="1"/>
    <xf numFmtId="0" fontId="33" fillId="33" borderId="19" xfId="0" applyFont="1" applyFill="1" applyBorder="1" applyAlignment="1"/>
    <xf numFmtId="0" fontId="33" fillId="33" borderId="14" xfId="0" applyFont="1" applyFill="1" applyBorder="1" applyAlignment="1"/>
    <xf numFmtId="0" fontId="30" fillId="33" borderId="0" xfId="0" applyFont="1" applyFill="1" applyBorder="1" applyAlignment="1">
      <alignment horizontal="left" vertical="top"/>
    </xf>
    <xf numFmtId="164" fontId="30" fillId="0" borderId="0" xfId="42" applyNumberFormat="1" applyFont="1" applyBorder="1" applyAlignment="1">
      <alignment horizontal="right" vertical="top"/>
    </xf>
    <xf numFmtId="0" fontId="30" fillId="33" borderId="10" xfId="0" applyFont="1" applyFill="1" applyBorder="1" applyAlignment="1">
      <alignment vertical="top" wrapText="1"/>
    </xf>
    <xf numFmtId="0" fontId="33" fillId="0" borderId="0" xfId="0" applyFont="1" applyFill="1" applyAlignment="1">
      <alignment horizontal="center" wrapText="1"/>
    </xf>
    <xf numFmtId="167" fontId="33" fillId="0" borderId="10" xfId="45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top" wrapText="1"/>
    </xf>
    <xf numFmtId="0" fontId="33" fillId="0" borderId="10" xfId="0" applyFont="1" applyFill="1" applyBorder="1" applyAlignment="1">
      <alignment horizontal="right" vertical="top" wrapText="1"/>
    </xf>
    <xf numFmtId="0" fontId="30" fillId="0" borderId="0" xfId="0" applyFont="1" applyFill="1" applyBorder="1" applyAlignment="1">
      <alignment horizontal="center" vertical="top" wrapText="1"/>
    </xf>
    <xf numFmtId="0" fontId="33" fillId="0" borderId="10" xfId="0" applyFont="1" applyBorder="1" applyAlignment="1">
      <alignment vertical="top" wrapText="1"/>
    </xf>
    <xf numFmtId="169" fontId="33" fillId="0" borderId="10" xfId="0" applyNumberFormat="1" applyFont="1" applyFill="1" applyBorder="1" applyAlignment="1">
      <alignment horizontal="center" vertical="top" wrapText="1"/>
    </xf>
    <xf numFmtId="49" fontId="33" fillId="33" borderId="10" xfId="0" applyNumberFormat="1" applyFont="1" applyFill="1" applyBorder="1" applyAlignment="1">
      <alignment vertical="top" wrapText="1"/>
    </xf>
    <xf numFmtId="0" fontId="30" fillId="33" borderId="10" xfId="0" applyNumberFormat="1" applyFont="1" applyFill="1" applyBorder="1" applyAlignment="1">
      <alignment vertical="top" wrapText="1"/>
    </xf>
    <xf numFmtId="0" fontId="33" fillId="0" borderId="10" xfId="0" applyFont="1" applyBorder="1" applyAlignment="1">
      <alignment vertical="center" wrapText="1"/>
    </xf>
    <xf numFmtId="0" fontId="29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165" fontId="33" fillId="0" borderId="10" xfId="55" applyNumberFormat="1" applyFont="1" applyFill="1" applyBorder="1" applyAlignment="1">
      <alignment horizontal="left" vertical="top" wrapText="1"/>
    </xf>
    <xf numFmtId="165" fontId="30" fillId="0" borderId="10" xfId="0" applyNumberFormat="1" applyFont="1" applyFill="1" applyBorder="1" applyAlignment="1">
      <alignment horizontal="left" vertical="top" wrapText="1"/>
    </xf>
    <xf numFmtId="165" fontId="33" fillId="0" borderId="10" xfId="0" applyNumberFormat="1" applyFont="1" applyFill="1" applyBorder="1" applyAlignment="1">
      <alignment horizontal="left" vertical="top" wrapText="1"/>
    </xf>
    <xf numFmtId="169" fontId="30" fillId="0" borderId="10" xfId="0" applyNumberFormat="1" applyFont="1" applyFill="1" applyBorder="1" applyAlignment="1">
      <alignment horizontal="right" vertical="top" wrapText="1"/>
    </xf>
    <xf numFmtId="169" fontId="34" fillId="0" borderId="10" xfId="43" applyNumberFormat="1" applyFont="1" applyBorder="1" applyAlignment="1">
      <alignment horizontal="right" vertical="top"/>
    </xf>
    <xf numFmtId="169" fontId="30" fillId="0" borderId="10" xfId="0" applyNumberFormat="1" applyFont="1" applyBorder="1" applyAlignment="1">
      <alignment horizontal="left" vertical="top" wrapText="1"/>
    </xf>
    <xf numFmtId="169" fontId="30" fillId="0" borderId="10" xfId="42" applyNumberFormat="1" applyFont="1" applyBorder="1" applyAlignment="1">
      <alignment horizontal="right" vertical="top"/>
    </xf>
    <xf numFmtId="169" fontId="33" fillId="0" borderId="10" xfId="0" applyNumberFormat="1" applyFont="1" applyFill="1" applyBorder="1" applyAlignment="1">
      <alignment horizontal="right" vertical="center" wrapText="1"/>
    </xf>
    <xf numFmtId="169" fontId="31" fillId="0" borderId="10" xfId="44" applyNumberFormat="1" applyFont="1" applyFill="1" applyBorder="1" applyAlignment="1">
      <alignment horizontal="right" vertical="top"/>
    </xf>
    <xf numFmtId="169" fontId="29" fillId="0" borderId="10" xfId="0" applyNumberFormat="1" applyFont="1" applyFill="1" applyBorder="1" applyAlignment="1">
      <alignment horizontal="right" vertical="top" wrapText="1"/>
    </xf>
    <xf numFmtId="165" fontId="30" fillId="0" borderId="10" xfId="55" applyNumberFormat="1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vertical="top" wrapText="1"/>
    </xf>
    <xf numFmtId="165" fontId="29" fillId="0" borderId="0" xfId="55" applyNumberFormat="1" applyFont="1" applyFill="1" applyAlignment="1">
      <alignment vertical="top" wrapText="1"/>
    </xf>
    <xf numFmtId="165" fontId="29" fillId="0" borderId="0" xfId="55" applyNumberFormat="1" applyFont="1" applyFill="1" applyAlignment="1"/>
    <xf numFmtId="170" fontId="33" fillId="0" borderId="10" xfId="55" applyNumberFormat="1" applyFont="1" applyFill="1" applyBorder="1" applyAlignment="1">
      <alignment horizontal="right" vertical="top"/>
    </xf>
    <xf numFmtId="165" fontId="33" fillId="0" borderId="10" xfId="55" applyNumberFormat="1" applyFont="1" applyFill="1" applyBorder="1" applyAlignment="1">
      <alignment horizontal="right" vertical="top"/>
    </xf>
    <xf numFmtId="165" fontId="33" fillId="0" borderId="10" xfId="55" applyNumberFormat="1" applyFont="1" applyFill="1" applyBorder="1" applyAlignment="1">
      <alignment horizontal="right" vertical="top" wrapText="1"/>
    </xf>
    <xf numFmtId="0" fontId="30" fillId="0" borderId="0" xfId="0" applyFont="1" applyAlignment="1">
      <alignment horizontal="center" vertical="center" wrapText="1"/>
    </xf>
    <xf numFmtId="172" fontId="33" fillId="0" borderId="10" xfId="0" applyNumberFormat="1" applyFont="1" applyFill="1" applyBorder="1" applyAlignment="1">
      <alignment horizontal="center"/>
    </xf>
    <xf numFmtId="0" fontId="30" fillId="0" borderId="10" xfId="0" applyFont="1" applyFill="1" applyBorder="1" applyAlignment="1">
      <alignment horizontal="center" vertical="center" wrapText="1"/>
    </xf>
    <xf numFmtId="1" fontId="30" fillId="0" borderId="10" xfId="0" applyNumberFormat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172" fontId="33" fillId="0" borderId="13" xfId="55" applyNumberFormat="1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vertical="center" wrapText="1"/>
    </xf>
    <xf numFmtId="1" fontId="39" fillId="0" borderId="10" xfId="0" applyNumberFormat="1" applyFont="1" applyFill="1" applyBorder="1" applyAlignment="1">
      <alignment horizontal="center" vertical="center" wrapText="1"/>
    </xf>
    <xf numFmtId="172" fontId="30" fillId="0" borderId="13" xfId="55" applyNumberFormat="1" applyFont="1" applyFill="1" applyBorder="1" applyAlignment="1">
      <alignment horizontal="center" vertical="center"/>
    </xf>
    <xf numFmtId="169" fontId="30" fillId="0" borderId="0" xfId="0" applyNumberFormat="1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wrapText="1"/>
    </xf>
    <xf numFmtId="0" fontId="29" fillId="0" borderId="14" xfId="0" applyFont="1" applyFill="1" applyBorder="1" applyAlignment="1">
      <alignment horizontal="center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9" xfId="0" applyFont="1" applyFill="1" applyBorder="1" applyAlignment="1">
      <alignment horizontal="center" vertical="top" wrapText="1"/>
    </xf>
    <xf numFmtId="0" fontId="29" fillId="0" borderId="14" xfId="0" applyFont="1" applyFill="1" applyBorder="1" applyAlignment="1">
      <alignment horizontal="center" vertical="top" wrapText="1"/>
    </xf>
    <xf numFmtId="0" fontId="30" fillId="0" borderId="20" xfId="0" applyFont="1" applyFill="1" applyBorder="1" applyAlignment="1">
      <alignment horizontal="center" vertical="top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19" xfId="0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top" wrapText="1"/>
    </xf>
    <xf numFmtId="0" fontId="30" fillId="0" borderId="18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center" vertical="center" wrapText="1"/>
    </xf>
    <xf numFmtId="0" fontId="30" fillId="0" borderId="15" xfId="45" applyFont="1" applyFill="1" applyBorder="1" applyAlignment="1">
      <alignment horizontal="center" vertical="center" wrapText="1"/>
    </xf>
    <xf numFmtId="0" fontId="30" fillId="0" borderId="17" xfId="45" applyFont="1" applyFill="1" applyBorder="1" applyAlignment="1">
      <alignment horizontal="center" vertical="center" wrapText="1"/>
    </xf>
    <xf numFmtId="0" fontId="30" fillId="0" borderId="16" xfId="45" applyFont="1" applyFill="1" applyBorder="1" applyAlignment="1">
      <alignment horizontal="center" vertical="center" wrapText="1"/>
    </xf>
    <xf numFmtId="0" fontId="30" fillId="0" borderId="12" xfId="45" applyFont="1" applyFill="1" applyBorder="1" applyAlignment="1">
      <alignment horizontal="center" vertical="center" wrapText="1"/>
    </xf>
    <xf numFmtId="0" fontId="30" fillId="0" borderId="13" xfId="45" applyFont="1" applyFill="1" applyBorder="1" applyAlignment="1">
      <alignment horizontal="center" vertical="center" wrapText="1"/>
    </xf>
    <xf numFmtId="0" fontId="30" fillId="0" borderId="11" xfId="45" applyFont="1" applyFill="1" applyBorder="1" applyAlignment="1">
      <alignment horizontal="center" vertical="center" wrapText="1"/>
    </xf>
    <xf numFmtId="0" fontId="30" fillId="0" borderId="14" xfId="45" applyFont="1" applyFill="1" applyBorder="1" applyAlignment="1">
      <alignment horizontal="center" vertical="center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top"/>
    </xf>
    <xf numFmtId="0" fontId="31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165" fontId="29" fillId="0" borderId="11" xfId="55" applyNumberFormat="1" applyFont="1" applyFill="1" applyBorder="1" applyAlignment="1">
      <alignment horizontal="center" vertical="top" wrapText="1"/>
    </xf>
    <xf numFmtId="165" fontId="29" fillId="0" borderId="14" xfId="55" applyNumberFormat="1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left" vertical="center" wrapText="1"/>
    </xf>
    <xf numFmtId="0" fontId="33" fillId="0" borderId="19" xfId="0" applyFont="1" applyFill="1" applyBorder="1" applyAlignment="1">
      <alignment horizontal="left" vertical="center" wrapText="1"/>
    </xf>
    <xf numFmtId="0" fontId="33" fillId="0" borderId="14" xfId="0" applyFont="1" applyFill="1" applyBorder="1" applyAlignment="1">
      <alignment horizontal="left" vertical="center" wrapText="1"/>
    </xf>
    <xf numFmtId="0" fontId="38" fillId="0" borderId="11" xfId="0" applyFont="1" applyFill="1" applyBorder="1" applyAlignment="1">
      <alignment horizontal="left" vertical="center" wrapText="1"/>
    </xf>
    <xf numFmtId="0" fontId="38" fillId="0" borderId="19" xfId="0" applyFont="1" applyFill="1" applyBorder="1" applyAlignment="1">
      <alignment horizontal="left" vertical="center" wrapText="1"/>
    </xf>
    <xf numFmtId="0" fontId="38" fillId="0" borderId="14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</cellXfs>
  <cellStyles count="7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 2" xfId="68"/>
    <cellStyle name="Normal 2 4" xfId="48"/>
    <cellStyle name="Normal 3" xfId="57"/>
    <cellStyle name="Normal 4" xfId="58"/>
    <cellStyle name="Normal 4 2" xfId="51"/>
    <cellStyle name="Normal 5" xfId="56"/>
    <cellStyle name="Normal 6" xfId="66"/>
    <cellStyle name="Normal 8" xfId="45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9" zoomScale="110" zoomScaleNormal="110" zoomScaleSheetLayoutView="115" workbookViewId="0">
      <selection activeCell="G9" sqref="G9"/>
    </sheetView>
  </sheetViews>
  <sheetFormatPr defaultColWidth="9.140625" defaultRowHeight="17.25" x14ac:dyDescent="0.25"/>
  <cols>
    <col min="1" max="1" width="10.7109375" style="1" customWidth="1"/>
    <col min="2" max="2" width="16.140625" style="1" customWidth="1"/>
    <col min="3" max="3" width="81" style="2" customWidth="1"/>
    <col min="4" max="4" width="27.5703125" style="2" customWidth="1"/>
    <col min="5" max="5" width="20.42578125" style="2" customWidth="1"/>
    <col min="6" max="6" width="23" style="1" customWidth="1"/>
    <col min="7" max="7" width="23.42578125" style="1" customWidth="1"/>
    <col min="8" max="9" width="9.5703125" style="1" bestFit="1" customWidth="1"/>
    <col min="10" max="16384" width="9.140625" style="1"/>
  </cols>
  <sheetData>
    <row r="1" spans="1:6" ht="18" customHeight="1" x14ac:dyDescent="0.3">
      <c r="D1" s="79" t="s">
        <v>10</v>
      </c>
      <c r="E1" s="79"/>
      <c r="F1" s="29"/>
    </row>
    <row r="2" spans="1:6" x14ac:dyDescent="0.3">
      <c r="D2" s="29" t="s">
        <v>66</v>
      </c>
      <c r="E2" s="29"/>
      <c r="F2" s="29"/>
    </row>
    <row r="3" spans="1:6" x14ac:dyDescent="0.3">
      <c r="D3" s="29" t="s">
        <v>23</v>
      </c>
      <c r="E3" s="30"/>
      <c r="F3" s="29"/>
    </row>
    <row r="4" spans="1:6" ht="93" customHeight="1" x14ac:dyDescent="0.25">
      <c r="A4" s="96" t="s">
        <v>81</v>
      </c>
      <c r="B4" s="96"/>
      <c r="C4" s="96"/>
      <c r="D4" s="96"/>
      <c r="E4" s="96"/>
    </row>
    <row r="5" spans="1:6" ht="20.45" customHeight="1" x14ac:dyDescent="0.25">
      <c r="A5" s="4"/>
      <c r="B5" s="4"/>
      <c r="C5" s="4"/>
      <c r="D5" s="106" t="s">
        <v>72</v>
      </c>
      <c r="E5" s="106"/>
    </row>
    <row r="6" spans="1:6" s="3" customFormat="1" ht="68.45" customHeight="1" x14ac:dyDescent="0.3">
      <c r="A6" s="97" t="s">
        <v>11</v>
      </c>
      <c r="B6" s="98"/>
      <c r="C6" s="99" t="s">
        <v>12</v>
      </c>
      <c r="D6" s="101" t="s">
        <v>13</v>
      </c>
      <c r="E6" s="102"/>
      <c r="F6" s="5"/>
    </row>
    <row r="7" spans="1:6" s="3" customFormat="1" ht="36" customHeight="1" x14ac:dyDescent="0.3">
      <c r="A7" s="6" t="s">
        <v>14</v>
      </c>
      <c r="B7" s="6" t="s">
        <v>15</v>
      </c>
      <c r="C7" s="100"/>
      <c r="D7" s="7" t="s">
        <v>58</v>
      </c>
      <c r="E7" s="7" t="s">
        <v>18</v>
      </c>
      <c r="F7" s="5"/>
    </row>
    <row r="8" spans="1:6" x14ac:dyDescent="0.25">
      <c r="A8" s="8"/>
      <c r="B8" s="8"/>
      <c r="C8" s="9" t="s">
        <v>1</v>
      </c>
      <c r="D8" s="60">
        <f>D11</f>
        <v>0</v>
      </c>
      <c r="E8" s="60">
        <f>E11</f>
        <v>0</v>
      </c>
    </row>
    <row r="9" spans="1:6" ht="23.45" customHeight="1" x14ac:dyDescent="0.25">
      <c r="A9" s="107" t="s">
        <v>44</v>
      </c>
      <c r="B9" s="108"/>
      <c r="C9" s="109"/>
      <c r="D9" s="11"/>
      <c r="E9" s="11"/>
    </row>
    <row r="10" spans="1:6" ht="18" customHeight="1" x14ac:dyDescent="0.25">
      <c r="A10" s="9">
        <v>1111</v>
      </c>
      <c r="B10" s="42"/>
      <c r="C10" s="12" t="s">
        <v>2</v>
      </c>
      <c r="D10" s="12"/>
      <c r="E10" s="13"/>
    </row>
    <row r="11" spans="1:6" x14ac:dyDescent="0.25">
      <c r="A11" s="9"/>
      <c r="B11" s="42"/>
      <c r="C11" s="9" t="s">
        <v>45</v>
      </c>
      <c r="D11" s="11">
        <f>D18+D24</f>
        <v>0</v>
      </c>
      <c r="E11" s="11">
        <f>E18+E24</f>
        <v>0</v>
      </c>
    </row>
    <row r="12" spans="1:6" ht="17.45" customHeight="1" x14ac:dyDescent="0.25">
      <c r="A12" s="9"/>
      <c r="B12" s="42"/>
      <c r="C12" s="12" t="s">
        <v>3</v>
      </c>
      <c r="D12" s="12"/>
      <c r="E12" s="10"/>
    </row>
    <row r="13" spans="1:6" ht="34.5" x14ac:dyDescent="0.25">
      <c r="A13" s="9"/>
      <c r="B13" s="42"/>
      <c r="C13" s="10" t="s">
        <v>46</v>
      </c>
      <c r="D13" s="10"/>
      <c r="E13" s="10"/>
    </row>
    <row r="14" spans="1:6" ht="17.45" customHeight="1" x14ac:dyDescent="0.25">
      <c r="A14" s="9"/>
      <c r="B14" s="42"/>
      <c r="C14" s="12" t="s">
        <v>4</v>
      </c>
      <c r="D14" s="12"/>
      <c r="E14" s="10"/>
    </row>
    <row r="15" spans="1:6" ht="51.75" x14ac:dyDescent="0.25">
      <c r="A15" s="9"/>
      <c r="B15" s="42"/>
      <c r="C15" s="10" t="s">
        <v>47</v>
      </c>
      <c r="D15" s="10"/>
      <c r="E15" s="10"/>
    </row>
    <row r="16" spans="1:6" ht="18.600000000000001" customHeight="1" x14ac:dyDescent="0.25">
      <c r="A16" s="103" t="s">
        <v>5</v>
      </c>
      <c r="B16" s="104"/>
      <c r="C16" s="104"/>
      <c r="D16" s="104"/>
      <c r="E16" s="105"/>
    </row>
    <row r="17" spans="1:5" x14ac:dyDescent="0.25">
      <c r="A17" s="15"/>
      <c r="B17" s="9">
        <v>12004</v>
      </c>
      <c r="C17" s="12" t="s">
        <v>6</v>
      </c>
      <c r="D17" s="64"/>
      <c r="E17" s="64"/>
    </row>
    <row r="18" spans="1:5" ht="34.5" x14ac:dyDescent="0.25">
      <c r="A18" s="15"/>
      <c r="B18" s="42"/>
      <c r="C18" s="9" t="s">
        <v>75</v>
      </c>
      <c r="D18" s="66">
        <v>-52380.3</v>
      </c>
      <c r="E18" s="66">
        <v>-52380.3</v>
      </c>
    </row>
    <row r="19" spans="1:5" x14ac:dyDescent="0.25">
      <c r="A19" s="15"/>
      <c r="B19" s="42"/>
      <c r="C19" s="12" t="s">
        <v>7</v>
      </c>
      <c r="D19" s="64"/>
      <c r="E19" s="64"/>
    </row>
    <row r="20" spans="1:5" ht="34.5" x14ac:dyDescent="0.25">
      <c r="A20" s="15"/>
      <c r="B20" s="42"/>
      <c r="C20" s="64" t="s">
        <v>76</v>
      </c>
      <c r="D20" s="64"/>
      <c r="E20" s="64"/>
    </row>
    <row r="21" spans="1:5" x14ac:dyDescent="0.25">
      <c r="A21" s="15"/>
      <c r="B21" s="42"/>
      <c r="C21" s="12" t="s">
        <v>8</v>
      </c>
      <c r="D21" s="64"/>
      <c r="E21" s="64"/>
    </row>
    <row r="22" spans="1:5" x14ac:dyDescent="0.25">
      <c r="A22" s="15"/>
      <c r="B22" s="42"/>
      <c r="C22" s="64" t="s">
        <v>54</v>
      </c>
      <c r="D22" s="64"/>
      <c r="E22" s="64"/>
    </row>
    <row r="23" spans="1:5" x14ac:dyDescent="0.25">
      <c r="A23" s="42"/>
      <c r="B23" s="9">
        <v>11004</v>
      </c>
      <c r="C23" s="12" t="s">
        <v>6</v>
      </c>
      <c r="D23" s="12"/>
      <c r="E23" s="16"/>
    </row>
    <row r="24" spans="1:5" ht="51.75" x14ac:dyDescent="0.25">
      <c r="A24" s="42"/>
      <c r="B24" s="9"/>
      <c r="C24" s="9" t="s">
        <v>57</v>
      </c>
      <c r="D24" s="14">
        <v>52380.3</v>
      </c>
      <c r="E24" s="14">
        <v>52380.3</v>
      </c>
    </row>
    <row r="25" spans="1:5" x14ac:dyDescent="0.25">
      <c r="A25" s="42"/>
      <c r="B25" s="9"/>
      <c r="C25" s="12" t="s">
        <v>7</v>
      </c>
      <c r="D25" s="12"/>
      <c r="E25" s="17"/>
    </row>
    <row r="26" spans="1:5" ht="73.150000000000006" customHeight="1" x14ac:dyDescent="0.25">
      <c r="A26" s="42"/>
      <c r="B26" s="9"/>
      <c r="C26" s="77" t="s">
        <v>74</v>
      </c>
      <c r="D26" s="77"/>
      <c r="E26" s="17"/>
    </row>
    <row r="27" spans="1:5" x14ac:dyDescent="0.25">
      <c r="A27" s="42"/>
      <c r="B27" s="9"/>
      <c r="C27" s="12" t="s">
        <v>8</v>
      </c>
      <c r="D27" s="12"/>
      <c r="E27" s="17"/>
    </row>
    <row r="28" spans="1:5" x14ac:dyDescent="0.25">
      <c r="A28" s="42"/>
      <c r="B28" s="9"/>
      <c r="C28" s="77" t="s">
        <v>54</v>
      </c>
      <c r="D28" s="77"/>
      <c r="E28" s="17"/>
    </row>
  </sheetData>
  <mergeCells count="7">
    <mergeCell ref="A4:E4"/>
    <mergeCell ref="A6:B6"/>
    <mergeCell ref="C6:C7"/>
    <mergeCell ref="D6:E6"/>
    <mergeCell ref="A16:E16"/>
    <mergeCell ref="D5:E5"/>
    <mergeCell ref="A9:C9"/>
  </mergeCells>
  <pageMargins left="0.75" right="0.75" top="1" bottom="1" header="0.5" footer="0.5"/>
  <pageSetup paperSize="9" scale="75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opLeftCell="A28" zoomScale="110" zoomScaleNormal="110" workbookViewId="0">
      <selection activeCell="G6" sqref="G6:H6"/>
    </sheetView>
  </sheetViews>
  <sheetFormatPr defaultColWidth="9.140625" defaultRowHeight="17.25" x14ac:dyDescent="0.25"/>
  <cols>
    <col min="1" max="1" width="9.42578125" style="31" customWidth="1"/>
    <col min="2" max="2" width="9.5703125" style="31" customWidth="1"/>
    <col min="3" max="3" width="7.5703125" style="31" customWidth="1"/>
    <col min="4" max="4" width="11.140625" style="31" customWidth="1"/>
    <col min="5" max="5" width="15.140625" style="31" customWidth="1"/>
    <col min="6" max="6" width="77.7109375" style="20" customWidth="1"/>
    <col min="7" max="7" width="25.140625" style="20" customWidth="1"/>
    <col min="8" max="8" width="20.5703125" style="20" customWidth="1"/>
    <col min="9" max="9" width="9.140625" style="31"/>
    <col min="10" max="10" width="12.140625" style="31" bestFit="1" customWidth="1"/>
    <col min="11" max="16384" width="9.140625" style="31"/>
  </cols>
  <sheetData>
    <row r="1" spans="1:14" s="29" customFormat="1" ht="18" customHeight="1" x14ac:dyDescent="0.3">
      <c r="G1" s="79" t="s">
        <v>30</v>
      </c>
      <c r="H1" s="79"/>
      <c r="J1" s="30"/>
      <c r="K1" s="30"/>
      <c r="L1" s="30"/>
      <c r="M1" s="30"/>
      <c r="N1" s="30"/>
    </row>
    <row r="2" spans="1:14" s="29" customFormat="1" x14ac:dyDescent="0.3">
      <c r="G2" s="29" t="s">
        <v>66</v>
      </c>
      <c r="J2" s="30"/>
      <c r="K2" s="30"/>
      <c r="L2" s="30"/>
      <c r="M2" s="30"/>
      <c r="N2" s="30"/>
    </row>
    <row r="3" spans="1:14" s="29" customFormat="1" x14ac:dyDescent="0.3">
      <c r="G3" s="29" t="s">
        <v>23</v>
      </c>
      <c r="H3" s="30"/>
      <c r="J3" s="30"/>
      <c r="K3" s="30"/>
      <c r="L3" s="30"/>
      <c r="M3" s="30"/>
      <c r="N3" s="30"/>
    </row>
    <row r="4" spans="1:14" s="29" customFormat="1" ht="51" customHeight="1" x14ac:dyDescent="0.3">
      <c r="A4" s="112" t="s">
        <v>82</v>
      </c>
      <c r="B4" s="112"/>
      <c r="C4" s="112"/>
      <c r="D4" s="112"/>
      <c r="E4" s="112"/>
      <c r="F4" s="112"/>
      <c r="G4" s="112"/>
      <c r="H4" s="112"/>
      <c r="I4" s="30"/>
      <c r="J4" s="30"/>
      <c r="K4" s="30"/>
      <c r="L4" s="30"/>
      <c r="M4" s="30"/>
      <c r="N4" s="30"/>
    </row>
    <row r="5" spans="1:14" s="29" customFormat="1" ht="19.149999999999999" customHeight="1" x14ac:dyDescent="0.3">
      <c r="A5" s="54"/>
      <c r="B5" s="54"/>
      <c r="C5" s="54"/>
      <c r="D5" s="54"/>
      <c r="E5" s="54"/>
      <c r="F5" s="54"/>
      <c r="G5" s="106" t="s">
        <v>72</v>
      </c>
      <c r="H5" s="106"/>
      <c r="I5" s="30"/>
      <c r="J5" s="30"/>
      <c r="K5" s="30"/>
      <c r="L5" s="30"/>
      <c r="M5" s="30"/>
      <c r="N5" s="30"/>
    </row>
    <row r="6" spans="1:14" ht="72.599999999999994" customHeight="1" x14ac:dyDescent="0.25">
      <c r="A6" s="113" t="s">
        <v>16</v>
      </c>
      <c r="B6" s="114"/>
      <c r="C6" s="115"/>
      <c r="D6" s="113" t="s">
        <v>0</v>
      </c>
      <c r="E6" s="115"/>
      <c r="F6" s="116" t="s">
        <v>17</v>
      </c>
      <c r="G6" s="118" t="s">
        <v>43</v>
      </c>
      <c r="H6" s="119"/>
    </row>
    <row r="7" spans="1:14" x14ac:dyDescent="0.25">
      <c r="A7" s="32" t="s">
        <v>24</v>
      </c>
      <c r="B7" s="32" t="s">
        <v>25</v>
      </c>
      <c r="C7" s="32" t="s">
        <v>19</v>
      </c>
      <c r="D7" s="32" t="s">
        <v>26</v>
      </c>
      <c r="E7" s="32" t="s">
        <v>42</v>
      </c>
      <c r="F7" s="117"/>
      <c r="G7" s="7" t="s">
        <v>58</v>
      </c>
      <c r="H7" s="7" t="s">
        <v>18</v>
      </c>
    </row>
    <row r="8" spans="1:14" x14ac:dyDescent="0.25">
      <c r="A8" s="32"/>
      <c r="B8" s="32"/>
      <c r="C8" s="32"/>
      <c r="D8" s="32"/>
      <c r="E8" s="32"/>
      <c r="F8" s="9" t="s">
        <v>1</v>
      </c>
      <c r="G8" s="55">
        <v>0</v>
      </c>
      <c r="H8" s="55">
        <v>0</v>
      </c>
    </row>
    <row r="9" spans="1:14" x14ac:dyDescent="0.25">
      <c r="A9" s="33"/>
      <c r="B9" s="33"/>
      <c r="C9" s="33"/>
      <c r="D9" s="33"/>
      <c r="E9" s="33"/>
      <c r="F9" s="34" t="s">
        <v>21</v>
      </c>
      <c r="G9" s="34"/>
      <c r="H9" s="35"/>
    </row>
    <row r="10" spans="1:14" s="22" customFormat="1" ht="37.15" customHeight="1" x14ac:dyDescent="0.25">
      <c r="A10" s="59"/>
      <c r="B10" s="59"/>
      <c r="C10" s="59"/>
      <c r="D10" s="59"/>
      <c r="E10" s="59"/>
      <c r="F10" s="19" t="s">
        <v>69</v>
      </c>
      <c r="G10" s="24" t="s">
        <v>73</v>
      </c>
      <c r="H10" s="24" t="s">
        <v>73</v>
      </c>
      <c r="I10" s="20"/>
      <c r="J10" s="20"/>
      <c r="K10" s="21"/>
      <c r="L10" s="21"/>
      <c r="M10" s="21"/>
      <c r="N10" s="21"/>
    </row>
    <row r="11" spans="1:14" s="22" customFormat="1" ht="16.149999999999999" customHeight="1" x14ac:dyDescent="0.25">
      <c r="A11" s="59"/>
      <c r="B11" s="59"/>
      <c r="C11" s="59"/>
      <c r="D11" s="59"/>
      <c r="E11" s="59"/>
      <c r="F11" s="34" t="s">
        <v>21</v>
      </c>
      <c r="G11" s="24"/>
      <c r="H11" s="24"/>
      <c r="I11" s="20"/>
      <c r="J11" s="20"/>
      <c r="K11" s="21"/>
      <c r="L11" s="21"/>
      <c r="M11" s="21"/>
      <c r="N11" s="21"/>
    </row>
    <row r="12" spans="1:14" s="22" customFormat="1" ht="18" customHeight="1" x14ac:dyDescent="0.25">
      <c r="A12" s="61" t="s">
        <v>48</v>
      </c>
      <c r="B12" s="62"/>
      <c r="C12" s="53"/>
      <c r="D12" s="63"/>
      <c r="E12" s="53" t="s">
        <v>70</v>
      </c>
      <c r="F12" s="23" t="s">
        <v>71</v>
      </c>
      <c r="G12" s="24" t="s">
        <v>73</v>
      </c>
      <c r="H12" s="24" t="s">
        <v>73</v>
      </c>
      <c r="I12" s="25"/>
      <c r="J12" s="25"/>
      <c r="K12" s="21"/>
      <c r="L12" s="21"/>
      <c r="M12" s="21"/>
      <c r="N12" s="21"/>
    </row>
    <row r="13" spans="1:14" s="22" customFormat="1" x14ac:dyDescent="0.25">
      <c r="A13" s="61"/>
      <c r="B13" s="62"/>
      <c r="C13" s="53"/>
      <c r="D13" s="63"/>
      <c r="E13" s="53"/>
      <c r="F13" s="26" t="s">
        <v>21</v>
      </c>
      <c r="G13" s="24"/>
      <c r="H13" s="24"/>
      <c r="I13" s="21"/>
      <c r="J13" s="20"/>
      <c r="K13" s="21"/>
      <c r="L13" s="21"/>
      <c r="M13" s="21"/>
      <c r="N13" s="21"/>
    </row>
    <row r="14" spans="1:14" x14ac:dyDescent="0.25">
      <c r="A14" s="8"/>
      <c r="B14" s="36" t="s">
        <v>51</v>
      </c>
      <c r="C14" s="8"/>
      <c r="D14" s="8"/>
      <c r="E14" s="8"/>
      <c r="F14" s="37" t="s">
        <v>52</v>
      </c>
      <c r="G14" s="73">
        <f t="shared" ref="G14:H14" si="0">G16</f>
        <v>0</v>
      </c>
      <c r="H14" s="74">
        <f t="shared" si="0"/>
        <v>0</v>
      </c>
    </row>
    <row r="15" spans="1:14" x14ac:dyDescent="0.25">
      <c r="A15" s="8"/>
      <c r="B15" s="8"/>
      <c r="C15" s="8"/>
      <c r="D15" s="8"/>
      <c r="E15" s="8"/>
      <c r="F15" s="10" t="s">
        <v>21</v>
      </c>
      <c r="G15" s="10"/>
      <c r="H15" s="75"/>
    </row>
    <row r="16" spans="1:14" x14ac:dyDescent="0.25">
      <c r="A16" s="8"/>
      <c r="B16" s="8"/>
      <c r="C16" s="38" t="s">
        <v>22</v>
      </c>
      <c r="D16" s="8"/>
      <c r="E16" s="8"/>
      <c r="F16" s="37" t="s">
        <v>53</v>
      </c>
      <c r="G16" s="73">
        <f t="shared" ref="G16:H16" si="1">G18</f>
        <v>0</v>
      </c>
      <c r="H16" s="74">
        <f t="shared" si="1"/>
        <v>0</v>
      </c>
    </row>
    <row r="17" spans="1:16" x14ac:dyDescent="0.25">
      <c r="A17" s="8"/>
      <c r="B17" s="8"/>
      <c r="C17" s="8"/>
      <c r="D17" s="8"/>
      <c r="E17" s="8"/>
      <c r="F17" s="10" t="s">
        <v>55</v>
      </c>
      <c r="G17" s="10"/>
      <c r="H17" s="75"/>
      <c r="I17" s="110"/>
      <c r="J17" s="111"/>
      <c r="K17" s="111"/>
      <c r="L17" s="111"/>
      <c r="M17" s="111"/>
      <c r="N17" s="111"/>
      <c r="O17" s="111"/>
      <c r="P17" s="111"/>
    </row>
    <row r="18" spans="1:16" ht="34.5" x14ac:dyDescent="0.25">
      <c r="A18" s="8"/>
      <c r="B18" s="8"/>
      <c r="C18" s="8"/>
      <c r="D18" s="56">
        <v>1111</v>
      </c>
      <c r="E18" s="8"/>
      <c r="F18" s="9" t="s">
        <v>45</v>
      </c>
      <c r="G18" s="73">
        <f>G20+G29</f>
        <v>0</v>
      </c>
      <c r="H18" s="73">
        <f>H20+H29</f>
        <v>0</v>
      </c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8"/>
      <c r="B19" s="8"/>
      <c r="C19" s="8"/>
      <c r="D19" s="56"/>
      <c r="E19" s="8"/>
      <c r="F19" s="27" t="s">
        <v>21</v>
      </c>
      <c r="G19" s="10"/>
      <c r="H19" s="17"/>
      <c r="I19" s="58"/>
      <c r="J19" s="58"/>
      <c r="K19" s="58"/>
      <c r="L19" s="58"/>
      <c r="M19" s="58"/>
      <c r="N19" s="58"/>
      <c r="O19" s="58"/>
      <c r="P19" s="58"/>
    </row>
    <row r="20" spans="1:16" ht="34.5" x14ac:dyDescent="0.25">
      <c r="A20" s="33"/>
      <c r="B20" s="33"/>
      <c r="C20" s="33"/>
      <c r="D20" s="33"/>
      <c r="E20" s="56">
        <v>12004</v>
      </c>
      <c r="F20" s="9" t="s">
        <v>75</v>
      </c>
      <c r="G20" s="68">
        <f t="shared" ref="G20:H20" si="2">+G22</f>
        <v>-52380.3</v>
      </c>
      <c r="H20" s="68">
        <f t="shared" si="2"/>
        <v>-52380.3</v>
      </c>
    </row>
    <row r="21" spans="1:16" x14ac:dyDescent="0.25">
      <c r="A21" s="33"/>
      <c r="B21" s="33"/>
      <c r="C21" s="33"/>
      <c r="D21" s="33"/>
      <c r="E21" s="8"/>
      <c r="F21" s="28" t="s">
        <v>27</v>
      </c>
      <c r="G21" s="69"/>
      <c r="H21" s="34"/>
    </row>
    <row r="22" spans="1:16" ht="34.5" x14ac:dyDescent="0.25">
      <c r="A22" s="33"/>
      <c r="B22" s="33"/>
      <c r="C22" s="33"/>
      <c r="D22" s="33"/>
      <c r="E22" s="8"/>
      <c r="F22" s="18" t="s">
        <v>9</v>
      </c>
      <c r="G22" s="76">
        <f t="shared" ref="G22:H22" si="3">+G24</f>
        <v>-52380.3</v>
      </c>
      <c r="H22" s="67">
        <f t="shared" si="3"/>
        <v>-52380.3</v>
      </c>
    </row>
    <row r="23" spans="1:16" ht="34.5" x14ac:dyDescent="0.25">
      <c r="A23" s="33"/>
      <c r="B23" s="33"/>
      <c r="C23" s="33"/>
      <c r="D23" s="33"/>
      <c r="E23" s="8"/>
      <c r="F23" s="28" t="s">
        <v>28</v>
      </c>
      <c r="G23" s="69"/>
      <c r="H23" s="34"/>
    </row>
    <row r="24" spans="1:16" x14ac:dyDescent="0.25">
      <c r="A24" s="33"/>
      <c r="B24" s="33"/>
      <c r="C24" s="33"/>
      <c r="D24" s="33"/>
      <c r="E24" s="8"/>
      <c r="F24" s="28" t="s">
        <v>20</v>
      </c>
      <c r="G24" s="76">
        <f t="shared" ref="G24:H27" si="4">+G25</f>
        <v>-52380.3</v>
      </c>
      <c r="H24" s="67">
        <f t="shared" si="4"/>
        <v>-52380.3</v>
      </c>
    </row>
    <row r="25" spans="1:16" x14ac:dyDescent="0.25">
      <c r="A25" s="33"/>
      <c r="B25" s="33"/>
      <c r="C25" s="33"/>
      <c r="D25" s="33"/>
      <c r="E25" s="8"/>
      <c r="F25" s="28" t="s">
        <v>29</v>
      </c>
      <c r="G25" s="76">
        <f t="shared" si="4"/>
        <v>-52380.3</v>
      </c>
      <c r="H25" s="67">
        <f t="shared" si="4"/>
        <v>-52380.3</v>
      </c>
    </row>
    <row r="26" spans="1:16" x14ac:dyDescent="0.25">
      <c r="A26" s="33"/>
      <c r="B26" s="33"/>
      <c r="C26" s="33"/>
      <c r="D26" s="33"/>
      <c r="E26" s="8"/>
      <c r="F26" s="34" t="s">
        <v>60</v>
      </c>
      <c r="G26" s="76">
        <f t="shared" si="4"/>
        <v>-52380.3</v>
      </c>
      <c r="H26" s="67">
        <f t="shared" si="4"/>
        <v>-52380.3</v>
      </c>
    </row>
    <row r="27" spans="1:16" ht="34.5" x14ac:dyDescent="0.25">
      <c r="A27" s="33"/>
      <c r="B27" s="33"/>
      <c r="C27" s="33"/>
      <c r="D27" s="33"/>
      <c r="E27" s="8"/>
      <c r="F27" s="34" t="s">
        <v>61</v>
      </c>
      <c r="G27" s="76">
        <f t="shared" si="4"/>
        <v>-52380.3</v>
      </c>
      <c r="H27" s="67">
        <f t="shared" si="4"/>
        <v>-52380.3</v>
      </c>
    </row>
    <row r="28" spans="1:16" x14ac:dyDescent="0.25">
      <c r="A28" s="33"/>
      <c r="B28" s="33"/>
      <c r="C28" s="33"/>
      <c r="D28" s="33"/>
      <c r="E28" s="8"/>
      <c r="F28" s="34" t="s">
        <v>56</v>
      </c>
      <c r="G28" s="76">
        <f>'Հավելված N 1'!D18</f>
        <v>-52380.3</v>
      </c>
      <c r="H28" s="76">
        <f>'Հավելված N 1'!E18</f>
        <v>-52380.3</v>
      </c>
    </row>
    <row r="29" spans="1:16" ht="51.75" x14ac:dyDescent="0.25">
      <c r="A29" s="8"/>
      <c r="B29" s="8"/>
      <c r="C29" s="8"/>
      <c r="D29" s="56"/>
      <c r="E29" s="57">
        <v>11004</v>
      </c>
      <c r="F29" s="39" t="s">
        <v>57</v>
      </c>
      <c r="G29" s="14">
        <f>G31</f>
        <v>52380.3</v>
      </c>
      <c r="H29" s="14">
        <f>H31</f>
        <v>52380.3</v>
      </c>
    </row>
    <row r="30" spans="1:16" x14ac:dyDescent="0.25">
      <c r="A30" s="8"/>
      <c r="B30" s="8"/>
      <c r="C30" s="8"/>
      <c r="D30" s="8"/>
      <c r="E30" s="8"/>
      <c r="F30" s="28" t="s">
        <v>27</v>
      </c>
      <c r="G30" s="28"/>
      <c r="H30" s="28"/>
    </row>
    <row r="31" spans="1:16" ht="34.5" x14ac:dyDescent="0.25">
      <c r="A31" s="8"/>
      <c r="B31" s="8"/>
      <c r="C31" s="8"/>
      <c r="D31" s="8"/>
      <c r="E31" s="8"/>
      <c r="F31" s="18" t="s">
        <v>9</v>
      </c>
      <c r="G31" s="40">
        <f t="shared" ref="G31" si="5">G33</f>
        <v>52380.3</v>
      </c>
      <c r="H31" s="70">
        <f>H33</f>
        <v>52380.3</v>
      </c>
    </row>
    <row r="32" spans="1:16" ht="34.5" x14ac:dyDescent="0.25">
      <c r="A32" s="8"/>
      <c r="B32" s="8"/>
      <c r="C32" s="8"/>
      <c r="D32" s="8"/>
      <c r="E32" s="8"/>
      <c r="F32" s="28" t="s">
        <v>28</v>
      </c>
      <c r="G32" s="28"/>
      <c r="H32" s="71"/>
    </row>
    <row r="33" spans="1:8" x14ac:dyDescent="0.25">
      <c r="A33" s="8"/>
      <c r="B33" s="8"/>
      <c r="C33" s="8"/>
      <c r="D33" s="8"/>
      <c r="E33" s="8"/>
      <c r="F33" s="28" t="s">
        <v>20</v>
      </c>
      <c r="G33" s="41">
        <f t="shared" ref="G33:G36" si="6">G34</f>
        <v>52380.3</v>
      </c>
      <c r="H33" s="72">
        <f>H34</f>
        <v>52380.3</v>
      </c>
    </row>
    <row r="34" spans="1:8" x14ac:dyDescent="0.25">
      <c r="A34" s="8"/>
      <c r="B34" s="8"/>
      <c r="C34" s="8"/>
      <c r="D34" s="8"/>
      <c r="E34" s="8"/>
      <c r="F34" s="28" t="s">
        <v>29</v>
      </c>
      <c r="G34" s="41">
        <f t="shared" si="6"/>
        <v>52380.3</v>
      </c>
      <c r="H34" s="72">
        <f>H35</f>
        <v>52380.3</v>
      </c>
    </row>
    <row r="35" spans="1:8" x14ac:dyDescent="0.25">
      <c r="A35" s="8"/>
      <c r="B35" s="8"/>
      <c r="C35" s="8"/>
      <c r="D35" s="8"/>
      <c r="E35" s="8"/>
      <c r="F35" s="34" t="s">
        <v>60</v>
      </c>
      <c r="G35" s="41">
        <f t="shared" si="6"/>
        <v>52380.3</v>
      </c>
      <c r="H35" s="72">
        <f>H36</f>
        <v>52380.3</v>
      </c>
    </row>
    <row r="36" spans="1:8" ht="34.5" x14ac:dyDescent="0.25">
      <c r="A36" s="8"/>
      <c r="B36" s="8"/>
      <c r="C36" s="8"/>
      <c r="D36" s="8"/>
      <c r="E36" s="8"/>
      <c r="F36" s="34" t="s">
        <v>61</v>
      </c>
      <c r="G36" s="41">
        <f t="shared" si="6"/>
        <v>52380.3</v>
      </c>
      <c r="H36" s="72">
        <f>H37</f>
        <v>52380.3</v>
      </c>
    </row>
    <row r="37" spans="1:8" x14ac:dyDescent="0.25">
      <c r="A37" s="8"/>
      <c r="B37" s="8"/>
      <c r="C37" s="8"/>
      <c r="D37" s="8"/>
      <c r="E37" s="8"/>
      <c r="F37" s="34" t="s">
        <v>56</v>
      </c>
      <c r="G37" s="13">
        <f>'Հավելված N 1'!D24</f>
        <v>52380.3</v>
      </c>
      <c r="H37" s="13">
        <f>'Հավելված N 1'!E24</f>
        <v>52380.3</v>
      </c>
    </row>
  </sheetData>
  <mergeCells count="7">
    <mergeCell ref="I17:P17"/>
    <mergeCell ref="G5:H5"/>
    <mergeCell ref="A4:H4"/>
    <mergeCell ref="A6:C6"/>
    <mergeCell ref="D6:E6"/>
    <mergeCell ref="F6:F7"/>
    <mergeCell ref="G6:H6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28" zoomScale="110" zoomScaleNormal="110" workbookViewId="0">
      <selection activeCell="D46" sqref="D46"/>
    </sheetView>
  </sheetViews>
  <sheetFormatPr defaultColWidth="9.140625" defaultRowHeight="17.25" x14ac:dyDescent="0.25"/>
  <cols>
    <col min="1" max="1" width="31.42578125" style="1" customWidth="1"/>
    <col min="2" max="2" width="68.42578125" style="1" customWidth="1"/>
    <col min="3" max="3" width="24.42578125" style="1" customWidth="1"/>
    <col min="4" max="4" width="18.28515625" style="47" customWidth="1"/>
    <col min="5" max="16384" width="9.140625" style="1"/>
  </cols>
  <sheetData>
    <row r="1" spans="1:4" ht="27" customHeight="1" x14ac:dyDescent="0.25">
      <c r="B1" s="80"/>
      <c r="C1" s="80" t="s">
        <v>67</v>
      </c>
      <c r="D1" s="80"/>
    </row>
    <row r="2" spans="1:4" s="3" customFormat="1" x14ac:dyDescent="0.3">
      <c r="B2" s="81"/>
      <c r="C2" s="81" t="s">
        <v>66</v>
      </c>
      <c r="D2" s="81"/>
    </row>
    <row r="3" spans="1:4" s="3" customFormat="1" x14ac:dyDescent="0.3">
      <c r="B3" s="81"/>
      <c r="C3" s="81" t="s">
        <v>23</v>
      </c>
      <c r="D3" s="81"/>
    </row>
    <row r="4" spans="1:4" s="3" customFormat="1" x14ac:dyDescent="0.3">
      <c r="A4" s="120"/>
      <c r="B4" s="120"/>
      <c r="C4" s="120"/>
      <c r="D4" s="120"/>
    </row>
    <row r="5" spans="1:4" ht="57.6" customHeight="1" x14ac:dyDescent="0.25">
      <c r="A5" s="120" t="s">
        <v>83</v>
      </c>
      <c r="B5" s="120"/>
      <c r="C5" s="120"/>
      <c r="D5" s="120"/>
    </row>
    <row r="6" spans="1:4" ht="17.45" customHeight="1" x14ac:dyDescent="0.25">
      <c r="A6" s="121" t="s">
        <v>41</v>
      </c>
      <c r="B6" s="121"/>
      <c r="C6" s="121"/>
      <c r="D6" s="121"/>
    </row>
    <row r="7" spans="1:4" ht="22.9" customHeight="1" x14ac:dyDescent="0.3">
      <c r="A7" s="48" t="s">
        <v>59</v>
      </c>
      <c r="B7" s="49"/>
      <c r="C7" s="49"/>
      <c r="D7" s="50"/>
    </row>
    <row r="8" spans="1:4" ht="12" customHeight="1" x14ac:dyDescent="0.25">
      <c r="A8" s="51"/>
      <c r="B8" s="51"/>
      <c r="C8" s="51"/>
      <c r="D8" s="52"/>
    </row>
    <row r="9" spans="1:4" x14ac:dyDescent="0.25">
      <c r="A9" s="37" t="s">
        <v>31</v>
      </c>
      <c r="B9" s="122" t="s">
        <v>32</v>
      </c>
      <c r="C9" s="122"/>
      <c r="D9" s="122"/>
    </row>
    <row r="10" spans="1:4" x14ac:dyDescent="0.25">
      <c r="A10" s="44">
        <v>1111</v>
      </c>
      <c r="B10" s="123" t="s">
        <v>49</v>
      </c>
      <c r="C10" s="123"/>
      <c r="D10" s="123"/>
    </row>
    <row r="11" spans="1:4" x14ac:dyDescent="0.25">
      <c r="A11" s="122" t="s">
        <v>33</v>
      </c>
      <c r="B11" s="122"/>
      <c r="C11" s="122"/>
      <c r="D11" s="122"/>
    </row>
    <row r="12" spans="1:4" ht="10.9" customHeight="1" x14ac:dyDescent="0.25">
      <c r="A12" s="103"/>
      <c r="B12" s="104"/>
      <c r="C12" s="104"/>
      <c r="D12" s="105"/>
    </row>
    <row r="13" spans="1:4" ht="57" customHeight="1" x14ac:dyDescent="0.25">
      <c r="A13" s="64" t="s">
        <v>34</v>
      </c>
      <c r="B13" s="65">
        <v>1111</v>
      </c>
      <c r="C13" s="124" t="s">
        <v>63</v>
      </c>
      <c r="D13" s="125"/>
    </row>
    <row r="14" spans="1:4" x14ac:dyDescent="0.25">
      <c r="A14" s="64" t="s">
        <v>35</v>
      </c>
      <c r="B14" s="65">
        <v>12004</v>
      </c>
      <c r="C14" s="43" t="s">
        <v>58</v>
      </c>
      <c r="D14" s="43" t="s">
        <v>18</v>
      </c>
    </row>
    <row r="15" spans="1:4" ht="34.5" x14ac:dyDescent="0.25">
      <c r="A15" s="64" t="s">
        <v>36</v>
      </c>
      <c r="B15" s="65" t="s">
        <v>77</v>
      </c>
      <c r="C15" s="8"/>
      <c r="D15" s="45"/>
    </row>
    <row r="16" spans="1:4" ht="34.5" x14ac:dyDescent="0.25">
      <c r="A16" s="64" t="s">
        <v>37</v>
      </c>
      <c r="B16" s="64" t="s">
        <v>78</v>
      </c>
      <c r="C16" s="8"/>
      <c r="D16" s="45"/>
    </row>
    <row r="17" spans="1:4" ht="24" customHeight="1" x14ac:dyDescent="0.25">
      <c r="A17" s="64" t="s">
        <v>38</v>
      </c>
      <c r="B17" s="64" t="s">
        <v>79</v>
      </c>
      <c r="C17" s="8"/>
      <c r="D17" s="45"/>
    </row>
    <row r="18" spans="1:4" ht="34.5" x14ac:dyDescent="0.25">
      <c r="A18" s="64" t="s">
        <v>64</v>
      </c>
      <c r="B18" s="46" t="s">
        <v>80</v>
      </c>
      <c r="C18" s="8"/>
      <c r="D18" s="45"/>
    </row>
    <row r="19" spans="1:4" x14ac:dyDescent="0.25">
      <c r="A19" s="103" t="s">
        <v>39</v>
      </c>
      <c r="B19" s="104"/>
      <c r="C19" s="104"/>
      <c r="D19" s="105"/>
    </row>
    <row r="20" spans="1:4" x14ac:dyDescent="0.25">
      <c r="A20" s="126" t="s">
        <v>40</v>
      </c>
      <c r="B20" s="126"/>
      <c r="C20" s="84">
        <f>+'Հավելված N 2'!G20</f>
        <v>-52380.3</v>
      </c>
      <c r="D20" s="84">
        <f>+'Հավելված N 2'!H20</f>
        <v>-52380.3</v>
      </c>
    </row>
    <row r="21" spans="1:4" ht="12" customHeight="1" x14ac:dyDescent="0.25">
      <c r="A21" s="104"/>
      <c r="B21" s="104"/>
      <c r="C21" s="104"/>
      <c r="D21" s="104"/>
    </row>
    <row r="22" spans="1:4" ht="54.6" customHeight="1" x14ac:dyDescent="0.25">
      <c r="A22" s="77" t="s">
        <v>34</v>
      </c>
      <c r="B22" s="78">
        <v>1111</v>
      </c>
      <c r="C22" s="124" t="s">
        <v>62</v>
      </c>
      <c r="D22" s="125"/>
    </row>
    <row r="23" spans="1:4" x14ac:dyDescent="0.25">
      <c r="A23" s="77" t="s">
        <v>35</v>
      </c>
      <c r="B23" s="78">
        <v>11004</v>
      </c>
      <c r="C23" s="43" t="s">
        <v>58</v>
      </c>
      <c r="D23" s="43" t="s">
        <v>18</v>
      </c>
    </row>
    <row r="24" spans="1:4" ht="69" x14ac:dyDescent="0.25">
      <c r="A24" s="77" t="s">
        <v>36</v>
      </c>
      <c r="B24" s="78" t="s">
        <v>57</v>
      </c>
      <c r="C24" s="78"/>
      <c r="D24" s="45"/>
    </row>
    <row r="25" spans="1:4" ht="89.45" customHeight="1" x14ac:dyDescent="0.25">
      <c r="A25" s="77" t="s">
        <v>37</v>
      </c>
      <c r="B25" s="77" t="s">
        <v>68</v>
      </c>
      <c r="C25" s="77"/>
      <c r="D25" s="45"/>
    </row>
    <row r="26" spans="1:4" x14ac:dyDescent="0.25">
      <c r="A26" s="77" t="s">
        <v>38</v>
      </c>
      <c r="B26" s="77" t="s">
        <v>54</v>
      </c>
      <c r="C26" s="78"/>
      <c r="D26" s="45"/>
    </row>
    <row r="27" spans="1:4" ht="34.5" x14ac:dyDescent="0.25">
      <c r="A27" s="77" t="s">
        <v>64</v>
      </c>
      <c r="B27" s="46" t="s">
        <v>65</v>
      </c>
      <c r="C27" s="46"/>
      <c r="D27" s="45"/>
    </row>
    <row r="28" spans="1:4" x14ac:dyDescent="0.25">
      <c r="A28" s="103" t="s">
        <v>39</v>
      </c>
      <c r="B28" s="104"/>
      <c r="C28" s="104"/>
      <c r="D28" s="105"/>
    </row>
    <row r="29" spans="1:4" x14ac:dyDescent="0.25">
      <c r="A29" s="123" t="s">
        <v>50</v>
      </c>
      <c r="B29" s="123"/>
      <c r="C29" s="82">
        <v>221</v>
      </c>
      <c r="D29" s="82">
        <v>221</v>
      </c>
    </row>
    <row r="30" spans="1:4" x14ac:dyDescent="0.25">
      <c r="A30" s="126" t="s">
        <v>40</v>
      </c>
      <c r="B30" s="126"/>
      <c r="C30" s="83">
        <f>'Հավելված N 2'!G37</f>
        <v>52380.3</v>
      </c>
      <c r="D30" s="83">
        <f>'Հավելված N 2'!H37</f>
        <v>52380.3</v>
      </c>
    </row>
    <row r="31" spans="1:4" ht="12" customHeight="1" x14ac:dyDescent="0.25">
      <c r="A31" s="104"/>
      <c r="B31" s="104"/>
      <c r="C31" s="104"/>
      <c r="D31" s="104"/>
    </row>
  </sheetData>
  <autoFilter ref="A1:A12"/>
  <mergeCells count="16">
    <mergeCell ref="A31:D31"/>
    <mergeCell ref="A19:D19"/>
    <mergeCell ref="A20:B20"/>
    <mergeCell ref="A28:D28"/>
    <mergeCell ref="A29:B29"/>
    <mergeCell ref="A30:B30"/>
    <mergeCell ref="C22:D22"/>
    <mergeCell ref="A4:D4"/>
    <mergeCell ref="A5:D5"/>
    <mergeCell ref="A21:D21"/>
    <mergeCell ref="A6:D6"/>
    <mergeCell ref="A12:D12"/>
    <mergeCell ref="A11:D11"/>
    <mergeCell ref="B9:D9"/>
    <mergeCell ref="B10:D10"/>
    <mergeCell ref="C13:D13"/>
  </mergeCell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4" workbookViewId="0">
      <selection activeCell="L7" sqref="L7"/>
    </sheetView>
  </sheetViews>
  <sheetFormatPr defaultColWidth="18.140625" defaultRowHeight="32.25" customHeight="1" x14ac:dyDescent="0.25"/>
  <cols>
    <col min="1" max="4" width="18.140625" style="85" customWidth="1"/>
    <col min="5" max="5" width="15.28515625" style="85" customWidth="1"/>
    <col min="6" max="6" width="16.85546875" style="85" customWidth="1"/>
    <col min="7" max="7" width="17.42578125" style="85" customWidth="1"/>
    <col min="8" max="8" width="18.140625" style="85" customWidth="1"/>
    <col min="9" max="9" width="37.140625" style="85" customWidth="1"/>
    <col min="10" max="10" width="20.5703125" style="85" hidden="1" customWidth="1"/>
    <col min="11" max="256" width="18.140625" style="85"/>
    <col min="257" max="260" width="18.140625" style="85" customWidth="1"/>
    <col min="261" max="261" width="15.28515625" style="85" customWidth="1"/>
    <col min="262" max="262" width="16.85546875" style="85" customWidth="1"/>
    <col min="263" max="263" width="17.42578125" style="85" customWidth="1"/>
    <col min="264" max="264" width="18.140625" style="85" customWidth="1"/>
    <col min="265" max="265" width="26.5703125" style="85" customWidth="1"/>
    <col min="266" max="512" width="18.140625" style="85"/>
    <col min="513" max="516" width="18.140625" style="85" customWidth="1"/>
    <col min="517" max="517" width="15.28515625" style="85" customWidth="1"/>
    <col min="518" max="518" width="16.85546875" style="85" customWidth="1"/>
    <col min="519" max="519" width="17.42578125" style="85" customWidth="1"/>
    <col min="520" max="520" width="18.140625" style="85" customWidth="1"/>
    <col min="521" max="521" width="26.5703125" style="85" customWidth="1"/>
    <col min="522" max="768" width="18.140625" style="85"/>
    <col min="769" max="772" width="18.140625" style="85" customWidth="1"/>
    <col min="773" max="773" width="15.28515625" style="85" customWidth="1"/>
    <col min="774" max="774" width="16.85546875" style="85" customWidth="1"/>
    <col min="775" max="775" width="17.42578125" style="85" customWidth="1"/>
    <col min="776" max="776" width="18.140625" style="85" customWidth="1"/>
    <col min="777" max="777" width="26.5703125" style="85" customWidth="1"/>
    <col min="778" max="1024" width="18.140625" style="85"/>
    <col min="1025" max="1028" width="18.140625" style="85" customWidth="1"/>
    <col min="1029" max="1029" width="15.28515625" style="85" customWidth="1"/>
    <col min="1030" max="1030" width="16.85546875" style="85" customWidth="1"/>
    <col min="1031" max="1031" width="17.42578125" style="85" customWidth="1"/>
    <col min="1032" max="1032" width="18.140625" style="85" customWidth="1"/>
    <col min="1033" max="1033" width="26.5703125" style="85" customWidth="1"/>
    <col min="1034" max="1280" width="18.140625" style="85"/>
    <col min="1281" max="1284" width="18.140625" style="85" customWidth="1"/>
    <col min="1285" max="1285" width="15.28515625" style="85" customWidth="1"/>
    <col min="1286" max="1286" width="16.85546875" style="85" customWidth="1"/>
    <col min="1287" max="1287" width="17.42578125" style="85" customWidth="1"/>
    <col min="1288" max="1288" width="18.140625" style="85" customWidth="1"/>
    <col min="1289" max="1289" width="26.5703125" style="85" customWidth="1"/>
    <col min="1290" max="1536" width="18.140625" style="85"/>
    <col min="1537" max="1540" width="18.140625" style="85" customWidth="1"/>
    <col min="1541" max="1541" width="15.28515625" style="85" customWidth="1"/>
    <col min="1542" max="1542" width="16.85546875" style="85" customWidth="1"/>
    <col min="1543" max="1543" width="17.42578125" style="85" customWidth="1"/>
    <col min="1544" max="1544" width="18.140625" style="85" customWidth="1"/>
    <col min="1545" max="1545" width="26.5703125" style="85" customWidth="1"/>
    <col min="1546" max="1792" width="18.140625" style="85"/>
    <col min="1793" max="1796" width="18.140625" style="85" customWidth="1"/>
    <col min="1797" max="1797" width="15.28515625" style="85" customWidth="1"/>
    <col min="1798" max="1798" width="16.85546875" style="85" customWidth="1"/>
    <col min="1799" max="1799" width="17.42578125" style="85" customWidth="1"/>
    <col min="1800" max="1800" width="18.140625" style="85" customWidth="1"/>
    <col min="1801" max="1801" width="26.5703125" style="85" customWidth="1"/>
    <col min="1802" max="2048" width="18.140625" style="85"/>
    <col min="2049" max="2052" width="18.140625" style="85" customWidth="1"/>
    <col min="2053" max="2053" width="15.28515625" style="85" customWidth="1"/>
    <col min="2054" max="2054" width="16.85546875" style="85" customWidth="1"/>
    <col min="2055" max="2055" width="17.42578125" style="85" customWidth="1"/>
    <col min="2056" max="2056" width="18.140625" style="85" customWidth="1"/>
    <col min="2057" max="2057" width="26.5703125" style="85" customWidth="1"/>
    <col min="2058" max="2304" width="18.140625" style="85"/>
    <col min="2305" max="2308" width="18.140625" style="85" customWidth="1"/>
    <col min="2309" max="2309" width="15.28515625" style="85" customWidth="1"/>
    <col min="2310" max="2310" width="16.85546875" style="85" customWidth="1"/>
    <col min="2311" max="2311" width="17.42578125" style="85" customWidth="1"/>
    <col min="2312" max="2312" width="18.140625" style="85" customWidth="1"/>
    <col min="2313" max="2313" width="26.5703125" style="85" customWidth="1"/>
    <col min="2314" max="2560" width="18.140625" style="85"/>
    <col min="2561" max="2564" width="18.140625" style="85" customWidth="1"/>
    <col min="2565" max="2565" width="15.28515625" style="85" customWidth="1"/>
    <col min="2566" max="2566" width="16.85546875" style="85" customWidth="1"/>
    <col min="2567" max="2567" width="17.42578125" style="85" customWidth="1"/>
    <col min="2568" max="2568" width="18.140625" style="85" customWidth="1"/>
    <col min="2569" max="2569" width="26.5703125" style="85" customWidth="1"/>
    <col min="2570" max="2816" width="18.140625" style="85"/>
    <col min="2817" max="2820" width="18.140625" style="85" customWidth="1"/>
    <col min="2821" max="2821" width="15.28515625" style="85" customWidth="1"/>
    <col min="2822" max="2822" width="16.85546875" style="85" customWidth="1"/>
    <col min="2823" max="2823" width="17.42578125" style="85" customWidth="1"/>
    <col min="2824" max="2824" width="18.140625" style="85" customWidth="1"/>
    <col min="2825" max="2825" width="26.5703125" style="85" customWidth="1"/>
    <col min="2826" max="3072" width="18.140625" style="85"/>
    <col min="3073" max="3076" width="18.140625" style="85" customWidth="1"/>
    <col min="3077" max="3077" width="15.28515625" style="85" customWidth="1"/>
    <col min="3078" max="3078" width="16.85546875" style="85" customWidth="1"/>
    <col min="3079" max="3079" width="17.42578125" style="85" customWidth="1"/>
    <col min="3080" max="3080" width="18.140625" style="85" customWidth="1"/>
    <col min="3081" max="3081" width="26.5703125" style="85" customWidth="1"/>
    <col min="3082" max="3328" width="18.140625" style="85"/>
    <col min="3329" max="3332" width="18.140625" style="85" customWidth="1"/>
    <col min="3333" max="3333" width="15.28515625" style="85" customWidth="1"/>
    <col min="3334" max="3334" width="16.85546875" style="85" customWidth="1"/>
    <col min="3335" max="3335" width="17.42578125" style="85" customWidth="1"/>
    <col min="3336" max="3336" width="18.140625" style="85" customWidth="1"/>
    <col min="3337" max="3337" width="26.5703125" style="85" customWidth="1"/>
    <col min="3338" max="3584" width="18.140625" style="85"/>
    <col min="3585" max="3588" width="18.140625" style="85" customWidth="1"/>
    <col min="3589" max="3589" width="15.28515625" style="85" customWidth="1"/>
    <col min="3590" max="3590" width="16.85546875" style="85" customWidth="1"/>
    <col min="3591" max="3591" width="17.42578125" style="85" customWidth="1"/>
    <col min="3592" max="3592" width="18.140625" style="85" customWidth="1"/>
    <col min="3593" max="3593" width="26.5703125" style="85" customWidth="1"/>
    <col min="3594" max="3840" width="18.140625" style="85"/>
    <col min="3841" max="3844" width="18.140625" style="85" customWidth="1"/>
    <col min="3845" max="3845" width="15.28515625" style="85" customWidth="1"/>
    <col min="3846" max="3846" width="16.85546875" style="85" customWidth="1"/>
    <col min="3847" max="3847" width="17.42578125" style="85" customWidth="1"/>
    <col min="3848" max="3848" width="18.140625" style="85" customWidth="1"/>
    <col min="3849" max="3849" width="26.5703125" style="85" customWidth="1"/>
    <col min="3850" max="4096" width="18.140625" style="85"/>
    <col min="4097" max="4100" width="18.140625" style="85" customWidth="1"/>
    <col min="4101" max="4101" width="15.28515625" style="85" customWidth="1"/>
    <col min="4102" max="4102" width="16.85546875" style="85" customWidth="1"/>
    <col min="4103" max="4103" width="17.42578125" style="85" customWidth="1"/>
    <col min="4104" max="4104" width="18.140625" style="85" customWidth="1"/>
    <col min="4105" max="4105" width="26.5703125" style="85" customWidth="1"/>
    <col min="4106" max="4352" width="18.140625" style="85"/>
    <col min="4353" max="4356" width="18.140625" style="85" customWidth="1"/>
    <col min="4357" max="4357" width="15.28515625" style="85" customWidth="1"/>
    <col min="4358" max="4358" width="16.85546875" style="85" customWidth="1"/>
    <col min="4359" max="4359" width="17.42578125" style="85" customWidth="1"/>
    <col min="4360" max="4360" width="18.140625" style="85" customWidth="1"/>
    <col min="4361" max="4361" width="26.5703125" style="85" customWidth="1"/>
    <col min="4362" max="4608" width="18.140625" style="85"/>
    <col min="4609" max="4612" width="18.140625" style="85" customWidth="1"/>
    <col min="4613" max="4613" width="15.28515625" style="85" customWidth="1"/>
    <col min="4614" max="4614" width="16.85546875" style="85" customWidth="1"/>
    <col min="4615" max="4615" width="17.42578125" style="85" customWidth="1"/>
    <col min="4616" max="4616" width="18.140625" style="85" customWidth="1"/>
    <col min="4617" max="4617" width="26.5703125" style="85" customWidth="1"/>
    <col min="4618" max="4864" width="18.140625" style="85"/>
    <col min="4865" max="4868" width="18.140625" style="85" customWidth="1"/>
    <col min="4869" max="4869" width="15.28515625" style="85" customWidth="1"/>
    <col min="4870" max="4870" width="16.85546875" style="85" customWidth="1"/>
    <col min="4871" max="4871" width="17.42578125" style="85" customWidth="1"/>
    <col min="4872" max="4872" width="18.140625" style="85" customWidth="1"/>
    <col min="4873" max="4873" width="26.5703125" style="85" customWidth="1"/>
    <col min="4874" max="5120" width="18.140625" style="85"/>
    <col min="5121" max="5124" width="18.140625" style="85" customWidth="1"/>
    <col min="5125" max="5125" width="15.28515625" style="85" customWidth="1"/>
    <col min="5126" max="5126" width="16.85546875" style="85" customWidth="1"/>
    <col min="5127" max="5127" width="17.42578125" style="85" customWidth="1"/>
    <col min="5128" max="5128" width="18.140625" style="85" customWidth="1"/>
    <col min="5129" max="5129" width="26.5703125" style="85" customWidth="1"/>
    <col min="5130" max="5376" width="18.140625" style="85"/>
    <col min="5377" max="5380" width="18.140625" style="85" customWidth="1"/>
    <col min="5381" max="5381" width="15.28515625" style="85" customWidth="1"/>
    <col min="5382" max="5382" width="16.85546875" style="85" customWidth="1"/>
    <col min="5383" max="5383" width="17.42578125" style="85" customWidth="1"/>
    <col min="5384" max="5384" width="18.140625" style="85" customWidth="1"/>
    <col min="5385" max="5385" width="26.5703125" style="85" customWidth="1"/>
    <col min="5386" max="5632" width="18.140625" style="85"/>
    <col min="5633" max="5636" width="18.140625" style="85" customWidth="1"/>
    <col min="5637" max="5637" width="15.28515625" style="85" customWidth="1"/>
    <col min="5638" max="5638" width="16.85546875" style="85" customWidth="1"/>
    <col min="5639" max="5639" width="17.42578125" style="85" customWidth="1"/>
    <col min="5640" max="5640" width="18.140625" style="85" customWidth="1"/>
    <col min="5641" max="5641" width="26.5703125" style="85" customWidth="1"/>
    <col min="5642" max="5888" width="18.140625" style="85"/>
    <col min="5889" max="5892" width="18.140625" style="85" customWidth="1"/>
    <col min="5893" max="5893" width="15.28515625" style="85" customWidth="1"/>
    <col min="5894" max="5894" width="16.85546875" style="85" customWidth="1"/>
    <col min="5895" max="5895" width="17.42578125" style="85" customWidth="1"/>
    <col min="5896" max="5896" width="18.140625" style="85" customWidth="1"/>
    <col min="5897" max="5897" width="26.5703125" style="85" customWidth="1"/>
    <col min="5898" max="6144" width="18.140625" style="85"/>
    <col min="6145" max="6148" width="18.140625" style="85" customWidth="1"/>
    <col min="6149" max="6149" width="15.28515625" style="85" customWidth="1"/>
    <col min="6150" max="6150" width="16.85546875" style="85" customWidth="1"/>
    <col min="6151" max="6151" width="17.42578125" style="85" customWidth="1"/>
    <col min="6152" max="6152" width="18.140625" style="85" customWidth="1"/>
    <col min="6153" max="6153" width="26.5703125" style="85" customWidth="1"/>
    <col min="6154" max="6400" width="18.140625" style="85"/>
    <col min="6401" max="6404" width="18.140625" style="85" customWidth="1"/>
    <col min="6405" max="6405" width="15.28515625" style="85" customWidth="1"/>
    <col min="6406" max="6406" width="16.85546875" style="85" customWidth="1"/>
    <col min="6407" max="6407" width="17.42578125" style="85" customWidth="1"/>
    <col min="6408" max="6408" width="18.140625" style="85" customWidth="1"/>
    <col min="6409" max="6409" width="26.5703125" style="85" customWidth="1"/>
    <col min="6410" max="6656" width="18.140625" style="85"/>
    <col min="6657" max="6660" width="18.140625" style="85" customWidth="1"/>
    <col min="6661" max="6661" width="15.28515625" style="85" customWidth="1"/>
    <col min="6662" max="6662" width="16.85546875" style="85" customWidth="1"/>
    <col min="6663" max="6663" width="17.42578125" style="85" customWidth="1"/>
    <col min="6664" max="6664" width="18.140625" style="85" customWidth="1"/>
    <col min="6665" max="6665" width="26.5703125" style="85" customWidth="1"/>
    <col min="6666" max="6912" width="18.140625" style="85"/>
    <col min="6913" max="6916" width="18.140625" style="85" customWidth="1"/>
    <col min="6917" max="6917" width="15.28515625" style="85" customWidth="1"/>
    <col min="6918" max="6918" width="16.85546875" style="85" customWidth="1"/>
    <col min="6919" max="6919" width="17.42578125" style="85" customWidth="1"/>
    <col min="6920" max="6920" width="18.140625" style="85" customWidth="1"/>
    <col min="6921" max="6921" width="26.5703125" style="85" customWidth="1"/>
    <col min="6922" max="7168" width="18.140625" style="85"/>
    <col min="7169" max="7172" width="18.140625" style="85" customWidth="1"/>
    <col min="7173" max="7173" width="15.28515625" style="85" customWidth="1"/>
    <col min="7174" max="7174" width="16.85546875" style="85" customWidth="1"/>
    <col min="7175" max="7175" width="17.42578125" style="85" customWidth="1"/>
    <col min="7176" max="7176" width="18.140625" style="85" customWidth="1"/>
    <col min="7177" max="7177" width="26.5703125" style="85" customWidth="1"/>
    <col min="7178" max="7424" width="18.140625" style="85"/>
    <col min="7425" max="7428" width="18.140625" style="85" customWidth="1"/>
    <col min="7429" max="7429" width="15.28515625" style="85" customWidth="1"/>
    <col min="7430" max="7430" width="16.85546875" style="85" customWidth="1"/>
    <col min="7431" max="7431" width="17.42578125" style="85" customWidth="1"/>
    <col min="7432" max="7432" width="18.140625" style="85" customWidth="1"/>
    <col min="7433" max="7433" width="26.5703125" style="85" customWidth="1"/>
    <col min="7434" max="7680" width="18.140625" style="85"/>
    <col min="7681" max="7684" width="18.140625" style="85" customWidth="1"/>
    <col min="7685" max="7685" width="15.28515625" style="85" customWidth="1"/>
    <col min="7686" max="7686" width="16.85546875" style="85" customWidth="1"/>
    <col min="7687" max="7687" width="17.42578125" style="85" customWidth="1"/>
    <col min="7688" max="7688" width="18.140625" style="85" customWidth="1"/>
    <col min="7689" max="7689" width="26.5703125" style="85" customWidth="1"/>
    <col min="7690" max="7936" width="18.140625" style="85"/>
    <col min="7937" max="7940" width="18.140625" style="85" customWidth="1"/>
    <col min="7941" max="7941" width="15.28515625" style="85" customWidth="1"/>
    <col min="7942" max="7942" width="16.85546875" style="85" customWidth="1"/>
    <col min="7943" max="7943" width="17.42578125" style="85" customWidth="1"/>
    <col min="7944" max="7944" width="18.140625" style="85" customWidth="1"/>
    <col min="7945" max="7945" width="26.5703125" style="85" customWidth="1"/>
    <col min="7946" max="8192" width="18.140625" style="85"/>
    <col min="8193" max="8196" width="18.140625" style="85" customWidth="1"/>
    <col min="8197" max="8197" width="15.28515625" style="85" customWidth="1"/>
    <col min="8198" max="8198" width="16.85546875" style="85" customWidth="1"/>
    <col min="8199" max="8199" width="17.42578125" style="85" customWidth="1"/>
    <col min="8200" max="8200" width="18.140625" style="85" customWidth="1"/>
    <col min="8201" max="8201" width="26.5703125" style="85" customWidth="1"/>
    <col min="8202" max="8448" width="18.140625" style="85"/>
    <col min="8449" max="8452" width="18.140625" style="85" customWidth="1"/>
    <col min="8453" max="8453" width="15.28515625" style="85" customWidth="1"/>
    <col min="8454" max="8454" width="16.85546875" style="85" customWidth="1"/>
    <col min="8455" max="8455" width="17.42578125" style="85" customWidth="1"/>
    <col min="8456" max="8456" width="18.140625" style="85" customWidth="1"/>
    <col min="8457" max="8457" width="26.5703125" style="85" customWidth="1"/>
    <col min="8458" max="8704" width="18.140625" style="85"/>
    <col min="8705" max="8708" width="18.140625" style="85" customWidth="1"/>
    <col min="8709" max="8709" width="15.28515625" style="85" customWidth="1"/>
    <col min="8710" max="8710" width="16.85546875" style="85" customWidth="1"/>
    <col min="8711" max="8711" width="17.42578125" style="85" customWidth="1"/>
    <col min="8712" max="8712" width="18.140625" style="85" customWidth="1"/>
    <col min="8713" max="8713" width="26.5703125" style="85" customWidth="1"/>
    <col min="8714" max="8960" width="18.140625" style="85"/>
    <col min="8961" max="8964" width="18.140625" style="85" customWidth="1"/>
    <col min="8965" max="8965" width="15.28515625" style="85" customWidth="1"/>
    <col min="8966" max="8966" width="16.85546875" style="85" customWidth="1"/>
    <col min="8967" max="8967" width="17.42578125" style="85" customWidth="1"/>
    <col min="8968" max="8968" width="18.140625" style="85" customWidth="1"/>
    <col min="8969" max="8969" width="26.5703125" style="85" customWidth="1"/>
    <col min="8970" max="9216" width="18.140625" style="85"/>
    <col min="9217" max="9220" width="18.140625" style="85" customWidth="1"/>
    <col min="9221" max="9221" width="15.28515625" style="85" customWidth="1"/>
    <col min="9222" max="9222" width="16.85546875" style="85" customWidth="1"/>
    <col min="9223" max="9223" width="17.42578125" style="85" customWidth="1"/>
    <col min="9224" max="9224" width="18.140625" style="85" customWidth="1"/>
    <col min="9225" max="9225" width="26.5703125" style="85" customWidth="1"/>
    <col min="9226" max="9472" width="18.140625" style="85"/>
    <col min="9473" max="9476" width="18.140625" style="85" customWidth="1"/>
    <col min="9477" max="9477" width="15.28515625" style="85" customWidth="1"/>
    <col min="9478" max="9478" width="16.85546875" style="85" customWidth="1"/>
    <col min="9479" max="9479" width="17.42578125" style="85" customWidth="1"/>
    <col min="9480" max="9480" width="18.140625" style="85" customWidth="1"/>
    <col min="9481" max="9481" width="26.5703125" style="85" customWidth="1"/>
    <col min="9482" max="9728" width="18.140625" style="85"/>
    <col min="9729" max="9732" width="18.140625" style="85" customWidth="1"/>
    <col min="9733" max="9733" width="15.28515625" style="85" customWidth="1"/>
    <col min="9734" max="9734" width="16.85546875" style="85" customWidth="1"/>
    <col min="9735" max="9735" width="17.42578125" style="85" customWidth="1"/>
    <col min="9736" max="9736" width="18.140625" style="85" customWidth="1"/>
    <col min="9737" max="9737" width="26.5703125" style="85" customWidth="1"/>
    <col min="9738" max="9984" width="18.140625" style="85"/>
    <col min="9985" max="9988" width="18.140625" style="85" customWidth="1"/>
    <col min="9989" max="9989" width="15.28515625" style="85" customWidth="1"/>
    <col min="9990" max="9990" width="16.85546875" style="85" customWidth="1"/>
    <col min="9991" max="9991" width="17.42578125" style="85" customWidth="1"/>
    <col min="9992" max="9992" width="18.140625" style="85" customWidth="1"/>
    <col min="9993" max="9993" width="26.5703125" style="85" customWidth="1"/>
    <col min="9994" max="10240" width="18.140625" style="85"/>
    <col min="10241" max="10244" width="18.140625" style="85" customWidth="1"/>
    <col min="10245" max="10245" width="15.28515625" style="85" customWidth="1"/>
    <col min="10246" max="10246" width="16.85546875" style="85" customWidth="1"/>
    <col min="10247" max="10247" width="17.42578125" style="85" customWidth="1"/>
    <col min="10248" max="10248" width="18.140625" style="85" customWidth="1"/>
    <col min="10249" max="10249" width="26.5703125" style="85" customWidth="1"/>
    <col min="10250" max="10496" width="18.140625" style="85"/>
    <col min="10497" max="10500" width="18.140625" style="85" customWidth="1"/>
    <col min="10501" max="10501" width="15.28515625" style="85" customWidth="1"/>
    <col min="10502" max="10502" width="16.85546875" style="85" customWidth="1"/>
    <col min="10503" max="10503" width="17.42578125" style="85" customWidth="1"/>
    <col min="10504" max="10504" width="18.140625" style="85" customWidth="1"/>
    <col min="10505" max="10505" width="26.5703125" style="85" customWidth="1"/>
    <col min="10506" max="10752" width="18.140625" style="85"/>
    <col min="10753" max="10756" width="18.140625" style="85" customWidth="1"/>
    <col min="10757" max="10757" width="15.28515625" style="85" customWidth="1"/>
    <col min="10758" max="10758" width="16.85546875" style="85" customWidth="1"/>
    <col min="10759" max="10759" width="17.42578125" style="85" customWidth="1"/>
    <col min="10760" max="10760" width="18.140625" style="85" customWidth="1"/>
    <col min="10761" max="10761" width="26.5703125" style="85" customWidth="1"/>
    <col min="10762" max="11008" width="18.140625" style="85"/>
    <col min="11009" max="11012" width="18.140625" style="85" customWidth="1"/>
    <col min="11013" max="11013" width="15.28515625" style="85" customWidth="1"/>
    <col min="11014" max="11014" width="16.85546875" style="85" customWidth="1"/>
    <col min="11015" max="11015" width="17.42578125" style="85" customWidth="1"/>
    <col min="11016" max="11016" width="18.140625" style="85" customWidth="1"/>
    <col min="11017" max="11017" width="26.5703125" style="85" customWidth="1"/>
    <col min="11018" max="11264" width="18.140625" style="85"/>
    <col min="11265" max="11268" width="18.140625" style="85" customWidth="1"/>
    <col min="11269" max="11269" width="15.28515625" style="85" customWidth="1"/>
    <col min="11270" max="11270" width="16.85546875" style="85" customWidth="1"/>
    <col min="11271" max="11271" width="17.42578125" style="85" customWidth="1"/>
    <col min="11272" max="11272" width="18.140625" style="85" customWidth="1"/>
    <col min="11273" max="11273" width="26.5703125" style="85" customWidth="1"/>
    <col min="11274" max="11520" width="18.140625" style="85"/>
    <col min="11521" max="11524" width="18.140625" style="85" customWidth="1"/>
    <col min="11525" max="11525" width="15.28515625" style="85" customWidth="1"/>
    <col min="11526" max="11526" width="16.85546875" style="85" customWidth="1"/>
    <col min="11527" max="11527" width="17.42578125" style="85" customWidth="1"/>
    <col min="11528" max="11528" width="18.140625" style="85" customWidth="1"/>
    <col min="11529" max="11529" width="26.5703125" style="85" customWidth="1"/>
    <col min="11530" max="11776" width="18.140625" style="85"/>
    <col min="11777" max="11780" width="18.140625" style="85" customWidth="1"/>
    <col min="11781" max="11781" width="15.28515625" style="85" customWidth="1"/>
    <col min="11782" max="11782" width="16.85546875" style="85" customWidth="1"/>
    <col min="11783" max="11783" width="17.42578125" style="85" customWidth="1"/>
    <col min="11784" max="11784" width="18.140625" style="85" customWidth="1"/>
    <col min="11785" max="11785" width="26.5703125" style="85" customWidth="1"/>
    <col min="11786" max="12032" width="18.140625" style="85"/>
    <col min="12033" max="12036" width="18.140625" style="85" customWidth="1"/>
    <col min="12037" max="12037" width="15.28515625" style="85" customWidth="1"/>
    <col min="12038" max="12038" width="16.85546875" style="85" customWidth="1"/>
    <col min="12039" max="12039" width="17.42578125" style="85" customWidth="1"/>
    <col min="12040" max="12040" width="18.140625" style="85" customWidth="1"/>
    <col min="12041" max="12041" width="26.5703125" style="85" customWidth="1"/>
    <col min="12042" max="12288" width="18.140625" style="85"/>
    <col min="12289" max="12292" width="18.140625" style="85" customWidth="1"/>
    <col min="12293" max="12293" width="15.28515625" style="85" customWidth="1"/>
    <col min="12294" max="12294" width="16.85546875" style="85" customWidth="1"/>
    <col min="12295" max="12295" width="17.42578125" style="85" customWidth="1"/>
    <col min="12296" max="12296" width="18.140625" style="85" customWidth="1"/>
    <col min="12297" max="12297" width="26.5703125" style="85" customWidth="1"/>
    <col min="12298" max="12544" width="18.140625" style="85"/>
    <col min="12545" max="12548" width="18.140625" style="85" customWidth="1"/>
    <col min="12549" max="12549" width="15.28515625" style="85" customWidth="1"/>
    <col min="12550" max="12550" width="16.85546875" style="85" customWidth="1"/>
    <col min="12551" max="12551" width="17.42578125" style="85" customWidth="1"/>
    <col min="12552" max="12552" width="18.140625" style="85" customWidth="1"/>
    <col min="12553" max="12553" width="26.5703125" style="85" customWidth="1"/>
    <col min="12554" max="12800" width="18.140625" style="85"/>
    <col min="12801" max="12804" width="18.140625" style="85" customWidth="1"/>
    <col min="12805" max="12805" width="15.28515625" style="85" customWidth="1"/>
    <col min="12806" max="12806" width="16.85546875" style="85" customWidth="1"/>
    <col min="12807" max="12807" width="17.42578125" style="85" customWidth="1"/>
    <col min="12808" max="12808" width="18.140625" style="85" customWidth="1"/>
    <col min="12809" max="12809" width="26.5703125" style="85" customWidth="1"/>
    <col min="12810" max="13056" width="18.140625" style="85"/>
    <col min="13057" max="13060" width="18.140625" style="85" customWidth="1"/>
    <col min="13061" max="13061" width="15.28515625" style="85" customWidth="1"/>
    <col min="13062" max="13062" width="16.85546875" style="85" customWidth="1"/>
    <col min="13063" max="13063" width="17.42578125" style="85" customWidth="1"/>
    <col min="13064" max="13064" width="18.140625" style="85" customWidth="1"/>
    <col min="13065" max="13065" width="26.5703125" style="85" customWidth="1"/>
    <col min="13066" max="13312" width="18.140625" style="85"/>
    <col min="13313" max="13316" width="18.140625" style="85" customWidth="1"/>
    <col min="13317" max="13317" width="15.28515625" style="85" customWidth="1"/>
    <col min="13318" max="13318" width="16.85546875" style="85" customWidth="1"/>
    <col min="13319" max="13319" width="17.42578125" style="85" customWidth="1"/>
    <col min="13320" max="13320" width="18.140625" style="85" customWidth="1"/>
    <col min="13321" max="13321" width="26.5703125" style="85" customWidth="1"/>
    <col min="13322" max="13568" width="18.140625" style="85"/>
    <col min="13569" max="13572" width="18.140625" style="85" customWidth="1"/>
    <col min="13573" max="13573" width="15.28515625" style="85" customWidth="1"/>
    <col min="13574" max="13574" width="16.85546875" style="85" customWidth="1"/>
    <col min="13575" max="13575" width="17.42578125" style="85" customWidth="1"/>
    <col min="13576" max="13576" width="18.140625" style="85" customWidth="1"/>
    <col min="13577" max="13577" width="26.5703125" style="85" customWidth="1"/>
    <col min="13578" max="13824" width="18.140625" style="85"/>
    <col min="13825" max="13828" width="18.140625" style="85" customWidth="1"/>
    <col min="13829" max="13829" width="15.28515625" style="85" customWidth="1"/>
    <col min="13830" max="13830" width="16.85546875" style="85" customWidth="1"/>
    <col min="13831" max="13831" width="17.42578125" style="85" customWidth="1"/>
    <col min="13832" max="13832" width="18.140625" style="85" customWidth="1"/>
    <col min="13833" max="13833" width="26.5703125" style="85" customWidth="1"/>
    <col min="13834" max="14080" width="18.140625" style="85"/>
    <col min="14081" max="14084" width="18.140625" style="85" customWidth="1"/>
    <col min="14085" max="14085" width="15.28515625" style="85" customWidth="1"/>
    <col min="14086" max="14086" width="16.85546875" style="85" customWidth="1"/>
    <col min="14087" max="14087" width="17.42578125" style="85" customWidth="1"/>
    <col min="14088" max="14088" width="18.140625" style="85" customWidth="1"/>
    <col min="14089" max="14089" width="26.5703125" style="85" customWidth="1"/>
    <col min="14090" max="14336" width="18.140625" style="85"/>
    <col min="14337" max="14340" width="18.140625" style="85" customWidth="1"/>
    <col min="14341" max="14341" width="15.28515625" style="85" customWidth="1"/>
    <col min="14342" max="14342" width="16.85546875" style="85" customWidth="1"/>
    <col min="14343" max="14343" width="17.42578125" style="85" customWidth="1"/>
    <col min="14344" max="14344" width="18.140625" style="85" customWidth="1"/>
    <col min="14345" max="14345" width="26.5703125" style="85" customWidth="1"/>
    <col min="14346" max="14592" width="18.140625" style="85"/>
    <col min="14593" max="14596" width="18.140625" style="85" customWidth="1"/>
    <col min="14597" max="14597" width="15.28515625" style="85" customWidth="1"/>
    <col min="14598" max="14598" width="16.85546875" style="85" customWidth="1"/>
    <col min="14599" max="14599" width="17.42578125" style="85" customWidth="1"/>
    <col min="14600" max="14600" width="18.140625" style="85" customWidth="1"/>
    <col min="14601" max="14601" width="26.5703125" style="85" customWidth="1"/>
    <col min="14602" max="14848" width="18.140625" style="85"/>
    <col min="14849" max="14852" width="18.140625" style="85" customWidth="1"/>
    <col min="14853" max="14853" width="15.28515625" style="85" customWidth="1"/>
    <col min="14854" max="14854" width="16.85546875" style="85" customWidth="1"/>
    <col min="14855" max="14855" width="17.42578125" style="85" customWidth="1"/>
    <col min="14856" max="14856" width="18.140625" style="85" customWidth="1"/>
    <col min="14857" max="14857" width="26.5703125" style="85" customWidth="1"/>
    <col min="14858" max="15104" width="18.140625" style="85"/>
    <col min="15105" max="15108" width="18.140625" style="85" customWidth="1"/>
    <col min="15109" max="15109" width="15.28515625" style="85" customWidth="1"/>
    <col min="15110" max="15110" width="16.85546875" style="85" customWidth="1"/>
    <col min="15111" max="15111" width="17.42578125" style="85" customWidth="1"/>
    <col min="15112" max="15112" width="18.140625" style="85" customWidth="1"/>
    <col min="15113" max="15113" width="26.5703125" style="85" customWidth="1"/>
    <col min="15114" max="15360" width="18.140625" style="85"/>
    <col min="15361" max="15364" width="18.140625" style="85" customWidth="1"/>
    <col min="15365" max="15365" width="15.28515625" style="85" customWidth="1"/>
    <col min="15366" max="15366" width="16.85546875" style="85" customWidth="1"/>
    <col min="15367" max="15367" width="17.42578125" style="85" customWidth="1"/>
    <col min="15368" max="15368" width="18.140625" style="85" customWidth="1"/>
    <col min="15369" max="15369" width="26.5703125" style="85" customWidth="1"/>
    <col min="15370" max="15616" width="18.140625" style="85"/>
    <col min="15617" max="15620" width="18.140625" style="85" customWidth="1"/>
    <col min="15621" max="15621" width="15.28515625" style="85" customWidth="1"/>
    <col min="15622" max="15622" width="16.85546875" style="85" customWidth="1"/>
    <col min="15623" max="15623" width="17.42578125" style="85" customWidth="1"/>
    <col min="15624" max="15624" width="18.140625" style="85" customWidth="1"/>
    <col min="15625" max="15625" width="26.5703125" style="85" customWidth="1"/>
    <col min="15626" max="15872" width="18.140625" style="85"/>
    <col min="15873" max="15876" width="18.140625" style="85" customWidth="1"/>
    <col min="15877" max="15877" width="15.28515625" style="85" customWidth="1"/>
    <col min="15878" max="15878" width="16.85546875" style="85" customWidth="1"/>
    <col min="15879" max="15879" width="17.42578125" style="85" customWidth="1"/>
    <col min="15880" max="15880" width="18.140625" style="85" customWidth="1"/>
    <col min="15881" max="15881" width="26.5703125" style="85" customWidth="1"/>
    <col min="15882" max="16128" width="18.140625" style="85"/>
    <col min="16129" max="16132" width="18.140625" style="85" customWidth="1"/>
    <col min="16133" max="16133" width="15.28515625" style="85" customWidth="1"/>
    <col min="16134" max="16134" width="16.85546875" style="85" customWidth="1"/>
    <col min="16135" max="16135" width="17.42578125" style="85" customWidth="1"/>
    <col min="16136" max="16136" width="18.140625" style="85" customWidth="1"/>
    <col min="16137" max="16137" width="26.5703125" style="85" customWidth="1"/>
    <col min="16138" max="16384" width="18.140625" style="85"/>
  </cols>
  <sheetData>
    <row r="1" spans="1:9" ht="17.25" x14ac:dyDescent="0.25">
      <c r="H1" s="136" t="s">
        <v>109</v>
      </c>
      <c r="I1" s="136"/>
    </row>
    <row r="2" spans="1:9" ht="17.25" x14ac:dyDescent="0.25">
      <c r="G2" s="137" t="s">
        <v>84</v>
      </c>
      <c r="H2" s="137"/>
      <c r="I2" s="137"/>
    </row>
    <row r="3" spans="1:9" ht="17.25" x14ac:dyDescent="0.25">
      <c r="G3" s="137" t="s">
        <v>85</v>
      </c>
      <c r="H3" s="137"/>
      <c r="I3" s="137"/>
    </row>
    <row r="4" spans="1:9" ht="34.15" customHeight="1" x14ac:dyDescent="0.25">
      <c r="A4" s="112" t="s">
        <v>86</v>
      </c>
      <c r="B4" s="112"/>
      <c r="C4" s="112"/>
      <c r="D4" s="112"/>
      <c r="E4" s="112"/>
      <c r="F4" s="112"/>
      <c r="G4" s="112"/>
      <c r="H4" s="112"/>
      <c r="I4" s="112"/>
    </row>
    <row r="5" spans="1:9" ht="17.25" x14ac:dyDescent="0.25">
      <c r="A5" s="138" t="s">
        <v>87</v>
      </c>
      <c r="B5" s="138"/>
      <c r="C5" s="138"/>
      <c r="D5" s="138"/>
      <c r="E5" s="138"/>
      <c r="F5" s="138"/>
      <c r="G5" s="138"/>
      <c r="H5" s="138"/>
      <c r="I5" s="138" t="s">
        <v>110</v>
      </c>
    </row>
    <row r="6" spans="1:9" s="89" customFormat="1" ht="111.6" customHeight="1" x14ac:dyDescent="0.25">
      <c r="A6" s="87" t="s">
        <v>88</v>
      </c>
      <c r="B6" s="128" t="s">
        <v>89</v>
      </c>
      <c r="C6" s="128"/>
      <c r="D6" s="128"/>
      <c r="E6" s="87" t="s">
        <v>90</v>
      </c>
      <c r="F6" s="87" t="s">
        <v>91</v>
      </c>
      <c r="G6" s="87" t="s">
        <v>92</v>
      </c>
      <c r="H6" s="87" t="s">
        <v>93</v>
      </c>
      <c r="I6" s="138"/>
    </row>
    <row r="7" spans="1:9" s="89" customFormat="1" ht="24.6" customHeight="1" x14ac:dyDescent="0.3">
      <c r="A7" s="129" t="s">
        <v>94</v>
      </c>
      <c r="B7" s="129"/>
      <c r="C7" s="129"/>
      <c r="D7" s="129"/>
      <c r="E7" s="129"/>
      <c r="F7" s="129"/>
      <c r="G7" s="129"/>
      <c r="H7" s="129"/>
      <c r="I7" s="86">
        <f>I8</f>
        <v>0</v>
      </c>
    </row>
    <row r="8" spans="1:9" s="89" customFormat="1" ht="17.25" x14ac:dyDescent="0.25">
      <c r="A8" s="90" t="s">
        <v>95</v>
      </c>
      <c r="B8" s="90" t="s">
        <v>96</v>
      </c>
      <c r="C8" s="90" t="s">
        <v>97</v>
      </c>
      <c r="D8" s="130" t="s">
        <v>98</v>
      </c>
      <c r="E8" s="131"/>
      <c r="F8" s="131"/>
      <c r="G8" s="131"/>
      <c r="H8" s="132"/>
      <c r="I8" s="91">
        <f>I9+I13</f>
        <v>0</v>
      </c>
    </row>
    <row r="9" spans="1:9" s="89" customFormat="1" ht="29.45" customHeight="1" x14ac:dyDescent="0.25">
      <c r="A9" s="92" t="s">
        <v>99</v>
      </c>
      <c r="B9" s="133" t="s">
        <v>100</v>
      </c>
      <c r="C9" s="134"/>
      <c r="D9" s="134"/>
      <c r="E9" s="134"/>
      <c r="F9" s="134"/>
      <c r="G9" s="134"/>
      <c r="H9" s="135"/>
      <c r="I9" s="91">
        <f t="shared" ref="I9" si="0">I10</f>
        <v>0</v>
      </c>
    </row>
    <row r="10" spans="1:9" s="89" customFormat="1" ht="17.25" x14ac:dyDescent="0.25">
      <c r="A10" s="87"/>
      <c r="B10" s="128" t="s">
        <v>101</v>
      </c>
      <c r="C10" s="128"/>
      <c r="D10" s="128"/>
      <c r="E10" s="87"/>
      <c r="F10" s="87"/>
      <c r="G10" s="93"/>
      <c r="H10" s="87"/>
      <c r="I10" s="94">
        <f>I11+I12</f>
        <v>0</v>
      </c>
    </row>
    <row r="11" spans="1:9" s="89" customFormat="1" ht="37.15" customHeight="1" x14ac:dyDescent="0.25">
      <c r="A11" s="87" t="s">
        <v>108</v>
      </c>
      <c r="B11" s="127" t="s">
        <v>103</v>
      </c>
      <c r="C11" s="127"/>
      <c r="D11" s="127"/>
      <c r="E11" s="87" t="s">
        <v>104</v>
      </c>
      <c r="F11" s="87" t="s">
        <v>105</v>
      </c>
      <c r="G11" s="88">
        <v>15660000</v>
      </c>
      <c r="H11" s="94">
        <v>-1</v>
      </c>
      <c r="I11" s="94">
        <f>G11*H11/1000</f>
        <v>-15660</v>
      </c>
    </row>
    <row r="12" spans="1:9" s="89" customFormat="1" ht="37.15" customHeight="1" x14ac:dyDescent="0.25">
      <c r="A12" s="87" t="s">
        <v>102</v>
      </c>
      <c r="B12" s="127" t="s">
        <v>103</v>
      </c>
      <c r="C12" s="127"/>
      <c r="D12" s="127"/>
      <c r="E12" s="87" t="s">
        <v>104</v>
      </c>
      <c r="F12" s="87" t="s">
        <v>105</v>
      </c>
      <c r="G12" s="88">
        <v>15660000</v>
      </c>
      <c r="H12" s="94">
        <v>1</v>
      </c>
      <c r="I12" s="94">
        <f>G12*H12/1000</f>
        <v>15660</v>
      </c>
    </row>
    <row r="13" spans="1:9" s="89" customFormat="1" ht="39" customHeight="1" x14ac:dyDescent="0.25">
      <c r="A13" s="92" t="s">
        <v>106</v>
      </c>
      <c r="B13" s="133" t="s">
        <v>107</v>
      </c>
      <c r="C13" s="134"/>
      <c r="D13" s="134"/>
      <c r="E13" s="134"/>
      <c r="F13" s="134"/>
      <c r="G13" s="134"/>
      <c r="H13" s="135"/>
      <c r="I13" s="91">
        <f>I14</f>
        <v>0</v>
      </c>
    </row>
    <row r="14" spans="1:9" s="89" customFormat="1" ht="26.45" customHeight="1" x14ac:dyDescent="0.25">
      <c r="A14" s="87"/>
      <c r="B14" s="128" t="s">
        <v>101</v>
      </c>
      <c r="C14" s="128"/>
      <c r="D14" s="128"/>
      <c r="E14" s="87"/>
      <c r="F14" s="87"/>
      <c r="G14" s="93"/>
      <c r="H14" s="87"/>
      <c r="I14" s="94">
        <f>I15+I16</f>
        <v>0</v>
      </c>
    </row>
    <row r="15" spans="1:9" s="89" customFormat="1" ht="34.9" customHeight="1" x14ac:dyDescent="0.25">
      <c r="A15" s="87" t="s">
        <v>102</v>
      </c>
      <c r="B15" s="127" t="s">
        <v>103</v>
      </c>
      <c r="C15" s="127"/>
      <c r="D15" s="127"/>
      <c r="E15" s="87" t="s">
        <v>104</v>
      </c>
      <c r="F15" s="87" t="s">
        <v>105</v>
      </c>
      <c r="G15" s="87">
        <v>10800000</v>
      </c>
      <c r="H15" s="94">
        <v>-1</v>
      </c>
      <c r="I15" s="94">
        <f>G15*H15/1000</f>
        <v>-10800</v>
      </c>
    </row>
    <row r="16" spans="1:9" s="89" customFormat="1" ht="34.9" customHeight="1" x14ac:dyDescent="0.25">
      <c r="A16" s="87" t="s">
        <v>108</v>
      </c>
      <c r="B16" s="127" t="s">
        <v>103</v>
      </c>
      <c r="C16" s="127"/>
      <c r="D16" s="127"/>
      <c r="E16" s="87" t="s">
        <v>104</v>
      </c>
      <c r="F16" s="87" t="s">
        <v>105</v>
      </c>
      <c r="G16" s="87">
        <v>10800000</v>
      </c>
      <c r="H16" s="94">
        <v>1</v>
      </c>
      <c r="I16" s="94">
        <f>G16*H16/1000</f>
        <v>10800</v>
      </c>
    </row>
    <row r="17" spans="10:10" s="89" customFormat="1" ht="17.25" x14ac:dyDescent="0.25">
      <c r="J17" s="95" t="e">
        <f>#REF!+#REF!+#REF!+#REF!+#REF!+#REF!+#REF!+#REF!</f>
        <v>#REF!</v>
      </c>
    </row>
    <row r="18" spans="10:10" s="89" customFormat="1" ht="32.25" customHeight="1" x14ac:dyDescent="0.25"/>
  </sheetData>
  <mergeCells count="17">
    <mergeCell ref="H1:I1"/>
    <mergeCell ref="G2:I2"/>
    <mergeCell ref="G3:I3"/>
    <mergeCell ref="A4:I4"/>
    <mergeCell ref="A5:H5"/>
    <mergeCell ref="I5:I6"/>
    <mergeCell ref="B6:D6"/>
    <mergeCell ref="B16:D16"/>
    <mergeCell ref="B12:D12"/>
    <mergeCell ref="B14:D14"/>
    <mergeCell ref="B15:D15"/>
    <mergeCell ref="A7:H7"/>
    <mergeCell ref="D8:H8"/>
    <mergeCell ref="B9:H9"/>
    <mergeCell ref="B10:D10"/>
    <mergeCell ref="B11:D11"/>
    <mergeCell ref="B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N 1</vt:lpstr>
      <vt:lpstr>Հավելված N 2</vt:lpstr>
      <vt:lpstr>Հավելված N 3</vt:lpstr>
      <vt:lpstr>Հավելված N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https:/mul2.gov.am/tasks/666266/oneclick/Havelvacner.xlsx?token=ca7375d79a1a3a2bc679458af4655597</cp:keywords>
  <cp:lastModifiedBy>Yelena Petrosyan</cp:lastModifiedBy>
  <cp:lastPrinted>2020-12-08T11:05:58Z</cp:lastPrinted>
  <dcterms:created xsi:type="dcterms:W3CDTF">2020-09-30T13:27:08Z</dcterms:created>
  <dcterms:modified xsi:type="dcterms:W3CDTF">2022-08-31T11:53:34Z</dcterms:modified>
</cp:coreProperties>
</file>